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0860" yWindow="-15" windowWidth="8385" windowHeight="12540" tabRatio="387" firstSheet="1" activeTab="3"/>
  </bookViews>
  <sheets>
    <sheet name="Lexique" sheetId="12" r:id="rId1"/>
    <sheet name="Donetsk" sheetId="2" r:id="rId2"/>
    <sheet name="synth donetsk" sheetId="11" r:id="rId3"/>
    <sheet name="Luhansk" sheetId="1" r:id="rId4"/>
    <sheet name="report osce" sheetId="7" r:id="rId5"/>
    <sheet name="RAP OSCE" sheetId="9" r:id="rId6"/>
    <sheet name="Feuil1" sheetId="10" r:id="rId7"/>
  </sheets>
  <definedNames>
    <definedName name="_xlnm._FilterDatabase" localSheetId="1" hidden="1">Donetsk!$D$1:$D$795</definedName>
    <definedName name="_xlnm._FilterDatabase" localSheetId="3" hidden="1">Luhansk!$A$1:$A$427</definedName>
    <definedName name="_xlnm._FilterDatabase" localSheetId="4" hidden="1">'report osce'!$A$1:$A$234</definedName>
    <definedName name="_xlnm.Print_Titles" localSheetId="1">Donetsk!$10:$10</definedName>
    <definedName name="_xlnm.Print_Titles" localSheetId="3">Luhansk!$1:$1</definedName>
    <definedName name="_xlnm.Print_Area" localSheetId="1">Donetsk!$G$10:$CB$766</definedName>
    <definedName name="_xlnm.Print_Area" localSheetId="3">Luhansk!$C$1:$BC$375</definedName>
    <definedName name="_xlnm.Print_Area" localSheetId="5">'RAP OSCE'!$A$1:$P$32</definedName>
  </definedNames>
  <calcPr calcId="125725"/>
  <fileRecoveryPr autoRecover="0"/>
</workbook>
</file>

<file path=xl/calcChain.xml><?xml version="1.0" encoding="utf-8"?>
<calcChain xmlns="http://schemas.openxmlformats.org/spreadsheetml/2006/main">
  <c r="K350" i="1"/>
  <c r="U22"/>
  <c r="V22"/>
  <c r="AB147"/>
  <c r="AB157"/>
  <c r="AA157"/>
  <c r="AA158"/>
  <c r="X253"/>
  <c r="X407" s="1"/>
  <c r="W253"/>
  <c r="X234"/>
  <c r="W234"/>
  <c r="W350"/>
  <c r="W360"/>
  <c r="X360"/>
  <c r="U369"/>
  <c r="U368"/>
  <c r="U367"/>
  <c r="S365"/>
  <c r="S364"/>
  <c r="U363"/>
  <c r="U359"/>
  <c r="U358"/>
  <c r="U357"/>
  <c r="U356"/>
  <c r="U349"/>
  <c r="U350"/>
  <c r="U351"/>
  <c r="U352"/>
  <c r="U353"/>
  <c r="U354"/>
  <c r="U348"/>
  <c r="S58"/>
  <c r="S57"/>
  <c r="S56"/>
  <c r="T60"/>
  <c r="S60"/>
  <c r="S49"/>
  <c r="T29"/>
  <c r="V29" s="1"/>
  <c r="BG420"/>
  <c r="BF420"/>
  <c r="BE420"/>
  <c r="BD420"/>
  <c r="BC420"/>
  <c r="BB420"/>
  <c r="AW420"/>
  <c r="AV420"/>
  <c r="AU420"/>
  <c r="AT420"/>
  <c r="BG422"/>
  <c r="BF422"/>
  <c r="BE422"/>
  <c r="BD422"/>
  <c r="BC422"/>
  <c r="BB422"/>
  <c r="AU422"/>
  <c r="AT422"/>
  <c r="L436"/>
  <c r="N436"/>
  <c r="X436"/>
  <c r="Z436"/>
  <c r="AD436"/>
  <c r="AF436"/>
  <c r="K438"/>
  <c r="L438"/>
  <c r="R438"/>
  <c r="U438"/>
  <c r="AD438"/>
  <c r="AE438"/>
  <c r="AF438"/>
  <c r="K440"/>
  <c r="L440"/>
  <c r="M440"/>
  <c r="N440"/>
  <c r="P440"/>
  <c r="Q440"/>
  <c r="R440"/>
  <c r="U440"/>
  <c r="V440"/>
  <c r="AC440"/>
  <c r="AD440"/>
  <c r="AE440"/>
  <c r="AF440"/>
  <c r="AK440"/>
  <c r="AL440"/>
  <c r="U442"/>
  <c r="V442"/>
  <c r="AD442"/>
  <c r="AE442"/>
  <c r="AF442"/>
  <c r="AL442"/>
  <c r="L444"/>
  <c r="N444"/>
  <c r="O444"/>
  <c r="P444"/>
  <c r="R444"/>
  <c r="U444"/>
  <c r="V444"/>
  <c r="Y444"/>
  <c r="Z444"/>
  <c r="AA444"/>
  <c r="AB444"/>
  <c r="AE444"/>
  <c r="AF444"/>
  <c r="AK444"/>
  <c r="AL444"/>
  <c r="K446"/>
  <c r="L446"/>
  <c r="M446"/>
  <c r="N446"/>
  <c r="V446"/>
  <c r="X446"/>
  <c r="AD446"/>
  <c r="AF446"/>
  <c r="L448"/>
  <c r="M448"/>
  <c r="N448"/>
  <c r="Q448"/>
  <c r="R448"/>
  <c r="Y448"/>
  <c r="Z448"/>
  <c r="AF448"/>
  <c r="AG448"/>
  <c r="AH448"/>
  <c r="L450"/>
  <c r="N450"/>
  <c r="Q450"/>
  <c r="R450"/>
  <c r="W450"/>
  <c r="X450"/>
  <c r="Y450"/>
  <c r="Z450"/>
  <c r="AC450"/>
  <c r="AD450"/>
  <c r="AF450"/>
  <c r="J448"/>
  <c r="J444"/>
  <c r="BG147"/>
  <c r="BF147"/>
  <c r="BE147"/>
  <c r="BD147"/>
  <c r="AZ146"/>
  <c r="AX146" s="1"/>
  <c r="AX132"/>
  <c r="AV132" s="1"/>
  <c r="AX131"/>
  <c r="AV131" s="1"/>
  <c r="AX130"/>
  <c r="AV130" s="1"/>
  <c r="AX129"/>
  <c r="AV129" s="1"/>
  <c r="AX128"/>
  <c r="AV128" s="1"/>
  <c r="AX127"/>
  <c r="AV127" s="1"/>
  <c r="AX126"/>
  <c r="AV126" s="1"/>
  <c r="AX125"/>
  <c r="AV125" s="1"/>
  <c r="AV110"/>
  <c r="AV108"/>
  <c r="AY139"/>
  <c r="AX139"/>
  <c r="AW139"/>
  <c r="AV139"/>
  <c r="AS167"/>
  <c r="AQ167" s="1"/>
  <c r="AR143"/>
  <c r="AP143" s="1"/>
  <c r="AR142"/>
  <c r="AP142" s="1"/>
  <c r="AR141"/>
  <c r="AP141" s="1"/>
  <c r="AR131"/>
  <c r="AP131" s="1"/>
  <c r="AR130"/>
  <c r="AP130" s="1"/>
  <c r="AR129"/>
  <c r="AP129" s="1"/>
  <c r="AR128"/>
  <c r="AP128" s="1"/>
  <c r="AR127"/>
  <c r="AP127" s="1"/>
  <c r="AQ108"/>
  <c r="AP108"/>
  <c r="AQ106"/>
  <c r="AQ104"/>
  <c r="AQ102"/>
  <c r="AQ103"/>
  <c r="AP103"/>
  <c r="AP102"/>
  <c r="AW103"/>
  <c r="AU103" s="1"/>
  <c r="AW102"/>
  <c r="AU102" s="1"/>
  <c r="AV100"/>
  <c r="AT100" s="1"/>
  <c r="AW100"/>
  <c r="AU100" s="1"/>
  <c r="AP95"/>
  <c r="AP94"/>
  <c r="AP93"/>
  <c r="AP92"/>
  <c r="AP91"/>
  <c r="AP90"/>
  <c r="AP89"/>
  <c r="AP88"/>
  <c r="AP87"/>
  <c r="AP86"/>
  <c r="AR84"/>
  <c r="AP84" s="1"/>
  <c r="AR83"/>
  <c r="AP83" s="1"/>
  <c r="AZ100"/>
  <c r="AZ99"/>
  <c r="AZ98"/>
  <c r="AZ97"/>
  <c r="AZ104"/>
  <c r="AZ103"/>
  <c r="AZ102"/>
  <c r="AZ106"/>
  <c r="AZ112"/>
  <c r="AZ108"/>
  <c r="BD109"/>
  <c r="BD110"/>
  <c r="BD111"/>
  <c r="BH111"/>
  <c r="BH110"/>
  <c r="BH109"/>
  <c r="AR176"/>
  <c r="AV176"/>
  <c r="AX176" s="1"/>
  <c r="AZ176" s="1"/>
  <c r="AS186"/>
  <c r="AR186"/>
  <c r="AQ186"/>
  <c r="AP186"/>
  <c r="AY186"/>
  <c r="AX186"/>
  <c r="AW186"/>
  <c r="AV186"/>
  <c r="BE186"/>
  <c r="BG186" s="1"/>
  <c r="BD186"/>
  <c r="BF186" s="1"/>
  <c r="BJ187"/>
  <c r="BL187" s="1"/>
  <c r="BN187" s="1"/>
  <c r="BJ186"/>
  <c r="BL186" s="1"/>
  <c r="BN186" s="1"/>
  <c r="BJ184"/>
  <c r="BL184" s="1"/>
  <c r="BN184" s="1"/>
  <c r="BE181"/>
  <c r="BG181" s="1"/>
  <c r="BD181"/>
  <c r="BF181" s="1"/>
  <c r="BE180"/>
  <c r="BG180" s="1"/>
  <c r="BD180"/>
  <c r="BF180" s="1"/>
  <c r="BK180"/>
  <c r="BM180" s="1"/>
  <c r="BO180" s="1"/>
  <c r="BJ180"/>
  <c r="BL180" s="1"/>
  <c r="BN180" s="1"/>
  <c r="BJ181"/>
  <c r="BL181" s="1"/>
  <c r="BN181" s="1"/>
  <c r="BD176"/>
  <c r="BF176" s="1"/>
  <c r="BH176" s="1"/>
  <c r="BJ176" s="1"/>
  <c r="BL176" s="1"/>
  <c r="BN176" s="1"/>
  <c r="BD247"/>
  <c r="BF247" s="1"/>
  <c r="BL247"/>
  <c r="BN247" s="1"/>
  <c r="BL223"/>
  <c r="BN223" s="1"/>
  <c r="AQ291"/>
  <c r="AP291"/>
  <c r="AW291"/>
  <c r="AV291"/>
  <c r="BA291"/>
  <c r="AZ291"/>
  <c r="BE291"/>
  <c r="BD291"/>
  <c r="BD290"/>
  <c r="BD277"/>
  <c r="BD279"/>
  <c r="BD282"/>
  <c r="BD281"/>
  <c r="BD287"/>
  <c r="BD286"/>
  <c r="BD285"/>
  <c r="BD284"/>
  <c r="BD289"/>
  <c r="BD292"/>
  <c r="BD294"/>
  <c r="BD302"/>
  <c r="BD316"/>
  <c r="BF316" s="1"/>
  <c r="BD315"/>
  <c r="BF315" s="1"/>
  <c r="BD314"/>
  <c r="BF314" s="1"/>
  <c r="BD313"/>
  <c r="BF313" s="1"/>
  <c r="BJ316"/>
  <c r="BL316" s="1"/>
  <c r="BN316" s="1"/>
  <c r="BJ315"/>
  <c r="BL315" s="1"/>
  <c r="BN315" s="1"/>
  <c r="BJ314"/>
  <c r="BL314" s="1"/>
  <c r="BN314" s="1"/>
  <c r="BJ313"/>
  <c r="BL313" s="1"/>
  <c r="BN313" s="1"/>
  <c r="BK312"/>
  <c r="BM312" s="1"/>
  <c r="BO312" s="1"/>
  <c r="BJ312"/>
  <c r="BL312" s="1"/>
  <c r="BN312" s="1"/>
  <c r="BK317"/>
  <c r="BM317" s="1"/>
  <c r="BO317" s="1"/>
  <c r="BJ317"/>
  <c r="BL317" s="1"/>
  <c r="BN317" s="1"/>
  <c r="BJ311"/>
  <c r="BL311" s="1"/>
  <c r="BN311" s="1"/>
  <c r="BD311"/>
  <c r="BF311" s="1"/>
  <c r="BD310"/>
  <c r="BF310" s="1"/>
  <c r="BH310" s="1"/>
  <c r="BJ310" s="1"/>
  <c r="BL310" s="1"/>
  <c r="BN310" s="1"/>
  <c r="BL292"/>
  <c r="BN292" s="1"/>
  <c r="BL302"/>
  <c r="BN302" s="1"/>
  <c r="BL301"/>
  <c r="BN301" s="1"/>
  <c r="BL300"/>
  <c r="BN300" s="1"/>
  <c r="BL299"/>
  <c r="BN299" s="1"/>
  <c r="BL298"/>
  <c r="BN298" s="1"/>
  <c r="BL297"/>
  <c r="BN297" s="1"/>
  <c r="BL296"/>
  <c r="BN296" s="1"/>
  <c r="BL295"/>
  <c r="BN295" s="1"/>
  <c r="BL294"/>
  <c r="BN294" s="1"/>
  <c r="BH302"/>
  <c r="BH301"/>
  <c r="BH300"/>
  <c r="BH299"/>
  <c r="BH298"/>
  <c r="BH297"/>
  <c r="BH296"/>
  <c r="BH295"/>
  <c r="BH294"/>
  <c r="BG312"/>
  <c r="BE312" s="1"/>
  <c r="BF312"/>
  <c r="BD312" s="1"/>
  <c r="BG317"/>
  <c r="BF317"/>
  <c r="BE317"/>
  <c r="BD317"/>
  <c r="BA312"/>
  <c r="AY312" s="1"/>
  <c r="AW312" s="1"/>
  <c r="AZ312"/>
  <c r="AX312" s="1"/>
  <c r="AV312" s="1"/>
  <c r="BA317"/>
  <c r="AZ317"/>
  <c r="AX317" s="1"/>
  <c r="AV317" s="1"/>
  <c r="AY317"/>
  <c r="AW317" s="1"/>
  <c r="BA319"/>
  <c r="AZ319"/>
  <c r="AY319"/>
  <c r="AX319"/>
  <c r="AW319"/>
  <c r="AV319"/>
  <c r="AU319"/>
  <c r="AT319"/>
  <c r="AS319"/>
  <c r="AR319"/>
  <c r="AQ319"/>
  <c r="AP319"/>
  <c r="BK319"/>
  <c r="BM319" s="1"/>
  <c r="BO319" s="1"/>
  <c r="BJ319"/>
  <c r="BL319" s="1"/>
  <c r="BN319" s="1"/>
  <c r="BD325"/>
  <c r="BD324"/>
  <c r="BD323"/>
  <c r="BD322"/>
  <c r="BD321"/>
  <c r="BF324"/>
  <c r="BH324" s="1"/>
  <c r="BF321"/>
  <c r="BH321" s="1"/>
  <c r="BJ326"/>
  <c r="BL326" s="1"/>
  <c r="BN326" s="1"/>
  <c r="BJ325"/>
  <c r="BL325" s="1"/>
  <c r="BN325" s="1"/>
  <c r="BJ323"/>
  <c r="BL323" s="1"/>
  <c r="BN323" s="1"/>
  <c r="BJ322"/>
  <c r="BL322" s="1"/>
  <c r="BN322" s="1"/>
  <c r="BK320"/>
  <c r="BM320" s="1"/>
  <c r="BO320" s="1"/>
  <c r="BJ320"/>
  <c r="BL320" s="1"/>
  <c r="BN320" s="1"/>
  <c r="BI360"/>
  <c r="BK360" s="1"/>
  <c r="BM360" s="1"/>
  <c r="BO360" s="1"/>
  <c r="BH360"/>
  <c r="BJ360" s="1"/>
  <c r="BL360" s="1"/>
  <c r="BN360" s="1"/>
  <c r="BH369"/>
  <c r="BJ369" s="1"/>
  <c r="BL369" s="1"/>
  <c r="BN369" s="1"/>
  <c r="BI362"/>
  <c r="BK362" s="1"/>
  <c r="BM362" s="1"/>
  <c r="BO362" s="1"/>
  <c r="BO420" s="1"/>
  <c r="BO421" s="1"/>
  <c r="BH362"/>
  <c r="BJ362" s="1"/>
  <c r="BL362" s="1"/>
  <c r="BN362" s="1"/>
  <c r="BI367"/>
  <c r="BK367" s="1"/>
  <c r="BM367" s="1"/>
  <c r="BO367" s="1"/>
  <c r="BO422" s="1"/>
  <c r="BO423" s="1"/>
  <c r="BH367"/>
  <c r="BJ367" s="1"/>
  <c r="BL367" s="1"/>
  <c r="BN367" s="1"/>
  <c r="BH366"/>
  <c r="BJ366" s="1"/>
  <c r="BL366" s="1"/>
  <c r="BN366" s="1"/>
  <c r="BH364"/>
  <c r="BJ364" s="1"/>
  <c r="BL364" s="1"/>
  <c r="BN364" s="1"/>
  <c r="BH365"/>
  <c r="BJ365" s="1"/>
  <c r="BL365" s="1"/>
  <c r="BN365" s="1"/>
  <c r="BH363"/>
  <c r="BJ363" s="1"/>
  <c r="BL363" s="1"/>
  <c r="BN363" s="1"/>
  <c r="BD343"/>
  <c r="BF343" s="1"/>
  <c r="BH343" s="1"/>
  <c r="BJ343" s="1"/>
  <c r="BL343" s="1"/>
  <c r="BN343" s="1"/>
  <c r="BD333"/>
  <c r="BF333" s="1"/>
  <c r="BH333" s="1"/>
  <c r="BJ333" s="1"/>
  <c r="BL333" s="1"/>
  <c r="BN333" s="1"/>
  <c r="BD334"/>
  <c r="BF334" s="1"/>
  <c r="BH334" s="1"/>
  <c r="BJ334" s="1"/>
  <c r="BL334" s="1"/>
  <c r="BN334" s="1"/>
  <c r="BD335"/>
  <c r="BF335" s="1"/>
  <c r="BH335" s="1"/>
  <c r="BJ335" s="1"/>
  <c r="BL335" s="1"/>
  <c r="BN335" s="1"/>
  <c r="BD332"/>
  <c r="BF332" s="1"/>
  <c r="BH332" s="1"/>
  <c r="BJ332" s="1"/>
  <c r="BL332" s="1"/>
  <c r="BN332" s="1"/>
  <c r="BJ330"/>
  <c r="BL330" s="1"/>
  <c r="BN330" s="1"/>
  <c r="BJ331"/>
  <c r="BL331" s="1"/>
  <c r="BN331" s="1"/>
  <c r="BJ336"/>
  <c r="BL336" s="1"/>
  <c r="BN336" s="1"/>
  <c r="BJ337"/>
  <c r="BL337" s="1"/>
  <c r="BN337" s="1"/>
  <c r="BJ338"/>
  <c r="BL338" s="1"/>
  <c r="BN338" s="1"/>
  <c r="BJ339"/>
  <c r="BL339" s="1"/>
  <c r="BN339" s="1"/>
  <c r="BJ340"/>
  <c r="BL340" s="1"/>
  <c r="BN340" s="1"/>
  <c r="BJ342"/>
  <c r="BL342" s="1"/>
  <c r="BN342" s="1"/>
  <c r="BJ344"/>
  <c r="BL344" s="1"/>
  <c r="BN344" s="1"/>
  <c r="BJ345"/>
  <c r="BL345" s="1"/>
  <c r="BN345" s="1"/>
  <c r="BJ346"/>
  <c r="BL346" s="1"/>
  <c r="BN346" s="1"/>
  <c r="BD329"/>
  <c r="BF329" s="1"/>
  <c r="BH329" s="1"/>
  <c r="BJ329" s="1"/>
  <c r="BL329" s="1"/>
  <c r="BN329" s="1"/>
  <c r="BF336"/>
  <c r="BD336" s="1"/>
  <c r="BF331"/>
  <c r="BD331" s="1"/>
  <c r="BF330"/>
  <c r="BD330" s="1"/>
  <c r="BF328"/>
  <c r="BD328" s="1"/>
  <c r="BF351"/>
  <c r="BF352"/>
  <c r="BF353"/>
  <c r="BF354"/>
  <c r="BD350"/>
  <c r="BF350" s="1"/>
  <c r="BH350" s="1"/>
  <c r="BJ350" s="1"/>
  <c r="BL350" s="1"/>
  <c r="BN350" s="1"/>
  <c r="BH359"/>
  <c r="BJ359" s="1"/>
  <c r="BL359" s="1"/>
  <c r="BN359" s="1"/>
  <c r="BH358"/>
  <c r="BJ358" s="1"/>
  <c r="BL358" s="1"/>
  <c r="BN358" s="1"/>
  <c r="BH357"/>
  <c r="BJ357" s="1"/>
  <c r="BL357" s="1"/>
  <c r="BN357" s="1"/>
  <c r="BH356"/>
  <c r="BJ356" s="1"/>
  <c r="BL356" s="1"/>
  <c r="BN356" s="1"/>
  <c r="BH355"/>
  <c r="BJ355" s="1"/>
  <c r="BL355" s="1"/>
  <c r="BN355" s="1"/>
  <c r="BJ351"/>
  <c r="BL351" s="1"/>
  <c r="BN351" s="1"/>
  <c r="BJ352"/>
  <c r="BL352" s="1"/>
  <c r="BN352" s="1"/>
  <c r="BJ353"/>
  <c r="BL353" s="1"/>
  <c r="BN353" s="1"/>
  <c r="BJ354"/>
  <c r="BL354" s="1"/>
  <c r="BN354" s="1"/>
  <c r="BH349"/>
  <c r="BJ349" s="1"/>
  <c r="BL349" s="1"/>
  <c r="BN349" s="1"/>
  <c r="BH348"/>
  <c r="BJ348" s="1"/>
  <c r="BL348" s="1"/>
  <c r="BN348" s="1"/>
  <c r="AC345"/>
  <c r="AI345"/>
  <c r="BF326"/>
  <c r="BD326" s="1"/>
  <c r="BH372"/>
  <c r="BJ372" s="1"/>
  <c r="BL372" s="1"/>
  <c r="BN372" s="1"/>
  <c r="U372"/>
  <c r="O372"/>
  <c r="I372"/>
  <c r="BH371"/>
  <c r="BJ371" s="1"/>
  <c r="BL371" s="1"/>
  <c r="BN371" s="1"/>
  <c r="U371"/>
  <c r="I371"/>
  <c r="I370"/>
  <c r="BH370"/>
  <c r="BJ370" s="1"/>
  <c r="BL370" s="1"/>
  <c r="BN370" s="1"/>
  <c r="U370"/>
  <c r="S370" s="1"/>
  <c r="BN420" l="1"/>
  <c r="BN421" s="1"/>
  <c r="BH420"/>
  <c r="BH421" s="1"/>
  <c r="BJ420"/>
  <c r="BJ421" s="1"/>
  <c r="BL420"/>
  <c r="BL421" s="1"/>
  <c r="BI420"/>
  <c r="BI421" s="1"/>
  <c r="BK420"/>
  <c r="BK421" s="1"/>
  <c r="BM420"/>
  <c r="BM421" s="1"/>
  <c r="BI422"/>
  <c r="BI423" s="1"/>
  <c r="BK422"/>
  <c r="BK423" s="1"/>
  <c r="BM422"/>
  <c r="BM423" s="1"/>
  <c r="AG333"/>
  <c r="AI333" s="1"/>
  <c r="AI230"/>
  <c r="AG230" s="1"/>
  <c r="M230"/>
  <c r="K230" s="1"/>
  <c r="I230" s="1"/>
  <c r="S230"/>
  <c r="W230"/>
  <c r="AZ229"/>
  <c r="AX230"/>
  <c r="AV230" s="1"/>
  <c r="AX229"/>
  <c r="AV229" s="1"/>
  <c r="BD229"/>
  <c r="BD230"/>
  <c r="BH230"/>
  <c r="BH229"/>
  <c r="BL229"/>
  <c r="BN229" s="1"/>
  <c r="AI229"/>
  <c r="AG229" s="1"/>
  <c r="W229"/>
  <c r="S229"/>
  <c r="M229"/>
  <c r="K229" s="1"/>
  <c r="I229" s="1"/>
  <c r="P371" l="1"/>
  <c r="M302"/>
  <c r="M221"/>
  <c r="P115"/>
  <c r="O115"/>
  <c r="O134"/>
  <c r="O136"/>
  <c r="O135"/>
  <c r="J220"/>
  <c r="M385"/>
  <c r="M438" s="1"/>
  <c r="M112"/>
  <c r="N111"/>
  <c r="N110"/>
  <c r="AM96"/>
  <c r="AG96"/>
  <c r="AI96" s="1"/>
  <c r="S96"/>
  <c r="I96"/>
  <c r="N280"/>
  <c r="N279"/>
  <c r="M278"/>
  <c r="M279"/>
  <c r="M280"/>
  <c r="M281"/>
  <c r="M282"/>
  <c r="M283"/>
  <c r="M284"/>
  <c r="M285"/>
  <c r="M286"/>
  <c r="M287"/>
  <c r="M288"/>
  <c r="M289"/>
  <c r="M290"/>
  <c r="M291"/>
  <c r="M292"/>
  <c r="O139"/>
  <c r="O140"/>
  <c r="O141"/>
  <c r="O142"/>
  <c r="O143"/>
  <c r="O144"/>
  <c r="O145"/>
  <c r="P146"/>
  <c r="N385" l="1"/>
  <c r="N438" s="1"/>
  <c r="AM74"/>
  <c r="AG74"/>
  <c r="AI74" s="1"/>
  <c r="AA74"/>
  <c r="Y74" s="1"/>
  <c r="I74"/>
  <c r="J328"/>
  <c r="I156"/>
  <c r="I155"/>
  <c r="J145"/>
  <c r="I145"/>
  <c r="J138"/>
  <c r="I138"/>
  <c r="J135"/>
  <c r="I135"/>
  <c r="J128"/>
  <c r="I128"/>
  <c r="I129"/>
  <c r="I127"/>
  <c r="J130"/>
  <c r="J126"/>
  <c r="J114"/>
  <c r="I119"/>
  <c r="I118"/>
  <c r="I117"/>
  <c r="J116"/>
  <c r="I116"/>
  <c r="J115"/>
  <c r="I115"/>
  <c r="J98"/>
  <c r="J86"/>
  <c r="I112"/>
  <c r="I111"/>
  <c r="I110"/>
  <c r="I109"/>
  <c r="I108"/>
  <c r="I107"/>
  <c r="I106"/>
  <c r="I105"/>
  <c r="I104"/>
  <c r="I103"/>
  <c r="I102"/>
  <c r="I101"/>
  <c r="I100"/>
  <c r="I99"/>
  <c r="I98"/>
  <c r="I97"/>
  <c r="I95"/>
  <c r="I94"/>
  <c r="I93"/>
  <c r="I92"/>
  <c r="I91"/>
  <c r="I90"/>
  <c r="I89"/>
  <c r="I88"/>
  <c r="I87"/>
  <c r="I84"/>
  <c r="I83"/>
  <c r="I82"/>
  <c r="I81"/>
  <c r="I80"/>
  <c r="I79"/>
  <c r="I78"/>
  <c r="I77"/>
  <c r="I69"/>
  <c r="I70"/>
  <c r="I71"/>
  <c r="I72"/>
  <c r="I73"/>
  <c r="I75"/>
  <c r="I68"/>
  <c r="AF520" i="2" l="1"/>
  <c r="AO520"/>
  <c r="AQ520" s="1"/>
  <c r="AK520"/>
  <c r="DE520"/>
  <c r="DA520"/>
  <c r="P520"/>
  <c r="AH318"/>
  <c r="AM318"/>
  <c r="AQ318"/>
  <c r="AY318"/>
  <c r="BC318"/>
  <c r="DB318"/>
  <c r="DA318"/>
  <c r="L318"/>
  <c r="N318" s="1"/>
  <c r="P318" s="1"/>
  <c r="R318" s="1"/>
  <c r="CZ318"/>
  <c r="Y330" i="1"/>
  <c r="Y322"/>
  <c r="Y321"/>
  <c r="Y320"/>
  <c r="Y319"/>
  <c r="Z180" l="1"/>
  <c r="Y180"/>
  <c r="AC266" l="1"/>
  <c r="AI266"/>
  <c r="AG266" s="1"/>
  <c r="AM266"/>
  <c r="M266"/>
  <c r="K266" s="1"/>
  <c r="I266" s="1"/>
  <c r="S266"/>
  <c r="AC265"/>
  <c r="AI265"/>
  <c r="AG265" s="1"/>
  <c r="AM265"/>
  <c r="M265"/>
  <c r="K265" s="1"/>
  <c r="I265" s="1"/>
  <c r="S265"/>
  <c r="S346"/>
  <c r="Q346" s="1"/>
  <c r="Y346"/>
  <c r="AA346"/>
  <c r="AG346"/>
  <c r="AI346"/>
  <c r="AZ344"/>
  <c r="AX344" s="1"/>
  <c r="AV344" s="1"/>
  <c r="AT344" s="1"/>
  <c r="AR344" s="1"/>
  <c r="AP344" s="1"/>
  <c r="AM344"/>
  <c r="AI344"/>
  <c r="AA344"/>
  <c r="Y344"/>
  <c r="S344"/>
  <c r="Q344" s="1"/>
  <c r="J344"/>
  <c r="I344"/>
  <c r="T366" l="1"/>
  <c r="S366"/>
  <c r="O371"/>
  <c r="O370"/>
  <c r="O369"/>
  <c r="O368"/>
  <c r="O367"/>
  <c r="AA370"/>
  <c r="AA369"/>
  <c r="AG372"/>
  <c r="AI372" s="1"/>
  <c r="AK372" s="1"/>
  <c r="AG371"/>
  <c r="AI371" s="1"/>
  <c r="AK371" s="1"/>
  <c r="AG370"/>
  <c r="AI370" s="1"/>
  <c r="AK370" s="1"/>
  <c r="AG369"/>
  <c r="BH368"/>
  <c r="AG368"/>
  <c r="AI368" s="1"/>
  <c r="AK368" s="1"/>
  <c r="AM368" s="1"/>
  <c r="AB367"/>
  <c r="AA367"/>
  <c r="AH367"/>
  <c r="AJ367" s="1"/>
  <c r="AL367" s="1"/>
  <c r="AN367" s="1"/>
  <c r="AG367"/>
  <c r="AI367" s="1"/>
  <c r="AK367" s="1"/>
  <c r="AM367" s="1"/>
  <c r="AS367"/>
  <c r="AV367"/>
  <c r="AX367" s="1"/>
  <c r="AZ367" s="1"/>
  <c r="AW367"/>
  <c r="S423" l="1"/>
  <c r="S450" s="1"/>
  <c r="U366"/>
  <c r="T423"/>
  <c r="T450" s="1"/>
  <c r="V366"/>
  <c r="AY367"/>
  <c r="AW422"/>
  <c r="AW423" s="1"/>
  <c r="AQ367"/>
  <c r="AQ422" s="1"/>
  <c r="AQ423" s="1"/>
  <c r="AS422"/>
  <c r="AS423" s="1"/>
  <c r="BJ368"/>
  <c r="BH422"/>
  <c r="BH423" s="1"/>
  <c r="AA366"/>
  <c r="AG366"/>
  <c r="AI366" s="1"/>
  <c r="AK366" s="1"/>
  <c r="W366"/>
  <c r="AE365"/>
  <c r="AC365" s="1"/>
  <c r="AA365" s="1"/>
  <c r="O365"/>
  <c r="W365"/>
  <c r="I365"/>
  <c r="J362"/>
  <c r="I362"/>
  <c r="I364"/>
  <c r="AC364"/>
  <c r="AA364" s="1"/>
  <c r="W364"/>
  <c r="O364"/>
  <c r="J360"/>
  <c r="I360"/>
  <c r="AG363"/>
  <c r="AC363"/>
  <c r="AA363" s="1"/>
  <c r="W363"/>
  <c r="O363"/>
  <c r="I363"/>
  <c r="AA115"/>
  <c r="AB115"/>
  <c r="AA116"/>
  <c r="AB116"/>
  <c r="AA119"/>
  <c r="AH320"/>
  <c r="AG320"/>
  <c r="AG79"/>
  <c r="AI79" s="1"/>
  <c r="AG78"/>
  <c r="AI78" s="1"/>
  <c r="AG77"/>
  <c r="AI77" s="1"/>
  <c r="AG75"/>
  <c r="AI75" s="1"/>
  <c r="AG73"/>
  <c r="AI73" s="1"/>
  <c r="AG72"/>
  <c r="AI72" s="1"/>
  <c r="AG70"/>
  <c r="AI70" s="1"/>
  <c r="AG69"/>
  <c r="AI69" s="1"/>
  <c r="AG68"/>
  <c r="AI68" s="1"/>
  <c r="AK68" s="1"/>
  <c r="AM68" s="1"/>
  <c r="AG66"/>
  <c r="AI66" s="1"/>
  <c r="AG65"/>
  <c r="AI65" s="1"/>
  <c r="AG64"/>
  <c r="AI64" s="1"/>
  <c r="AG63"/>
  <c r="AI63" s="1"/>
  <c r="AG62"/>
  <c r="AI62" s="1"/>
  <c r="AG61"/>
  <c r="AI61" s="1"/>
  <c r="AG60"/>
  <c r="AI60" s="1"/>
  <c r="AG59"/>
  <c r="AI59" s="1"/>
  <c r="AG58"/>
  <c r="AI58" s="1"/>
  <c r="AG57"/>
  <c r="AI57" s="1"/>
  <c r="AG56"/>
  <c r="AI56" s="1"/>
  <c r="AG55"/>
  <c r="AI55" s="1"/>
  <c r="AG54"/>
  <c r="AI54" s="1"/>
  <c r="AG53"/>
  <c r="AI53" s="1"/>
  <c r="AG52"/>
  <c r="AI52" s="1"/>
  <c r="AG51"/>
  <c r="AI51" s="1"/>
  <c r="AG50"/>
  <c r="AI50" s="1"/>
  <c r="AG49"/>
  <c r="AI49" s="1"/>
  <c r="AG48"/>
  <c r="AI48" s="1"/>
  <c r="AG47"/>
  <c r="AI47" s="1"/>
  <c r="AG46"/>
  <c r="AI46" s="1"/>
  <c r="AG45"/>
  <c r="AI45" s="1"/>
  <c r="AG44"/>
  <c r="AI44" s="1"/>
  <c r="AG43"/>
  <c r="AI43" s="1"/>
  <c r="AG42"/>
  <c r="AI42" s="1"/>
  <c r="AG41"/>
  <c r="AI41" s="1"/>
  <c r="AG40"/>
  <c r="AI40" s="1"/>
  <c r="AG39"/>
  <c r="AI39" s="1"/>
  <c r="AG38"/>
  <c r="AI38" s="1"/>
  <c r="AG37"/>
  <c r="AI37" s="1"/>
  <c r="AG36"/>
  <c r="AI36" s="1"/>
  <c r="AG35"/>
  <c r="AI35" s="1"/>
  <c r="AG34"/>
  <c r="AI34" s="1"/>
  <c r="AG33"/>
  <c r="AI33" s="1"/>
  <c r="AG30"/>
  <c r="AI30" s="1"/>
  <c r="AG27"/>
  <c r="AI27" s="1"/>
  <c r="AG26"/>
  <c r="AI26" s="1"/>
  <c r="AG25"/>
  <c r="AI25" s="1"/>
  <c r="AG17"/>
  <c r="AI17" s="1"/>
  <c r="AG18"/>
  <c r="AI18" s="1"/>
  <c r="AG19"/>
  <c r="AI19" s="1"/>
  <c r="AG20"/>
  <c r="AI20" s="1"/>
  <c r="AG21"/>
  <c r="AI21" s="1"/>
  <c r="AG22"/>
  <c r="AI22" s="1"/>
  <c r="AG16"/>
  <c r="AI16" s="1"/>
  <c r="AG15"/>
  <c r="AI15" s="1"/>
  <c r="AH15"/>
  <c r="AJ15" s="1"/>
  <c r="AG14"/>
  <c r="AI14" s="1"/>
  <c r="AG13"/>
  <c r="AI13" s="1"/>
  <c r="AG12"/>
  <c r="AI12" s="1"/>
  <c r="AG11"/>
  <c r="AI11" s="1"/>
  <c r="AG4"/>
  <c r="AI4" s="1"/>
  <c r="AG5"/>
  <c r="AI5" s="1"/>
  <c r="AG6"/>
  <c r="AI6" s="1"/>
  <c r="AG7"/>
  <c r="AI7" s="1"/>
  <c r="AG8"/>
  <c r="AI8" s="1"/>
  <c r="AG9"/>
  <c r="AI9" s="1"/>
  <c r="AG3"/>
  <c r="AI3" s="1"/>
  <c r="AL10"/>
  <c r="AK10"/>
  <c r="AH10"/>
  <c r="AJ10" s="1"/>
  <c r="AG10"/>
  <c r="AI10" s="1"/>
  <c r="AL23"/>
  <c r="AK23"/>
  <c r="AH23"/>
  <c r="AJ23" s="1"/>
  <c r="AG23"/>
  <c r="AI23" s="1"/>
  <c r="AL32"/>
  <c r="AK32"/>
  <c r="AH32"/>
  <c r="AJ32" s="1"/>
  <c r="AG32"/>
  <c r="AI32" s="1"/>
  <c r="AL30"/>
  <c r="AK30"/>
  <c r="AK24"/>
  <c r="AH24"/>
  <c r="AJ24" s="1"/>
  <c r="AG24"/>
  <c r="AI24" s="1"/>
  <c r="AH28"/>
  <c r="AJ28" s="1"/>
  <c r="AG28"/>
  <c r="AI28" s="1"/>
  <c r="AA198"/>
  <c r="O77"/>
  <c r="AA92"/>
  <c r="Y92" s="1"/>
  <c r="AG92"/>
  <c r="AI92" s="1"/>
  <c r="AG111"/>
  <c r="AI111"/>
  <c r="AM111"/>
  <c r="S111"/>
  <c r="W111"/>
  <c r="S110"/>
  <c r="W110"/>
  <c r="AG110"/>
  <c r="AI110"/>
  <c r="AH115"/>
  <c r="AJ115" s="1"/>
  <c r="AL115" s="1"/>
  <c r="AN115" s="1"/>
  <c r="AG115"/>
  <c r="AI115" s="1"/>
  <c r="AK115" s="1"/>
  <c r="AM115" s="1"/>
  <c r="AH126"/>
  <c r="AJ126" s="1"/>
  <c r="AL126" s="1"/>
  <c r="AN126" s="1"/>
  <c r="AG126"/>
  <c r="AI126" s="1"/>
  <c r="AK126" s="1"/>
  <c r="AM126" s="1"/>
  <c r="BL368" l="1"/>
  <c r="BJ422"/>
  <c r="BJ423" s="1"/>
  <c r="BA367"/>
  <c r="BA422" s="1"/>
  <c r="BA423" s="1"/>
  <c r="AY422"/>
  <c r="AY423" s="1"/>
  <c r="O349"/>
  <c r="O350"/>
  <c r="O351"/>
  <c r="O352"/>
  <c r="O353"/>
  <c r="O354"/>
  <c r="O355"/>
  <c r="O356"/>
  <c r="O357"/>
  <c r="O358"/>
  <c r="O359"/>
  <c r="O348"/>
  <c r="O114"/>
  <c r="O117"/>
  <c r="O118"/>
  <c r="O119"/>
  <c r="O116"/>
  <c r="P61"/>
  <c r="O63"/>
  <c r="O62"/>
  <c r="O61"/>
  <c r="O60"/>
  <c r="O59"/>
  <c r="O58"/>
  <c r="O57"/>
  <c r="O56"/>
  <c r="O55"/>
  <c r="O54"/>
  <c r="M450"/>
  <c r="AE421"/>
  <c r="AE450" s="1"/>
  <c r="K421"/>
  <c r="K419"/>
  <c r="K448" s="1"/>
  <c r="AF429"/>
  <c r="AK403"/>
  <c r="J197"/>
  <c r="J193"/>
  <c r="J187"/>
  <c r="I187"/>
  <c r="I188"/>
  <c r="I189"/>
  <c r="I190"/>
  <c r="I191"/>
  <c r="I192"/>
  <c r="I193"/>
  <c r="I194"/>
  <c r="I195"/>
  <c r="I196"/>
  <c r="I197"/>
  <c r="I198"/>
  <c r="I199"/>
  <c r="I200"/>
  <c r="I206"/>
  <c r="I201"/>
  <c r="I211"/>
  <c r="I212"/>
  <c r="I216"/>
  <c r="I217"/>
  <c r="I218"/>
  <c r="I186"/>
  <c r="O397"/>
  <c r="O440" s="1"/>
  <c r="AG149"/>
  <c r="AQ386"/>
  <c r="AQ387" s="1"/>
  <c r="AQ385"/>
  <c r="AP385"/>
  <c r="W381"/>
  <c r="W436" s="1"/>
  <c r="M379"/>
  <c r="M436" s="1"/>
  <c r="K379"/>
  <c r="K436" s="1"/>
  <c r="I379"/>
  <c r="AN422"/>
  <c r="AN423" s="1"/>
  <c r="AL422"/>
  <c r="AL423" s="1"/>
  <c r="AJ422"/>
  <c r="AJ423" s="1"/>
  <c r="AH422"/>
  <c r="AH423" s="1"/>
  <c r="AH450" s="1"/>
  <c r="AG422"/>
  <c r="AG423" s="1"/>
  <c r="AG450" s="1"/>
  <c r="AF422"/>
  <c r="AE422"/>
  <c r="AD422"/>
  <c r="AC422"/>
  <c r="Z422"/>
  <c r="Y422"/>
  <c r="X422"/>
  <c r="W422"/>
  <c r="V422"/>
  <c r="V423" s="1"/>
  <c r="V450" s="1"/>
  <c r="U422"/>
  <c r="U423" s="1"/>
  <c r="U450" s="1"/>
  <c r="T422"/>
  <c r="S422"/>
  <c r="AH420"/>
  <c r="AH449" s="1"/>
  <c r="AG420"/>
  <c r="AG449" s="1"/>
  <c r="AF420"/>
  <c r="AF449" s="1"/>
  <c r="AE420"/>
  <c r="AE449" s="1"/>
  <c r="AB420"/>
  <c r="AA420"/>
  <c r="Z420"/>
  <c r="Z449" s="1"/>
  <c r="Y420"/>
  <c r="Y449" s="1"/>
  <c r="AH418"/>
  <c r="AH447" s="1"/>
  <c r="AG418"/>
  <c r="AG447" s="1"/>
  <c r="AF418"/>
  <c r="AF447" s="1"/>
  <c r="Z418"/>
  <c r="Z447" s="1"/>
  <c r="Y418"/>
  <c r="Y447" s="1"/>
  <c r="AN416"/>
  <c r="AN417" s="1"/>
  <c r="AL416"/>
  <c r="AJ416"/>
  <c r="AJ417" s="1"/>
  <c r="AF416"/>
  <c r="AD416"/>
  <c r="Z416"/>
  <c r="X416"/>
  <c r="V416"/>
  <c r="AD414"/>
  <c r="X414"/>
  <c r="W414"/>
  <c r="V414"/>
  <c r="U414"/>
  <c r="AF412"/>
  <c r="AE412"/>
  <c r="AD412"/>
  <c r="AC412"/>
  <c r="Z412"/>
  <c r="Y412"/>
  <c r="X412"/>
  <c r="W412"/>
  <c r="V412"/>
  <c r="V445" s="1"/>
  <c r="U412"/>
  <c r="AN410"/>
  <c r="AN411" s="1"/>
  <c r="AL410"/>
  <c r="AK410"/>
  <c r="AJ410"/>
  <c r="AJ411" s="1"/>
  <c r="AF410"/>
  <c r="AE410"/>
  <c r="AB410"/>
  <c r="AA410"/>
  <c r="Z410"/>
  <c r="Y410"/>
  <c r="X410"/>
  <c r="X411" s="1"/>
  <c r="V410"/>
  <c r="U410"/>
  <c r="T410"/>
  <c r="T411" s="1"/>
  <c r="AL408"/>
  <c r="AK408"/>
  <c r="AF408"/>
  <c r="AE408"/>
  <c r="AD408"/>
  <c r="AB408"/>
  <c r="AA408"/>
  <c r="Z408"/>
  <c r="Y408"/>
  <c r="V408"/>
  <c r="U408"/>
  <c r="AL406"/>
  <c r="AK406"/>
  <c r="AF406"/>
  <c r="AE406"/>
  <c r="AB406"/>
  <c r="AB443" s="1"/>
  <c r="AA406"/>
  <c r="AA443" s="1"/>
  <c r="Z406"/>
  <c r="Z443" s="1"/>
  <c r="Y406"/>
  <c r="Y443" s="1"/>
  <c r="X406"/>
  <c r="V406"/>
  <c r="U406"/>
  <c r="T406"/>
  <c r="AN404"/>
  <c r="AL404"/>
  <c r="AK404"/>
  <c r="AJ404"/>
  <c r="AJ405" s="1"/>
  <c r="AH404"/>
  <c r="AH405" s="1"/>
  <c r="AF404"/>
  <c r="AE404"/>
  <c r="AD404"/>
  <c r="AC404"/>
  <c r="AB404"/>
  <c r="AA404"/>
  <c r="Z404"/>
  <c r="X404"/>
  <c r="X405" s="1"/>
  <c r="V404"/>
  <c r="U404"/>
  <c r="AN402"/>
  <c r="AL402"/>
  <c r="AK402"/>
  <c r="AF402"/>
  <c r="AE402"/>
  <c r="AD402"/>
  <c r="AB402"/>
  <c r="AA402"/>
  <c r="Z402"/>
  <c r="Y402"/>
  <c r="V402"/>
  <c r="U402"/>
  <c r="AL400"/>
  <c r="AF400"/>
  <c r="AE400"/>
  <c r="AD400"/>
  <c r="AC400"/>
  <c r="V400"/>
  <c r="U400"/>
  <c r="AK398"/>
  <c r="AF398"/>
  <c r="AE398"/>
  <c r="AD398"/>
  <c r="AC398"/>
  <c r="X398"/>
  <c r="W398"/>
  <c r="V398"/>
  <c r="U398"/>
  <c r="AL396"/>
  <c r="AF396"/>
  <c r="AE396"/>
  <c r="AD396"/>
  <c r="AC396"/>
  <c r="V396"/>
  <c r="U396"/>
  <c r="AF394"/>
  <c r="AE394"/>
  <c r="AD394"/>
  <c r="AC394"/>
  <c r="Z394"/>
  <c r="Y394"/>
  <c r="X394"/>
  <c r="W394"/>
  <c r="V394"/>
  <c r="U394"/>
  <c r="T394"/>
  <c r="T395" s="1"/>
  <c r="S394"/>
  <c r="S395" s="1"/>
  <c r="AE392"/>
  <c r="AD392"/>
  <c r="Y392"/>
  <c r="W392"/>
  <c r="V392"/>
  <c r="U392"/>
  <c r="T392"/>
  <c r="T393" s="1"/>
  <c r="AF390"/>
  <c r="AE390"/>
  <c r="AD390"/>
  <c r="AC390"/>
  <c r="Z390"/>
  <c r="Y390"/>
  <c r="X390"/>
  <c r="W390"/>
  <c r="V390"/>
  <c r="U390"/>
  <c r="T390"/>
  <c r="T391" s="1"/>
  <c r="AN388"/>
  <c r="AN389" s="1"/>
  <c r="AL388"/>
  <c r="AL389" s="1"/>
  <c r="AJ388"/>
  <c r="AJ389" s="1"/>
  <c r="AH388"/>
  <c r="AH389" s="1"/>
  <c r="AF388"/>
  <c r="AE388"/>
  <c r="AD388"/>
  <c r="AC388"/>
  <c r="Z388"/>
  <c r="Y388"/>
  <c r="X388"/>
  <c r="W388"/>
  <c r="V388"/>
  <c r="U388"/>
  <c r="AN386"/>
  <c r="AN387" s="1"/>
  <c r="AL386"/>
  <c r="AL387" s="1"/>
  <c r="AJ386"/>
  <c r="AJ387" s="1"/>
  <c r="AH386"/>
  <c r="AH387" s="1"/>
  <c r="AF386"/>
  <c r="AE386"/>
  <c r="AD386"/>
  <c r="AC386"/>
  <c r="Z386"/>
  <c r="Y386"/>
  <c r="X386"/>
  <c r="W386"/>
  <c r="V386"/>
  <c r="U386"/>
  <c r="AL384"/>
  <c r="AF384"/>
  <c r="AE384"/>
  <c r="AD384"/>
  <c r="AC384"/>
  <c r="V384"/>
  <c r="U384"/>
  <c r="AN382"/>
  <c r="AL382"/>
  <c r="AJ382"/>
  <c r="AH382"/>
  <c r="AF382"/>
  <c r="AF437" s="1"/>
  <c r="AE382"/>
  <c r="AE437" s="1"/>
  <c r="AD382"/>
  <c r="AD437" s="1"/>
  <c r="AB382"/>
  <c r="Z382"/>
  <c r="Y382"/>
  <c r="X382"/>
  <c r="W382"/>
  <c r="U382"/>
  <c r="S382"/>
  <c r="AN380"/>
  <c r="AN381" s="1"/>
  <c r="AL380"/>
  <c r="AL381" s="1"/>
  <c r="AJ380"/>
  <c r="AJ381" s="1"/>
  <c r="AH380"/>
  <c r="AH381" s="1"/>
  <c r="AF380"/>
  <c r="AD380"/>
  <c r="AB380"/>
  <c r="AB381" s="1"/>
  <c r="Z380"/>
  <c r="X380"/>
  <c r="W380"/>
  <c r="V380"/>
  <c r="T380"/>
  <c r="T381" s="1"/>
  <c r="AN378"/>
  <c r="AF378"/>
  <c r="AE378"/>
  <c r="AD378"/>
  <c r="Z378"/>
  <c r="Y378"/>
  <c r="X378"/>
  <c r="R380"/>
  <c r="P380"/>
  <c r="P381" s="1"/>
  <c r="N380"/>
  <c r="M380"/>
  <c r="L380"/>
  <c r="K380"/>
  <c r="J380"/>
  <c r="J381" s="1"/>
  <c r="J436" s="1"/>
  <c r="I380"/>
  <c r="I381" s="1"/>
  <c r="R422"/>
  <c r="Q422"/>
  <c r="R420"/>
  <c r="R449" s="1"/>
  <c r="Q420"/>
  <c r="Q449" s="1"/>
  <c r="R416"/>
  <c r="R412"/>
  <c r="Q412"/>
  <c r="R410"/>
  <c r="Q410"/>
  <c r="R408"/>
  <c r="Q408"/>
  <c r="R406"/>
  <c r="R443" s="1"/>
  <c r="R402"/>
  <c r="Q402"/>
  <c r="R400"/>
  <c r="Q400"/>
  <c r="R398"/>
  <c r="Q398"/>
  <c r="R396"/>
  <c r="R439" s="1"/>
  <c r="Q396"/>
  <c r="Q439" s="1"/>
  <c r="R394"/>
  <c r="R392"/>
  <c r="Q392"/>
  <c r="R390"/>
  <c r="R391" s="1"/>
  <c r="R388"/>
  <c r="R386"/>
  <c r="R384"/>
  <c r="Q384"/>
  <c r="R382"/>
  <c r="R437" s="1"/>
  <c r="P416"/>
  <c r="P414"/>
  <c r="P410"/>
  <c r="O410"/>
  <c r="P408"/>
  <c r="O408"/>
  <c r="P406"/>
  <c r="P443" s="1"/>
  <c r="O406"/>
  <c r="O443" s="1"/>
  <c r="P404"/>
  <c r="O404"/>
  <c r="P402"/>
  <c r="O402"/>
  <c r="P398"/>
  <c r="O398"/>
  <c r="P396"/>
  <c r="P439" s="1"/>
  <c r="O396"/>
  <c r="O439" s="1"/>
  <c r="P394"/>
  <c r="P395" s="1"/>
  <c r="P392"/>
  <c r="P393" s="1"/>
  <c r="P388"/>
  <c r="P389" s="1"/>
  <c r="P384"/>
  <c r="O384"/>
  <c r="P382"/>
  <c r="N384"/>
  <c r="L384"/>
  <c r="K384"/>
  <c r="J384"/>
  <c r="J385" s="1"/>
  <c r="N422"/>
  <c r="M422"/>
  <c r="N420"/>
  <c r="N449" s="1"/>
  <c r="M420"/>
  <c r="M449" s="1"/>
  <c r="N416"/>
  <c r="M416"/>
  <c r="N414"/>
  <c r="M414"/>
  <c r="N412"/>
  <c r="N445" s="1"/>
  <c r="M412"/>
  <c r="M445" s="1"/>
  <c r="N410"/>
  <c r="N411" s="1"/>
  <c r="N408"/>
  <c r="N406"/>
  <c r="N400"/>
  <c r="N398"/>
  <c r="M398"/>
  <c r="N396"/>
  <c r="N439" s="1"/>
  <c r="M396"/>
  <c r="M439" s="1"/>
  <c r="N394"/>
  <c r="M394"/>
  <c r="N392"/>
  <c r="M392"/>
  <c r="N390"/>
  <c r="M390"/>
  <c r="N388"/>
  <c r="M388"/>
  <c r="N386"/>
  <c r="M386"/>
  <c r="N382"/>
  <c r="N437" s="1"/>
  <c r="M382"/>
  <c r="N378"/>
  <c r="M378"/>
  <c r="L422"/>
  <c r="K422"/>
  <c r="L420"/>
  <c r="L449" s="1"/>
  <c r="K420"/>
  <c r="K449" s="1"/>
  <c r="L418"/>
  <c r="L447" s="1"/>
  <c r="K418"/>
  <c r="K447" s="1"/>
  <c r="L416"/>
  <c r="K416"/>
  <c r="L414"/>
  <c r="K414"/>
  <c r="L412"/>
  <c r="K412"/>
  <c r="K445" s="1"/>
  <c r="L410"/>
  <c r="L411" s="1"/>
  <c r="L408"/>
  <c r="L406"/>
  <c r="L398"/>
  <c r="K398"/>
  <c r="L396"/>
  <c r="L439" s="1"/>
  <c r="K396"/>
  <c r="K439" s="1"/>
  <c r="L394"/>
  <c r="K394"/>
  <c r="L392"/>
  <c r="K392"/>
  <c r="L390"/>
  <c r="K390"/>
  <c r="L388"/>
  <c r="K388"/>
  <c r="L386"/>
  <c r="K386"/>
  <c r="L382"/>
  <c r="L437" s="1"/>
  <c r="K382"/>
  <c r="K437" s="1"/>
  <c r="L378"/>
  <c r="L435" s="1"/>
  <c r="K378"/>
  <c r="K435" s="1"/>
  <c r="J422"/>
  <c r="J423" s="1"/>
  <c r="J450" s="1"/>
  <c r="J420"/>
  <c r="J418"/>
  <c r="J447" s="1"/>
  <c r="J412"/>
  <c r="J410"/>
  <c r="J411" s="1"/>
  <c r="J408"/>
  <c r="J406"/>
  <c r="J398"/>
  <c r="J399" s="1"/>
  <c r="J440" s="1"/>
  <c r="J396"/>
  <c r="J394"/>
  <c r="J392"/>
  <c r="J390"/>
  <c r="J388"/>
  <c r="J386"/>
  <c r="J382"/>
  <c r="J378"/>
  <c r="I422"/>
  <c r="I423" s="1"/>
  <c r="I450" s="1"/>
  <c r="I420"/>
  <c r="I378"/>
  <c r="I382"/>
  <c r="I386"/>
  <c r="I388"/>
  <c r="I390"/>
  <c r="I392"/>
  <c r="I394"/>
  <c r="I396"/>
  <c r="I398"/>
  <c r="I399" s="1"/>
  <c r="I440" s="1"/>
  <c r="BN368" l="1"/>
  <c r="BN422" s="1"/>
  <c r="BN423" s="1"/>
  <c r="BL422"/>
  <c r="BL423" s="1"/>
  <c r="K450"/>
  <c r="L445"/>
  <c r="I439"/>
  <c r="I449"/>
  <c r="J435"/>
  <c r="J449"/>
  <c r="L443"/>
  <c r="N435"/>
  <c r="N443"/>
  <c r="U437"/>
  <c r="U439"/>
  <c r="AC439"/>
  <c r="AE439"/>
  <c r="U441"/>
  <c r="AE441"/>
  <c r="AL441"/>
  <c r="V443"/>
  <c r="AE443"/>
  <c r="AK443"/>
  <c r="X445"/>
  <c r="AD445"/>
  <c r="AJ383"/>
  <c r="I436"/>
  <c r="I383"/>
  <c r="I435"/>
  <c r="J383"/>
  <c r="J438" s="1"/>
  <c r="J437"/>
  <c r="J439"/>
  <c r="J443"/>
  <c r="M435"/>
  <c r="P383"/>
  <c r="P438" s="1"/>
  <c r="P437"/>
  <c r="AD435"/>
  <c r="AB383"/>
  <c r="AH383"/>
  <c r="AL383"/>
  <c r="AL438" s="1"/>
  <c r="AL437"/>
  <c r="V439"/>
  <c r="AD439"/>
  <c r="AF439"/>
  <c r="V441"/>
  <c r="AD441"/>
  <c r="AF441"/>
  <c r="U443"/>
  <c r="AF443"/>
  <c r="AL443"/>
  <c r="W362"/>
  <c r="W420" s="1"/>
  <c r="W449" s="1"/>
  <c r="X362"/>
  <c r="X420" s="1"/>
  <c r="X449" s="1"/>
  <c r="AA357"/>
  <c r="AC356"/>
  <c r="S186"/>
  <c r="T183"/>
  <c r="T180"/>
  <c r="T177"/>
  <c r="S176"/>
  <c r="S177"/>
  <c r="S178"/>
  <c r="S179"/>
  <c r="S180"/>
  <c r="S181"/>
  <c r="S182"/>
  <c r="S183"/>
  <c r="S184"/>
  <c r="S175"/>
  <c r="T174"/>
  <c r="S174"/>
  <c r="S173"/>
  <c r="AI280"/>
  <c r="AG280"/>
  <c r="AM280"/>
  <c r="W280"/>
  <c r="W279"/>
  <c r="X280"/>
  <c r="X279"/>
  <c r="S280"/>
  <c r="T280"/>
  <c r="T279"/>
  <c r="S279"/>
  <c r="AG234"/>
  <c r="AI234"/>
  <c r="AM234" s="1"/>
  <c r="T234"/>
  <c r="S234"/>
  <c r="X197"/>
  <c r="W197"/>
  <c r="T197"/>
  <c r="S197"/>
  <c r="AJ279"/>
  <c r="AI279"/>
  <c r="AH279"/>
  <c r="AG279"/>
  <c r="AN279"/>
  <c r="AM279"/>
  <c r="AC69"/>
  <c r="T310"/>
  <c r="S310"/>
  <c r="AB310"/>
  <c r="AA310"/>
  <c r="AH310"/>
  <c r="AG310"/>
  <c r="T116"/>
  <c r="AA102"/>
  <c r="Y102" s="1"/>
  <c r="W102" s="1"/>
  <c r="J222"/>
  <c r="I222"/>
  <c r="Q56"/>
  <c r="O49"/>
  <c r="P362"/>
  <c r="P420" s="1"/>
  <c r="O362"/>
  <c r="O122"/>
  <c r="O123"/>
  <c r="O124"/>
  <c r="O125"/>
  <c r="O121"/>
  <c r="O36"/>
  <c r="O37"/>
  <c r="O38"/>
  <c r="O39"/>
  <c r="O40"/>
  <c r="O41"/>
  <c r="O42"/>
  <c r="O43"/>
  <c r="O44"/>
  <c r="O34"/>
  <c r="O33"/>
  <c r="O32"/>
  <c r="O31"/>
  <c r="P33"/>
  <c r="O28"/>
  <c r="P30"/>
  <c r="O30"/>
  <c r="P29"/>
  <c r="O29"/>
  <c r="O24"/>
  <c r="O27"/>
  <c r="O26"/>
  <c r="O25"/>
  <c r="P23"/>
  <c r="P22"/>
  <c r="O23"/>
  <c r="O12"/>
  <c r="O13"/>
  <c r="O14"/>
  <c r="O15"/>
  <c r="O16"/>
  <c r="O17"/>
  <c r="O18"/>
  <c r="O19"/>
  <c r="O20"/>
  <c r="O21"/>
  <c r="O22"/>
  <c r="O11"/>
  <c r="O5"/>
  <c r="O8"/>
  <c r="O7"/>
  <c r="O6"/>
  <c r="O4"/>
  <c r="Q4" s="1"/>
  <c r="P138"/>
  <c r="P390" s="1"/>
  <c r="P391" s="1"/>
  <c r="O138"/>
  <c r="AN312"/>
  <c r="AM312"/>
  <c r="AN321"/>
  <c r="AG112"/>
  <c r="AI112" s="1"/>
  <c r="AM112"/>
  <c r="S112"/>
  <c r="S99"/>
  <c r="AG99"/>
  <c r="AI99" s="1"/>
  <c r="AK99" s="1"/>
  <c r="AK385" s="1"/>
  <c r="AH98"/>
  <c r="AM98"/>
  <c r="AN98"/>
  <c r="AQ98" s="1"/>
  <c r="AN100"/>
  <c r="AH100"/>
  <c r="AJ100" s="1"/>
  <c r="X100"/>
  <c r="W100"/>
  <c r="T100"/>
  <c r="T98"/>
  <c r="S100"/>
  <c r="AM101"/>
  <c r="AG101"/>
  <c r="AI101" s="1"/>
  <c r="S101"/>
  <c r="T103"/>
  <c r="T102"/>
  <c r="AG103"/>
  <c r="AI103" s="1"/>
  <c r="AM103"/>
  <c r="AM102"/>
  <c r="AG102"/>
  <c r="AI102" s="1"/>
  <c r="AG105"/>
  <c r="AI105" s="1"/>
  <c r="S105"/>
  <c r="S104"/>
  <c r="AM104"/>
  <c r="AG104"/>
  <c r="AI104" s="1"/>
  <c r="S107"/>
  <c r="AG107"/>
  <c r="AI107" s="1"/>
  <c r="AM107"/>
  <c r="AM106"/>
  <c r="AG106"/>
  <c r="AI106" s="1"/>
  <c r="S106"/>
  <c r="AM108"/>
  <c r="AG108"/>
  <c r="AI108" s="1"/>
  <c r="S108"/>
  <c r="S97"/>
  <c r="S95"/>
  <c r="AG95"/>
  <c r="AI95" s="1"/>
  <c r="AM95"/>
  <c r="AG94"/>
  <c r="AI94" s="1"/>
  <c r="AM94"/>
  <c r="S94"/>
  <c r="X408" l="1"/>
  <c r="AN384"/>
  <c r="T384"/>
  <c r="T385" s="1"/>
  <c r="Y100"/>
  <c r="AA100" s="1"/>
  <c r="AJ98"/>
  <c r="AJ384" s="1"/>
  <c r="AH384"/>
  <c r="AI310"/>
  <c r="AC357"/>
  <c r="Z100"/>
  <c r="X384"/>
  <c r="AM99"/>
  <c r="AK384"/>
  <c r="AJ310"/>
  <c r="AH412"/>
  <c r="AK69"/>
  <c r="T408"/>
  <c r="S396"/>
  <c r="T396"/>
  <c r="S398"/>
  <c r="S399" s="1"/>
  <c r="T398"/>
  <c r="T399" s="1"/>
  <c r="AD362"/>
  <c r="AD420" s="1"/>
  <c r="AD449" s="1"/>
  <c r="AC362"/>
  <c r="AC420" s="1"/>
  <c r="AC449" s="1"/>
  <c r="AJ362"/>
  <c r="AI362"/>
  <c r="T362"/>
  <c r="S362"/>
  <c r="S322"/>
  <c r="T322"/>
  <c r="R321"/>
  <c r="R415" s="1"/>
  <c r="R446" s="1"/>
  <c r="Q321"/>
  <c r="S321" s="1"/>
  <c r="AM322"/>
  <c r="AI322"/>
  <c r="AG322"/>
  <c r="I322"/>
  <c r="AA322"/>
  <c r="AA320"/>
  <c r="AB320"/>
  <c r="AB321"/>
  <c r="AC321"/>
  <c r="S320"/>
  <c r="O323"/>
  <c r="S323"/>
  <c r="AA323"/>
  <c r="AM323"/>
  <c r="AI323"/>
  <c r="AG323"/>
  <c r="I324"/>
  <c r="AM324"/>
  <c r="AI324"/>
  <c r="AG324"/>
  <c r="AA324"/>
  <c r="Y324" s="1"/>
  <c r="Q324"/>
  <c r="AA325"/>
  <c r="Y325" s="1"/>
  <c r="S325"/>
  <c r="I325"/>
  <c r="I326"/>
  <c r="AA326"/>
  <c r="Y326" s="1"/>
  <c r="S326"/>
  <c r="AI325"/>
  <c r="AG325"/>
  <c r="AI326"/>
  <c r="AG326"/>
  <c r="AA329"/>
  <c r="AB329"/>
  <c r="AB416" s="1"/>
  <c r="AB417" s="1"/>
  <c r="AM328"/>
  <c r="AI328"/>
  <c r="AG328"/>
  <c r="AA328"/>
  <c r="T328"/>
  <c r="AI343"/>
  <c r="AA343"/>
  <c r="Y343" s="1"/>
  <c r="AG343"/>
  <c r="S343"/>
  <c r="Q343" s="1"/>
  <c r="AI338"/>
  <c r="AI339"/>
  <c r="AI340"/>
  <c r="AI342"/>
  <c r="AG335"/>
  <c r="AI335"/>
  <c r="AM335"/>
  <c r="S335"/>
  <c r="AG334"/>
  <c r="AI334"/>
  <c r="I351"/>
  <c r="I350"/>
  <c r="I291"/>
  <c r="I384"/>
  <c r="AM292"/>
  <c r="AI292"/>
  <c r="AG292"/>
  <c r="AM109"/>
  <c r="AI109"/>
  <c r="AG109"/>
  <c r="W109"/>
  <c r="W384" s="1"/>
  <c r="S109"/>
  <c r="AM349"/>
  <c r="AK349" s="1"/>
  <c r="AI349" s="1"/>
  <c r="AC349"/>
  <c r="I349"/>
  <c r="AM348"/>
  <c r="AC348"/>
  <c r="I348"/>
  <c r="J329"/>
  <c r="J416" s="1"/>
  <c r="J417" s="1"/>
  <c r="I329"/>
  <c r="AG331"/>
  <c r="AG332"/>
  <c r="AG336"/>
  <c r="AG337"/>
  <c r="AG338"/>
  <c r="AG339"/>
  <c r="AG340"/>
  <c r="AG342"/>
  <c r="AA342"/>
  <c r="Y342" s="1"/>
  <c r="W342" s="1"/>
  <c r="S342"/>
  <c r="Q342" s="1"/>
  <c r="AK341"/>
  <c r="AJ249"/>
  <c r="AJ174"/>
  <c r="AJ396" s="1"/>
  <c r="AH174"/>
  <c r="AH396" s="1"/>
  <c r="AG174"/>
  <c r="AI180"/>
  <c r="AH180"/>
  <c r="AH398" s="1"/>
  <c r="AH399" s="1"/>
  <c r="AG180"/>
  <c r="AJ195"/>
  <c r="AI195"/>
  <c r="AH195"/>
  <c r="AG195"/>
  <c r="AJ203"/>
  <c r="AI203"/>
  <c r="AH203"/>
  <c r="AG203"/>
  <c r="AI291"/>
  <c r="AJ291"/>
  <c r="AJ408" s="1"/>
  <c r="AJ409" s="1"/>
  <c r="AH291"/>
  <c r="AH408" s="1"/>
  <c r="AH409" s="1"/>
  <c r="AG291"/>
  <c r="W291"/>
  <c r="W292"/>
  <c r="S292"/>
  <c r="S291"/>
  <c r="I292"/>
  <c r="AG290"/>
  <c r="AI290"/>
  <c r="AM290"/>
  <c r="S290"/>
  <c r="W290"/>
  <c r="I290"/>
  <c r="AG289"/>
  <c r="AI289"/>
  <c r="AM289"/>
  <c r="S289"/>
  <c r="W289"/>
  <c r="I289"/>
  <c r="AD252"/>
  <c r="AC272"/>
  <c r="AC271"/>
  <c r="AC270"/>
  <c r="AC269"/>
  <c r="AC268"/>
  <c r="AC251"/>
  <c r="AC275"/>
  <c r="AC274"/>
  <c r="AC273"/>
  <c r="AC267"/>
  <c r="AC264"/>
  <c r="AC263"/>
  <c r="AC262"/>
  <c r="AC259"/>
  <c r="AC258"/>
  <c r="AC257"/>
  <c r="AC256"/>
  <c r="AC255"/>
  <c r="AC254"/>
  <c r="AC287"/>
  <c r="AC286"/>
  <c r="AC285"/>
  <c r="AC284"/>
  <c r="AC288"/>
  <c r="W287"/>
  <c r="W288"/>
  <c r="S287"/>
  <c r="S288"/>
  <c r="AG288"/>
  <c r="AI288"/>
  <c r="AM288"/>
  <c r="AM287"/>
  <c r="AG287"/>
  <c r="AI287"/>
  <c r="AG286"/>
  <c r="AI286"/>
  <c r="AM286"/>
  <c r="W286"/>
  <c r="S286"/>
  <c r="AG319"/>
  <c r="AI319"/>
  <c r="AA319"/>
  <c r="Q319"/>
  <c r="I319"/>
  <c r="AH397" l="1"/>
  <c r="AH440" s="1"/>
  <c r="AH439"/>
  <c r="I385"/>
  <c r="I438" s="1"/>
  <c r="I437"/>
  <c r="S397"/>
  <c r="S440" s="1"/>
  <c r="S439"/>
  <c r="AJ385"/>
  <c r="AJ438" s="1"/>
  <c r="AJ437"/>
  <c r="X409"/>
  <c r="X444" s="1"/>
  <c r="X443"/>
  <c r="AJ397"/>
  <c r="W385"/>
  <c r="W438" s="1"/>
  <c r="W437"/>
  <c r="T397"/>
  <c r="T440" s="1"/>
  <c r="T439"/>
  <c r="T409"/>
  <c r="T444" s="1"/>
  <c r="T443"/>
  <c r="AH413"/>
  <c r="X385"/>
  <c r="X438" s="1"/>
  <c r="X437"/>
  <c r="AH385"/>
  <c r="AH438" s="1"/>
  <c r="AH437"/>
  <c r="AN385"/>
  <c r="AN438" s="1"/>
  <c r="AN437"/>
  <c r="Q414"/>
  <c r="I408"/>
  <c r="Q417"/>
  <c r="W343"/>
  <c r="S324"/>
  <c r="Q415"/>
  <c r="O414"/>
  <c r="O415"/>
  <c r="I409"/>
  <c r="AA321"/>
  <c r="AA414" s="1"/>
  <c r="AA415" s="1"/>
  <c r="AC414"/>
  <c r="AI408"/>
  <c r="AI409" s="1"/>
  <c r="AB414"/>
  <c r="AB415" s="1"/>
  <c r="Y414"/>
  <c r="AK348"/>
  <c r="T321"/>
  <c r="T414" s="1"/>
  <c r="T415" s="1"/>
  <c r="R414"/>
  <c r="R445" s="1"/>
  <c r="V362"/>
  <c r="V420" s="1"/>
  <c r="V449" s="1"/>
  <c r="T420"/>
  <c r="T449" s="1"/>
  <c r="AL362"/>
  <c r="AJ420"/>
  <c r="AL310"/>
  <c r="AL413" s="1"/>
  <c r="AL446" s="1"/>
  <c r="AB100"/>
  <c r="AB384" s="1"/>
  <c r="Z384"/>
  <c r="AI341"/>
  <c r="U362"/>
  <c r="AK362"/>
  <c r="AK310"/>
  <c r="AC52"/>
  <c r="AC224"/>
  <c r="AC403" s="1"/>
  <c r="AC442" s="1"/>
  <c r="AC237"/>
  <c r="AD250"/>
  <c r="AD300"/>
  <c r="AD410" s="1"/>
  <c r="AD411" s="1"/>
  <c r="AC300"/>
  <c r="AC351"/>
  <c r="AC352"/>
  <c r="AC353"/>
  <c r="AC354"/>
  <c r="AC355"/>
  <c r="W354"/>
  <c r="AI354"/>
  <c r="AK354" s="1"/>
  <c r="W353"/>
  <c r="AI353"/>
  <c r="AK353" s="1"/>
  <c r="AI352"/>
  <c r="AK352" s="1"/>
  <c r="AM352" s="1"/>
  <c r="W352"/>
  <c r="W351"/>
  <c r="AE350"/>
  <c r="AC350" s="1"/>
  <c r="AI351"/>
  <c r="AM351" s="1"/>
  <c r="AI350"/>
  <c r="AM350" s="1"/>
  <c r="AS312"/>
  <c r="AR312"/>
  <c r="AQ312"/>
  <c r="AP312"/>
  <c r="AS317"/>
  <c r="AQ317" s="1"/>
  <c r="I317"/>
  <c r="O317"/>
  <c r="S317"/>
  <c r="AA317"/>
  <c r="AG317"/>
  <c r="AI317"/>
  <c r="AM317"/>
  <c r="S315"/>
  <c r="S316"/>
  <c r="AG316"/>
  <c r="AI316"/>
  <c r="AG315"/>
  <c r="AI315"/>
  <c r="S311"/>
  <c r="AA311"/>
  <c r="AG311"/>
  <c r="S313"/>
  <c r="AI313"/>
  <c r="AG313"/>
  <c r="AA313"/>
  <c r="O45"/>
  <c r="O46"/>
  <c r="O47"/>
  <c r="O48"/>
  <c r="O50"/>
  <c r="O51"/>
  <c r="O52"/>
  <c r="P386"/>
  <c r="P387" s="1"/>
  <c r="O72"/>
  <c r="P312"/>
  <c r="P310"/>
  <c r="O316"/>
  <c r="O315"/>
  <c r="O314"/>
  <c r="O313"/>
  <c r="O312"/>
  <c r="O311"/>
  <c r="O310"/>
  <c r="AM314"/>
  <c r="AI314"/>
  <c r="AG314"/>
  <c r="AA316"/>
  <c r="AA315"/>
  <c r="AA314"/>
  <c r="S314"/>
  <c r="I247"/>
  <c r="S252"/>
  <c r="S272"/>
  <c r="S271"/>
  <c r="S270"/>
  <c r="S269"/>
  <c r="S268"/>
  <c r="S251"/>
  <c r="S273"/>
  <c r="S267"/>
  <c r="S264"/>
  <c r="S263"/>
  <c r="S262"/>
  <c r="S261"/>
  <c r="S250"/>
  <c r="S249"/>
  <c r="S260"/>
  <c r="S259"/>
  <c r="S258"/>
  <c r="S257"/>
  <c r="S256"/>
  <c r="S255"/>
  <c r="S254"/>
  <c r="S253"/>
  <c r="S285"/>
  <c r="S284"/>
  <c r="S283"/>
  <c r="S282"/>
  <c r="S281"/>
  <c r="S295"/>
  <c r="S296"/>
  <c r="S297"/>
  <c r="S298"/>
  <c r="S299"/>
  <c r="S300"/>
  <c r="S301"/>
  <c r="S302"/>
  <c r="S294"/>
  <c r="W294"/>
  <c r="AG302"/>
  <c r="AG301"/>
  <c r="AH300"/>
  <c r="AG300"/>
  <c r="AG299"/>
  <c r="AG298"/>
  <c r="AG297"/>
  <c r="AG295"/>
  <c r="AI295"/>
  <c r="AI296"/>
  <c r="AI297"/>
  <c r="AI298"/>
  <c r="AI299"/>
  <c r="AI300"/>
  <c r="AI301"/>
  <c r="AI302"/>
  <c r="AM294"/>
  <c r="AG294"/>
  <c r="AI294"/>
  <c r="AI247"/>
  <c r="W295"/>
  <c r="AC295"/>
  <c r="AH296"/>
  <c r="AH410" s="1"/>
  <c r="AH411" s="1"/>
  <c r="AG296"/>
  <c r="Z385" l="1"/>
  <c r="Z438" s="1"/>
  <c r="Z437"/>
  <c r="Y415"/>
  <c r="Q446"/>
  <c r="AB385"/>
  <c r="AB438" s="1"/>
  <c r="AB437"/>
  <c r="AJ421"/>
  <c r="AJ450" s="1"/>
  <c r="AJ449"/>
  <c r="AC379"/>
  <c r="O412"/>
  <c r="AI311"/>
  <c r="AG412"/>
  <c r="AM310"/>
  <c r="AN310"/>
  <c r="AN412" s="1"/>
  <c r="AL412"/>
  <c r="AN362"/>
  <c r="AN420" s="1"/>
  <c r="AL420"/>
  <c r="P412"/>
  <c r="AC402"/>
  <c r="AC441" s="1"/>
  <c r="AM362"/>
  <c r="AI348"/>
  <c r="AC299"/>
  <c r="AC301"/>
  <c r="AM302"/>
  <c r="AC302"/>
  <c r="AC297"/>
  <c r="AC298"/>
  <c r="AM93"/>
  <c r="AG93"/>
  <c r="AI93" s="1"/>
  <c r="AA93"/>
  <c r="S93"/>
  <c r="S91"/>
  <c r="AA91"/>
  <c r="AG90"/>
  <c r="AI90" s="1"/>
  <c r="AG91"/>
  <c r="AI91" s="1"/>
  <c r="AM87"/>
  <c r="AM88"/>
  <c r="AM89"/>
  <c r="AM90"/>
  <c r="AM91"/>
  <c r="AM92"/>
  <c r="AG87"/>
  <c r="AI87" s="1"/>
  <c r="S87"/>
  <c r="S88"/>
  <c r="AA90"/>
  <c r="S90"/>
  <c r="AG89"/>
  <c r="AI89" s="1"/>
  <c r="Y89"/>
  <c r="AA89" s="1"/>
  <c r="S89"/>
  <c r="AG88"/>
  <c r="AI88" s="1"/>
  <c r="Y87"/>
  <c r="AA87" s="1"/>
  <c r="Y88"/>
  <c r="AA88" s="1"/>
  <c r="AM86"/>
  <c r="AG86"/>
  <c r="Y86"/>
  <c r="S86"/>
  <c r="AG84"/>
  <c r="AI84" s="1"/>
  <c r="AK84" s="1"/>
  <c r="AM84" s="1"/>
  <c r="AA84"/>
  <c r="AA83"/>
  <c r="O83"/>
  <c r="O82"/>
  <c r="AG83"/>
  <c r="AI83" s="1"/>
  <c r="AK83" s="1"/>
  <c r="AM83" s="1"/>
  <c r="AG82"/>
  <c r="AI82" s="1"/>
  <c r="AK82" s="1"/>
  <c r="AA82"/>
  <c r="Q81"/>
  <c r="O81" s="1"/>
  <c r="AA81"/>
  <c r="AG81"/>
  <c r="AI81" s="1"/>
  <c r="AK81" s="1"/>
  <c r="AG80"/>
  <c r="AI80" s="1"/>
  <c r="AK80" s="1"/>
  <c r="AA80"/>
  <c r="Q80"/>
  <c r="O80" s="1"/>
  <c r="Q79"/>
  <c r="O78"/>
  <c r="AK79"/>
  <c r="AA78"/>
  <c r="AA77"/>
  <c r="T77"/>
  <c r="T383" s="1"/>
  <c r="T438" s="1"/>
  <c r="S334"/>
  <c r="S336"/>
  <c r="AA340"/>
  <c r="S340"/>
  <c r="S339"/>
  <c r="AA339"/>
  <c r="Y339" s="1"/>
  <c r="AA338"/>
  <c r="Y338" s="1"/>
  <c r="S338"/>
  <c r="S337"/>
  <c r="AA337"/>
  <c r="Y337" s="1"/>
  <c r="AI337"/>
  <c r="AM337"/>
  <c r="AA333"/>
  <c r="Y333" s="1"/>
  <c r="W333" s="1"/>
  <c r="Q332"/>
  <c r="S333"/>
  <c r="AI331"/>
  <c r="AI332"/>
  <c r="AA332"/>
  <c r="Y332" s="1"/>
  <c r="W332" s="1"/>
  <c r="I331"/>
  <c r="S331"/>
  <c r="AA331"/>
  <c r="Y331" s="1"/>
  <c r="AG330"/>
  <c r="AI330"/>
  <c r="AA330"/>
  <c r="S330"/>
  <c r="AI336"/>
  <c r="AA336"/>
  <c r="Y336" s="1"/>
  <c r="T312"/>
  <c r="T412" s="1"/>
  <c r="S312"/>
  <c r="S412" s="1"/>
  <c r="T329"/>
  <c r="T416" s="1"/>
  <c r="T417" s="1"/>
  <c r="S329"/>
  <c r="I359"/>
  <c r="W359"/>
  <c r="AE359"/>
  <c r="AE358"/>
  <c r="AC358" s="1"/>
  <c r="W358"/>
  <c r="I358"/>
  <c r="I354"/>
  <c r="I353"/>
  <c r="I352"/>
  <c r="I355"/>
  <c r="I357"/>
  <c r="I356"/>
  <c r="W357"/>
  <c r="W356"/>
  <c r="AB360"/>
  <c r="AB419" s="1"/>
  <c r="AB448" s="1"/>
  <c r="AA360"/>
  <c r="AA419" s="1"/>
  <c r="AA448" s="1"/>
  <c r="AJ360"/>
  <c r="AI360"/>
  <c r="AK360" s="1"/>
  <c r="AM360" s="1"/>
  <c r="AG285"/>
  <c r="AM285"/>
  <c r="AM284"/>
  <c r="W285"/>
  <c r="AG284"/>
  <c r="W283"/>
  <c r="AG283"/>
  <c r="W282"/>
  <c r="AG282"/>
  <c r="AM281"/>
  <c r="AG281"/>
  <c r="AC281"/>
  <c r="W281"/>
  <c r="AG278"/>
  <c r="S278"/>
  <c r="W278"/>
  <c r="AM277"/>
  <c r="AG277"/>
  <c r="W277"/>
  <c r="S277"/>
  <c r="S413" l="1"/>
  <c r="AL421"/>
  <c r="AL450" s="1"/>
  <c r="AL449"/>
  <c r="T413"/>
  <c r="T446" s="1"/>
  <c r="T445"/>
  <c r="P413"/>
  <c r="P446" s="1"/>
  <c r="P445"/>
  <c r="AN421"/>
  <c r="AN450" s="1"/>
  <c r="AN449"/>
  <c r="AN413"/>
  <c r="AG413"/>
  <c r="O413"/>
  <c r="O446" s="1"/>
  <c r="AC359"/>
  <c r="AC408"/>
  <c r="AC409"/>
  <c r="S408"/>
  <c r="S409" s="1"/>
  <c r="AG408"/>
  <c r="AG409" s="1"/>
  <c r="Q383"/>
  <c r="Q438" s="1"/>
  <c r="AC360"/>
  <c r="AC418" s="1"/>
  <c r="AA418"/>
  <c r="AA447" s="1"/>
  <c r="AC77"/>
  <c r="AK77"/>
  <c r="O79"/>
  <c r="O382" s="1"/>
  <c r="Q382"/>
  <c r="Q437" s="1"/>
  <c r="AA86"/>
  <c r="W408"/>
  <c r="W409" s="1"/>
  <c r="AL360"/>
  <c r="AJ418"/>
  <c r="AD360"/>
  <c r="AD418" s="1"/>
  <c r="AB418"/>
  <c r="AB447" s="1"/>
  <c r="I418"/>
  <c r="V77"/>
  <c r="T382"/>
  <c r="T437" s="1"/>
  <c r="AK78"/>
  <c r="AG382"/>
  <c r="S384"/>
  <c r="AI86"/>
  <c r="AG384"/>
  <c r="AG385" s="1"/>
  <c r="AK311"/>
  <c r="AK413" s="1"/>
  <c r="AK446" s="1"/>
  <c r="AG247"/>
  <c r="AM247"/>
  <c r="W247"/>
  <c r="Y247" s="1"/>
  <c r="R247"/>
  <c r="R405" s="1"/>
  <c r="R442" s="1"/>
  <c r="Q247"/>
  <c r="Q405" s="1"/>
  <c r="Q442" s="1"/>
  <c r="AI369"/>
  <c r="AK369" s="1"/>
  <c r="AM369" s="1"/>
  <c r="AI365"/>
  <c r="AK365" s="1"/>
  <c r="AM365" s="1"/>
  <c r="AI364"/>
  <c r="AK364" s="1"/>
  <c r="AM364" s="1"/>
  <c r="AI363"/>
  <c r="AM372"/>
  <c r="AM371"/>
  <c r="AM370"/>
  <c r="AM366"/>
  <c r="AI356"/>
  <c r="AK356" s="1"/>
  <c r="AM356" s="1"/>
  <c r="AI357"/>
  <c r="AK357" s="1"/>
  <c r="AM357" s="1"/>
  <c r="AI358"/>
  <c r="AK358" s="1"/>
  <c r="AM358" s="1"/>
  <c r="AI359"/>
  <c r="AK359" s="1"/>
  <c r="AM359" s="1"/>
  <c r="AI355"/>
  <c r="AK355" s="1"/>
  <c r="AM354"/>
  <c r="AM353"/>
  <c r="AM343"/>
  <c r="AM342"/>
  <c r="AM340"/>
  <c r="AM339"/>
  <c r="AM338"/>
  <c r="AM336"/>
  <c r="AM334"/>
  <c r="AM332"/>
  <c r="AM331"/>
  <c r="AM330"/>
  <c r="AM329"/>
  <c r="AM319"/>
  <c r="AM326"/>
  <c r="AM325"/>
  <c r="AM316"/>
  <c r="AM315"/>
  <c r="AM313"/>
  <c r="AM301"/>
  <c r="AM300"/>
  <c r="AM299"/>
  <c r="AM298"/>
  <c r="AM297"/>
  <c r="AM296"/>
  <c r="AM295"/>
  <c r="AI329"/>
  <c r="AH329"/>
  <c r="AH416" s="1"/>
  <c r="AH417" s="1"/>
  <c r="AG329"/>
  <c r="S198"/>
  <c r="AJ252"/>
  <c r="AJ406" s="1"/>
  <c r="AH252"/>
  <c r="AG250"/>
  <c r="AC250"/>
  <c r="AD249"/>
  <c r="AC249"/>
  <c r="AC253"/>
  <c r="AD253"/>
  <c r="AH249"/>
  <c r="AG249"/>
  <c r="AH253"/>
  <c r="AG253"/>
  <c r="AG223"/>
  <c r="AH223"/>
  <c r="AH222"/>
  <c r="AG222"/>
  <c r="AG204"/>
  <c r="AG205"/>
  <c r="AG202"/>
  <c r="AI202" s="1"/>
  <c r="AG200"/>
  <c r="AI200" s="1"/>
  <c r="AG199"/>
  <c r="AI199" s="1"/>
  <c r="AG198"/>
  <c r="AI198" s="1"/>
  <c r="AG196"/>
  <c r="AI196" s="1"/>
  <c r="AH197"/>
  <c r="AJ197" s="1"/>
  <c r="AG197"/>
  <c r="AI197" s="1"/>
  <c r="AG194"/>
  <c r="AI194" s="1"/>
  <c r="AH193"/>
  <c r="AJ193" s="1"/>
  <c r="AG193"/>
  <c r="AI193" s="1"/>
  <c r="AG192"/>
  <c r="AI192" s="1"/>
  <c r="AG191"/>
  <c r="AI191" s="1"/>
  <c r="AG190"/>
  <c r="AI190" s="1"/>
  <c r="AG189"/>
  <c r="AI189" s="1"/>
  <c r="AG188"/>
  <c r="AI188" s="1"/>
  <c r="AH187"/>
  <c r="AG187"/>
  <c r="AI187" s="1"/>
  <c r="AG186"/>
  <c r="AG184"/>
  <c r="AI184" s="1"/>
  <c r="AG183"/>
  <c r="AI183" s="1"/>
  <c r="AG182"/>
  <c r="AI182" s="1"/>
  <c r="AG181"/>
  <c r="AG179"/>
  <c r="AI179" s="1"/>
  <c r="AG178"/>
  <c r="AI178" s="1"/>
  <c r="AG177"/>
  <c r="AI177" s="1"/>
  <c r="AG176"/>
  <c r="AI176" s="1"/>
  <c r="AG175"/>
  <c r="AI175" s="1"/>
  <c r="AH157"/>
  <c r="AG157"/>
  <c r="AH147"/>
  <c r="AJ147" s="1"/>
  <c r="AL147" s="1"/>
  <c r="AN147" s="1"/>
  <c r="AG146"/>
  <c r="AI146" s="1"/>
  <c r="AG138"/>
  <c r="AI138" s="1"/>
  <c r="AK138" s="1"/>
  <c r="AM138" s="1"/>
  <c r="AN206"/>
  <c r="AN203"/>
  <c r="AM203"/>
  <c r="AN186"/>
  <c r="AM186"/>
  <c r="AM110"/>
  <c r="AN282"/>
  <c r="AN252"/>
  <c r="AN249"/>
  <c r="AM250"/>
  <c r="AM272"/>
  <c r="AM271"/>
  <c r="AM270"/>
  <c r="AM269"/>
  <c r="AM268"/>
  <c r="AM251"/>
  <c r="AM275"/>
  <c r="AM274"/>
  <c r="AM273"/>
  <c r="AM267"/>
  <c r="AM264"/>
  <c r="AM263"/>
  <c r="AM262"/>
  <c r="AM261"/>
  <c r="AM260"/>
  <c r="AM259"/>
  <c r="AM258"/>
  <c r="AM257"/>
  <c r="AM256"/>
  <c r="AM255"/>
  <c r="AM254"/>
  <c r="AG272"/>
  <c r="I342"/>
  <c r="I341"/>
  <c r="I340"/>
  <c r="I339"/>
  <c r="I338"/>
  <c r="I337"/>
  <c r="I336"/>
  <c r="I335"/>
  <c r="I334"/>
  <c r="I332"/>
  <c r="I330"/>
  <c r="I323"/>
  <c r="I321"/>
  <c r="J321"/>
  <c r="J414" s="1"/>
  <c r="I320"/>
  <c r="I316"/>
  <c r="I315"/>
  <c r="I314"/>
  <c r="I313"/>
  <c r="I312"/>
  <c r="I311"/>
  <c r="I310"/>
  <c r="K302"/>
  <c r="I302" s="1"/>
  <c r="M301"/>
  <c r="K301" s="1"/>
  <c r="I301" s="1"/>
  <c r="M300"/>
  <c r="K300" s="1"/>
  <c r="I300" s="1"/>
  <c r="M299"/>
  <c r="K299" s="1"/>
  <c r="I299" s="1"/>
  <c r="K298"/>
  <c r="M297"/>
  <c r="K297" s="1"/>
  <c r="I297" s="1"/>
  <c r="M296"/>
  <c r="K296" s="1"/>
  <c r="I296" s="1"/>
  <c r="M295"/>
  <c r="K295" s="1"/>
  <c r="I295" s="1"/>
  <c r="M294"/>
  <c r="M247"/>
  <c r="N243"/>
  <c r="L243" s="1"/>
  <c r="J243" s="1"/>
  <c r="N242"/>
  <c r="L242" s="1"/>
  <c r="J242" s="1"/>
  <c r="AG271"/>
  <c r="AG270"/>
  <c r="AG269"/>
  <c r="AG268"/>
  <c r="AG251"/>
  <c r="W251"/>
  <c r="W407" s="1"/>
  <c r="AI274"/>
  <c r="AG274" s="1"/>
  <c r="AI275"/>
  <c r="AG275" s="1"/>
  <c r="S275"/>
  <c r="Q274"/>
  <c r="Q407" s="1"/>
  <c r="Q444" s="1"/>
  <c r="K275"/>
  <c r="M274"/>
  <c r="K274" s="1"/>
  <c r="AI273"/>
  <c r="AG273" s="1"/>
  <c r="AG254"/>
  <c r="AI267"/>
  <c r="AG267" s="1"/>
  <c r="AI264"/>
  <c r="AG264" s="1"/>
  <c r="AI263"/>
  <c r="AG263" s="1"/>
  <c r="AI262"/>
  <c r="AG262" s="1"/>
  <c r="AI261"/>
  <c r="AG261" s="1"/>
  <c r="AD261"/>
  <c r="AI259"/>
  <c r="AG259" s="1"/>
  <c r="AI260"/>
  <c r="AG260" s="1"/>
  <c r="AC260"/>
  <c r="AI258"/>
  <c r="AG258" s="1"/>
  <c r="M258"/>
  <c r="K258" s="1"/>
  <c r="I258" s="1"/>
  <c r="M257"/>
  <c r="K257" s="1"/>
  <c r="I257" s="1"/>
  <c r="AI257"/>
  <c r="AG257" s="1"/>
  <c r="AI256"/>
  <c r="AG256" s="1"/>
  <c r="AI255"/>
  <c r="AG255" s="1"/>
  <c r="M109"/>
  <c r="K281"/>
  <c r="M277"/>
  <c r="M252"/>
  <c r="K252" s="1"/>
  <c r="M250"/>
  <c r="K250" s="1"/>
  <c r="I250" s="1"/>
  <c r="M249"/>
  <c r="M272"/>
  <c r="M271"/>
  <c r="M270"/>
  <c r="K270" s="1"/>
  <c r="M269"/>
  <c r="K269" s="1"/>
  <c r="M268"/>
  <c r="K268" s="1"/>
  <c r="I268" s="1"/>
  <c r="M251"/>
  <c r="K251" s="1"/>
  <c r="I251" s="1"/>
  <c r="M273"/>
  <c r="K273" s="1"/>
  <c r="M254"/>
  <c r="M267"/>
  <c r="K267" s="1"/>
  <c r="I267" s="1"/>
  <c r="M264"/>
  <c r="K264" s="1"/>
  <c r="I264" s="1"/>
  <c r="M263"/>
  <c r="K263" s="1"/>
  <c r="I263" s="1"/>
  <c r="M262"/>
  <c r="K262" s="1"/>
  <c r="I262" s="1"/>
  <c r="M261"/>
  <c r="K261" s="1"/>
  <c r="I261" s="1"/>
  <c r="M260"/>
  <c r="K260" s="1"/>
  <c r="I260" s="1"/>
  <c r="M259"/>
  <c r="K259" s="1"/>
  <c r="I259" s="1"/>
  <c r="M256"/>
  <c r="K256" s="1"/>
  <c r="I256" s="1"/>
  <c r="M255"/>
  <c r="K255" s="1"/>
  <c r="M253"/>
  <c r="AI253"/>
  <c r="BH171"/>
  <c r="BJ171" s="1"/>
  <c r="BL171" s="1"/>
  <c r="BN171" s="1"/>
  <c r="BH170"/>
  <c r="BJ170" s="1"/>
  <c r="BL170" s="1"/>
  <c r="BN170" s="1"/>
  <c r="BH169"/>
  <c r="BJ169" s="1"/>
  <c r="BL169" s="1"/>
  <c r="BN169" s="1"/>
  <c r="BH168"/>
  <c r="BJ168" s="1"/>
  <c r="BL168" s="1"/>
  <c r="BN168" s="1"/>
  <c r="BJ156"/>
  <c r="BL156" s="1"/>
  <c r="BN156" s="1"/>
  <c r="BJ155"/>
  <c r="BL155" s="1"/>
  <c r="BN155" s="1"/>
  <c r="BJ154"/>
  <c r="BL154" s="1"/>
  <c r="BN154" s="1"/>
  <c r="BJ153"/>
  <c r="BL153" s="1"/>
  <c r="BN153" s="1"/>
  <c r="BJ151"/>
  <c r="BL151" s="1"/>
  <c r="BN151" s="1"/>
  <c r="BH166"/>
  <c r="BJ166" s="1"/>
  <c r="BL166" s="1"/>
  <c r="BN166" s="1"/>
  <c r="BH165"/>
  <c r="BJ165" s="1"/>
  <c r="BL165" s="1"/>
  <c r="BN165" s="1"/>
  <c r="BH164"/>
  <c r="BJ164" s="1"/>
  <c r="BL164" s="1"/>
  <c r="BN164" s="1"/>
  <c r="BH163"/>
  <c r="BJ163" s="1"/>
  <c r="BL163" s="1"/>
  <c r="BN163" s="1"/>
  <c r="BH162"/>
  <c r="BJ162" s="1"/>
  <c r="BL162" s="1"/>
  <c r="BN162" s="1"/>
  <c r="BH161"/>
  <c r="BJ161" s="1"/>
  <c r="BL161" s="1"/>
  <c r="BN161" s="1"/>
  <c r="BH160"/>
  <c r="BJ160" s="1"/>
  <c r="BL160" s="1"/>
  <c r="BN160" s="1"/>
  <c r="BH159"/>
  <c r="BJ159" s="1"/>
  <c r="BL159" s="1"/>
  <c r="BN159" s="1"/>
  <c r="BH158"/>
  <c r="BJ158" s="1"/>
  <c r="BL158" s="1"/>
  <c r="BN158" s="1"/>
  <c r="BH157"/>
  <c r="BJ157" s="1"/>
  <c r="BL157" s="1"/>
  <c r="BN157" s="1"/>
  <c r="BH136"/>
  <c r="BJ136" s="1"/>
  <c r="BL136" s="1"/>
  <c r="BN136" s="1"/>
  <c r="BH135"/>
  <c r="BJ135" s="1"/>
  <c r="BL135" s="1"/>
  <c r="BN135" s="1"/>
  <c r="BH134"/>
  <c r="BJ134" s="1"/>
  <c r="BL134" s="1"/>
  <c r="BN134" s="1"/>
  <c r="BI167"/>
  <c r="BK167" s="1"/>
  <c r="BM167" s="1"/>
  <c r="BO167" s="1"/>
  <c r="BH167"/>
  <c r="BJ167" s="1"/>
  <c r="BL167" s="1"/>
  <c r="BN167" s="1"/>
  <c r="BE167"/>
  <c r="BE157"/>
  <c r="BD171"/>
  <c r="BD170"/>
  <c r="BD169"/>
  <c r="BD168"/>
  <c r="BD167"/>
  <c r="BD166"/>
  <c r="BD165"/>
  <c r="BD164"/>
  <c r="BD163"/>
  <c r="BD162"/>
  <c r="BD161"/>
  <c r="BD160"/>
  <c r="BD159"/>
  <c r="BD158"/>
  <c r="BD157"/>
  <c r="BD136"/>
  <c r="BD135"/>
  <c r="BD134"/>
  <c r="BD156"/>
  <c r="BF156" s="1"/>
  <c r="BD155"/>
  <c r="BF155" s="1"/>
  <c r="BD154"/>
  <c r="BF154" s="1"/>
  <c r="BD153"/>
  <c r="BF153" s="1"/>
  <c r="BD152"/>
  <c r="BF152" s="1"/>
  <c r="BH152" s="1"/>
  <c r="BJ152" s="1"/>
  <c r="BL152" s="1"/>
  <c r="BN152" s="1"/>
  <c r="BD151"/>
  <c r="BF151" s="1"/>
  <c r="BD148"/>
  <c r="BF148" s="1"/>
  <c r="BD144"/>
  <c r="BF144" s="1"/>
  <c r="BD143"/>
  <c r="BF143" s="1"/>
  <c r="BD142"/>
  <c r="BD141"/>
  <c r="BD140"/>
  <c r="BD146"/>
  <c r="BF146" s="1"/>
  <c r="BF145"/>
  <c r="BD73"/>
  <c r="BF73" s="1"/>
  <c r="BD72"/>
  <c r="BF72" s="1"/>
  <c r="BO146"/>
  <c r="BK147"/>
  <c r="BM147" s="1"/>
  <c r="BO147" s="1"/>
  <c r="BJ143"/>
  <c r="BL143" s="1"/>
  <c r="BN143" s="1"/>
  <c r="BJ144"/>
  <c r="BL144" s="1"/>
  <c r="BN144" s="1"/>
  <c r="BJ145"/>
  <c r="BL145" s="1"/>
  <c r="BN145" s="1"/>
  <c r="BJ146"/>
  <c r="BL146" s="1"/>
  <c r="BN146" s="1"/>
  <c r="BJ147"/>
  <c r="BL147" s="1"/>
  <c r="BN147" s="1"/>
  <c r="BJ148"/>
  <c r="BL148" s="1"/>
  <c r="BN148" s="1"/>
  <c r="BI139"/>
  <c r="BK139" s="1"/>
  <c r="BM139" s="1"/>
  <c r="BO139" s="1"/>
  <c r="BD138"/>
  <c r="BF138" s="1"/>
  <c r="BH142"/>
  <c r="BJ142" s="1"/>
  <c r="BL142" s="1"/>
  <c r="BN142" s="1"/>
  <c r="BH141"/>
  <c r="BJ141" s="1"/>
  <c r="BL141" s="1"/>
  <c r="BN141" s="1"/>
  <c r="BH140"/>
  <c r="BJ140" s="1"/>
  <c r="BL140" s="1"/>
  <c r="BN140" s="1"/>
  <c r="BH139"/>
  <c r="BJ139" s="1"/>
  <c r="BL139" s="1"/>
  <c r="BN139" s="1"/>
  <c r="BK75"/>
  <c r="BM75" s="1"/>
  <c r="BO75" s="1"/>
  <c r="BJ75"/>
  <c r="BL75" s="1"/>
  <c r="BN75" s="1"/>
  <c r="BJ73"/>
  <c r="BL73" s="1"/>
  <c r="BN73" s="1"/>
  <c r="BJ72"/>
  <c r="BL72" s="1"/>
  <c r="BN72" s="1"/>
  <c r="BH123"/>
  <c r="BJ123" s="1"/>
  <c r="BL123" s="1"/>
  <c r="BN123" s="1"/>
  <c r="BH122"/>
  <c r="BJ122" s="1"/>
  <c r="BL122" s="1"/>
  <c r="BN122" s="1"/>
  <c r="BH121"/>
  <c r="BJ121" s="1"/>
  <c r="BL121" s="1"/>
  <c r="BN121" s="1"/>
  <c r="BH119"/>
  <c r="BJ119" s="1"/>
  <c r="BL119" s="1"/>
  <c r="BN119" s="1"/>
  <c r="BH118"/>
  <c r="BJ118" s="1"/>
  <c r="BL118" s="1"/>
  <c r="BN118" s="1"/>
  <c r="BH117"/>
  <c r="BJ117" s="1"/>
  <c r="BL117" s="1"/>
  <c r="BN117" s="1"/>
  <c r="BH116"/>
  <c r="BJ116" s="1"/>
  <c r="BL116" s="1"/>
  <c r="BN116" s="1"/>
  <c r="BH115"/>
  <c r="BJ115" s="1"/>
  <c r="BL115" s="1"/>
  <c r="BN115" s="1"/>
  <c r="BH114"/>
  <c r="BJ114" s="1"/>
  <c r="BL114" s="1"/>
  <c r="BN114" s="1"/>
  <c r="BH71"/>
  <c r="BJ71" s="1"/>
  <c r="BL71" s="1"/>
  <c r="BN71" s="1"/>
  <c r="BH70"/>
  <c r="BJ70" s="1"/>
  <c r="BL70" s="1"/>
  <c r="BN70" s="1"/>
  <c r="BH69"/>
  <c r="BJ69" s="1"/>
  <c r="BL69" s="1"/>
  <c r="BN69" s="1"/>
  <c r="BN106"/>
  <c r="AS151"/>
  <c r="AQ151" s="1"/>
  <c r="AS169"/>
  <c r="AQ169" s="1"/>
  <c r="AS164"/>
  <c r="AQ164" s="1"/>
  <c r="AS163"/>
  <c r="AQ163" s="1"/>
  <c r="AR171"/>
  <c r="AP171" s="1"/>
  <c r="AR170"/>
  <c r="AP170" s="1"/>
  <c r="AR168"/>
  <c r="AP168" s="1"/>
  <c r="AR166"/>
  <c r="AP166" s="1"/>
  <c r="AR165"/>
  <c r="AP165" s="1"/>
  <c r="AR162"/>
  <c r="AP162" s="1"/>
  <c r="AR161"/>
  <c r="AP161" s="1"/>
  <c r="AR160"/>
  <c r="AP160" s="1"/>
  <c r="AR159"/>
  <c r="AP159" s="1"/>
  <c r="AR157"/>
  <c r="AP157" s="1"/>
  <c r="AR136"/>
  <c r="AP136" s="1"/>
  <c r="AR135"/>
  <c r="AP135" s="1"/>
  <c r="AR134"/>
  <c r="AP134" s="1"/>
  <c r="AR156"/>
  <c r="AR154"/>
  <c r="AP154" s="1"/>
  <c r="AR153"/>
  <c r="AP153" s="1"/>
  <c r="BD184"/>
  <c r="BF184" s="1"/>
  <c r="AX187"/>
  <c r="AV187" s="1"/>
  <c r="AR187"/>
  <c r="AP187" s="1"/>
  <c r="AZ184"/>
  <c r="AX184" s="1"/>
  <c r="AV184" s="1"/>
  <c r="AT184" s="1"/>
  <c r="AR184" s="1"/>
  <c r="AP184" s="1"/>
  <c r="BA181"/>
  <c r="AZ181"/>
  <c r="AY181"/>
  <c r="AW181" s="1"/>
  <c r="AU181" s="1"/>
  <c r="AS181" s="1"/>
  <c r="AX181"/>
  <c r="AV181" s="1"/>
  <c r="AT181" s="1"/>
  <c r="AR181" s="1"/>
  <c r="BA180"/>
  <c r="AZ180"/>
  <c r="AX180" s="1"/>
  <c r="AV180" s="1"/>
  <c r="AT180" s="1"/>
  <c r="AR180" s="1"/>
  <c r="AY180"/>
  <c r="AW180"/>
  <c r="AU180" s="1"/>
  <c r="AS180" s="1"/>
  <c r="AS138"/>
  <c r="AR138"/>
  <c r="AQ138"/>
  <c r="AP138"/>
  <c r="AS139"/>
  <c r="AQ139" s="1"/>
  <c r="AR139"/>
  <c r="AP139" s="1"/>
  <c r="AS140"/>
  <c r="AQ140" s="1"/>
  <c r="AR140"/>
  <c r="AP140" s="1"/>
  <c r="AS144"/>
  <c r="AR144"/>
  <c r="AP144" s="1"/>
  <c r="AQ144"/>
  <c r="AS152"/>
  <c r="AQ152" s="1"/>
  <c r="AR152"/>
  <c r="AP152" s="1"/>
  <c r="AS150"/>
  <c r="AR150"/>
  <c r="AP150" s="1"/>
  <c r="AQ150"/>
  <c r="AZ150"/>
  <c r="BA148"/>
  <c r="AY148" s="1"/>
  <c r="AZ148"/>
  <c r="AX148" s="1"/>
  <c r="BA147"/>
  <c r="AY147" s="1"/>
  <c r="AZ147"/>
  <c r="AX147" s="1"/>
  <c r="AX137"/>
  <c r="AV137" s="1"/>
  <c r="AX136"/>
  <c r="AV136" s="1"/>
  <c r="AX135"/>
  <c r="AV135" s="1"/>
  <c r="AX134"/>
  <c r="AV134" s="1"/>
  <c r="AX154"/>
  <c r="AV154" s="1"/>
  <c r="AZ156"/>
  <c r="AX156" s="1"/>
  <c r="AV156" s="1"/>
  <c r="AZ155"/>
  <c r="AX155" s="1"/>
  <c r="AV155" s="1"/>
  <c r="AT155" s="1"/>
  <c r="AR155" s="1"/>
  <c r="AZ153"/>
  <c r="AX153" s="1"/>
  <c r="AV153" s="1"/>
  <c r="AZ152"/>
  <c r="AX152" s="1"/>
  <c r="AV152" s="1"/>
  <c r="AZ151"/>
  <c r="AX151" s="1"/>
  <c r="AV151" s="1"/>
  <c r="AZ166"/>
  <c r="AX166" s="1"/>
  <c r="AV166" s="1"/>
  <c r="AZ165"/>
  <c r="AX165" s="1"/>
  <c r="AV165" s="1"/>
  <c r="AZ164"/>
  <c r="AX164" s="1"/>
  <c r="AV164" s="1"/>
  <c r="AZ163"/>
  <c r="AX163" s="1"/>
  <c r="AV163" s="1"/>
  <c r="AZ162"/>
  <c r="AX162" s="1"/>
  <c r="AV162" s="1"/>
  <c r="AZ161"/>
  <c r="AX161" s="1"/>
  <c r="AV161" s="1"/>
  <c r="AZ160"/>
  <c r="AX160" s="1"/>
  <c r="AV160" s="1"/>
  <c r="AZ159"/>
  <c r="AX159" s="1"/>
  <c r="AV159" s="1"/>
  <c r="AZ158"/>
  <c r="AX158" s="1"/>
  <c r="AV158" s="1"/>
  <c r="AZ157"/>
  <c r="AX157" s="1"/>
  <c r="AV157" s="1"/>
  <c r="AZ171"/>
  <c r="AX171" s="1"/>
  <c r="AV171" s="1"/>
  <c r="AZ170"/>
  <c r="AX170" s="1"/>
  <c r="AV170" s="1"/>
  <c r="AZ169"/>
  <c r="AX169" s="1"/>
  <c r="AV169" s="1"/>
  <c r="AZ168"/>
  <c r="AX168" s="1"/>
  <c r="AV168" s="1"/>
  <c r="AZ365"/>
  <c r="AX365" s="1"/>
  <c r="AZ364"/>
  <c r="AX364" s="1"/>
  <c r="AZ363"/>
  <c r="AZ368"/>
  <c r="AX368" s="1"/>
  <c r="AV368" s="1"/>
  <c r="AZ369"/>
  <c r="AX369" s="1"/>
  <c r="AV369" s="1"/>
  <c r="AZ370"/>
  <c r="AX370" s="1"/>
  <c r="AV370" s="1"/>
  <c r="AZ371"/>
  <c r="AX371" s="1"/>
  <c r="AV371" s="1"/>
  <c r="AZ372"/>
  <c r="AX372" s="1"/>
  <c r="AV372" s="1"/>
  <c r="AZ366"/>
  <c r="AR372"/>
  <c r="AP372" s="1"/>
  <c r="AR371"/>
  <c r="AP371" s="1"/>
  <c r="AR370"/>
  <c r="AP370" s="1"/>
  <c r="AR369"/>
  <c r="AP369" s="1"/>
  <c r="AR368"/>
  <c r="AP368" s="1"/>
  <c r="AR367"/>
  <c r="AP367" s="1"/>
  <c r="AR366"/>
  <c r="AR365"/>
  <c r="AP365" s="1"/>
  <c r="AR364"/>
  <c r="AP364" s="1"/>
  <c r="AR363"/>
  <c r="AP363" s="1"/>
  <c r="AR359"/>
  <c r="AP359" s="1"/>
  <c r="AR358"/>
  <c r="AP358" s="1"/>
  <c r="AR357"/>
  <c r="AP357" s="1"/>
  <c r="AR356"/>
  <c r="AP356" s="1"/>
  <c r="AR355"/>
  <c r="AP355" s="1"/>
  <c r="AR354"/>
  <c r="AP354" s="1"/>
  <c r="AR353"/>
  <c r="AP353" s="1"/>
  <c r="AR352"/>
  <c r="AP352" s="1"/>
  <c r="AR351"/>
  <c r="AP351" s="1"/>
  <c r="AR350"/>
  <c r="AP350" s="1"/>
  <c r="AR349"/>
  <c r="AP349" s="1"/>
  <c r="AR348"/>
  <c r="AP348" s="1"/>
  <c r="AR341"/>
  <c r="AP341" s="1"/>
  <c r="AR340"/>
  <c r="AP340" s="1"/>
  <c r="AR325"/>
  <c r="AP325" s="1"/>
  <c r="AR324"/>
  <c r="AP324" s="1"/>
  <c r="AR323"/>
  <c r="AP323" s="1"/>
  <c r="AR322"/>
  <c r="AP322" s="1"/>
  <c r="AR321"/>
  <c r="AP321" s="1"/>
  <c r="AR317"/>
  <c r="AP317" s="1"/>
  <c r="AR316"/>
  <c r="AP316" s="1"/>
  <c r="AR315"/>
  <c r="AP315" s="1"/>
  <c r="AR314"/>
  <c r="AP314" s="1"/>
  <c r="AR313"/>
  <c r="AP313" s="1"/>
  <c r="AP247"/>
  <c r="AP290"/>
  <c r="AP289"/>
  <c r="AZ348"/>
  <c r="AX348" s="1"/>
  <c r="AZ349"/>
  <c r="AX349" s="1"/>
  <c r="AZ350"/>
  <c r="AX350" s="1"/>
  <c r="AZ351"/>
  <c r="AX351" s="1"/>
  <c r="AZ352"/>
  <c r="AX352" s="1"/>
  <c r="AZ353"/>
  <c r="AX353" s="1"/>
  <c r="AZ354"/>
  <c r="AX354" s="1"/>
  <c r="AZ355"/>
  <c r="AX355" s="1"/>
  <c r="AZ356"/>
  <c r="AX356" s="1"/>
  <c r="AZ357"/>
  <c r="AX357" s="1"/>
  <c r="AZ358"/>
  <c r="AX358" s="1"/>
  <c r="AZ359"/>
  <c r="AX359" s="1"/>
  <c r="AZ343"/>
  <c r="AX343" s="1"/>
  <c r="AV343" s="1"/>
  <c r="AT343" s="1"/>
  <c r="AR343" s="1"/>
  <c r="AP343" s="1"/>
  <c r="AZ342"/>
  <c r="AX342" s="1"/>
  <c r="AV342" s="1"/>
  <c r="AT342" s="1"/>
  <c r="AR342" s="1"/>
  <c r="AP342" s="1"/>
  <c r="AZ340"/>
  <c r="AX340" s="1"/>
  <c r="AV340" s="1"/>
  <c r="AZ339"/>
  <c r="AX339" s="1"/>
  <c r="AV339" s="1"/>
  <c r="AT339" s="1"/>
  <c r="AR339" s="1"/>
  <c r="AP339" s="1"/>
  <c r="AZ338"/>
  <c r="AX338" s="1"/>
  <c r="AV338" s="1"/>
  <c r="AT338" s="1"/>
  <c r="AR338" s="1"/>
  <c r="AP338" s="1"/>
  <c r="AZ337"/>
  <c r="AX337" s="1"/>
  <c r="AV337" s="1"/>
  <c r="AT337" s="1"/>
  <c r="AR337" s="1"/>
  <c r="AP337" s="1"/>
  <c r="AZ336"/>
  <c r="AX336" s="1"/>
  <c r="AV336" s="1"/>
  <c r="AT336" s="1"/>
  <c r="AR336" s="1"/>
  <c r="AP336" s="1"/>
  <c r="AZ335"/>
  <c r="AX335" s="1"/>
  <c r="AV335" s="1"/>
  <c r="AT335" s="1"/>
  <c r="AR335" s="1"/>
  <c r="AP335" s="1"/>
  <c r="AZ334"/>
  <c r="AX334" s="1"/>
  <c r="AV334" s="1"/>
  <c r="AT334" s="1"/>
  <c r="AR334" s="1"/>
  <c r="AP334" s="1"/>
  <c r="AZ333"/>
  <c r="AX333" s="1"/>
  <c r="AV333" s="1"/>
  <c r="AT333" s="1"/>
  <c r="AR333" s="1"/>
  <c r="AP333" s="1"/>
  <c r="AZ332"/>
  <c r="AX332" s="1"/>
  <c r="AV332" s="1"/>
  <c r="AT332" s="1"/>
  <c r="AR332" s="1"/>
  <c r="AP332" s="1"/>
  <c r="AZ331"/>
  <c r="AX331" s="1"/>
  <c r="AV331" s="1"/>
  <c r="AT331" s="1"/>
  <c r="AR331" s="1"/>
  <c r="AP331" s="1"/>
  <c r="AZ330"/>
  <c r="AX330" s="1"/>
  <c r="AV330" s="1"/>
  <c r="AT330" s="1"/>
  <c r="AR330" s="1"/>
  <c r="AP330" s="1"/>
  <c r="AZ329"/>
  <c r="AX329" s="1"/>
  <c r="AV329" s="1"/>
  <c r="AT329" s="1"/>
  <c r="AR329" s="1"/>
  <c r="AP329" s="1"/>
  <c r="AZ328"/>
  <c r="AX328" s="1"/>
  <c r="AV328" s="1"/>
  <c r="AT328" s="1"/>
  <c r="AR328" s="1"/>
  <c r="AP328" s="1"/>
  <c r="AZ326"/>
  <c r="AX326" s="1"/>
  <c r="AV326" s="1"/>
  <c r="AT326" s="1"/>
  <c r="AR326" s="1"/>
  <c r="AP326" s="1"/>
  <c r="AZ325"/>
  <c r="AX325" s="1"/>
  <c r="AV325" s="1"/>
  <c r="AZ324"/>
  <c r="AX324" s="1"/>
  <c r="AV324" s="1"/>
  <c r="AZ323"/>
  <c r="AX323" s="1"/>
  <c r="AV323" s="1"/>
  <c r="AZ322"/>
  <c r="AX322" s="1"/>
  <c r="AV322" s="1"/>
  <c r="AZ321"/>
  <c r="AX321" s="1"/>
  <c r="AV321" s="1"/>
  <c r="AZ316"/>
  <c r="AX316" s="1"/>
  <c r="AV316" s="1"/>
  <c r="AZ315"/>
  <c r="AX315" s="1"/>
  <c r="AV315" s="1"/>
  <c r="AZ314"/>
  <c r="AX314" s="1"/>
  <c r="AV314" s="1"/>
  <c r="AZ313"/>
  <c r="AX313" s="1"/>
  <c r="AV313" s="1"/>
  <c r="AZ110"/>
  <c r="AZ109"/>
  <c r="AZ292"/>
  <c r="AZ290"/>
  <c r="AZ289"/>
  <c r="AZ288"/>
  <c r="AX288" s="1"/>
  <c r="AV288" s="1"/>
  <c r="AZ287"/>
  <c r="AX287" s="1"/>
  <c r="AV287" s="1"/>
  <c r="AZ280"/>
  <c r="AX280" s="1"/>
  <c r="AV280" s="1"/>
  <c r="AZ279"/>
  <c r="AX279" s="1"/>
  <c r="AV279" s="1"/>
  <c r="AV109"/>
  <c r="AZ311"/>
  <c r="AZ310"/>
  <c r="AZ247"/>
  <c r="AX302"/>
  <c r="AV302" s="1"/>
  <c r="AX301"/>
  <c r="AV301" s="1"/>
  <c r="AT301" s="1"/>
  <c r="AR301" s="1"/>
  <c r="AX300"/>
  <c r="AV300" s="1"/>
  <c r="AT300" s="1"/>
  <c r="AR300" s="1"/>
  <c r="AX299"/>
  <c r="AV299" s="1"/>
  <c r="AT299" s="1"/>
  <c r="AR299" s="1"/>
  <c r="AX298"/>
  <c r="AV298" s="1"/>
  <c r="AT298" s="1"/>
  <c r="AR298" s="1"/>
  <c r="AX297"/>
  <c r="AV297" s="1"/>
  <c r="AT297" s="1"/>
  <c r="AR297" s="1"/>
  <c r="AX296"/>
  <c r="AV296" s="1"/>
  <c r="AX295"/>
  <c r="AV295" s="1"/>
  <c r="AX294"/>
  <c r="AV294" s="1"/>
  <c r="AX111"/>
  <c r="AV111" s="1"/>
  <c r="AX283"/>
  <c r="AV283" s="1"/>
  <c r="AX282"/>
  <c r="AV282" s="1"/>
  <c r="AR311"/>
  <c r="AP311" s="1"/>
  <c r="AR310"/>
  <c r="AP310" s="1"/>
  <c r="AR302"/>
  <c r="AR296"/>
  <c r="AR295"/>
  <c r="AR294"/>
  <c r="AP294" s="1"/>
  <c r="AR111"/>
  <c r="AP111" s="1"/>
  <c r="AR110"/>
  <c r="AP110" s="1"/>
  <c r="AR109"/>
  <c r="AP109" s="1"/>
  <c r="AR292"/>
  <c r="AP292" s="1"/>
  <c r="AR288"/>
  <c r="AR287"/>
  <c r="AR286"/>
  <c r="AR285"/>
  <c r="AR284"/>
  <c r="AR281"/>
  <c r="AR280"/>
  <c r="AR252"/>
  <c r="AR250"/>
  <c r="AR272"/>
  <c r="AR268"/>
  <c r="AR251"/>
  <c r="AV281"/>
  <c r="AV284"/>
  <c r="AV285"/>
  <c r="AV286"/>
  <c r="AX272"/>
  <c r="AV272" s="1"/>
  <c r="AX249"/>
  <c r="AV249" s="1"/>
  <c r="AT249" s="1"/>
  <c r="AR249" s="1"/>
  <c r="AX250"/>
  <c r="AV250" s="1"/>
  <c r="AX252"/>
  <c r="AV252" s="1"/>
  <c r="AX277"/>
  <c r="AV277" s="1"/>
  <c r="AX278"/>
  <c r="AV278" s="1"/>
  <c r="AX271"/>
  <c r="AV271" s="1"/>
  <c r="AT271" s="1"/>
  <c r="AR271" s="1"/>
  <c r="AX270"/>
  <c r="AV270" s="1"/>
  <c r="AT270" s="1"/>
  <c r="AR270" s="1"/>
  <c r="AX269"/>
  <c r="AV269" s="1"/>
  <c r="AT269" s="1"/>
  <c r="AR269" s="1"/>
  <c r="AX251"/>
  <c r="AV251" s="1"/>
  <c r="AR261"/>
  <c r="AX254"/>
  <c r="AV254" s="1"/>
  <c r="AX267"/>
  <c r="AV267" s="1"/>
  <c r="AT267" s="1"/>
  <c r="AR267" s="1"/>
  <c r="AX264"/>
  <c r="AV264" s="1"/>
  <c r="AT264" s="1"/>
  <c r="AR264" s="1"/>
  <c r="AX263"/>
  <c r="AV263" s="1"/>
  <c r="AT263" s="1"/>
  <c r="AR263" s="1"/>
  <c r="AX262"/>
  <c r="AV262" s="1"/>
  <c r="AX261"/>
  <c r="AV261" s="1"/>
  <c r="AX260"/>
  <c r="AV260" s="1"/>
  <c r="AT260" s="1"/>
  <c r="AR260" s="1"/>
  <c r="AX259"/>
  <c r="AV259" s="1"/>
  <c r="AT259" s="1"/>
  <c r="AR259" s="1"/>
  <c r="AX258"/>
  <c r="AV258" s="1"/>
  <c r="AT258" s="1"/>
  <c r="AR258" s="1"/>
  <c r="AX257"/>
  <c r="AV257" s="1"/>
  <c r="AT257" s="1"/>
  <c r="AR257" s="1"/>
  <c r="AX256"/>
  <c r="AV256" s="1"/>
  <c r="AX255"/>
  <c r="AV255" s="1"/>
  <c r="AX253"/>
  <c r="AV253" s="1"/>
  <c r="BH290"/>
  <c r="BH289"/>
  <c r="BH288"/>
  <c r="BH287"/>
  <c r="BH286"/>
  <c r="BH285"/>
  <c r="BH284"/>
  <c r="BH283"/>
  <c r="BH282"/>
  <c r="BH281"/>
  <c r="BH280"/>
  <c r="BH279"/>
  <c r="BH278"/>
  <c r="BH277"/>
  <c r="BH252"/>
  <c r="BH250"/>
  <c r="BH249"/>
  <c r="BH272"/>
  <c r="BH271"/>
  <c r="BH270"/>
  <c r="BH269"/>
  <c r="BH268"/>
  <c r="BH251"/>
  <c r="BH254"/>
  <c r="BH267"/>
  <c r="BH264"/>
  <c r="BH263"/>
  <c r="BH262"/>
  <c r="BH261"/>
  <c r="BH260"/>
  <c r="BH259"/>
  <c r="BH258"/>
  <c r="BH257"/>
  <c r="BH256"/>
  <c r="BH255"/>
  <c r="BH253"/>
  <c r="AZ239"/>
  <c r="AX239" s="1"/>
  <c r="AV239" s="1"/>
  <c r="AZ238"/>
  <c r="AX238" s="1"/>
  <c r="AV238" s="1"/>
  <c r="AZ237"/>
  <c r="AX237" s="1"/>
  <c r="AV237" s="1"/>
  <c r="AZ236"/>
  <c r="AX236" s="1"/>
  <c r="AV236" s="1"/>
  <c r="AZ235"/>
  <c r="AX235" s="1"/>
  <c r="AV235" s="1"/>
  <c r="AZ234"/>
  <c r="AX234" s="1"/>
  <c r="AV234" s="1"/>
  <c r="AZ224"/>
  <c r="AX224" s="1"/>
  <c r="AV224" s="1"/>
  <c r="AX245"/>
  <c r="AV245" s="1"/>
  <c r="AX244"/>
  <c r="AV244" s="1"/>
  <c r="AX243"/>
  <c r="AV243" s="1"/>
  <c r="AX242"/>
  <c r="AV242" s="1"/>
  <c r="AX241"/>
  <c r="AV241" s="1"/>
  <c r="AX233"/>
  <c r="AV233" s="1"/>
  <c r="AX232"/>
  <c r="AV232" s="1"/>
  <c r="AX231"/>
  <c r="AV231" s="1"/>
  <c r="AX228"/>
  <c r="AV228" s="1"/>
  <c r="AX227"/>
  <c r="AV227" s="1"/>
  <c r="AX226"/>
  <c r="AV226" s="1"/>
  <c r="AX225"/>
  <c r="AV225" s="1"/>
  <c r="AZ221"/>
  <c r="AZ220"/>
  <c r="AX220" s="1"/>
  <c r="AV220" s="1"/>
  <c r="AX221"/>
  <c r="AV221" s="1"/>
  <c r="AP239"/>
  <c r="AP237"/>
  <c r="AR213"/>
  <c r="AP213" s="1"/>
  <c r="AR214"/>
  <c r="AP214" s="1"/>
  <c r="AR306"/>
  <c r="AP306" s="1"/>
  <c r="AR305"/>
  <c r="AR304"/>
  <c r="AR303"/>
  <c r="AX305"/>
  <c r="AV305" s="1"/>
  <c r="AX306"/>
  <c r="AV306" s="1"/>
  <c r="AX307"/>
  <c r="AV307" s="1"/>
  <c r="AX308"/>
  <c r="AV308" s="1"/>
  <c r="AZ304"/>
  <c r="AX304" s="1"/>
  <c r="AV304" s="1"/>
  <c r="AZ303"/>
  <c r="AX303" s="1"/>
  <c r="AV303" s="1"/>
  <c r="BD244"/>
  <c r="BD243"/>
  <c r="BD242"/>
  <c r="BD241"/>
  <c r="BD239"/>
  <c r="BD238"/>
  <c r="BD237"/>
  <c r="BD236"/>
  <c r="BD235"/>
  <c r="BD234"/>
  <c r="BD233"/>
  <c r="BD232"/>
  <c r="BD231"/>
  <c r="BD228"/>
  <c r="BD227"/>
  <c r="BD226"/>
  <c r="BD225"/>
  <c r="BD224"/>
  <c r="BD223"/>
  <c r="BD221"/>
  <c r="BD308"/>
  <c r="BD305"/>
  <c r="BH245"/>
  <c r="BH244"/>
  <c r="BH243"/>
  <c r="BH242"/>
  <c r="BH241"/>
  <c r="BH239"/>
  <c r="BH238"/>
  <c r="BH237"/>
  <c r="BH236"/>
  <c r="BH235"/>
  <c r="BH234"/>
  <c r="BH233"/>
  <c r="BH232"/>
  <c r="BH231"/>
  <c r="BH228"/>
  <c r="BH227"/>
  <c r="BH226"/>
  <c r="BH225"/>
  <c r="BH224"/>
  <c r="BH221"/>
  <c r="BH220"/>
  <c r="BH219"/>
  <c r="BH308"/>
  <c r="BH307"/>
  <c r="BH306"/>
  <c r="BH305"/>
  <c r="BH304"/>
  <c r="BH303"/>
  <c r="BL290"/>
  <c r="BN290" s="1"/>
  <c r="BL289"/>
  <c r="BN289" s="1"/>
  <c r="BL288"/>
  <c r="BN288" s="1"/>
  <c r="BL287"/>
  <c r="BN287" s="1"/>
  <c r="BL286"/>
  <c r="BN286" s="1"/>
  <c r="BL285"/>
  <c r="BN285" s="1"/>
  <c r="BL284"/>
  <c r="BN284" s="1"/>
  <c r="BL283"/>
  <c r="BN283" s="1"/>
  <c r="BL282"/>
  <c r="BN282" s="1"/>
  <c r="BL281"/>
  <c r="BN281" s="1"/>
  <c r="BL280"/>
  <c r="BN280" s="1"/>
  <c r="BL279"/>
  <c r="BN279" s="1"/>
  <c r="BL278"/>
  <c r="BN278" s="1"/>
  <c r="BL277"/>
  <c r="BN277" s="1"/>
  <c r="BL252"/>
  <c r="BN252" s="1"/>
  <c r="BL250"/>
  <c r="BN250" s="1"/>
  <c r="BL249"/>
  <c r="BN249" s="1"/>
  <c r="BL272"/>
  <c r="BN272" s="1"/>
  <c r="BL271"/>
  <c r="BN271" s="1"/>
  <c r="BL270"/>
  <c r="BN270" s="1"/>
  <c r="BL269"/>
  <c r="BN269" s="1"/>
  <c r="BL268"/>
  <c r="BN268" s="1"/>
  <c r="BL251"/>
  <c r="BN251" s="1"/>
  <c r="BL254"/>
  <c r="BN254" s="1"/>
  <c r="BL267"/>
  <c r="BN267" s="1"/>
  <c r="BL264"/>
  <c r="BN264" s="1"/>
  <c r="BL263"/>
  <c r="BN263" s="1"/>
  <c r="BL262"/>
  <c r="BN262" s="1"/>
  <c r="BL261"/>
  <c r="BN261" s="1"/>
  <c r="BL260"/>
  <c r="BN260" s="1"/>
  <c r="BL259"/>
  <c r="BN259" s="1"/>
  <c r="BL258"/>
  <c r="BN258" s="1"/>
  <c r="BL257"/>
  <c r="BN257" s="1"/>
  <c r="BL255"/>
  <c r="BN255" s="1"/>
  <c r="BL253"/>
  <c r="BN253" s="1"/>
  <c r="BL245"/>
  <c r="BN245" s="1"/>
  <c r="BL244"/>
  <c r="BN244" s="1"/>
  <c r="BL243"/>
  <c r="BN243" s="1"/>
  <c r="BL242"/>
  <c r="BN242" s="1"/>
  <c r="BL241"/>
  <c r="BN241" s="1"/>
  <c r="BL239"/>
  <c r="BN239" s="1"/>
  <c r="BL238"/>
  <c r="BN238" s="1"/>
  <c r="BL237"/>
  <c r="BN237" s="1"/>
  <c r="BL236"/>
  <c r="BN236" s="1"/>
  <c r="BL235"/>
  <c r="BN235" s="1"/>
  <c r="BL234"/>
  <c r="BN234" s="1"/>
  <c r="BL233"/>
  <c r="BN233" s="1"/>
  <c r="BL232"/>
  <c r="BN232" s="1"/>
  <c r="BL231"/>
  <c r="BN231" s="1"/>
  <c r="BL228"/>
  <c r="BN228" s="1"/>
  <c r="BL227"/>
  <c r="BN227" s="1"/>
  <c r="BL226"/>
  <c r="BN226" s="1"/>
  <c r="BL225"/>
  <c r="BN225" s="1"/>
  <c r="BL224"/>
  <c r="BN224" s="1"/>
  <c r="BL221"/>
  <c r="BN221" s="1"/>
  <c r="BL220"/>
  <c r="BN220" s="1"/>
  <c r="BL308"/>
  <c r="BN308" s="1"/>
  <c r="BL307"/>
  <c r="BN307" s="1"/>
  <c r="BL306"/>
  <c r="BN306" s="1"/>
  <c r="BL305"/>
  <c r="BN305" s="1"/>
  <c r="BL304"/>
  <c r="BN304" s="1"/>
  <c r="BL303"/>
  <c r="BN303" s="1"/>
  <c r="AI242"/>
  <c r="AG242" s="1"/>
  <c r="AI243"/>
  <c r="AG243" s="1"/>
  <c r="S243"/>
  <c r="W243"/>
  <c r="N245"/>
  <c r="L245" s="1"/>
  <c r="J245" s="1"/>
  <c r="M245"/>
  <c r="K245" s="1"/>
  <c r="I245" s="1"/>
  <c r="N244"/>
  <c r="L244" s="1"/>
  <c r="J244" s="1"/>
  <c r="M244"/>
  <c r="K244" s="1"/>
  <c r="I244" s="1"/>
  <c r="N241"/>
  <c r="L241" s="1"/>
  <c r="J241" s="1"/>
  <c r="M241"/>
  <c r="K241" s="1"/>
  <c r="AI245"/>
  <c r="AG245" s="1"/>
  <c r="W245"/>
  <c r="S245"/>
  <c r="AI244"/>
  <c r="AG244" s="1"/>
  <c r="W244"/>
  <c r="S244"/>
  <c r="W242"/>
  <c r="S242"/>
  <c r="AI241"/>
  <c r="T241"/>
  <c r="S241"/>
  <c r="W241"/>
  <c r="AI239"/>
  <c r="AG239" s="1"/>
  <c r="M239"/>
  <c r="K239" s="1"/>
  <c r="S239"/>
  <c r="AI238"/>
  <c r="AG238" s="1"/>
  <c r="W238"/>
  <c r="S238"/>
  <c r="M238"/>
  <c r="K238" s="1"/>
  <c r="I238" s="1"/>
  <c r="M237"/>
  <c r="K237" s="1"/>
  <c r="S237"/>
  <c r="W237"/>
  <c r="S236"/>
  <c r="W236"/>
  <c r="M235"/>
  <c r="K235" s="1"/>
  <c r="W235"/>
  <c r="S235"/>
  <c r="AI235"/>
  <c r="AG235" s="1"/>
  <c r="AI236"/>
  <c r="AG236" s="1"/>
  <c r="AI233"/>
  <c r="AG233" s="1"/>
  <c r="S233"/>
  <c r="W233"/>
  <c r="AI232"/>
  <c r="AG232" s="1"/>
  <c r="S232"/>
  <c r="W232"/>
  <c r="M232"/>
  <c r="I232"/>
  <c r="S225"/>
  <c r="W225"/>
  <c r="AI225"/>
  <c r="AG225" s="1"/>
  <c r="AJ223"/>
  <c r="AI223"/>
  <c r="AJ222"/>
  <c r="AJ402" s="1"/>
  <c r="AJ403" s="1"/>
  <c r="AI222"/>
  <c r="AI231"/>
  <c r="AG231" s="1"/>
  <c r="S231"/>
  <c r="W231"/>
  <c r="I231"/>
  <c r="AI228"/>
  <c r="AG228" s="1"/>
  <c r="W228"/>
  <c r="S228"/>
  <c r="AI220"/>
  <c r="S220"/>
  <c r="W220"/>
  <c r="N220"/>
  <c r="I220"/>
  <c r="S308"/>
  <c r="W308"/>
  <c r="AI308"/>
  <c r="AG308" s="1"/>
  <c r="AI307"/>
  <c r="AG307" s="1"/>
  <c r="S307"/>
  <c r="W307"/>
  <c r="AI306"/>
  <c r="AG306" s="1"/>
  <c r="AM306"/>
  <c r="S306"/>
  <c r="W306"/>
  <c r="AM305"/>
  <c r="AI305"/>
  <c r="AG305" s="1"/>
  <c r="AC305"/>
  <c r="AC410" s="1"/>
  <c r="AC411" s="1"/>
  <c r="S305"/>
  <c r="W305"/>
  <c r="AX363" l="1"/>
  <c r="AX420" s="1"/>
  <c r="AX421" s="1"/>
  <c r="AZ420"/>
  <c r="AZ421" s="1"/>
  <c r="AX366"/>
  <c r="AZ422"/>
  <c r="AZ423" s="1"/>
  <c r="AP366"/>
  <c r="AP422" s="1"/>
  <c r="AP423" s="1"/>
  <c r="AR422"/>
  <c r="AR423" s="1"/>
  <c r="W444"/>
  <c r="O383"/>
  <c r="O438" s="1"/>
  <c r="O437"/>
  <c r="AJ407"/>
  <c r="AJ444" s="1"/>
  <c r="AJ443"/>
  <c r="S385"/>
  <c r="S438" s="1"/>
  <c r="S437"/>
  <c r="AG383"/>
  <c r="AG438" s="1"/>
  <c r="AG437"/>
  <c r="I419"/>
  <c r="I448" s="1"/>
  <c r="I447"/>
  <c r="AD419"/>
  <c r="AD448" s="1"/>
  <c r="AD447"/>
  <c r="AC419"/>
  <c r="AC448" s="1"/>
  <c r="AC447"/>
  <c r="J415"/>
  <c r="J446" s="1"/>
  <c r="J445"/>
  <c r="AJ419"/>
  <c r="AJ448" s="1"/>
  <c r="AJ447"/>
  <c r="K408"/>
  <c r="K409"/>
  <c r="AM404"/>
  <c r="AM405"/>
  <c r="Y404"/>
  <c r="Y405"/>
  <c r="V382"/>
  <c r="V437" s="1"/>
  <c r="V383"/>
  <c r="V438" s="1"/>
  <c r="AC382"/>
  <c r="AC437" s="1"/>
  <c r="AC383"/>
  <c r="AC438" s="1"/>
  <c r="W404"/>
  <c r="W405" s="1"/>
  <c r="J404"/>
  <c r="J405" s="1"/>
  <c r="L404"/>
  <c r="L405" s="1"/>
  <c r="N404"/>
  <c r="N405" s="1"/>
  <c r="AI406"/>
  <c r="M408"/>
  <c r="M409" s="1"/>
  <c r="M384"/>
  <c r="M437" s="1"/>
  <c r="I414"/>
  <c r="I415" s="1"/>
  <c r="I416"/>
  <c r="I417" s="1"/>
  <c r="AN406"/>
  <c r="AN400"/>
  <c r="AI382"/>
  <c r="AM384"/>
  <c r="AM385" s="1"/>
  <c r="AG220"/>
  <c r="K294"/>
  <c r="AJ157"/>
  <c r="AH394"/>
  <c r="AH395" s="1"/>
  <c r="AI181"/>
  <c r="AI398" s="1"/>
  <c r="AI399" s="1"/>
  <c r="AG398"/>
  <c r="AG399" s="1"/>
  <c r="AI186"/>
  <c r="AJ187"/>
  <c r="AG406"/>
  <c r="AC406"/>
  <c r="AI422"/>
  <c r="AI423" s="1"/>
  <c r="S247"/>
  <c r="Q404"/>
  <c r="Q441" s="1"/>
  <c r="AM311"/>
  <c r="AM412" s="1"/>
  <c r="AK412"/>
  <c r="AN360"/>
  <c r="AN418" s="1"/>
  <c r="AL418"/>
  <c r="S404"/>
  <c r="S405" s="1"/>
  <c r="AG241"/>
  <c r="AG404" s="1"/>
  <c r="AG405" s="1"/>
  <c r="AI404"/>
  <c r="AI405" s="1"/>
  <c r="K404"/>
  <c r="K405" s="1"/>
  <c r="M404"/>
  <c r="M405" s="1"/>
  <c r="K249"/>
  <c r="M406"/>
  <c r="S274"/>
  <c r="S406" s="1"/>
  <c r="Q406"/>
  <c r="Q443" s="1"/>
  <c r="W406"/>
  <c r="W443" s="1"/>
  <c r="I412"/>
  <c r="AM406"/>
  <c r="AK146"/>
  <c r="AM146" s="1"/>
  <c r="AI157"/>
  <c r="AH402"/>
  <c r="AH403" s="1"/>
  <c r="AH406"/>
  <c r="AD406"/>
  <c r="AD443" s="1"/>
  <c r="AK418"/>
  <c r="AK363"/>
  <c r="AI420"/>
  <c r="T247"/>
  <c r="T404" s="1"/>
  <c r="T405" s="1"/>
  <c r="R404"/>
  <c r="R441" s="1"/>
  <c r="AI418"/>
  <c r="AM77"/>
  <c r="AM382" s="1"/>
  <c r="AK382"/>
  <c r="I255"/>
  <c r="I241"/>
  <c r="I404" s="1"/>
  <c r="I405" s="1"/>
  <c r="AM304"/>
  <c r="AM303"/>
  <c r="AI304"/>
  <c r="AG304" s="1"/>
  <c r="AI303"/>
  <c r="S304"/>
  <c r="W304"/>
  <c r="W303"/>
  <c r="S303"/>
  <c r="AI227"/>
  <c r="AG227" s="1"/>
  <c r="AI226"/>
  <c r="AG226" s="1"/>
  <c r="W227"/>
  <c r="S227"/>
  <c r="S226"/>
  <c r="W226"/>
  <c r="AI224"/>
  <c r="AG224" s="1"/>
  <c r="W224"/>
  <c r="W223"/>
  <c r="X223"/>
  <c r="S224"/>
  <c r="S223"/>
  <c r="T223"/>
  <c r="T222"/>
  <c r="S222"/>
  <c r="X222"/>
  <c r="X402" s="1"/>
  <c r="X403" s="1"/>
  <c r="W222"/>
  <c r="AI221"/>
  <c r="AG221" s="1"/>
  <c r="W221"/>
  <c r="S221"/>
  <c r="I235"/>
  <c r="I237"/>
  <c r="I239"/>
  <c r="I224"/>
  <c r="I223"/>
  <c r="I221"/>
  <c r="M233"/>
  <c r="K233" s="1"/>
  <c r="I233" s="1"/>
  <c r="M231"/>
  <c r="M228"/>
  <c r="K228" s="1"/>
  <c r="I228" s="1"/>
  <c r="M227"/>
  <c r="K227" s="1"/>
  <c r="I227" s="1"/>
  <c r="M226"/>
  <c r="K226" s="1"/>
  <c r="I226" s="1"/>
  <c r="M225"/>
  <c r="K225" s="1"/>
  <c r="M224"/>
  <c r="M220"/>
  <c r="M304"/>
  <c r="K304" s="1"/>
  <c r="I304" s="1"/>
  <c r="M305"/>
  <c r="K305" s="1"/>
  <c r="I305" s="1"/>
  <c r="M306"/>
  <c r="K306" s="1"/>
  <c r="I306" s="1"/>
  <c r="M307"/>
  <c r="K307" s="1"/>
  <c r="I307" s="1"/>
  <c r="M308"/>
  <c r="K308" s="1"/>
  <c r="I308" s="1"/>
  <c r="M303"/>
  <c r="K303" s="1"/>
  <c r="I303" s="1"/>
  <c r="AV366" l="1"/>
  <c r="AV422" s="1"/>
  <c r="AV423" s="1"/>
  <c r="AX422"/>
  <c r="AX423" s="1"/>
  <c r="AK383"/>
  <c r="AK438" s="1"/>
  <c r="AK437"/>
  <c r="AI419"/>
  <c r="AI448" s="1"/>
  <c r="AI447"/>
  <c r="I413"/>
  <c r="I446" s="1"/>
  <c r="I445"/>
  <c r="M407"/>
  <c r="M444" s="1"/>
  <c r="M443"/>
  <c r="AN419"/>
  <c r="AN448" s="1"/>
  <c r="AN447"/>
  <c r="AM413"/>
  <c r="AC407"/>
  <c r="AC444" s="1"/>
  <c r="AC443"/>
  <c r="AN401"/>
  <c r="AN442" s="1"/>
  <c r="AN441"/>
  <c r="AI407"/>
  <c r="AI444" s="1"/>
  <c r="AI443"/>
  <c r="AM383"/>
  <c r="AM438" s="1"/>
  <c r="AM437"/>
  <c r="AI421"/>
  <c r="AI450" s="1"/>
  <c r="AI449"/>
  <c r="AK419"/>
  <c r="AK448" s="1"/>
  <c r="AK447"/>
  <c r="AH407"/>
  <c r="AH444" s="1"/>
  <c r="AH443"/>
  <c r="AM407"/>
  <c r="S407"/>
  <c r="S444" s="1"/>
  <c r="S443"/>
  <c r="AL419"/>
  <c r="AL448" s="1"/>
  <c r="AL447"/>
  <c r="AG407"/>
  <c r="AG444" s="1"/>
  <c r="AG443"/>
  <c r="AI383"/>
  <c r="AN407"/>
  <c r="AD425"/>
  <c r="AD407"/>
  <c r="W402"/>
  <c r="W403" s="1"/>
  <c r="S410"/>
  <c r="S411" s="1"/>
  <c r="AM410"/>
  <c r="AM411" s="1"/>
  <c r="S402"/>
  <c r="S403" s="1"/>
  <c r="AG303"/>
  <c r="AG410" s="1"/>
  <c r="AG411" s="1"/>
  <c r="AI410"/>
  <c r="AI411" s="1"/>
  <c r="AM363"/>
  <c r="AM420" s="1"/>
  <c r="AK420"/>
  <c r="AK157"/>
  <c r="AM422"/>
  <c r="AM423" s="1"/>
  <c r="AK422"/>
  <c r="AK423" s="1"/>
  <c r="AL157"/>
  <c r="AJ394"/>
  <c r="AJ395" s="1"/>
  <c r="M410"/>
  <c r="M411" s="1"/>
  <c r="T402"/>
  <c r="T403" s="1"/>
  <c r="W410"/>
  <c r="W411" s="1"/>
  <c r="I249"/>
  <c r="K406"/>
  <c r="I294"/>
  <c r="I410" s="1"/>
  <c r="I411" s="1"/>
  <c r="K410"/>
  <c r="K411" s="1"/>
  <c r="I225"/>
  <c r="AM216"/>
  <c r="AI216"/>
  <c r="AG216" s="1"/>
  <c r="AA216"/>
  <c r="Y216" s="1"/>
  <c r="W216" s="1"/>
  <c r="S216"/>
  <c r="BL215"/>
  <c r="BN215" s="1"/>
  <c r="BL214"/>
  <c r="BN214" s="1"/>
  <c r="BL213"/>
  <c r="BN213" s="1"/>
  <c r="BL211"/>
  <c r="BN211" s="1"/>
  <c r="BL210"/>
  <c r="BN210" s="1"/>
  <c r="BL201"/>
  <c r="BN201" s="1"/>
  <c r="BL209"/>
  <c r="BN209" s="1"/>
  <c r="BL208"/>
  <c r="BN208" s="1"/>
  <c r="BL207"/>
  <c r="BN207" s="1"/>
  <c r="BL206"/>
  <c r="BN206" s="1"/>
  <c r="BL205"/>
  <c r="BN205" s="1"/>
  <c r="BL204"/>
  <c r="BN204" s="1"/>
  <c r="BL203"/>
  <c r="BN203" s="1"/>
  <c r="BL202"/>
  <c r="BN202" s="1"/>
  <c r="BL200"/>
  <c r="BN200" s="1"/>
  <c r="BL199"/>
  <c r="BN199" s="1"/>
  <c r="BL197"/>
  <c r="BN197" s="1"/>
  <c r="BL196"/>
  <c r="BN196" s="1"/>
  <c r="BL195"/>
  <c r="BN195" s="1"/>
  <c r="BL194"/>
  <c r="BN194" s="1"/>
  <c r="BL193"/>
  <c r="BN193" s="1"/>
  <c r="BL192"/>
  <c r="BN192" s="1"/>
  <c r="BL191"/>
  <c r="BN191" s="1"/>
  <c r="BL190"/>
  <c r="BN190" s="1"/>
  <c r="BL189"/>
  <c r="BN189" s="1"/>
  <c r="BL188"/>
  <c r="BN188" s="1"/>
  <c r="BJ218"/>
  <c r="BL218" s="1"/>
  <c r="BN218" s="1"/>
  <c r="BJ217"/>
  <c r="BL217" s="1"/>
  <c r="BN217" s="1"/>
  <c r="BJ216"/>
  <c r="BL216" s="1"/>
  <c r="BN216" s="1"/>
  <c r="BD217"/>
  <c r="BF217" s="1"/>
  <c r="BD218"/>
  <c r="BF218" s="1"/>
  <c r="BD187"/>
  <c r="BF187" s="1"/>
  <c r="BD216"/>
  <c r="BF216" s="1"/>
  <c r="BD215"/>
  <c r="BF215" s="1"/>
  <c r="BH215" s="1"/>
  <c r="BD214"/>
  <c r="BF214" s="1"/>
  <c r="BH214" s="1"/>
  <c r="BD213"/>
  <c r="BF213" s="1"/>
  <c r="BH213" s="1"/>
  <c r="BD212"/>
  <c r="BF212" s="1"/>
  <c r="BH212" s="1"/>
  <c r="BJ212" s="1"/>
  <c r="BD211"/>
  <c r="BF211" s="1"/>
  <c r="BH211" s="1"/>
  <c r="BD210"/>
  <c r="BF210" s="1"/>
  <c r="BH210" s="1"/>
  <c r="BD201"/>
  <c r="BF201" s="1"/>
  <c r="BH201" s="1"/>
  <c r="BD209"/>
  <c r="BF209" s="1"/>
  <c r="BH209" s="1"/>
  <c r="BD208"/>
  <c r="BF208" s="1"/>
  <c r="BH208" s="1"/>
  <c r="BD207"/>
  <c r="BF207" s="1"/>
  <c r="BH207" s="1"/>
  <c r="BD206"/>
  <c r="BF206" s="1"/>
  <c r="BH206" s="1"/>
  <c r="BD205"/>
  <c r="BF205" s="1"/>
  <c r="BH205" s="1"/>
  <c r="BD204"/>
  <c r="BF204" s="1"/>
  <c r="BH204" s="1"/>
  <c r="BD203"/>
  <c r="BF203" s="1"/>
  <c r="BH203" s="1"/>
  <c r="BD202"/>
  <c r="BF202" s="1"/>
  <c r="BH202" s="1"/>
  <c r="BD200"/>
  <c r="BF200" s="1"/>
  <c r="BH200" s="1"/>
  <c r="BD199"/>
  <c r="BF199" s="1"/>
  <c r="BH199" s="1"/>
  <c r="BD198"/>
  <c r="BF198" s="1"/>
  <c r="BH198" s="1"/>
  <c r="BJ198" s="1"/>
  <c r="BD197"/>
  <c r="BF197" s="1"/>
  <c r="BH197" s="1"/>
  <c r="BD196"/>
  <c r="BF196" s="1"/>
  <c r="BH196" s="1"/>
  <c r="BD195"/>
  <c r="BF195" s="1"/>
  <c r="BH195" s="1"/>
  <c r="BD194"/>
  <c r="BF194" s="1"/>
  <c r="BH194" s="1"/>
  <c r="BD193"/>
  <c r="BF193" s="1"/>
  <c r="BH193" s="1"/>
  <c r="BD192"/>
  <c r="BF192" s="1"/>
  <c r="BH192" s="1"/>
  <c r="BD191"/>
  <c r="BF191" s="1"/>
  <c r="BH191" s="1"/>
  <c r="BD190"/>
  <c r="BF190" s="1"/>
  <c r="BH190" s="1"/>
  <c r="BD189"/>
  <c r="BF189" s="1"/>
  <c r="BH189" s="1"/>
  <c r="BD188"/>
  <c r="BF188" s="1"/>
  <c r="BH188" s="1"/>
  <c r="AZ217"/>
  <c r="AX217" s="1"/>
  <c r="AV217" s="1"/>
  <c r="AT217" s="1"/>
  <c r="AR217" s="1"/>
  <c r="AZ218"/>
  <c r="AX218" s="1"/>
  <c r="AV218" s="1"/>
  <c r="AT218" s="1"/>
  <c r="AR218" s="1"/>
  <c r="AZ216"/>
  <c r="AX216" s="1"/>
  <c r="AV216" s="1"/>
  <c r="AT216" s="1"/>
  <c r="AR216" s="1"/>
  <c r="AM217"/>
  <c r="AI217"/>
  <c r="AG217" s="1"/>
  <c r="AM218"/>
  <c r="AI218"/>
  <c r="AG218" s="1"/>
  <c r="AA217"/>
  <c r="Y217" s="1"/>
  <c r="W217" s="1"/>
  <c r="AA218"/>
  <c r="Y218" s="1"/>
  <c r="W218" s="1"/>
  <c r="S218"/>
  <c r="S217"/>
  <c r="AM215"/>
  <c r="AI215"/>
  <c r="AG215" s="1"/>
  <c r="S215"/>
  <c r="W215"/>
  <c r="M215"/>
  <c r="K215" s="1"/>
  <c r="I215" s="1"/>
  <c r="AI214"/>
  <c r="AG214" s="1"/>
  <c r="AM214"/>
  <c r="S214"/>
  <c r="W214"/>
  <c r="M214"/>
  <c r="K214" s="1"/>
  <c r="I214" s="1"/>
  <c r="AI210"/>
  <c r="AG210" s="1"/>
  <c r="AI213"/>
  <c r="AG213" s="1"/>
  <c r="AM213"/>
  <c r="W213"/>
  <c r="S213"/>
  <c r="M213"/>
  <c r="M401" s="1"/>
  <c r="AM212"/>
  <c r="AI212"/>
  <c r="AG212" s="1"/>
  <c r="S212"/>
  <c r="AM211"/>
  <c r="AI211"/>
  <c r="AG211" s="1"/>
  <c r="S211"/>
  <c r="Y211"/>
  <c r="W211" s="1"/>
  <c r="T210"/>
  <c r="S210"/>
  <c r="AK201"/>
  <c r="S201"/>
  <c r="S209"/>
  <c r="Y209"/>
  <c r="W209" s="1"/>
  <c r="AI209"/>
  <c r="AG209" s="1"/>
  <c r="AI208"/>
  <c r="AG208" s="1"/>
  <c r="S208"/>
  <c r="L206"/>
  <c r="J206" s="1"/>
  <c r="K209"/>
  <c r="I209" s="1"/>
  <c r="K208"/>
  <c r="I208" s="1"/>
  <c r="K207"/>
  <c r="I207" s="1"/>
  <c r="K205"/>
  <c r="I205" s="1"/>
  <c r="K204"/>
  <c r="I204" s="1"/>
  <c r="K203"/>
  <c r="I203" s="1"/>
  <c r="K202"/>
  <c r="I202" s="1"/>
  <c r="AI207"/>
  <c r="AG207" s="1"/>
  <c r="S207"/>
  <c r="AJ206"/>
  <c r="AH206" s="1"/>
  <c r="AH400" s="1"/>
  <c r="X206"/>
  <c r="Z206" s="1"/>
  <c r="T206"/>
  <c r="AM421" l="1"/>
  <c r="AM450" s="1"/>
  <c r="AM449"/>
  <c r="AH401"/>
  <c r="AH442" s="1"/>
  <c r="AH441"/>
  <c r="K407"/>
  <c r="K444" s="1"/>
  <c r="K443"/>
  <c r="AK421"/>
  <c r="AK450" s="1"/>
  <c r="AK449"/>
  <c r="AD429"/>
  <c r="AD430" s="1"/>
  <c r="AD444"/>
  <c r="I406"/>
  <c r="I443" s="1"/>
  <c r="I407"/>
  <c r="I444" s="1"/>
  <c r="AI201"/>
  <c r="AG201" s="1"/>
  <c r="AG400" s="1"/>
  <c r="AN157"/>
  <c r="AN394" s="1"/>
  <c r="AN395" s="1"/>
  <c r="AL394"/>
  <c r="AL395" s="1"/>
  <c r="AJ400"/>
  <c r="K213"/>
  <c r="I213" s="1"/>
  <c r="M400"/>
  <c r="AM157"/>
  <c r="AI205"/>
  <c r="S205"/>
  <c r="AI204"/>
  <c r="S204"/>
  <c r="S203"/>
  <c r="S202"/>
  <c r="S200"/>
  <c r="Y212"/>
  <c r="W212" s="1"/>
  <c r="Y210"/>
  <c r="W210" s="1"/>
  <c r="Y201"/>
  <c r="W201" s="1"/>
  <c r="Y208"/>
  <c r="W208" s="1"/>
  <c r="Y207"/>
  <c r="W207" s="1"/>
  <c r="Z197"/>
  <c r="Y197"/>
  <c r="Y199"/>
  <c r="W199" s="1"/>
  <c r="S199"/>
  <c r="AK196"/>
  <c r="S196"/>
  <c r="Y205"/>
  <c r="W205" s="1"/>
  <c r="Y204"/>
  <c r="W204" s="1"/>
  <c r="Y203"/>
  <c r="W203" s="1"/>
  <c r="Y202"/>
  <c r="W202" s="1"/>
  <c r="Y200"/>
  <c r="W200" s="1"/>
  <c r="Y198"/>
  <c r="W198" s="1"/>
  <c r="Y196"/>
  <c r="W196" s="1"/>
  <c r="Z195"/>
  <c r="Y195"/>
  <c r="X195"/>
  <c r="W195"/>
  <c r="Y194"/>
  <c r="W194" s="1"/>
  <c r="T195"/>
  <c r="S195"/>
  <c r="T193"/>
  <c r="S193"/>
  <c r="S194"/>
  <c r="Z193"/>
  <c r="Y193"/>
  <c r="W193" s="1"/>
  <c r="X193"/>
  <c r="X400" s="1"/>
  <c r="AB180"/>
  <c r="AB398" s="1"/>
  <c r="AB399" s="1"/>
  <c r="AA180"/>
  <c r="Z398"/>
  <c r="Z399" s="1"/>
  <c r="S192"/>
  <c r="AK192"/>
  <c r="Y192"/>
  <c r="W192" s="1"/>
  <c r="AM191"/>
  <c r="S191"/>
  <c r="S190"/>
  <c r="Y190"/>
  <c r="W190" s="1"/>
  <c r="AM210"/>
  <c r="AM209"/>
  <c r="AM208"/>
  <c r="AM207"/>
  <c r="AM205"/>
  <c r="AM204"/>
  <c r="AM202"/>
  <c r="AM200"/>
  <c r="AM199"/>
  <c r="AM198"/>
  <c r="AM197"/>
  <c r="AM195"/>
  <c r="AM194"/>
  <c r="AM193"/>
  <c r="AM190"/>
  <c r="AZ212"/>
  <c r="AX212" s="1"/>
  <c r="AV212" s="1"/>
  <c r="AT212" s="1"/>
  <c r="AR212" s="1"/>
  <c r="AP212" s="1"/>
  <c r="AZ211"/>
  <c r="AX211" s="1"/>
  <c r="AV211" s="1"/>
  <c r="AT211" s="1"/>
  <c r="AR211" s="1"/>
  <c r="AP211" s="1"/>
  <c r="AZ210"/>
  <c r="AX210" s="1"/>
  <c r="AV210" s="1"/>
  <c r="AT210" s="1"/>
  <c r="AR210" s="1"/>
  <c r="AP210" s="1"/>
  <c r="AZ201"/>
  <c r="AX201" s="1"/>
  <c r="AV201" s="1"/>
  <c r="AT201" s="1"/>
  <c r="AR201" s="1"/>
  <c r="AP201" s="1"/>
  <c r="AZ209"/>
  <c r="AX209" s="1"/>
  <c r="AV209" s="1"/>
  <c r="AT209" s="1"/>
  <c r="AR209" s="1"/>
  <c r="AP209" s="1"/>
  <c r="AZ208"/>
  <c r="AX208" s="1"/>
  <c r="AV208" s="1"/>
  <c r="AT208" s="1"/>
  <c r="AR208" s="1"/>
  <c r="AP208" s="1"/>
  <c r="AZ207"/>
  <c r="AX207" s="1"/>
  <c r="AV207" s="1"/>
  <c r="AT207" s="1"/>
  <c r="AR207" s="1"/>
  <c r="AP207" s="1"/>
  <c r="AZ206"/>
  <c r="AX206" s="1"/>
  <c r="AV206" s="1"/>
  <c r="AT206" s="1"/>
  <c r="AR206" s="1"/>
  <c r="AP206" s="1"/>
  <c r="AZ205"/>
  <c r="AX205" s="1"/>
  <c r="AV205" s="1"/>
  <c r="AT205" s="1"/>
  <c r="AR205" s="1"/>
  <c r="AP205" s="1"/>
  <c r="AZ204"/>
  <c r="AX204" s="1"/>
  <c r="AV204" s="1"/>
  <c r="AT204" s="1"/>
  <c r="AR204" s="1"/>
  <c r="AP204" s="1"/>
  <c r="AZ203"/>
  <c r="AX203" s="1"/>
  <c r="AV203" s="1"/>
  <c r="AT203" s="1"/>
  <c r="AR203" s="1"/>
  <c r="AP203" s="1"/>
  <c r="AZ202"/>
  <c r="AX202" s="1"/>
  <c r="AV202" s="1"/>
  <c r="AT202" s="1"/>
  <c r="AR202" s="1"/>
  <c r="AP202" s="1"/>
  <c r="AZ200"/>
  <c r="AX200" s="1"/>
  <c r="AV200" s="1"/>
  <c r="AT200" s="1"/>
  <c r="AR200" s="1"/>
  <c r="AP200" s="1"/>
  <c r="AZ199"/>
  <c r="AX199" s="1"/>
  <c r="AV199" s="1"/>
  <c r="AT199" s="1"/>
  <c r="AR199" s="1"/>
  <c r="AP199" s="1"/>
  <c r="AZ198"/>
  <c r="AX198" s="1"/>
  <c r="AV198" s="1"/>
  <c r="AT198" s="1"/>
  <c r="AR198" s="1"/>
  <c r="AP198" s="1"/>
  <c r="AZ197"/>
  <c r="AX197" s="1"/>
  <c r="AV197" s="1"/>
  <c r="AT197" s="1"/>
  <c r="AR197" s="1"/>
  <c r="AP197" s="1"/>
  <c r="AZ196"/>
  <c r="AX196" s="1"/>
  <c r="AV196" s="1"/>
  <c r="AT196" s="1"/>
  <c r="AR196" s="1"/>
  <c r="AP196" s="1"/>
  <c r="AZ195"/>
  <c r="AX195" s="1"/>
  <c r="AV195" s="1"/>
  <c r="AT195" s="1"/>
  <c r="AR195" s="1"/>
  <c r="AP195" s="1"/>
  <c r="AZ194"/>
  <c r="AX194" s="1"/>
  <c r="AV194" s="1"/>
  <c r="AT194" s="1"/>
  <c r="AR194" s="1"/>
  <c r="AP194" s="1"/>
  <c r="AZ193"/>
  <c r="AX193" s="1"/>
  <c r="AV193" s="1"/>
  <c r="AT193" s="1"/>
  <c r="AR193" s="1"/>
  <c r="AP193" s="1"/>
  <c r="AZ192"/>
  <c r="AX192" s="1"/>
  <c r="AV192" s="1"/>
  <c r="AT192" s="1"/>
  <c r="AR192" s="1"/>
  <c r="AP192" s="1"/>
  <c r="AZ191"/>
  <c r="AX191" s="1"/>
  <c r="AV191" s="1"/>
  <c r="AT191" s="1"/>
  <c r="AR191" s="1"/>
  <c r="AP191" s="1"/>
  <c r="AZ190"/>
  <c r="AX190" s="1"/>
  <c r="AV190" s="1"/>
  <c r="AT190" s="1"/>
  <c r="AR190" s="1"/>
  <c r="AP190" s="1"/>
  <c r="AZ189"/>
  <c r="AX189" s="1"/>
  <c r="AV189" s="1"/>
  <c r="AT189" s="1"/>
  <c r="AR189" s="1"/>
  <c r="AP189" s="1"/>
  <c r="AZ188"/>
  <c r="AX188" s="1"/>
  <c r="AV188" s="1"/>
  <c r="AT188" s="1"/>
  <c r="AR188" s="1"/>
  <c r="AP188" s="1"/>
  <c r="AM189"/>
  <c r="S189"/>
  <c r="Y189"/>
  <c r="W189" s="1"/>
  <c r="Y191"/>
  <c r="W191" s="1"/>
  <c r="Y188"/>
  <c r="S188"/>
  <c r="AM182"/>
  <c r="AA182"/>
  <c r="Y182" s="1"/>
  <c r="AJ401" l="1"/>
  <c r="AJ442" s="1"/>
  <c r="AJ441"/>
  <c r="X401"/>
  <c r="X442" s="1"/>
  <c r="X441"/>
  <c r="AG401"/>
  <c r="AI400"/>
  <c r="AK401"/>
  <c r="AK442" s="1"/>
  <c r="AK400"/>
  <c r="AK441" s="1"/>
  <c r="Z400"/>
  <c r="W188"/>
  <c r="W400" s="1"/>
  <c r="Y400"/>
  <c r="S70"/>
  <c r="S380" s="1"/>
  <c r="S381" s="1"/>
  <c r="AC71"/>
  <c r="U71"/>
  <c r="AA75"/>
  <c r="Y75" s="1"/>
  <c r="AM75"/>
  <c r="AZ145"/>
  <c r="AX145" s="1"/>
  <c r="AV145" s="1"/>
  <c r="AZ144"/>
  <c r="AX144" s="1"/>
  <c r="AV144" s="1"/>
  <c r="AZ143"/>
  <c r="AX143" s="1"/>
  <c r="AV143" s="1"/>
  <c r="AZ142"/>
  <c r="AX142" s="1"/>
  <c r="AV142" s="1"/>
  <c r="AZ141"/>
  <c r="AX141" s="1"/>
  <c r="AV141" s="1"/>
  <c r="AZ140"/>
  <c r="AX140" s="1"/>
  <c r="AV140" s="1"/>
  <c r="AZ138"/>
  <c r="AX138" s="1"/>
  <c r="AV138" s="1"/>
  <c r="AZ73"/>
  <c r="AX73" s="1"/>
  <c r="AV73" s="1"/>
  <c r="AT73" s="1"/>
  <c r="AR73" s="1"/>
  <c r="AP73" s="1"/>
  <c r="AZ72"/>
  <c r="AX71"/>
  <c r="AX72"/>
  <c r="AV72" s="1"/>
  <c r="AX123"/>
  <c r="AV123" s="1"/>
  <c r="AX122"/>
  <c r="AV122" s="1"/>
  <c r="AX121"/>
  <c r="AV121" s="1"/>
  <c r="AX119"/>
  <c r="AV119" s="1"/>
  <c r="AR148"/>
  <c r="AP148" s="1"/>
  <c r="AR147"/>
  <c r="AP147" s="1"/>
  <c r="AR146"/>
  <c r="AP146" s="1"/>
  <c r="AR145"/>
  <c r="AP145" s="1"/>
  <c r="AR125"/>
  <c r="AP125" s="1"/>
  <c r="AR123"/>
  <c r="AP123" s="1"/>
  <c r="AR122"/>
  <c r="AP122" s="1"/>
  <c r="AR121"/>
  <c r="AP121" s="1"/>
  <c r="AR119"/>
  <c r="AP119" s="1"/>
  <c r="AP386" s="1"/>
  <c r="AP387" s="1"/>
  <c r="AR72"/>
  <c r="AP72" s="1"/>
  <c r="AX75"/>
  <c r="AV75" s="1"/>
  <c r="AT75" s="1"/>
  <c r="AR75" s="1"/>
  <c r="AP75" s="1"/>
  <c r="W401" l="1"/>
  <c r="W442" s="1"/>
  <c r="W441"/>
  <c r="AI401"/>
  <c r="Y401"/>
  <c r="Y442" s="1"/>
  <c r="Y441"/>
  <c r="Z401"/>
  <c r="Z442" s="1"/>
  <c r="Z441"/>
  <c r="AE71"/>
  <c r="AK70"/>
  <c r="AM73"/>
  <c r="AM72"/>
  <c r="AA72"/>
  <c r="AA73"/>
  <c r="Y73" s="1"/>
  <c r="AA68"/>
  <c r="U68"/>
  <c r="U380" s="1"/>
  <c r="BH66"/>
  <c r="BJ66" s="1"/>
  <c r="BL66" s="1"/>
  <c r="BN66" s="1"/>
  <c r="AR66"/>
  <c r="AP66" s="1"/>
  <c r="AZ66"/>
  <c r="AX66" s="1"/>
  <c r="AV66" s="1"/>
  <c r="AK66"/>
  <c r="U66"/>
  <c r="AK65"/>
  <c r="U65"/>
  <c r="CX142" i="2"/>
  <c r="CX141"/>
  <c r="CZ142"/>
  <c r="CY142"/>
  <c r="CZ141"/>
  <c r="CY141"/>
  <c r="AH142"/>
  <c r="AH141"/>
  <c r="AM141"/>
  <c r="AM142"/>
  <c r="BE140"/>
  <c r="AM140"/>
  <c r="DK140"/>
  <c r="CY140"/>
  <c r="CX140"/>
  <c r="J47"/>
  <c r="N47"/>
  <c r="P47" s="1"/>
  <c r="T47"/>
  <c r="CY47"/>
  <c r="Z47"/>
  <c r="DD47"/>
  <c r="AF47"/>
  <c r="DI47"/>
  <c r="AS47"/>
  <c r="AY47"/>
  <c r="DH140"/>
  <c r="DA140"/>
  <c r="CZ140"/>
  <c r="AE381" i="1" l="1"/>
  <c r="AE436" s="1"/>
  <c r="AI71"/>
  <c r="AK71" s="1"/>
  <c r="AM71" s="1"/>
  <c r="AE380"/>
  <c r="AE435" s="1"/>
  <c r="Y380"/>
  <c r="Y435" s="1"/>
  <c r="Y381"/>
  <c r="Y436" s="1"/>
  <c r="U381"/>
  <c r="AC68"/>
  <c r="AI380"/>
  <c r="AI381" s="1"/>
  <c r="AM70"/>
  <c r="S124"/>
  <c r="Q124" s="1"/>
  <c r="AG125"/>
  <c r="AI125" s="1"/>
  <c r="AK125" s="1"/>
  <c r="AM125" s="1"/>
  <c r="AG124"/>
  <c r="AI124" s="1"/>
  <c r="AK124" s="1"/>
  <c r="AM124" s="1"/>
  <c r="AG123"/>
  <c r="AI123" s="1"/>
  <c r="AK123" s="1"/>
  <c r="AM123" s="1"/>
  <c r="AG122"/>
  <c r="AI122" s="1"/>
  <c r="AK122" s="1"/>
  <c r="AM122" s="1"/>
  <c r="AG121"/>
  <c r="AA124"/>
  <c r="AA125"/>
  <c r="S125"/>
  <c r="Q125" s="1"/>
  <c r="S123"/>
  <c r="DK756" i="2"/>
  <c r="DJ756"/>
  <c r="DI756"/>
  <c r="DH756"/>
  <c r="DG756"/>
  <c r="DF756"/>
  <c r="DE756"/>
  <c r="DD756"/>
  <c r="DC756"/>
  <c r="DB756"/>
  <c r="DA756"/>
  <c r="CZ756"/>
  <c r="CY756"/>
  <c r="CX756"/>
  <c r="CW756"/>
  <c r="CV756"/>
  <c r="CU756"/>
  <c r="CT756"/>
  <c r="DK755"/>
  <c r="DJ755"/>
  <c r="DI755"/>
  <c r="DH755"/>
  <c r="DG755"/>
  <c r="DF755"/>
  <c r="DE755"/>
  <c r="DD755"/>
  <c r="DC755"/>
  <c r="DB755"/>
  <c r="DA755"/>
  <c r="CZ755"/>
  <c r="CY755"/>
  <c r="CX755"/>
  <c r="CW755"/>
  <c r="CV755"/>
  <c r="CU755"/>
  <c r="CT755"/>
  <c r="DJ754"/>
  <c r="DI754"/>
  <c r="DH754"/>
  <c r="DD754"/>
  <c r="DC754"/>
  <c r="DA754"/>
  <c r="CZ754"/>
  <c r="CY754"/>
  <c r="CW754"/>
  <c r="CV754"/>
  <c r="CU754"/>
  <c r="CT754"/>
  <c r="DJ753"/>
  <c r="DI753"/>
  <c r="DH753"/>
  <c r="DD753"/>
  <c r="DC753"/>
  <c r="DB753"/>
  <c r="DA753"/>
  <c r="CZ753"/>
  <c r="CY753"/>
  <c r="CX753"/>
  <c r="CW753"/>
  <c r="CV753"/>
  <c r="CU753"/>
  <c r="CT753"/>
  <c r="DJ752"/>
  <c r="DI752"/>
  <c r="DH752"/>
  <c r="DD752"/>
  <c r="DC752"/>
  <c r="CZ752"/>
  <c r="CU752"/>
  <c r="DJ751"/>
  <c r="DI751"/>
  <c r="DH751"/>
  <c r="DD751"/>
  <c r="DC751"/>
  <c r="DA751"/>
  <c r="CZ751"/>
  <c r="CW751"/>
  <c r="CU751"/>
  <c r="CT751"/>
  <c r="DJ750"/>
  <c r="DI750"/>
  <c r="DH750"/>
  <c r="DG750"/>
  <c r="DD750"/>
  <c r="DC750"/>
  <c r="DA750"/>
  <c r="CZ750"/>
  <c r="CW750"/>
  <c r="CU750"/>
  <c r="CT750"/>
  <c r="DJ749"/>
  <c r="DI749"/>
  <c r="DH749"/>
  <c r="DD749"/>
  <c r="DC749"/>
  <c r="DA749"/>
  <c r="CZ749"/>
  <c r="CW749"/>
  <c r="CU749"/>
  <c r="CT749"/>
  <c r="DJ748"/>
  <c r="DI748"/>
  <c r="DH748"/>
  <c r="DD748"/>
  <c r="DC748"/>
  <c r="DA748"/>
  <c r="CZ748"/>
  <c r="CW748"/>
  <c r="CU748"/>
  <c r="CT748"/>
  <c r="DK747"/>
  <c r="DJ747"/>
  <c r="DI747"/>
  <c r="DH747"/>
  <c r="DG747"/>
  <c r="DF747"/>
  <c r="DE747"/>
  <c r="DD747"/>
  <c r="DC747"/>
  <c r="CZ747"/>
  <c r="CW747"/>
  <c r="CU747"/>
  <c r="CT747"/>
  <c r="DK746"/>
  <c r="DJ746"/>
  <c r="DI746"/>
  <c r="DH746"/>
  <c r="DD746"/>
  <c r="DC746"/>
  <c r="CZ746"/>
  <c r="CW746"/>
  <c r="CU746"/>
  <c r="DD745"/>
  <c r="DC745"/>
  <c r="DB745"/>
  <c r="DA745"/>
  <c r="CX745"/>
  <c r="CU745"/>
  <c r="CT745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DK743"/>
  <c r="DJ743"/>
  <c r="DI743"/>
  <c r="DH743"/>
  <c r="DG743"/>
  <c r="DE743"/>
  <c r="DD743"/>
  <c r="DB743"/>
  <c r="DA743"/>
  <c r="CY743"/>
  <c r="CV743"/>
  <c r="CU743"/>
  <c r="DK742"/>
  <c r="DJ742"/>
  <c r="DI742"/>
  <c r="DH742"/>
  <c r="DG742"/>
  <c r="DE742"/>
  <c r="DD742"/>
  <c r="DB742"/>
  <c r="DA742"/>
  <c r="CY742"/>
  <c r="CV742"/>
  <c r="CU742"/>
  <c r="DI741"/>
  <c r="DG741"/>
  <c r="DE741"/>
  <c r="DD741"/>
  <c r="DB741"/>
  <c r="DA741"/>
  <c r="CY741"/>
  <c r="CV741"/>
  <c r="CU741"/>
  <c r="DK740"/>
  <c r="DJ740"/>
  <c r="DI740"/>
  <c r="DH740"/>
  <c r="DG740"/>
  <c r="DE740"/>
  <c r="DD740"/>
  <c r="DB740"/>
  <c r="DA740"/>
  <c r="CY740"/>
  <c r="CV740"/>
  <c r="CU740"/>
  <c r="DK739"/>
  <c r="DJ739"/>
  <c r="DI739"/>
  <c r="DH739"/>
  <c r="DE739"/>
  <c r="DD739"/>
  <c r="DB739"/>
  <c r="DA739"/>
  <c r="CY739"/>
  <c r="CV739"/>
  <c r="CU739"/>
  <c r="DK738"/>
  <c r="DJ738"/>
  <c r="DI738"/>
  <c r="DH738"/>
  <c r="DG738"/>
  <c r="DE738"/>
  <c r="DD738"/>
  <c r="DB738"/>
  <c r="DA738"/>
  <c r="CY738"/>
  <c r="CV738"/>
  <c r="CU738"/>
  <c r="DI737"/>
  <c r="DG737"/>
  <c r="DE737"/>
  <c r="DD737"/>
  <c r="DB737"/>
  <c r="DA737"/>
  <c r="CY737"/>
  <c r="CV737"/>
  <c r="CU737"/>
  <c r="DK736"/>
  <c r="DJ736"/>
  <c r="DI736"/>
  <c r="DH736"/>
  <c r="DG736"/>
  <c r="DE736"/>
  <c r="DD736"/>
  <c r="DB736"/>
  <c r="DA736"/>
  <c r="CY736"/>
  <c r="CV736"/>
  <c r="CU736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DI734"/>
  <c r="DG734"/>
  <c r="DE734"/>
  <c r="DD734"/>
  <c r="DB734"/>
  <c r="DA734"/>
  <c r="CY734"/>
  <c r="CW734"/>
  <c r="CV734"/>
  <c r="CU734"/>
  <c r="CT734"/>
  <c r="DK733"/>
  <c r="DJ733"/>
  <c r="DI733"/>
  <c r="DH733"/>
  <c r="DG733"/>
  <c r="DE733"/>
  <c r="DD733"/>
  <c r="DB733"/>
  <c r="DA733"/>
  <c r="CY733"/>
  <c r="CW733"/>
  <c r="CV733"/>
  <c r="CU733"/>
  <c r="CT733"/>
  <c r="DK732"/>
  <c r="DJ732"/>
  <c r="DI732"/>
  <c r="DH732"/>
  <c r="DG732"/>
  <c r="DE732"/>
  <c r="DD732"/>
  <c r="DC732"/>
  <c r="DA732"/>
  <c r="CZ732"/>
  <c r="CY732"/>
  <c r="CX732"/>
  <c r="CW732"/>
  <c r="CV732"/>
  <c r="CU732"/>
  <c r="CT732"/>
  <c r="DK731"/>
  <c r="DJ731"/>
  <c r="DI731"/>
  <c r="DG731"/>
  <c r="DE731"/>
  <c r="DD731"/>
  <c r="DC731"/>
  <c r="DA731"/>
  <c r="CZ731"/>
  <c r="CY731"/>
  <c r="CX731"/>
  <c r="CW731"/>
  <c r="CV731"/>
  <c r="CU731"/>
  <c r="CT731"/>
  <c r="DI730"/>
  <c r="DH730"/>
  <c r="DG730"/>
  <c r="DE730"/>
  <c r="DD730"/>
  <c r="DB730"/>
  <c r="DA730"/>
  <c r="CY730"/>
  <c r="CW730"/>
  <c r="CV730"/>
  <c r="CU730"/>
  <c r="CT730"/>
  <c r="DI729"/>
  <c r="DG729"/>
  <c r="DE729"/>
  <c r="DD729"/>
  <c r="DB729"/>
  <c r="DA729"/>
  <c r="CY729"/>
  <c r="CW729"/>
  <c r="CV729"/>
  <c r="CU729"/>
  <c r="CT729"/>
  <c r="DI728"/>
  <c r="DH728"/>
  <c r="DG728"/>
  <c r="DE728"/>
  <c r="DD728"/>
  <c r="DB728"/>
  <c r="DA728"/>
  <c r="CY728"/>
  <c r="CW728"/>
  <c r="CV728"/>
  <c r="CU728"/>
  <c r="CT728"/>
  <c r="DI727"/>
  <c r="DG727"/>
  <c r="DF727"/>
  <c r="DD727"/>
  <c r="DB727"/>
  <c r="DA727"/>
  <c r="CY727"/>
  <c r="CW727"/>
  <c r="CV727"/>
  <c r="CU727"/>
  <c r="CT727"/>
  <c r="DI726"/>
  <c r="DG726"/>
  <c r="DF726"/>
  <c r="DD726"/>
  <c r="DB726"/>
  <c r="DA726"/>
  <c r="CY726"/>
  <c r="CW726"/>
  <c r="CV726"/>
  <c r="CU726"/>
  <c r="CT726"/>
  <c r="DI725"/>
  <c r="DG725"/>
  <c r="DD725"/>
  <c r="DB725"/>
  <c r="DA725"/>
  <c r="CY725"/>
  <c r="CW725"/>
  <c r="CV725"/>
  <c r="CU725"/>
  <c r="CT725"/>
  <c r="DI724"/>
  <c r="DG724"/>
  <c r="DF724"/>
  <c r="DE724"/>
  <c r="DD724"/>
  <c r="DC724"/>
  <c r="DB724"/>
  <c r="DA724"/>
  <c r="CZ724"/>
  <c r="CY724"/>
  <c r="CX724"/>
  <c r="CW724"/>
  <c r="CV724"/>
  <c r="CU724"/>
  <c r="CT724"/>
  <c r="DI723"/>
  <c r="DG723"/>
  <c r="DE723"/>
  <c r="DD723"/>
  <c r="DC723"/>
  <c r="DB723"/>
  <c r="DA723"/>
  <c r="CZ723"/>
  <c r="CY723"/>
  <c r="CV723"/>
  <c r="CU723"/>
  <c r="DI722"/>
  <c r="DH722"/>
  <c r="DG722"/>
  <c r="DE722"/>
  <c r="DD722"/>
  <c r="DA722"/>
  <c r="CY722"/>
  <c r="CW722"/>
  <c r="CV722"/>
  <c r="CU722"/>
  <c r="CT722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DK720"/>
  <c r="DJ720"/>
  <c r="DI720"/>
  <c r="DG720"/>
  <c r="DE720"/>
  <c r="DD720"/>
  <c r="DB720"/>
  <c r="DA720"/>
  <c r="CY720"/>
  <c r="CW720"/>
  <c r="CV720"/>
  <c r="CU720"/>
  <c r="CT720"/>
  <c r="DK719"/>
  <c r="DJ719"/>
  <c r="DI719"/>
  <c r="DG719"/>
  <c r="DE719"/>
  <c r="DD719"/>
  <c r="DB719"/>
  <c r="DA719"/>
  <c r="CY719"/>
  <c r="CW719"/>
  <c r="CV719"/>
  <c r="CU719"/>
  <c r="CT719"/>
  <c r="DI718"/>
  <c r="DH718"/>
  <c r="DG718"/>
  <c r="DE718"/>
  <c r="DD718"/>
  <c r="DB718"/>
  <c r="DA718"/>
  <c r="CY718"/>
  <c r="CW718"/>
  <c r="CV718"/>
  <c r="CU718"/>
  <c r="CT718"/>
  <c r="DI717"/>
  <c r="DG717"/>
  <c r="DE717"/>
  <c r="DD717"/>
  <c r="DA717"/>
  <c r="CY717"/>
  <c r="CV717"/>
  <c r="CU717"/>
  <c r="DI716"/>
  <c r="DH716"/>
  <c r="DG716"/>
  <c r="DF716"/>
  <c r="DE716"/>
  <c r="DD716"/>
  <c r="DA716"/>
  <c r="CZ716"/>
  <c r="CY716"/>
  <c r="CV716"/>
  <c r="CU716"/>
  <c r="DI715"/>
  <c r="DG715"/>
  <c r="DE715"/>
  <c r="DD715"/>
  <c r="DA715"/>
  <c r="CY715"/>
  <c r="CV715"/>
  <c r="CU715"/>
  <c r="CT715"/>
  <c r="DI714"/>
  <c r="DE714"/>
  <c r="DD714"/>
  <c r="DA714"/>
  <c r="CY714"/>
  <c r="CV714"/>
  <c r="CU714"/>
  <c r="DI713"/>
  <c r="DE713"/>
  <c r="DD713"/>
  <c r="DA713"/>
  <c r="CY713"/>
  <c r="CV713"/>
  <c r="CU713"/>
  <c r="DI712"/>
  <c r="DH712"/>
  <c r="DG712"/>
  <c r="DE712"/>
  <c r="DA712"/>
  <c r="CZ712"/>
  <c r="CY712"/>
  <c r="CV712"/>
  <c r="DK711"/>
  <c r="DJ711"/>
  <c r="DI711"/>
  <c r="DH711"/>
  <c r="DG711"/>
  <c r="DE711"/>
  <c r="DC711"/>
  <c r="DA711"/>
  <c r="CY711"/>
  <c r="CX711"/>
  <c r="CW711"/>
  <c r="CV711"/>
  <c r="CU711"/>
  <c r="CT711"/>
  <c r="DI710"/>
  <c r="DG710"/>
  <c r="DE710"/>
  <c r="DD710"/>
  <c r="DC710"/>
  <c r="DB710"/>
  <c r="DA710"/>
  <c r="CZ710"/>
  <c r="CY710"/>
  <c r="CX710"/>
  <c r="CW710"/>
  <c r="CV710"/>
  <c r="CU710"/>
  <c r="CT710"/>
  <c r="DI709"/>
  <c r="DG709"/>
  <c r="DE709"/>
  <c r="DC709"/>
  <c r="DB709"/>
  <c r="DA709"/>
  <c r="CZ709"/>
  <c r="CY709"/>
  <c r="CX709"/>
  <c r="CW709"/>
  <c r="CV709"/>
  <c r="CU709"/>
  <c r="CT709"/>
  <c r="DI708"/>
  <c r="DG708"/>
  <c r="DE708"/>
  <c r="DD708"/>
  <c r="DB708"/>
  <c r="DA708"/>
  <c r="CY708"/>
  <c r="CV708"/>
  <c r="CU708"/>
  <c r="CT708"/>
  <c r="DK707"/>
  <c r="DJ707"/>
  <c r="DI707"/>
  <c r="DH707"/>
  <c r="DG707"/>
  <c r="DE707"/>
  <c r="DD707"/>
  <c r="DB707"/>
  <c r="DA707"/>
  <c r="CY707"/>
  <c r="CV707"/>
  <c r="CU707"/>
  <c r="CT707"/>
  <c r="DI706"/>
  <c r="DH706"/>
  <c r="DG706"/>
  <c r="DE706"/>
  <c r="DD706"/>
  <c r="DA706"/>
  <c r="CY706"/>
  <c r="CV706"/>
  <c r="CT706"/>
  <c r="DK705"/>
  <c r="DJ705"/>
  <c r="DI705"/>
  <c r="DH705"/>
  <c r="DG705"/>
  <c r="DE705"/>
  <c r="DD705"/>
  <c r="DA705"/>
  <c r="CY705"/>
  <c r="CV705"/>
  <c r="CU705"/>
  <c r="CT705"/>
  <c r="DI704"/>
  <c r="DG704"/>
  <c r="DE704"/>
  <c r="DB704"/>
  <c r="DA704"/>
  <c r="CZ704"/>
  <c r="CY704"/>
  <c r="CV704"/>
  <c r="CU704"/>
  <c r="CT704"/>
  <c r="DI703"/>
  <c r="DG703"/>
  <c r="DE703"/>
  <c r="DD703"/>
  <c r="DB703"/>
  <c r="DA703"/>
  <c r="CY703"/>
  <c r="CV703"/>
  <c r="CU703"/>
  <c r="CT703"/>
  <c r="DI702"/>
  <c r="DE702"/>
  <c r="DD702"/>
  <c r="DB702"/>
  <c r="DA702"/>
  <c r="CY702"/>
  <c r="CV702"/>
  <c r="CU702"/>
  <c r="CT702"/>
  <c r="DI701"/>
  <c r="DG701"/>
  <c r="DE701"/>
  <c r="DD701"/>
  <c r="DB701"/>
  <c r="DA701"/>
  <c r="CY701"/>
  <c r="CV701"/>
  <c r="CU701"/>
  <c r="CT701"/>
  <c r="DI700"/>
  <c r="DG700"/>
  <c r="DE700"/>
  <c r="DD700"/>
  <c r="DB700"/>
  <c r="DA700"/>
  <c r="CY700"/>
  <c r="CV700"/>
  <c r="CU700"/>
  <c r="CT700"/>
  <c r="DI699"/>
  <c r="DG699"/>
  <c r="DE699"/>
  <c r="DD699"/>
  <c r="DB699"/>
  <c r="DA699"/>
  <c r="CY699"/>
  <c r="CV699"/>
  <c r="CU699"/>
  <c r="CT699"/>
  <c r="DK698"/>
  <c r="DJ698"/>
  <c r="DI698"/>
  <c r="DH698"/>
  <c r="DG698"/>
  <c r="DE698"/>
  <c r="DD698"/>
  <c r="DA698"/>
  <c r="CY698"/>
  <c r="CV698"/>
  <c r="CU698"/>
  <c r="CT698"/>
  <c r="DI697"/>
  <c r="DG697"/>
  <c r="DE697"/>
  <c r="DD697"/>
  <c r="DA697"/>
  <c r="CZ697"/>
  <c r="CY697"/>
  <c r="CV697"/>
  <c r="CU697"/>
  <c r="CT697"/>
  <c r="DI696"/>
  <c r="DG696"/>
  <c r="DE696"/>
  <c r="DD696"/>
  <c r="DB696"/>
  <c r="DA696"/>
  <c r="CY696"/>
  <c r="CV696"/>
  <c r="CU696"/>
  <c r="CT696"/>
  <c r="DI695"/>
  <c r="DG695"/>
  <c r="DE695"/>
  <c r="DD695"/>
  <c r="DB695"/>
  <c r="DA695"/>
  <c r="CY695"/>
  <c r="CV695"/>
  <c r="CU695"/>
  <c r="CT695"/>
  <c r="DI694"/>
  <c r="DG694"/>
  <c r="DE694"/>
  <c r="DD694"/>
  <c r="DB694"/>
  <c r="DA694"/>
  <c r="CY694"/>
  <c r="CV694"/>
  <c r="CU694"/>
  <c r="CT694"/>
  <c r="DI693"/>
  <c r="DG693"/>
  <c r="DE693"/>
  <c r="DD693"/>
  <c r="DB693"/>
  <c r="DA693"/>
  <c r="CY693"/>
  <c r="CV693"/>
  <c r="CU693"/>
  <c r="CT693"/>
  <c r="DI692"/>
  <c r="DG692"/>
  <c r="DE692"/>
  <c r="DD692"/>
  <c r="DB692"/>
  <c r="DA692"/>
  <c r="CY692"/>
  <c r="CV692"/>
  <c r="CU692"/>
  <c r="CT692"/>
  <c r="DK691"/>
  <c r="DJ691"/>
  <c r="DI691"/>
  <c r="DH691"/>
  <c r="DG691"/>
  <c r="DE691"/>
  <c r="DD691"/>
  <c r="DB691"/>
  <c r="DA691"/>
  <c r="CY691"/>
  <c r="CV691"/>
  <c r="CU691"/>
  <c r="CT691"/>
  <c r="DI690"/>
  <c r="DG690"/>
  <c r="DE690"/>
  <c r="DB690"/>
  <c r="DA690"/>
  <c r="CY690"/>
  <c r="CV690"/>
  <c r="CU690"/>
  <c r="CT690"/>
  <c r="DI689"/>
  <c r="DG689"/>
  <c r="DE689"/>
  <c r="DD689"/>
  <c r="DC689"/>
  <c r="DB689"/>
  <c r="DA689"/>
  <c r="CY689"/>
  <c r="CV689"/>
  <c r="CU689"/>
  <c r="CT689"/>
  <c r="DI688"/>
  <c r="DG688"/>
  <c r="DE688"/>
  <c r="DD688"/>
  <c r="DA688"/>
  <c r="CY688"/>
  <c r="CV688"/>
  <c r="CU688"/>
  <c r="CT688"/>
  <c r="DK687"/>
  <c r="DJ687"/>
  <c r="DI687"/>
  <c r="DG687"/>
  <c r="DE687"/>
  <c r="DD687"/>
  <c r="DA687"/>
  <c r="CY687"/>
  <c r="CV687"/>
  <c r="CU687"/>
  <c r="DK686"/>
  <c r="DJ686"/>
  <c r="DI686"/>
  <c r="DG686"/>
  <c r="DE686"/>
  <c r="DD686"/>
  <c r="DA686"/>
  <c r="CY686"/>
  <c r="CV686"/>
  <c r="CU686"/>
  <c r="CT686"/>
  <c r="DK685"/>
  <c r="DJ685"/>
  <c r="DI685"/>
  <c r="DG685"/>
  <c r="DE685"/>
  <c r="DD685"/>
  <c r="DA685"/>
  <c r="CY685"/>
  <c r="CV685"/>
  <c r="CU685"/>
  <c r="CT685"/>
  <c r="DI684"/>
  <c r="DH684"/>
  <c r="DG684"/>
  <c r="DE684"/>
  <c r="DD684"/>
  <c r="DB684"/>
  <c r="DA684"/>
  <c r="CY684"/>
  <c r="CV684"/>
  <c r="CU684"/>
  <c r="CT684"/>
  <c r="DI683"/>
  <c r="DG683"/>
  <c r="DE683"/>
  <c r="DD683"/>
  <c r="DC683"/>
  <c r="DB683"/>
  <c r="DA683"/>
  <c r="CY683"/>
  <c r="CV683"/>
  <c r="CU683"/>
  <c r="CT683"/>
  <c r="DK682"/>
  <c r="DJ682"/>
  <c r="DI682"/>
  <c r="DH682"/>
  <c r="DG682"/>
  <c r="DE682"/>
  <c r="DD682"/>
  <c r="DB682"/>
  <c r="DA682"/>
  <c r="CY682"/>
  <c r="CV682"/>
  <c r="CU682"/>
  <c r="CT682"/>
  <c r="DI681"/>
  <c r="DH681"/>
  <c r="DG681"/>
  <c r="DE681"/>
  <c r="DD681"/>
  <c r="DB681"/>
  <c r="DA681"/>
  <c r="CY681"/>
  <c r="CV681"/>
  <c r="CU681"/>
  <c r="CT681"/>
  <c r="DK680"/>
  <c r="DJ680"/>
  <c r="DI680"/>
  <c r="DH680"/>
  <c r="DG680"/>
  <c r="DE680"/>
  <c r="DD680"/>
  <c r="DB680"/>
  <c r="DA680"/>
  <c r="CY680"/>
  <c r="CV680"/>
  <c r="CU680"/>
  <c r="CT680"/>
  <c r="DK679"/>
  <c r="DJ679"/>
  <c r="DI679"/>
  <c r="DH679"/>
  <c r="DG679"/>
  <c r="DE679"/>
  <c r="DD679"/>
  <c r="DB679"/>
  <c r="DA679"/>
  <c r="CY679"/>
  <c r="CV679"/>
  <c r="CU679"/>
  <c r="CT679"/>
  <c r="DK678"/>
  <c r="DJ678"/>
  <c r="DI678"/>
  <c r="DH678"/>
  <c r="DG678"/>
  <c r="DE678"/>
  <c r="DD678"/>
  <c r="DA678"/>
  <c r="CY678"/>
  <c r="CV678"/>
  <c r="CU678"/>
  <c r="CT678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DI676"/>
  <c r="DG676"/>
  <c r="DE676"/>
  <c r="DD676"/>
  <c r="DA676"/>
  <c r="CY676"/>
  <c r="CW676"/>
  <c r="CV676"/>
  <c r="CU676"/>
  <c r="CT676"/>
  <c r="DI674"/>
  <c r="DG674"/>
  <c r="DE674"/>
  <c r="DD674"/>
  <c r="DA674"/>
  <c r="CY674"/>
  <c r="CV674"/>
  <c r="CU674"/>
  <c r="DK673"/>
  <c r="DJ673"/>
  <c r="DI673"/>
  <c r="DH673"/>
  <c r="DG673"/>
  <c r="DE673"/>
  <c r="DD673"/>
  <c r="DC673"/>
  <c r="DB673"/>
  <c r="DA673"/>
  <c r="CY673"/>
  <c r="CV673"/>
  <c r="CU673"/>
  <c r="CT673"/>
  <c r="DI672"/>
  <c r="DG672"/>
  <c r="DE672"/>
  <c r="DD672"/>
  <c r="DA672"/>
  <c r="CY672"/>
  <c r="CX672"/>
  <c r="CW672"/>
  <c r="CV672"/>
  <c r="CU672"/>
  <c r="CT672"/>
  <c r="DI669"/>
  <c r="DG669"/>
  <c r="DE669"/>
  <c r="DD669"/>
  <c r="DA669"/>
  <c r="CY669"/>
  <c r="CX669"/>
  <c r="CW669"/>
  <c r="CV669"/>
  <c r="CU669"/>
  <c r="CT669"/>
  <c r="DI668"/>
  <c r="DG668"/>
  <c r="DE668"/>
  <c r="DD668"/>
  <c r="DA668"/>
  <c r="CY668"/>
  <c r="CX668"/>
  <c r="CW668"/>
  <c r="CV668"/>
  <c r="CU668"/>
  <c r="CT668"/>
  <c r="DK667"/>
  <c r="DJ667"/>
  <c r="DI667"/>
  <c r="DH667"/>
  <c r="DG667"/>
  <c r="DE667"/>
  <c r="DA667"/>
  <c r="CY667"/>
  <c r="CW667"/>
  <c r="CV667"/>
  <c r="CU667"/>
  <c r="CT667"/>
  <c r="DI666"/>
  <c r="DG666"/>
  <c r="DE666"/>
  <c r="DD666"/>
  <c r="DA666"/>
  <c r="CY666"/>
  <c r="CV666"/>
  <c r="CU666"/>
  <c r="DI665"/>
  <c r="DG665"/>
  <c r="DE665"/>
  <c r="DA665"/>
  <c r="CY665"/>
  <c r="CX665"/>
  <c r="CW665"/>
  <c r="CV665"/>
  <c r="CU665"/>
  <c r="CT665"/>
  <c r="DK664"/>
  <c r="DJ664"/>
  <c r="DI664"/>
  <c r="DG664"/>
  <c r="DE664"/>
  <c r="DA664"/>
  <c r="CY664"/>
  <c r="CW664"/>
  <c r="CV664"/>
  <c r="CU664"/>
  <c r="CT664"/>
  <c r="DJ663"/>
  <c r="DI663"/>
  <c r="DH663"/>
  <c r="DE663"/>
  <c r="DC663"/>
  <c r="CZ663"/>
  <c r="CY663"/>
  <c r="CW663"/>
  <c r="CU663"/>
  <c r="CT663"/>
  <c r="DK662"/>
  <c r="DJ662"/>
  <c r="DI662"/>
  <c r="DH662"/>
  <c r="DE662"/>
  <c r="DD662"/>
  <c r="DC662"/>
  <c r="CZ662"/>
  <c r="CY662"/>
  <c r="CW662"/>
  <c r="CU662"/>
  <c r="CT662"/>
  <c r="DJ661"/>
  <c r="DI661"/>
  <c r="DH661"/>
  <c r="DE661"/>
  <c r="DD661"/>
  <c r="DC661"/>
  <c r="CZ661"/>
  <c r="CY661"/>
  <c r="CW661"/>
  <c r="CU661"/>
  <c r="CT661"/>
  <c r="DJ660"/>
  <c r="DI660"/>
  <c r="DH660"/>
  <c r="DE660"/>
  <c r="DD660"/>
  <c r="DC660"/>
  <c r="DB660"/>
  <c r="DA660"/>
  <c r="CZ660"/>
  <c r="CY660"/>
  <c r="CX660"/>
  <c r="CW660"/>
  <c r="CV660"/>
  <c r="CU660"/>
  <c r="CT660"/>
  <c r="DJ659"/>
  <c r="DI659"/>
  <c r="DH659"/>
  <c r="DD659"/>
  <c r="DC659"/>
  <c r="DA659"/>
  <c r="CZ659"/>
  <c r="CY659"/>
  <c r="CX659"/>
  <c r="CW659"/>
  <c r="CV659"/>
  <c r="CU659"/>
  <c r="CT659"/>
  <c r="DI658"/>
  <c r="DE658"/>
  <c r="DD658"/>
  <c r="DC658"/>
  <c r="DB658"/>
  <c r="DA658"/>
  <c r="CZ658"/>
  <c r="CY658"/>
  <c r="CW658"/>
  <c r="CV658"/>
  <c r="CU658"/>
  <c r="CT658"/>
  <c r="DJ657"/>
  <c r="DI657"/>
  <c r="DE657"/>
  <c r="DD657"/>
  <c r="DC657"/>
  <c r="DB657"/>
  <c r="DA657"/>
  <c r="CZ657"/>
  <c r="CY657"/>
  <c r="CX657"/>
  <c r="CW657"/>
  <c r="CV657"/>
  <c r="CU657"/>
  <c r="CT657"/>
  <c r="DJ656"/>
  <c r="DI656"/>
  <c r="DE656"/>
  <c r="DC656"/>
  <c r="CZ656"/>
  <c r="CY656"/>
  <c r="CX656"/>
  <c r="CW656"/>
  <c r="CV656"/>
  <c r="CU656"/>
  <c r="CT656"/>
  <c r="DJ655"/>
  <c r="DI655"/>
  <c r="DE655"/>
  <c r="DC655"/>
  <c r="CZ655"/>
  <c r="CY655"/>
  <c r="CX655"/>
  <c r="CW655"/>
  <c r="CV655"/>
  <c r="CU655"/>
  <c r="CT655"/>
  <c r="DJ654"/>
  <c r="DI654"/>
  <c r="DE654"/>
  <c r="DC654"/>
  <c r="DB654"/>
  <c r="DA654"/>
  <c r="CZ654"/>
  <c r="CY654"/>
  <c r="CX654"/>
  <c r="CW654"/>
  <c r="CV654"/>
  <c r="CU654"/>
  <c r="CT654"/>
  <c r="DK653"/>
  <c r="DJ653"/>
  <c r="DI653"/>
  <c r="DE653"/>
  <c r="DC653"/>
  <c r="DB653"/>
  <c r="DA653"/>
  <c r="CZ653"/>
  <c r="CY653"/>
  <c r="CX653"/>
  <c r="CW653"/>
  <c r="CV653"/>
  <c r="CU653"/>
  <c r="CT653"/>
  <c r="DI652"/>
  <c r="DC652"/>
  <c r="DB652"/>
  <c r="DA652"/>
  <c r="CZ652"/>
  <c r="CY652"/>
  <c r="CX652"/>
  <c r="CW652"/>
  <c r="CV652"/>
  <c r="CU652"/>
  <c r="CT652"/>
  <c r="DI651"/>
  <c r="DC651"/>
  <c r="DB651"/>
  <c r="DA651"/>
  <c r="CZ651"/>
  <c r="CY651"/>
  <c r="CX651"/>
  <c r="CW651"/>
  <c r="CV651"/>
  <c r="CU651"/>
  <c r="CT651"/>
  <c r="DI650"/>
  <c r="DE650"/>
  <c r="DC650"/>
  <c r="CZ650"/>
  <c r="CW650"/>
  <c r="CU650"/>
  <c r="CT650"/>
  <c r="DJ649"/>
  <c r="DI649"/>
  <c r="DE649"/>
  <c r="DD649"/>
  <c r="DC649"/>
  <c r="DB649"/>
  <c r="CU649"/>
  <c r="CT649"/>
  <c r="DK648"/>
  <c r="DJ648"/>
  <c r="DI648"/>
  <c r="DH648"/>
  <c r="DG648"/>
  <c r="DF648"/>
  <c r="DE648"/>
  <c r="DD648"/>
  <c r="DC648"/>
  <c r="CZ648"/>
  <c r="CY648"/>
  <c r="CU648"/>
  <c r="DJ647"/>
  <c r="DH647"/>
  <c r="DG647"/>
  <c r="DF647"/>
  <c r="DE647"/>
  <c r="DD647"/>
  <c r="DC647"/>
  <c r="DB647"/>
  <c r="DA647"/>
  <c r="CZ647"/>
  <c r="CY647"/>
  <c r="CX647"/>
  <c r="CW647"/>
  <c r="CV647"/>
  <c r="CU647"/>
  <c r="CT647"/>
  <c r="DI646"/>
  <c r="DE646"/>
  <c r="DD646"/>
  <c r="DC646"/>
  <c r="DA646"/>
  <c r="CZ646"/>
  <c r="CY646"/>
  <c r="CW646"/>
  <c r="CU646"/>
  <c r="DI645"/>
  <c r="DH645"/>
  <c r="DE645"/>
  <c r="DC645"/>
  <c r="DA645"/>
  <c r="CZ645"/>
  <c r="CY645"/>
  <c r="CW645"/>
  <c r="CU645"/>
  <c r="DI644"/>
  <c r="DE644"/>
  <c r="DC644"/>
  <c r="DA644"/>
  <c r="CZ644"/>
  <c r="CY644"/>
  <c r="CW644"/>
  <c r="CU644"/>
  <c r="DI643"/>
  <c r="DG643"/>
  <c r="DE643"/>
  <c r="DC643"/>
  <c r="DA643"/>
  <c r="CZ643"/>
  <c r="CY643"/>
  <c r="CW643"/>
  <c r="CU643"/>
  <c r="DI642"/>
  <c r="DG642"/>
  <c r="DE642"/>
  <c r="DC642"/>
  <c r="DA642"/>
  <c r="CZ642"/>
  <c r="CY642"/>
  <c r="CW642"/>
  <c r="CU642"/>
  <c r="DI641"/>
  <c r="DE641"/>
  <c r="DC641"/>
  <c r="DA641"/>
  <c r="CZ641"/>
  <c r="CY641"/>
  <c r="CW641"/>
  <c r="CU641"/>
  <c r="DI640"/>
  <c r="DG640"/>
  <c r="DD640"/>
  <c r="DA640"/>
  <c r="CY640"/>
  <c r="CW640"/>
  <c r="CV640"/>
  <c r="CU640"/>
  <c r="DI639"/>
  <c r="DG639"/>
  <c r="DE639"/>
  <c r="DD639"/>
  <c r="DA639"/>
  <c r="CY639"/>
  <c r="CW639"/>
  <c r="CV639"/>
  <c r="CU639"/>
  <c r="CT639"/>
  <c r="DI638"/>
  <c r="DG638"/>
  <c r="DE638"/>
  <c r="DD638"/>
  <c r="DA638"/>
  <c r="CY638"/>
  <c r="CW638"/>
  <c r="CV638"/>
  <c r="CU638"/>
  <c r="DI637"/>
  <c r="DH637"/>
  <c r="DG637"/>
  <c r="DE637"/>
  <c r="DD637"/>
  <c r="DB637"/>
  <c r="DA637"/>
  <c r="CY637"/>
  <c r="CW637"/>
  <c r="CV637"/>
  <c r="CU637"/>
  <c r="DI636"/>
  <c r="DG636"/>
  <c r="DE636"/>
  <c r="DD636"/>
  <c r="DB636"/>
  <c r="DA636"/>
  <c r="CY636"/>
  <c r="CW636"/>
  <c r="CV636"/>
  <c r="CU636"/>
  <c r="DK635"/>
  <c r="DJ635"/>
  <c r="DI635"/>
  <c r="DH635"/>
  <c r="DG635"/>
  <c r="DE635"/>
  <c r="DD635"/>
  <c r="DB635"/>
  <c r="DA635"/>
  <c r="CY635"/>
  <c r="CW635"/>
  <c r="CV635"/>
  <c r="CU635"/>
  <c r="DK634"/>
  <c r="DJ634"/>
  <c r="DI634"/>
  <c r="DH634"/>
  <c r="DG634"/>
  <c r="DE634"/>
  <c r="DD634"/>
  <c r="DB634"/>
  <c r="DA634"/>
  <c r="CY634"/>
  <c r="CW634"/>
  <c r="CV634"/>
  <c r="CU634"/>
  <c r="DK633"/>
  <c r="DJ633"/>
  <c r="DI633"/>
  <c r="DH633"/>
  <c r="DG633"/>
  <c r="DE633"/>
  <c r="DD633"/>
  <c r="DB633"/>
  <c r="DA633"/>
  <c r="CY633"/>
  <c r="CW633"/>
  <c r="CV633"/>
  <c r="CU633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DK631"/>
  <c r="DJ631"/>
  <c r="DI631"/>
  <c r="DH631"/>
  <c r="DE631"/>
  <c r="DC631"/>
  <c r="DB631"/>
  <c r="DA631"/>
  <c r="CZ631"/>
  <c r="CY631"/>
  <c r="CX631"/>
  <c r="CW631"/>
  <c r="CV631"/>
  <c r="CU631"/>
  <c r="CT631"/>
  <c r="DI630"/>
  <c r="DE630"/>
  <c r="DC630"/>
  <c r="DB630"/>
  <c r="DA630"/>
  <c r="CZ630"/>
  <c r="CY630"/>
  <c r="CX630"/>
  <c r="CW630"/>
  <c r="CV630"/>
  <c r="CU630"/>
  <c r="CT630"/>
  <c r="DI629"/>
  <c r="DG629"/>
  <c r="DF629"/>
  <c r="DE629"/>
  <c r="DD629"/>
  <c r="DC629"/>
  <c r="DB629"/>
  <c r="DA629"/>
  <c r="CZ629"/>
  <c r="CY629"/>
  <c r="CX629"/>
  <c r="CW629"/>
  <c r="CV629"/>
  <c r="CU629"/>
  <c r="CT629"/>
  <c r="DI628"/>
  <c r="DG628"/>
  <c r="DF628"/>
  <c r="DE628"/>
  <c r="DD628"/>
  <c r="DC628"/>
  <c r="DB628"/>
  <c r="DA628"/>
  <c r="CZ628"/>
  <c r="CY628"/>
  <c r="CX628"/>
  <c r="CW628"/>
  <c r="CV628"/>
  <c r="CU628"/>
  <c r="CT628"/>
  <c r="DI622"/>
  <c r="DG622"/>
  <c r="DF622"/>
  <c r="DE622"/>
  <c r="DD622"/>
  <c r="DC622"/>
  <c r="DB622"/>
  <c r="DA622"/>
  <c r="CZ622"/>
  <c r="CY622"/>
  <c r="CX622"/>
  <c r="CW622"/>
  <c r="CV622"/>
  <c r="CU622"/>
  <c r="CT622"/>
  <c r="DI621"/>
  <c r="DG621"/>
  <c r="DF621"/>
  <c r="DE621"/>
  <c r="DD621"/>
  <c r="DC621"/>
  <c r="DB621"/>
  <c r="DA621"/>
  <c r="CZ621"/>
  <c r="CY621"/>
  <c r="CX621"/>
  <c r="CW621"/>
  <c r="CV621"/>
  <c r="CU621"/>
  <c r="CT621"/>
  <c r="DI620"/>
  <c r="DG620"/>
  <c r="DF620"/>
  <c r="DE620"/>
  <c r="DD620"/>
  <c r="DC620"/>
  <c r="DB620"/>
  <c r="DA620"/>
  <c r="CZ620"/>
  <c r="CY620"/>
  <c r="CX620"/>
  <c r="CW620"/>
  <c r="CV620"/>
  <c r="CU620"/>
  <c r="CT620"/>
  <c r="DI619"/>
  <c r="DG619"/>
  <c r="DF619"/>
  <c r="DE619"/>
  <c r="DD619"/>
  <c r="DC619"/>
  <c r="DB619"/>
  <c r="DA619"/>
  <c r="CZ619"/>
  <c r="CY619"/>
  <c r="CW619"/>
  <c r="CV619"/>
  <c r="DI618"/>
  <c r="DG618"/>
  <c r="DF618"/>
  <c r="DE618"/>
  <c r="DD618"/>
  <c r="DC618"/>
  <c r="DB618"/>
  <c r="DA618"/>
  <c r="CZ618"/>
  <c r="CY618"/>
  <c r="CX618"/>
  <c r="CW618"/>
  <c r="CU618"/>
  <c r="DI617"/>
  <c r="DG617"/>
  <c r="DE617"/>
  <c r="DC617"/>
  <c r="DB617"/>
  <c r="DA617"/>
  <c r="CZ617"/>
  <c r="CY617"/>
  <c r="CW617"/>
  <c r="CV617"/>
  <c r="CU617"/>
  <c r="DI616"/>
  <c r="DG616"/>
  <c r="DE616"/>
  <c r="DC616"/>
  <c r="DA616"/>
  <c r="CZ616"/>
  <c r="CY616"/>
  <c r="CX616"/>
  <c r="CW616"/>
  <c r="CU616"/>
  <c r="DI615"/>
  <c r="DG615"/>
  <c r="DF615"/>
  <c r="DE615"/>
  <c r="DD615"/>
  <c r="DC615"/>
  <c r="DB615"/>
  <c r="DA615"/>
  <c r="CZ615"/>
  <c r="CY615"/>
  <c r="CX615"/>
  <c r="CW615"/>
  <c r="CU615"/>
  <c r="DI614"/>
  <c r="DG614"/>
  <c r="DF614"/>
  <c r="DE614"/>
  <c r="DD614"/>
  <c r="DC614"/>
  <c r="DB614"/>
  <c r="DA614"/>
  <c r="CZ614"/>
  <c r="CY614"/>
  <c r="CX614"/>
  <c r="CW614"/>
  <c r="CV614"/>
  <c r="CU614"/>
  <c r="DI613"/>
  <c r="DG613"/>
  <c r="DF613"/>
  <c r="DE613"/>
  <c r="DD613"/>
  <c r="DC613"/>
  <c r="DB613"/>
  <c r="DA613"/>
  <c r="CZ613"/>
  <c r="CY613"/>
  <c r="CX613"/>
  <c r="CW613"/>
  <c r="CV613"/>
  <c r="CU613"/>
  <c r="DI612"/>
  <c r="DG612"/>
  <c r="DE612"/>
  <c r="DC612"/>
  <c r="DA612"/>
  <c r="CZ612"/>
  <c r="CY612"/>
  <c r="CW612"/>
  <c r="CU612"/>
  <c r="DI611"/>
  <c r="DE611"/>
  <c r="DC611"/>
  <c r="DB611"/>
  <c r="DA611"/>
  <c r="CZ611"/>
  <c r="CY611"/>
  <c r="CW611"/>
  <c r="CU611"/>
  <c r="DI610"/>
  <c r="DG610"/>
  <c r="DE610"/>
  <c r="DC610"/>
  <c r="DA610"/>
  <c r="CZ610"/>
  <c r="CY610"/>
  <c r="CW610"/>
  <c r="CU610"/>
  <c r="DI609"/>
  <c r="DG609"/>
  <c r="DE609"/>
  <c r="DC609"/>
  <c r="DA609"/>
  <c r="CZ609"/>
  <c r="CY609"/>
  <c r="CW609"/>
  <c r="CU609"/>
  <c r="DK608"/>
  <c r="DI608"/>
  <c r="DH608"/>
  <c r="DG608"/>
  <c r="DE608"/>
  <c r="DD608"/>
  <c r="DB608"/>
  <c r="DA608"/>
  <c r="CY608"/>
  <c r="CW608"/>
  <c r="CV608"/>
  <c r="CU608"/>
  <c r="CT608"/>
  <c r="DK607"/>
  <c r="DI607"/>
  <c r="DH607"/>
  <c r="DG607"/>
  <c r="DE607"/>
  <c r="DD607"/>
  <c r="DB607"/>
  <c r="DA607"/>
  <c r="CY607"/>
  <c r="CW607"/>
  <c r="CV607"/>
  <c r="CU607"/>
  <c r="CT607"/>
  <c r="DK606"/>
  <c r="DI606"/>
  <c r="DH606"/>
  <c r="DG606"/>
  <c r="DE606"/>
  <c r="DD606"/>
  <c r="DA606"/>
  <c r="CY606"/>
  <c r="CV606"/>
  <c r="CU606"/>
  <c r="CT606"/>
  <c r="DK605"/>
  <c r="DI605"/>
  <c r="DH605"/>
  <c r="DG605"/>
  <c r="DE605"/>
  <c r="DA605"/>
  <c r="CY605"/>
  <c r="CV605"/>
  <c r="CT605"/>
  <c r="DH604"/>
  <c r="DK603"/>
  <c r="DJ603"/>
  <c r="DI603"/>
  <c r="DH603"/>
  <c r="DG603"/>
  <c r="DE603"/>
  <c r="DD603"/>
  <c r="DA603"/>
  <c r="CY603"/>
  <c r="CV603"/>
  <c r="CT603"/>
  <c r="DK602"/>
  <c r="DJ602"/>
  <c r="DI602"/>
  <c r="DH602"/>
  <c r="DE602"/>
  <c r="DD602"/>
  <c r="DB602"/>
  <c r="DA602"/>
  <c r="CY602"/>
  <c r="CV602"/>
  <c r="CT602"/>
  <c r="DK601"/>
  <c r="DJ601"/>
  <c r="DI601"/>
  <c r="DH601"/>
  <c r="DG601"/>
  <c r="DE601"/>
  <c r="DD601"/>
  <c r="DA601"/>
  <c r="CZ601"/>
  <c r="CY601"/>
  <c r="CV601"/>
  <c r="CT601"/>
  <c r="DK600"/>
  <c r="DJ600"/>
  <c r="DI600"/>
  <c r="DH600"/>
  <c r="DE600"/>
  <c r="DD600"/>
  <c r="DC600"/>
  <c r="DB600"/>
  <c r="DA600"/>
  <c r="CZ600"/>
  <c r="CY600"/>
  <c r="CX600"/>
  <c r="CW600"/>
  <c r="CV600"/>
  <c r="CU600"/>
  <c r="CT600"/>
  <c r="DI599"/>
  <c r="DH599"/>
  <c r="DF599"/>
  <c r="DE599"/>
  <c r="DD599"/>
  <c r="DB599"/>
  <c r="DA599"/>
  <c r="CZ599"/>
  <c r="CY599"/>
  <c r="CX599"/>
  <c r="CU599"/>
  <c r="DK598"/>
  <c r="DJ598"/>
  <c r="DI598"/>
  <c r="DH598"/>
  <c r="DE598"/>
  <c r="DD598"/>
  <c r="DB598"/>
  <c r="DA598"/>
  <c r="CZ598"/>
  <c r="CY598"/>
  <c r="CX598"/>
  <c r="CW598"/>
  <c r="CV598"/>
  <c r="CU598"/>
  <c r="CT598"/>
  <c r="DK597"/>
  <c r="DJ597"/>
  <c r="DI597"/>
  <c r="DH597"/>
  <c r="DG597"/>
  <c r="DE597"/>
  <c r="DD597"/>
  <c r="DB597"/>
  <c r="DA597"/>
  <c r="CY597"/>
  <c r="CV597"/>
  <c r="CT597"/>
  <c r="DK596"/>
  <c r="DJ596"/>
  <c r="DI596"/>
  <c r="DE596"/>
  <c r="DD596"/>
  <c r="DA596"/>
  <c r="CY596"/>
  <c r="CV596"/>
  <c r="CT596"/>
  <c r="DK595"/>
  <c r="DJ595"/>
  <c r="DI595"/>
  <c r="DE595"/>
  <c r="DD595"/>
  <c r="DA595"/>
  <c r="CY595"/>
  <c r="CV595"/>
  <c r="CT595"/>
  <c r="DK594"/>
  <c r="DJ594"/>
  <c r="DI594"/>
  <c r="DH594"/>
  <c r="DG594"/>
  <c r="DE594"/>
  <c r="DD594"/>
  <c r="DB594"/>
  <c r="DA594"/>
  <c r="CY594"/>
  <c r="CV594"/>
  <c r="CU594"/>
  <c r="CT594"/>
  <c r="DK593"/>
  <c r="DJ593"/>
  <c r="DI593"/>
  <c r="DH593"/>
  <c r="DG593"/>
  <c r="DE593"/>
  <c r="DD593"/>
  <c r="DB593"/>
  <c r="DA593"/>
  <c r="CY593"/>
  <c r="CV593"/>
  <c r="CU593"/>
  <c r="CT593"/>
  <c r="DK592"/>
  <c r="DJ592"/>
  <c r="DI592"/>
  <c r="DH592"/>
  <c r="DG592"/>
  <c r="DE592"/>
  <c r="DD592"/>
  <c r="DB592"/>
  <c r="DA592"/>
  <c r="CY592"/>
  <c r="CV592"/>
  <c r="CU592"/>
  <c r="CT592"/>
  <c r="DK591"/>
  <c r="DJ591"/>
  <c r="DI591"/>
  <c r="DH591"/>
  <c r="DG591"/>
  <c r="DE591"/>
  <c r="DD591"/>
  <c r="DB591"/>
  <c r="DA591"/>
  <c r="CV591"/>
  <c r="CU591"/>
  <c r="CT591"/>
  <c r="DK590"/>
  <c r="DJ590"/>
  <c r="DI590"/>
  <c r="DH590"/>
  <c r="DG590"/>
  <c r="DE590"/>
  <c r="DD590"/>
  <c r="DB590"/>
  <c r="DA590"/>
  <c r="CV590"/>
  <c r="CU590"/>
  <c r="CT590"/>
  <c r="DK589"/>
  <c r="DJ589"/>
  <c r="DI589"/>
  <c r="DH589"/>
  <c r="DG589"/>
  <c r="DE589"/>
  <c r="DD589"/>
  <c r="DB589"/>
  <c r="DA589"/>
  <c r="CV589"/>
  <c r="CU589"/>
  <c r="CT589"/>
  <c r="DK588"/>
  <c r="DJ588"/>
  <c r="DI588"/>
  <c r="DH588"/>
  <c r="DG588"/>
  <c r="DF588"/>
  <c r="DE588"/>
  <c r="DD588"/>
  <c r="DA588"/>
  <c r="CY588"/>
  <c r="CW588"/>
  <c r="CV588"/>
  <c r="CT588"/>
  <c r="DK587"/>
  <c r="DJ587"/>
  <c r="DI587"/>
  <c r="DH587"/>
  <c r="DG587"/>
  <c r="DF587"/>
  <c r="DE587"/>
  <c r="DD587"/>
  <c r="DC587"/>
  <c r="DA587"/>
  <c r="CZ587"/>
  <c r="CY587"/>
  <c r="CX587"/>
  <c r="CW587"/>
  <c r="CV587"/>
  <c r="CU587"/>
  <c r="CT587"/>
  <c r="DK586"/>
  <c r="DJ586"/>
  <c r="DI586"/>
  <c r="DH586"/>
  <c r="DF586"/>
  <c r="DE586"/>
  <c r="DD586"/>
  <c r="DC586"/>
  <c r="DB586"/>
  <c r="DA586"/>
  <c r="CZ586"/>
  <c r="CX586"/>
  <c r="CW586"/>
  <c r="CV586"/>
  <c r="CU586"/>
  <c r="CT586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T581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DK579"/>
  <c r="DJ579"/>
  <c r="DI579"/>
  <c r="DH579"/>
  <c r="DG579"/>
  <c r="DE579"/>
  <c r="DD579"/>
  <c r="DB579"/>
  <c r="DA579"/>
  <c r="CY579"/>
  <c r="CV579"/>
  <c r="CT579"/>
  <c r="DK578"/>
  <c r="DJ578"/>
  <c r="DI578"/>
  <c r="DH578"/>
  <c r="DG578"/>
  <c r="DE578"/>
  <c r="DD578"/>
  <c r="DB578"/>
  <c r="DA578"/>
  <c r="CY578"/>
  <c r="CV578"/>
  <c r="CT578"/>
  <c r="DK577"/>
  <c r="DJ577"/>
  <c r="DI577"/>
  <c r="DH577"/>
  <c r="DG577"/>
  <c r="DE577"/>
  <c r="DD577"/>
  <c r="DB577"/>
  <c r="DA577"/>
  <c r="CY577"/>
  <c r="CV577"/>
  <c r="CT577"/>
  <c r="DK576"/>
  <c r="DJ576"/>
  <c r="DI576"/>
  <c r="DH576"/>
  <c r="DG576"/>
  <c r="DE576"/>
  <c r="DD576"/>
  <c r="DB576"/>
  <c r="DA576"/>
  <c r="CY576"/>
  <c r="CV576"/>
  <c r="CT576"/>
  <c r="DK575"/>
  <c r="DJ575"/>
  <c r="DI575"/>
  <c r="DH575"/>
  <c r="DG575"/>
  <c r="DE575"/>
  <c r="DD575"/>
  <c r="DB575"/>
  <c r="DA575"/>
  <c r="CY575"/>
  <c r="CW575"/>
  <c r="CT575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DK573"/>
  <c r="DI573"/>
  <c r="DH573"/>
  <c r="DG573"/>
  <c r="DE573"/>
  <c r="DD573"/>
  <c r="DB573"/>
  <c r="DA573"/>
  <c r="CY573"/>
  <c r="CW573"/>
  <c r="CV573"/>
  <c r="CU573"/>
  <c r="CT573"/>
  <c r="DI572"/>
  <c r="DC572"/>
  <c r="DB572"/>
  <c r="DA572"/>
  <c r="CZ572"/>
  <c r="CY572"/>
  <c r="CX572"/>
  <c r="CW572"/>
  <c r="CV572"/>
  <c r="CU572"/>
  <c r="CT572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DK570"/>
  <c r="DJ570"/>
  <c r="DI570"/>
  <c r="DH570"/>
  <c r="DG570"/>
  <c r="DE570"/>
  <c r="DD570"/>
  <c r="DA570"/>
  <c r="CY570"/>
  <c r="CV570"/>
  <c r="CU570"/>
  <c r="CT570"/>
  <c r="DK569"/>
  <c r="DI569"/>
  <c r="DH569"/>
  <c r="DG569"/>
  <c r="DE569"/>
  <c r="DB569"/>
  <c r="DA569"/>
  <c r="CY569"/>
  <c r="CV569"/>
  <c r="CU569"/>
  <c r="CT569"/>
  <c r="DK568"/>
  <c r="DJ568"/>
  <c r="DI568"/>
  <c r="DH568"/>
  <c r="DG568"/>
  <c r="DE568"/>
  <c r="DB568"/>
  <c r="DA568"/>
  <c r="CY568"/>
  <c r="CV568"/>
  <c r="CU568"/>
  <c r="DK567"/>
  <c r="DJ567"/>
  <c r="DI567"/>
  <c r="DH567"/>
  <c r="DG567"/>
  <c r="DE567"/>
  <c r="DB567"/>
  <c r="DA567"/>
  <c r="CY567"/>
  <c r="CV567"/>
  <c r="CU567"/>
  <c r="DK566"/>
  <c r="DJ566"/>
  <c r="DI566"/>
  <c r="DH566"/>
  <c r="DG566"/>
  <c r="DE566"/>
  <c r="DB566"/>
  <c r="DA566"/>
  <c r="CY566"/>
  <c r="CV566"/>
  <c r="CU566"/>
  <c r="DK565"/>
  <c r="DJ565"/>
  <c r="DI565"/>
  <c r="DH565"/>
  <c r="DG565"/>
  <c r="DE565"/>
  <c r="DD565"/>
  <c r="DB565"/>
  <c r="DA565"/>
  <c r="CY565"/>
  <c r="CW565"/>
  <c r="CV565"/>
  <c r="CU565"/>
  <c r="DK564"/>
  <c r="DI564"/>
  <c r="DG564"/>
  <c r="DE564"/>
  <c r="DB564"/>
  <c r="DA564"/>
  <c r="CY564"/>
  <c r="CV564"/>
  <c r="CU564"/>
  <c r="CT564"/>
  <c r="DK563"/>
  <c r="DJ563"/>
  <c r="DI563"/>
  <c r="DH563"/>
  <c r="DG563"/>
  <c r="DE563"/>
  <c r="DB563"/>
  <c r="DA563"/>
  <c r="CY563"/>
  <c r="CV563"/>
  <c r="CU563"/>
  <c r="DK562"/>
  <c r="DI562"/>
  <c r="DH562"/>
  <c r="DG562"/>
  <c r="DE562"/>
  <c r="DB562"/>
  <c r="DA562"/>
  <c r="CY562"/>
  <c r="CV562"/>
  <c r="CU562"/>
  <c r="CT562"/>
  <c r="DK561"/>
  <c r="DJ561"/>
  <c r="DI561"/>
  <c r="DH561"/>
  <c r="DG561"/>
  <c r="DE561"/>
  <c r="DD561"/>
  <c r="DB561"/>
  <c r="DA561"/>
  <c r="CY561"/>
  <c r="CV561"/>
  <c r="CU561"/>
  <c r="CT561"/>
  <c r="DK560"/>
  <c r="DJ560"/>
  <c r="DI560"/>
  <c r="DH560"/>
  <c r="DG560"/>
  <c r="DE560"/>
  <c r="DD560"/>
  <c r="DB560"/>
  <c r="DA560"/>
  <c r="CY560"/>
  <c r="CV560"/>
  <c r="CU560"/>
  <c r="DK559"/>
  <c r="DJ559"/>
  <c r="DI559"/>
  <c r="DH559"/>
  <c r="DG559"/>
  <c r="DE559"/>
  <c r="DD559"/>
  <c r="DC559"/>
  <c r="DB559"/>
  <c r="DA559"/>
  <c r="CY559"/>
  <c r="CV559"/>
  <c r="CU559"/>
  <c r="DI558"/>
  <c r="DG558"/>
  <c r="DE558"/>
  <c r="DD558"/>
  <c r="DC558"/>
  <c r="DA558"/>
  <c r="CY558"/>
  <c r="CW558"/>
  <c r="CV558"/>
  <c r="CU558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DK555"/>
  <c r="DJ555"/>
  <c r="DI555"/>
  <c r="DH555"/>
  <c r="DG555"/>
  <c r="DF555"/>
  <c r="DE555"/>
  <c r="DD555"/>
  <c r="DC555"/>
  <c r="DB555"/>
  <c r="DA555"/>
  <c r="CZ555"/>
  <c r="CY555"/>
  <c r="CX555"/>
  <c r="CV555"/>
  <c r="CU555"/>
  <c r="CT555"/>
  <c r="DK554"/>
  <c r="DJ554"/>
  <c r="DI554"/>
  <c r="DH554"/>
  <c r="DG554"/>
  <c r="DF554"/>
  <c r="DE554"/>
  <c r="DD554"/>
  <c r="DB554"/>
  <c r="DA554"/>
  <c r="CY554"/>
  <c r="CX554"/>
  <c r="CW554"/>
  <c r="CV554"/>
  <c r="CU554"/>
  <c r="CT554"/>
  <c r="DK553"/>
  <c r="DJ553"/>
  <c r="DI553"/>
  <c r="DH553"/>
  <c r="DG553"/>
  <c r="DF553"/>
  <c r="DE553"/>
  <c r="DD553"/>
  <c r="DC553"/>
  <c r="DB553"/>
  <c r="DA553"/>
  <c r="CY553"/>
  <c r="CV553"/>
  <c r="CU553"/>
  <c r="CT553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DK551"/>
  <c r="DJ551"/>
  <c r="DI551"/>
  <c r="DH551"/>
  <c r="DG551"/>
  <c r="DF551"/>
  <c r="DE551"/>
  <c r="DD551"/>
  <c r="DB551"/>
  <c r="DA551"/>
  <c r="CY551"/>
  <c r="CX551"/>
  <c r="CV551"/>
  <c r="CU551"/>
  <c r="CT551"/>
  <c r="DK550"/>
  <c r="DJ550"/>
  <c r="DI550"/>
  <c r="DH550"/>
  <c r="DG550"/>
  <c r="DF550"/>
  <c r="DE550"/>
  <c r="DD550"/>
  <c r="DC550"/>
  <c r="DB550"/>
  <c r="DA550"/>
  <c r="CY550"/>
  <c r="CV550"/>
  <c r="CU550"/>
  <c r="CT550"/>
  <c r="DK549"/>
  <c r="DI549"/>
  <c r="DG549"/>
  <c r="DE549"/>
  <c r="DD549"/>
  <c r="DB549"/>
  <c r="DA549"/>
  <c r="CY549"/>
  <c r="CV549"/>
  <c r="CU549"/>
  <c r="CT549"/>
  <c r="DK548"/>
  <c r="DJ548"/>
  <c r="DI548"/>
  <c r="DH548"/>
  <c r="DG548"/>
  <c r="DE548"/>
  <c r="DD548"/>
  <c r="DC548"/>
  <c r="DB548"/>
  <c r="DA548"/>
  <c r="CY548"/>
  <c r="CV548"/>
  <c r="CU548"/>
  <c r="CT548"/>
  <c r="DK547"/>
  <c r="DI547"/>
  <c r="DH547"/>
  <c r="DG547"/>
  <c r="DE547"/>
  <c r="DD547"/>
  <c r="DC547"/>
  <c r="DB547"/>
  <c r="DA547"/>
  <c r="CZ547"/>
  <c r="CY547"/>
  <c r="CV547"/>
  <c r="CU547"/>
  <c r="CT547"/>
  <c r="DK546"/>
  <c r="DI546"/>
  <c r="DG546"/>
  <c r="DE546"/>
  <c r="DD546"/>
  <c r="DB546"/>
  <c r="DA546"/>
  <c r="CY546"/>
  <c r="CV546"/>
  <c r="CU546"/>
  <c r="CT546"/>
  <c r="DK545"/>
  <c r="DJ545"/>
  <c r="DI545"/>
  <c r="DH545"/>
  <c r="DG545"/>
  <c r="DF545"/>
  <c r="DE545"/>
  <c r="DD545"/>
  <c r="DC545"/>
  <c r="DB545"/>
  <c r="DA545"/>
  <c r="CZ545"/>
  <c r="CY545"/>
  <c r="CW545"/>
  <c r="CV545"/>
  <c r="CU545"/>
  <c r="CT545"/>
  <c r="DK544"/>
  <c r="DJ544"/>
  <c r="DI544"/>
  <c r="DG544"/>
  <c r="DF544"/>
  <c r="DE544"/>
  <c r="DD544"/>
  <c r="DC544"/>
  <c r="DB544"/>
  <c r="DA544"/>
  <c r="CZ544"/>
  <c r="CY544"/>
  <c r="CW544"/>
  <c r="CV544"/>
  <c r="CU544"/>
  <c r="CT544"/>
  <c r="DK543"/>
  <c r="DI543"/>
  <c r="DG543"/>
  <c r="DE543"/>
  <c r="DD543"/>
  <c r="DB543"/>
  <c r="DA543"/>
  <c r="CY543"/>
  <c r="CV543"/>
  <c r="CU543"/>
  <c r="CT543"/>
  <c r="DK542"/>
  <c r="DI542"/>
  <c r="DG542"/>
  <c r="DE542"/>
  <c r="DD542"/>
  <c r="DB542"/>
  <c r="DA542"/>
  <c r="CY542"/>
  <c r="CV542"/>
  <c r="CU542"/>
  <c r="DK541"/>
  <c r="DJ541"/>
  <c r="DI541"/>
  <c r="DH541"/>
  <c r="DG541"/>
  <c r="DE541"/>
  <c r="DD541"/>
  <c r="DB541"/>
  <c r="DA541"/>
  <c r="CY541"/>
  <c r="CV541"/>
  <c r="CU541"/>
  <c r="DK540"/>
  <c r="DI540"/>
  <c r="DG540"/>
  <c r="DE540"/>
  <c r="DD540"/>
  <c r="DB540"/>
  <c r="DA540"/>
  <c r="CY540"/>
  <c r="CV540"/>
  <c r="CU540"/>
  <c r="CT540"/>
  <c r="DK539"/>
  <c r="DI539"/>
  <c r="DH539"/>
  <c r="DG539"/>
  <c r="DE539"/>
  <c r="DD539"/>
  <c r="DB539"/>
  <c r="DA539"/>
  <c r="CY539"/>
  <c r="CV539"/>
  <c r="CU539"/>
  <c r="CT539"/>
  <c r="DK538"/>
  <c r="DI538"/>
  <c r="DH538"/>
  <c r="DG538"/>
  <c r="DE538"/>
  <c r="DD538"/>
  <c r="DB538"/>
  <c r="DA538"/>
  <c r="CY538"/>
  <c r="CV538"/>
  <c r="CU538"/>
  <c r="CT538"/>
  <c r="DK537"/>
  <c r="DI537"/>
  <c r="DH537"/>
  <c r="DG537"/>
  <c r="DE537"/>
  <c r="DD537"/>
  <c r="DB537"/>
  <c r="DA537"/>
  <c r="CY537"/>
  <c r="CV537"/>
  <c r="CU537"/>
  <c r="CT537"/>
  <c r="DK536"/>
  <c r="DI536"/>
  <c r="DH536"/>
  <c r="DG536"/>
  <c r="DE536"/>
  <c r="DD536"/>
  <c r="DB536"/>
  <c r="DA536"/>
  <c r="CY536"/>
  <c r="CV536"/>
  <c r="CU536"/>
  <c r="CT536"/>
  <c r="DK535"/>
  <c r="DJ535"/>
  <c r="DI535"/>
  <c r="DH535"/>
  <c r="DG535"/>
  <c r="DE535"/>
  <c r="DD535"/>
  <c r="DA535"/>
  <c r="CY535"/>
  <c r="CV535"/>
  <c r="CU535"/>
  <c r="CT535"/>
  <c r="DK534"/>
  <c r="DJ534"/>
  <c r="DI534"/>
  <c r="DG534"/>
  <c r="DE534"/>
  <c r="DD534"/>
  <c r="DB534"/>
  <c r="DA534"/>
  <c r="CY534"/>
  <c r="CV534"/>
  <c r="CU534"/>
  <c r="CT534"/>
  <c r="DK533"/>
  <c r="DJ533"/>
  <c r="DI533"/>
  <c r="DH533"/>
  <c r="DG533"/>
  <c r="DE533"/>
  <c r="DD533"/>
  <c r="DB533"/>
  <c r="DA533"/>
  <c r="CY533"/>
  <c r="CV533"/>
  <c r="CU533"/>
  <c r="CT533"/>
  <c r="DK532"/>
  <c r="DJ532"/>
  <c r="DI532"/>
  <c r="DH532"/>
  <c r="DG532"/>
  <c r="DE532"/>
  <c r="DD532"/>
  <c r="DB532"/>
  <c r="DA532"/>
  <c r="CY532"/>
  <c r="CV532"/>
  <c r="CU532"/>
  <c r="CT532"/>
  <c r="DK531"/>
  <c r="DI531"/>
  <c r="DG531"/>
  <c r="DE531"/>
  <c r="DD531"/>
  <c r="DB531"/>
  <c r="DA531"/>
  <c r="CY531"/>
  <c r="CV531"/>
  <c r="CU531"/>
  <c r="CT531"/>
  <c r="DK530"/>
  <c r="DJ530"/>
  <c r="DI530"/>
  <c r="DG530"/>
  <c r="DE530"/>
  <c r="DD530"/>
  <c r="DB530"/>
  <c r="DA530"/>
  <c r="CY530"/>
  <c r="CV530"/>
  <c r="CU530"/>
  <c r="CT530"/>
  <c r="DK529"/>
  <c r="DI529"/>
  <c r="DG529"/>
  <c r="DE529"/>
  <c r="DD529"/>
  <c r="DB529"/>
  <c r="DA529"/>
  <c r="CY529"/>
  <c r="CV529"/>
  <c r="CU529"/>
  <c r="CT529"/>
  <c r="DK528"/>
  <c r="DI528"/>
  <c r="DH528"/>
  <c r="DG528"/>
  <c r="DE528"/>
  <c r="DD528"/>
  <c r="DC528"/>
  <c r="DB528"/>
  <c r="DA528"/>
  <c r="CZ528"/>
  <c r="CY528"/>
  <c r="CV528"/>
  <c r="CU528"/>
  <c r="CT528"/>
  <c r="DK527"/>
  <c r="DI527"/>
  <c r="DH527"/>
  <c r="DG527"/>
  <c r="DE527"/>
  <c r="DD527"/>
  <c r="DC527"/>
  <c r="DB527"/>
  <c r="DA527"/>
  <c r="CZ527"/>
  <c r="CY527"/>
  <c r="CV527"/>
  <c r="CU527"/>
  <c r="CT527"/>
  <c r="DK526"/>
  <c r="DI526"/>
  <c r="DH526"/>
  <c r="DG526"/>
  <c r="DE526"/>
  <c r="DD526"/>
  <c r="DC526"/>
  <c r="DB526"/>
  <c r="DA526"/>
  <c r="CZ526"/>
  <c r="CY526"/>
  <c r="CV526"/>
  <c r="CU526"/>
  <c r="CT526"/>
  <c r="DK525"/>
  <c r="DI525"/>
  <c r="DG525"/>
  <c r="DE525"/>
  <c r="DD525"/>
  <c r="DC525"/>
  <c r="DB525"/>
  <c r="DA525"/>
  <c r="CZ525"/>
  <c r="CY525"/>
  <c r="CV525"/>
  <c r="CU525"/>
  <c r="CT525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DK523"/>
  <c r="DI523"/>
  <c r="DG523"/>
  <c r="DE523"/>
  <c r="DD523"/>
  <c r="DB523"/>
  <c r="DA523"/>
  <c r="CZ523"/>
  <c r="CY523"/>
  <c r="CV523"/>
  <c r="CU523"/>
  <c r="DK522"/>
  <c r="DI522"/>
  <c r="DG522"/>
  <c r="DE522"/>
  <c r="DD522"/>
  <c r="DC522"/>
  <c r="DB522"/>
  <c r="DA522"/>
  <c r="CZ522"/>
  <c r="CY522"/>
  <c r="CX522"/>
  <c r="CW522"/>
  <c r="CV522"/>
  <c r="CU522"/>
  <c r="DH521"/>
  <c r="DF521"/>
  <c r="DE521"/>
  <c r="DD521"/>
  <c r="DC521"/>
  <c r="DB521"/>
  <c r="DA521"/>
  <c r="CZ521"/>
  <c r="CY521"/>
  <c r="CX521"/>
  <c r="CW521"/>
  <c r="CV521"/>
  <c r="CU521"/>
  <c r="CT521"/>
  <c r="DK519"/>
  <c r="DJ519"/>
  <c r="DI519"/>
  <c r="DG519"/>
  <c r="DE519"/>
  <c r="DD519"/>
  <c r="DC519"/>
  <c r="DB519"/>
  <c r="DA519"/>
  <c r="CZ519"/>
  <c r="CY519"/>
  <c r="CW519"/>
  <c r="CV519"/>
  <c r="CU519"/>
  <c r="CT519"/>
  <c r="DI518"/>
  <c r="DG518"/>
  <c r="DE518"/>
  <c r="DC518"/>
  <c r="DA518"/>
  <c r="CZ518"/>
  <c r="CY518"/>
  <c r="CW518"/>
  <c r="CU518"/>
  <c r="DI517"/>
  <c r="DG517"/>
  <c r="DE517"/>
  <c r="DC517"/>
  <c r="DA517"/>
  <c r="CZ517"/>
  <c r="CY517"/>
  <c r="CW517"/>
  <c r="CU517"/>
  <c r="DI516"/>
  <c r="DG516"/>
  <c r="DE516"/>
  <c r="DC516"/>
  <c r="DA516"/>
  <c r="CZ516"/>
  <c r="CY516"/>
  <c r="CW516"/>
  <c r="CV516"/>
  <c r="CU516"/>
  <c r="CT516"/>
  <c r="DI515"/>
  <c r="DG515"/>
  <c r="DE515"/>
  <c r="DC515"/>
  <c r="DA515"/>
  <c r="CZ515"/>
  <c r="CY515"/>
  <c r="CW515"/>
  <c r="CU515"/>
  <c r="CT515"/>
  <c r="DI514"/>
  <c r="DG514"/>
  <c r="DE514"/>
  <c r="DC514"/>
  <c r="DA514"/>
  <c r="CZ514"/>
  <c r="CY514"/>
  <c r="CW514"/>
  <c r="CU514"/>
  <c r="DI513"/>
  <c r="DG513"/>
  <c r="DE513"/>
  <c r="DC513"/>
  <c r="DA513"/>
  <c r="CZ513"/>
  <c r="CY513"/>
  <c r="CW513"/>
  <c r="CU513"/>
  <c r="DI512"/>
  <c r="DG512"/>
  <c r="DE512"/>
  <c r="DC512"/>
  <c r="DA512"/>
  <c r="CZ512"/>
  <c r="CY512"/>
  <c r="CW512"/>
  <c r="CU512"/>
  <c r="DI511"/>
  <c r="DH511"/>
  <c r="DG511"/>
  <c r="DE511"/>
  <c r="DC511"/>
  <c r="DA511"/>
  <c r="CZ511"/>
  <c r="CY511"/>
  <c r="CW511"/>
  <c r="CU511"/>
  <c r="DI510"/>
  <c r="DG510"/>
  <c r="DE510"/>
  <c r="DD510"/>
  <c r="DC510"/>
  <c r="DB510"/>
  <c r="CZ510"/>
  <c r="CY510"/>
  <c r="CW510"/>
  <c r="CU510"/>
  <c r="DI509"/>
  <c r="DG509"/>
  <c r="DE509"/>
  <c r="DC509"/>
  <c r="DA509"/>
  <c r="CZ509"/>
  <c r="CY509"/>
  <c r="CW509"/>
  <c r="CU509"/>
  <c r="DI508"/>
  <c r="DG508"/>
  <c r="DE508"/>
  <c r="DC508"/>
  <c r="DA508"/>
  <c r="CZ508"/>
  <c r="CY508"/>
  <c r="CW508"/>
  <c r="CU508"/>
  <c r="DI507"/>
  <c r="DH507"/>
  <c r="DG507"/>
  <c r="DE507"/>
  <c r="DC507"/>
  <c r="DA507"/>
  <c r="CZ507"/>
  <c r="CY507"/>
  <c r="CW507"/>
  <c r="CU507"/>
  <c r="DI506"/>
  <c r="DG506"/>
  <c r="DE506"/>
  <c r="DC506"/>
  <c r="DA506"/>
  <c r="CZ506"/>
  <c r="CY506"/>
  <c r="CW506"/>
  <c r="CU506"/>
  <c r="DI505"/>
  <c r="DG505"/>
  <c r="DE505"/>
  <c r="DC505"/>
  <c r="DA505"/>
  <c r="CZ505"/>
  <c r="CY505"/>
  <c r="CW505"/>
  <c r="CU505"/>
  <c r="DI504"/>
  <c r="DG504"/>
  <c r="DE504"/>
  <c r="DC504"/>
  <c r="DA504"/>
  <c r="CZ504"/>
  <c r="CY504"/>
  <c r="CW504"/>
  <c r="CV504"/>
  <c r="CU504"/>
  <c r="DI503"/>
  <c r="DG503"/>
  <c r="DF503"/>
  <c r="DE503"/>
  <c r="DC503"/>
  <c r="DB503"/>
  <c r="DA503"/>
  <c r="CZ503"/>
  <c r="CY503"/>
  <c r="CW503"/>
  <c r="CU503"/>
  <c r="DI502"/>
  <c r="DG502"/>
  <c r="DE502"/>
  <c r="DI501"/>
  <c r="DG501"/>
  <c r="DE501"/>
  <c r="DC501"/>
  <c r="DA501"/>
  <c r="CZ501"/>
  <c r="CY501"/>
  <c r="CW501"/>
  <c r="CU501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DK496"/>
  <c r="DJ496"/>
  <c r="DE496"/>
  <c r="DD496"/>
  <c r="DC496"/>
  <c r="DB496"/>
  <c r="DA496"/>
  <c r="CZ496"/>
  <c r="CY496"/>
  <c r="CX496"/>
  <c r="CW496"/>
  <c r="CV496"/>
  <c r="CU496"/>
  <c r="CT496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DJ491"/>
  <c r="DI491"/>
  <c r="DK490"/>
  <c r="DJ490"/>
  <c r="DI490"/>
  <c r="DE490"/>
  <c r="DD490"/>
  <c r="DC490"/>
  <c r="DB490"/>
  <c r="DA490"/>
  <c r="CZ490"/>
  <c r="CY490"/>
  <c r="CX490"/>
  <c r="CW490"/>
  <c r="CV490"/>
  <c r="CU490"/>
  <c r="CT490"/>
  <c r="DK489"/>
  <c r="DJ489"/>
  <c r="DI489"/>
  <c r="DE489"/>
  <c r="DD489"/>
  <c r="DC489"/>
  <c r="DB489"/>
  <c r="DA489"/>
  <c r="CZ489"/>
  <c r="CY489"/>
  <c r="CX489"/>
  <c r="CW489"/>
  <c r="CV489"/>
  <c r="CU489"/>
  <c r="CT489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DI487"/>
  <c r="DH487"/>
  <c r="DG487"/>
  <c r="DE487"/>
  <c r="DC487"/>
  <c r="DA487"/>
  <c r="CZ487"/>
  <c r="CY487"/>
  <c r="CW487"/>
  <c r="CU487"/>
  <c r="DI486"/>
  <c r="DG486"/>
  <c r="DE486"/>
  <c r="DC486"/>
  <c r="DA486"/>
  <c r="CY486"/>
  <c r="CW486"/>
  <c r="CU486"/>
  <c r="CT486"/>
  <c r="DI485"/>
  <c r="DG485"/>
  <c r="DE485"/>
  <c r="DC485"/>
  <c r="CZ485"/>
  <c r="CY485"/>
  <c r="CX485"/>
  <c r="CW485"/>
  <c r="CV485"/>
  <c r="CU485"/>
  <c r="CT485"/>
  <c r="DI484"/>
  <c r="DG484"/>
  <c r="DE484"/>
  <c r="DC484"/>
  <c r="DA484"/>
  <c r="CZ484"/>
  <c r="CY484"/>
  <c r="CX484"/>
  <c r="CW484"/>
  <c r="CU484"/>
  <c r="DI483"/>
  <c r="DG483"/>
  <c r="DE483"/>
  <c r="DC483"/>
  <c r="DA483"/>
  <c r="CZ483"/>
  <c r="CY483"/>
  <c r="CW483"/>
  <c r="CU483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DI481"/>
  <c r="DE481"/>
  <c r="DC481"/>
  <c r="CZ481"/>
  <c r="CY481"/>
  <c r="CW481"/>
  <c r="CU481"/>
  <c r="DI480"/>
  <c r="DH480"/>
  <c r="DE480"/>
  <c r="DC480"/>
  <c r="CZ480"/>
  <c r="CY480"/>
  <c r="CW480"/>
  <c r="CU480"/>
  <c r="DI479"/>
  <c r="DE479"/>
  <c r="DC479"/>
  <c r="CZ479"/>
  <c r="CY479"/>
  <c r="CX479"/>
  <c r="CW479"/>
  <c r="CU479"/>
  <c r="DI478"/>
  <c r="DH478"/>
  <c r="DG478"/>
  <c r="DF478"/>
  <c r="DE478"/>
  <c r="DD478"/>
  <c r="DC478"/>
  <c r="DB478"/>
  <c r="DA478"/>
  <c r="CW478"/>
  <c r="CV478"/>
  <c r="CU478"/>
  <c r="DJ477"/>
  <c r="DI477"/>
  <c r="DH477"/>
  <c r="DG477"/>
  <c r="DE477"/>
  <c r="DD477"/>
  <c r="DA477"/>
  <c r="CY477"/>
  <c r="CW477"/>
  <c r="CV477"/>
  <c r="CU477"/>
  <c r="DI476"/>
  <c r="DE476"/>
  <c r="DC476"/>
  <c r="CZ476"/>
  <c r="CY476"/>
  <c r="CW476"/>
  <c r="CV476"/>
  <c r="CU476"/>
  <c r="DI475"/>
  <c r="DG475"/>
  <c r="DE475"/>
  <c r="DC475"/>
  <c r="DA475"/>
  <c r="CZ475"/>
  <c r="CY475"/>
  <c r="CW475"/>
  <c r="CU475"/>
  <c r="DJ474"/>
  <c r="DH474"/>
  <c r="DG474"/>
  <c r="DF474"/>
  <c r="DE474"/>
  <c r="DD474"/>
  <c r="DC474"/>
  <c r="DB474"/>
  <c r="DA474"/>
  <c r="CZ474"/>
  <c r="CY474"/>
  <c r="CX474"/>
  <c r="CW474"/>
  <c r="CV474"/>
  <c r="CU474"/>
  <c r="CT474"/>
  <c r="DI473"/>
  <c r="DE473"/>
  <c r="DD473"/>
  <c r="DC473"/>
  <c r="CY473"/>
  <c r="CW473"/>
  <c r="CU473"/>
  <c r="DI472"/>
  <c r="DG472"/>
  <c r="DE472"/>
  <c r="DC472"/>
  <c r="DB472"/>
  <c r="DA472"/>
  <c r="CY472"/>
  <c r="CW472"/>
  <c r="CU472"/>
  <c r="DI471"/>
  <c r="DF471"/>
  <c r="DE471"/>
  <c r="DD471"/>
  <c r="DC471"/>
  <c r="DB471"/>
  <c r="DA471"/>
  <c r="CZ471"/>
  <c r="CY471"/>
  <c r="CW471"/>
  <c r="CV471"/>
  <c r="CU471"/>
  <c r="CT471"/>
  <c r="DI470"/>
  <c r="DG470"/>
  <c r="DE470"/>
  <c r="DC470"/>
  <c r="DA470"/>
  <c r="CZ470"/>
  <c r="CY470"/>
  <c r="CW470"/>
  <c r="CU470"/>
  <c r="DI469"/>
  <c r="DE469"/>
  <c r="DD469"/>
  <c r="DC469"/>
  <c r="CZ469"/>
  <c r="CY469"/>
  <c r="CW469"/>
  <c r="CU469"/>
  <c r="DI468"/>
  <c r="DE468"/>
  <c r="DC468"/>
  <c r="CZ468"/>
  <c r="CY468"/>
  <c r="CW468"/>
  <c r="CU468"/>
  <c r="DI467"/>
  <c r="DE467"/>
  <c r="DC467"/>
  <c r="CZ467"/>
  <c r="CY467"/>
  <c r="CW467"/>
  <c r="CU467"/>
  <c r="CT467"/>
  <c r="DJ466"/>
  <c r="DI466"/>
  <c r="DE466"/>
  <c r="DC466"/>
  <c r="CZ466"/>
  <c r="CY466"/>
  <c r="CW466"/>
  <c r="CU466"/>
  <c r="DI465"/>
  <c r="DH465"/>
  <c r="DE465"/>
  <c r="DC465"/>
  <c r="CZ465"/>
  <c r="CY465"/>
  <c r="CW465"/>
  <c r="CU465"/>
  <c r="DI464"/>
  <c r="DC464"/>
  <c r="DA464"/>
  <c r="CZ464"/>
  <c r="CY464"/>
  <c r="CW464"/>
  <c r="CU464"/>
  <c r="DI463"/>
  <c r="DE463"/>
  <c r="DC463"/>
  <c r="DA463"/>
  <c r="CZ463"/>
  <c r="CY463"/>
  <c r="CW463"/>
  <c r="CU463"/>
  <c r="DI462"/>
  <c r="DE462"/>
  <c r="DC462"/>
  <c r="CZ462"/>
  <c r="CY462"/>
  <c r="CW462"/>
  <c r="CU462"/>
  <c r="DI461"/>
  <c r="DE461"/>
  <c r="DC461"/>
  <c r="CZ461"/>
  <c r="CY461"/>
  <c r="CW461"/>
  <c r="CU461"/>
  <c r="CT461"/>
  <c r="DI460"/>
  <c r="DE460"/>
  <c r="DC460"/>
  <c r="CZ460"/>
  <c r="CY460"/>
  <c r="CW460"/>
  <c r="CU460"/>
  <c r="DI459"/>
  <c r="DE459"/>
  <c r="DC459"/>
  <c r="CZ459"/>
  <c r="CY459"/>
  <c r="DI458"/>
  <c r="DE458"/>
  <c r="DC458"/>
  <c r="CZ458"/>
  <c r="CY458"/>
  <c r="CW458"/>
  <c r="CU458"/>
  <c r="DI457"/>
  <c r="DE457"/>
  <c r="DC457"/>
  <c r="CZ457"/>
  <c r="CY457"/>
  <c r="CW457"/>
  <c r="CU457"/>
  <c r="DI456"/>
  <c r="DE456"/>
  <c r="DC456"/>
  <c r="CZ456"/>
  <c r="CY456"/>
  <c r="CW456"/>
  <c r="CU456"/>
  <c r="DI455"/>
  <c r="DE455"/>
  <c r="DC455"/>
  <c r="CZ455"/>
  <c r="CY455"/>
  <c r="CW455"/>
  <c r="CU455"/>
  <c r="DI454"/>
  <c r="DE454"/>
  <c r="DC454"/>
  <c r="CZ454"/>
  <c r="CY454"/>
  <c r="CW454"/>
  <c r="CU454"/>
  <c r="DI453"/>
  <c r="DE453"/>
  <c r="DC453"/>
  <c r="DA453"/>
  <c r="CZ453"/>
  <c r="CY453"/>
  <c r="CW453"/>
  <c r="CU453"/>
  <c r="DI452"/>
  <c r="DE452"/>
  <c r="DC452"/>
  <c r="DB452"/>
  <c r="DA452"/>
  <c r="CZ452"/>
  <c r="CY452"/>
  <c r="CW452"/>
  <c r="CU452"/>
  <c r="DI451"/>
  <c r="DE451"/>
  <c r="CZ451"/>
  <c r="DI450"/>
  <c r="DG450"/>
  <c r="DE450"/>
  <c r="DC450"/>
  <c r="DA450"/>
  <c r="CZ450"/>
  <c r="CY450"/>
  <c r="CW450"/>
  <c r="CU450"/>
  <c r="DI449"/>
  <c r="DG449"/>
  <c r="DE449"/>
  <c r="DC449"/>
  <c r="DA449"/>
  <c r="CZ449"/>
  <c r="CY449"/>
  <c r="CW449"/>
  <c r="CU449"/>
  <c r="DI448"/>
  <c r="DG448"/>
  <c r="DE448"/>
  <c r="DC448"/>
  <c r="DA448"/>
  <c r="CZ448"/>
  <c r="CY448"/>
  <c r="CW448"/>
  <c r="CU448"/>
  <c r="DI447"/>
  <c r="DE447"/>
  <c r="DC447"/>
  <c r="CZ447"/>
  <c r="CY447"/>
  <c r="CW447"/>
  <c r="CU447"/>
  <c r="DK446"/>
  <c r="DI446"/>
  <c r="DG446"/>
  <c r="DE446"/>
  <c r="DC446"/>
  <c r="DA446"/>
  <c r="CZ446"/>
  <c r="CY446"/>
  <c r="CW446"/>
  <c r="CU446"/>
  <c r="DJ445"/>
  <c r="DI445"/>
  <c r="DG445"/>
  <c r="DF445"/>
  <c r="DE445"/>
  <c r="DD445"/>
  <c r="DC445"/>
  <c r="DB445"/>
  <c r="DA445"/>
  <c r="CZ445"/>
  <c r="CY445"/>
  <c r="CX445"/>
  <c r="CW445"/>
  <c r="CV445"/>
  <c r="CU445"/>
  <c r="CT445"/>
  <c r="DJ444"/>
  <c r="DI444"/>
  <c r="DG444"/>
  <c r="DF444"/>
  <c r="DE444"/>
  <c r="DD444"/>
  <c r="DC444"/>
  <c r="DB444"/>
  <c r="DA444"/>
  <c r="CZ444"/>
  <c r="CY444"/>
  <c r="CX444"/>
  <c r="CW444"/>
  <c r="CU444"/>
  <c r="DI443"/>
  <c r="DG443"/>
  <c r="DF443"/>
  <c r="DD443"/>
  <c r="DB443"/>
  <c r="DA443"/>
  <c r="CZ443"/>
  <c r="CX443"/>
  <c r="CW443"/>
  <c r="CV443"/>
  <c r="CU443"/>
  <c r="CT443"/>
  <c r="DG442"/>
  <c r="DF442"/>
  <c r="DE442"/>
  <c r="DD442"/>
  <c r="DB442"/>
  <c r="DA442"/>
  <c r="CZ442"/>
  <c r="CY442"/>
  <c r="CX442"/>
  <c r="CW442"/>
  <c r="CV442"/>
  <c r="CU442"/>
  <c r="CT442"/>
  <c r="DI441"/>
  <c r="DG441"/>
  <c r="DF441"/>
  <c r="DE441"/>
  <c r="DD441"/>
  <c r="DC441"/>
  <c r="DB441"/>
  <c r="DA441"/>
  <c r="CZ441"/>
  <c r="CY441"/>
  <c r="CX441"/>
  <c r="CW441"/>
  <c r="CV441"/>
  <c r="CU441"/>
  <c r="CT441"/>
  <c r="DI439"/>
  <c r="DG439"/>
  <c r="DF439"/>
  <c r="DE439"/>
  <c r="DD439"/>
  <c r="DC439"/>
  <c r="DB439"/>
  <c r="DA439"/>
  <c r="CZ439"/>
  <c r="CY439"/>
  <c r="CX439"/>
  <c r="CW439"/>
  <c r="CV439"/>
  <c r="CU439"/>
  <c r="CT439"/>
  <c r="DI438"/>
  <c r="DG438"/>
  <c r="DE438"/>
  <c r="DD438"/>
  <c r="DC438"/>
  <c r="DA438"/>
  <c r="CZ438"/>
  <c r="CY438"/>
  <c r="CW438"/>
  <c r="CU438"/>
  <c r="DI437"/>
  <c r="DE437"/>
  <c r="DC437"/>
  <c r="CZ437"/>
  <c r="CY437"/>
  <c r="CW437"/>
  <c r="CU437"/>
  <c r="DI436"/>
  <c r="DH436"/>
  <c r="DG436"/>
  <c r="DF436"/>
  <c r="DE436"/>
  <c r="DD436"/>
  <c r="DC436"/>
  <c r="CZ436"/>
  <c r="CY436"/>
  <c r="CW436"/>
  <c r="CU436"/>
  <c r="DI435"/>
  <c r="DH435"/>
  <c r="DG435"/>
  <c r="DF435"/>
  <c r="DE435"/>
  <c r="DC435"/>
  <c r="CZ435"/>
  <c r="CY435"/>
  <c r="CW435"/>
  <c r="CU435"/>
  <c r="DI434"/>
  <c r="DH434"/>
  <c r="DG434"/>
  <c r="DF434"/>
  <c r="DE434"/>
  <c r="DC434"/>
  <c r="CZ434"/>
  <c r="CY434"/>
  <c r="CW434"/>
  <c r="CU434"/>
  <c r="DI433"/>
  <c r="DG433"/>
  <c r="DF433"/>
  <c r="DE433"/>
  <c r="DD433"/>
  <c r="DC433"/>
  <c r="DB433"/>
  <c r="DA433"/>
  <c r="CZ433"/>
  <c r="CV433"/>
  <c r="CU433"/>
  <c r="CT433"/>
  <c r="DI432"/>
  <c r="DG432"/>
  <c r="DF432"/>
  <c r="DE432"/>
  <c r="DD432"/>
  <c r="DC432"/>
  <c r="DB432"/>
  <c r="DA432"/>
  <c r="CZ432"/>
  <c r="CV432"/>
  <c r="CU432"/>
  <c r="CT432"/>
  <c r="DK431"/>
  <c r="DI431"/>
  <c r="DH431"/>
  <c r="DG431"/>
  <c r="DF431"/>
  <c r="DE431"/>
  <c r="DD431"/>
  <c r="DC431"/>
  <c r="DB431"/>
  <c r="DA431"/>
  <c r="CZ431"/>
  <c r="CY431"/>
  <c r="CU431"/>
  <c r="CT431"/>
  <c r="DJ430"/>
  <c r="DI430"/>
  <c r="DH430"/>
  <c r="DG430"/>
  <c r="DF430"/>
  <c r="DE430"/>
  <c r="DD430"/>
  <c r="DC430"/>
  <c r="DB430"/>
  <c r="DA430"/>
  <c r="CZ430"/>
  <c r="CV430"/>
  <c r="CU430"/>
  <c r="CT430"/>
  <c r="DJ429"/>
  <c r="DI429"/>
  <c r="DH429"/>
  <c r="DG429"/>
  <c r="DF429"/>
  <c r="DE429"/>
  <c r="DD429"/>
  <c r="DC429"/>
  <c r="DB429"/>
  <c r="DA429"/>
  <c r="CZ429"/>
  <c r="CV429"/>
  <c r="CU429"/>
  <c r="CT429"/>
  <c r="DJ428"/>
  <c r="DI428"/>
  <c r="DH428"/>
  <c r="DG428"/>
  <c r="DF428"/>
  <c r="DE428"/>
  <c r="DD428"/>
  <c r="DC428"/>
  <c r="DB428"/>
  <c r="DA428"/>
  <c r="CZ428"/>
  <c r="CV428"/>
  <c r="CU428"/>
  <c r="CT428"/>
  <c r="DJ427"/>
  <c r="DI427"/>
  <c r="DH427"/>
  <c r="DG427"/>
  <c r="DF427"/>
  <c r="DE427"/>
  <c r="DD427"/>
  <c r="DC427"/>
  <c r="DB427"/>
  <c r="DA427"/>
  <c r="CZ427"/>
  <c r="CV427"/>
  <c r="CU427"/>
  <c r="CT427"/>
  <c r="DJ426"/>
  <c r="DI426"/>
  <c r="DH426"/>
  <c r="DG426"/>
  <c r="DF426"/>
  <c r="DE426"/>
  <c r="DD426"/>
  <c r="DC426"/>
  <c r="DB426"/>
  <c r="DA426"/>
  <c r="CZ426"/>
  <c r="CV426"/>
  <c r="CU426"/>
  <c r="CT426"/>
  <c r="DJ425"/>
  <c r="DI425"/>
  <c r="DH425"/>
  <c r="DG425"/>
  <c r="DF425"/>
  <c r="DE425"/>
  <c r="DD425"/>
  <c r="DC425"/>
  <c r="DB425"/>
  <c r="DA425"/>
  <c r="CZ425"/>
  <c r="CV425"/>
  <c r="CU425"/>
  <c r="CT425"/>
  <c r="DJ424"/>
  <c r="DI424"/>
  <c r="DH424"/>
  <c r="DG424"/>
  <c r="DF424"/>
  <c r="DE424"/>
  <c r="DD424"/>
  <c r="DC424"/>
  <c r="DB424"/>
  <c r="DA424"/>
  <c r="CZ424"/>
  <c r="CV424"/>
  <c r="CU424"/>
  <c r="CT424"/>
  <c r="DJ423"/>
  <c r="DI423"/>
  <c r="DH423"/>
  <c r="DG423"/>
  <c r="DF423"/>
  <c r="DE423"/>
  <c r="DD423"/>
  <c r="DC423"/>
  <c r="DB423"/>
  <c r="DA423"/>
  <c r="CZ423"/>
  <c r="CV423"/>
  <c r="CU423"/>
  <c r="CT423"/>
  <c r="DJ422"/>
  <c r="DI422"/>
  <c r="DH422"/>
  <c r="DG422"/>
  <c r="DF422"/>
  <c r="DE422"/>
  <c r="DD422"/>
  <c r="DC422"/>
  <c r="DB422"/>
  <c r="DA422"/>
  <c r="CZ422"/>
  <c r="CV422"/>
  <c r="CU422"/>
  <c r="CT422"/>
  <c r="DJ421"/>
  <c r="DI421"/>
  <c r="DH421"/>
  <c r="DG421"/>
  <c r="DF421"/>
  <c r="DE421"/>
  <c r="DD421"/>
  <c r="DC421"/>
  <c r="DB421"/>
  <c r="DA421"/>
  <c r="CZ421"/>
  <c r="CV421"/>
  <c r="CU421"/>
  <c r="CT421"/>
  <c r="DJ420"/>
  <c r="DI420"/>
  <c r="DH420"/>
  <c r="DG420"/>
  <c r="DF420"/>
  <c r="DE420"/>
  <c r="DD420"/>
  <c r="DC420"/>
  <c r="DB420"/>
  <c r="DA420"/>
  <c r="CZ420"/>
  <c r="CV420"/>
  <c r="CU420"/>
  <c r="CT420"/>
  <c r="DJ419"/>
  <c r="DI419"/>
  <c r="DH419"/>
  <c r="DG419"/>
  <c r="DD419"/>
  <c r="DC419"/>
  <c r="DB419"/>
  <c r="DA419"/>
  <c r="CZ419"/>
  <c r="CV419"/>
  <c r="CU419"/>
  <c r="CT419"/>
  <c r="DJ418"/>
  <c r="DI418"/>
  <c r="DH418"/>
  <c r="DG418"/>
  <c r="DD418"/>
  <c r="DC418"/>
  <c r="DB418"/>
  <c r="DA418"/>
  <c r="CZ418"/>
  <c r="CV418"/>
  <c r="CU418"/>
  <c r="CT418"/>
  <c r="DJ417"/>
  <c r="DI417"/>
  <c r="DG417"/>
  <c r="DE417"/>
  <c r="DD417"/>
  <c r="DC417"/>
  <c r="DB417"/>
  <c r="CZ417"/>
  <c r="CU417"/>
  <c r="DJ416"/>
  <c r="DI416"/>
  <c r="DE416"/>
  <c r="CZ416"/>
  <c r="CU416"/>
  <c r="CT416"/>
  <c r="DJ415"/>
  <c r="DI415"/>
  <c r="DH415"/>
  <c r="DG415"/>
  <c r="DF415"/>
  <c r="DE415"/>
  <c r="DD415"/>
  <c r="DB415"/>
  <c r="DA415"/>
  <c r="CZ415"/>
  <c r="CV415"/>
  <c r="CU415"/>
  <c r="CT415"/>
  <c r="DJ414"/>
  <c r="DH414"/>
  <c r="DG414"/>
  <c r="DF414"/>
  <c r="DE414"/>
  <c r="DC414"/>
  <c r="DB414"/>
  <c r="DA414"/>
  <c r="CZ414"/>
  <c r="CY414"/>
  <c r="CX414"/>
  <c r="CW414"/>
  <c r="CV414"/>
  <c r="CU414"/>
  <c r="DJ413"/>
  <c r="DI413"/>
  <c r="DE413"/>
  <c r="DD413"/>
  <c r="DC413"/>
  <c r="DB413"/>
  <c r="CZ413"/>
  <c r="CU413"/>
  <c r="DJ412"/>
  <c r="DH412"/>
  <c r="DF412"/>
  <c r="DE412"/>
  <c r="DD412"/>
  <c r="DB412"/>
  <c r="DA412"/>
  <c r="CZ412"/>
  <c r="CV412"/>
  <c r="CT412"/>
  <c r="DJ411"/>
  <c r="DH411"/>
  <c r="DF411"/>
  <c r="DE411"/>
  <c r="DD411"/>
  <c r="DA411"/>
  <c r="CZ411"/>
  <c r="CT411"/>
  <c r="DH410"/>
  <c r="DF410"/>
  <c r="DE410"/>
  <c r="DD410"/>
  <c r="DA410"/>
  <c r="CZ410"/>
  <c r="CT410"/>
  <c r="DK409"/>
  <c r="DJ409"/>
  <c r="DH409"/>
  <c r="DF409"/>
  <c r="DE409"/>
  <c r="DD409"/>
  <c r="DB409"/>
  <c r="DA409"/>
  <c r="CZ409"/>
  <c r="CV409"/>
  <c r="CT409"/>
  <c r="DK408"/>
  <c r="DJ408"/>
  <c r="DI408"/>
  <c r="DH408"/>
  <c r="DG408"/>
  <c r="DF408"/>
  <c r="DE408"/>
  <c r="DD408"/>
  <c r="DA408"/>
  <c r="CZ408"/>
  <c r="CV408"/>
  <c r="CT408"/>
  <c r="DJ407"/>
  <c r="DH407"/>
  <c r="DF407"/>
  <c r="DE407"/>
  <c r="DD407"/>
  <c r="DA407"/>
  <c r="CZ407"/>
  <c r="CT407"/>
  <c r="DJ406"/>
  <c r="DH406"/>
  <c r="DF406"/>
  <c r="DE406"/>
  <c r="DD406"/>
  <c r="DB406"/>
  <c r="DA406"/>
  <c r="CZ406"/>
  <c r="CU406"/>
  <c r="CT406"/>
  <c r="DJ405"/>
  <c r="DG405"/>
  <c r="DF405"/>
  <c r="DE405"/>
  <c r="DD405"/>
  <c r="DB405"/>
  <c r="DA405"/>
  <c r="CZ405"/>
  <c r="CV405"/>
  <c r="CU405"/>
  <c r="CT405"/>
  <c r="DJ404"/>
  <c r="DH404"/>
  <c r="DF404"/>
  <c r="DD404"/>
  <c r="DA404"/>
  <c r="CZ404"/>
  <c r="CY404"/>
  <c r="CX404"/>
  <c r="CW404"/>
  <c r="CT404"/>
  <c r="DJ403"/>
  <c r="DH403"/>
  <c r="DF403"/>
  <c r="DE403"/>
  <c r="DD403"/>
  <c r="DA403"/>
  <c r="CZ403"/>
  <c r="CT403"/>
  <c r="DJ402"/>
  <c r="DH402"/>
  <c r="DF402"/>
  <c r="DE402"/>
  <c r="DD402"/>
  <c r="DB402"/>
  <c r="DA402"/>
  <c r="CZ402"/>
  <c r="CT402"/>
  <c r="DJ401"/>
  <c r="DH401"/>
  <c r="DF401"/>
  <c r="DE401"/>
  <c r="DD401"/>
  <c r="DB401"/>
  <c r="DA401"/>
  <c r="CZ401"/>
  <c r="CX401"/>
  <c r="CU401"/>
  <c r="CT401"/>
  <c r="DJ400"/>
  <c r="DH400"/>
  <c r="DF400"/>
  <c r="DE400"/>
  <c r="DD400"/>
  <c r="DB400"/>
  <c r="DA400"/>
  <c r="CZ400"/>
  <c r="CT400"/>
  <c r="DJ399"/>
  <c r="DH399"/>
  <c r="DF399"/>
  <c r="DE399"/>
  <c r="DD399"/>
  <c r="DB399"/>
  <c r="DA399"/>
  <c r="CZ399"/>
  <c r="CT399"/>
  <c r="DJ398"/>
  <c r="DH398"/>
  <c r="DF398"/>
  <c r="DE398"/>
  <c r="DD398"/>
  <c r="DB398"/>
  <c r="DA398"/>
  <c r="CZ398"/>
  <c r="CT398"/>
  <c r="DJ397"/>
  <c r="DH397"/>
  <c r="DF397"/>
  <c r="DE397"/>
  <c r="DD397"/>
  <c r="DC397"/>
  <c r="DB397"/>
  <c r="DA397"/>
  <c r="CZ397"/>
  <c r="CX397"/>
  <c r="CV397"/>
  <c r="CT397"/>
  <c r="DK396"/>
  <c r="DI396"/>
  <c r="DH396"/>
  <c r="DG396"/>
  <c r="DF396"/>
  <c r="DE396"/>
  <c r="DD396"/>
  <c r="DC396"/>
  <c r="DA396"/>
  <c r="CY396"/>
  <c r="CW396"/>
  <c r="CV396"/>
  <c r="CU396"/>
  <c r="CT396"/>
  <c r="DK395"/>
  <c r="DI395"/>
  <c r="DH395"/>
  <c r="DG395"/>
  <c r="DF395"/>
  <c r="DE395"/>
  <c r="DD395"/>
  <c r="DC395"/>
  <c r="DA395"/>
  <c r="CY395"/>
  <c r="CW395"/>
  <c r="CV395"/>
  <c r="CU395"/>
  <c r="CT395"/>
  <c r="DK394"/>
  <c r="DI394"/>
  <c r="DH394"/>
  <c r="DG394"/>
  <c r="DF394"/>
  <c r="DE394"/>
  <c r="DD394"/>
  <c r="DC394"/>
  <c r="DA394"/>
  <c r="CY394"/>
  <c r="CW394"/>
  <c r="CV394"/>
  <c r="CU394"/>
  <c r="CT394"/>
  <c r="DK393"/>
  <c r="DJ393"/>
  <c r="DI393"/>
  <c r="DH393"/>
  <c r="DG393"/>
  <c r="DE393"/>
  <c r="DD393"/>
  <c r="DC393"/>
  <c r="DA393"/>
  <c r="CY393"/>
  <c r="CW393"/>
  <c r="CV393"/>
  <c r="CU393"/>
  <c r="CT393"/>
  <c r="DI392"/>
  <c r="DH392"/>
  <c r="DF392"/>
  <c r="DE392"/>
  <c r="DD392"/>
  <c r="DC392"/>
  <c r="DB392"/>
  <c r="DA392"/>
  <c r="CZ392"/>
  <c r="CX392"/>
  <c r="CV392"/>
  <c r="CU392"/>
  <c r="CT392"/>
  <c r="DH391"/>
  <c r="DF391"/>
  <c r="DE391"/>
  <c r="DD391"/>
  <c r="DC391"/>
  <c r="DB391"/>
  <c r="DA391"/>
  <c r="CZ391"/>
  <c r="CX391"/>
  <c r="CV391"/>
  <c r="CU391"/>
  <c r="CT391"/>
  <c r="DH390"/>
  <c r="DF390"/>
  <c r="DE390"/>
  <c r="DD390"/>
  <c r="DC390"/>
  <c r="DB390"/>
  <c r="DA390"/>
  <c r="CZ390"/>
  <c r="CX390"/>
  <c r="CV390"/>
  <c r="CU390"/>
  <c r="CT390"/>
  <c r="DH389"/>
  <c r="DF389"/>
  <c r="DE389"/>
  <c r="DD389"/>
  <c r="DC389"/>
  <c r="DB389"/>
  <c r="DA389"/>
  <c r="CZ389"/>
  <c r="CX389"/>
  <c r="CV389"/>
  <c r="CU389"/>
  <c r="CT389"/>
  <c r="DH388"/>
  <c r="DF388"/>
  <c r="DE388"/>
  <c r="DD388"/>
  <c r="DC388"/>
  <c r="DB388"/>
  <c r="DA388"/>
  <c r="CZ388"/>
  <c r="CX388"/>
  <c r="CU388"/>
  <c r="DH387"/>
  <c r="DF387"/>
  <c r="DE387"/>
  <c r="DD387"/>
  <c r="DC387"/>
  <c r="DB387"/>
  <c r="DA387"/>
  <c r="CZ387"/>
  <c r="CX387"/>
  <c r="CU387"/>
  <c r="DH386"/>
  <c r="DF386"/>
  <c r="DE386"/>
  <c r="DD386"/>
  <c r="DC386"/>
  <c r="DB386"/>
  <c r="DA386"/>
  <c r="CZ386"/>
  <c r="CX386"/>
  <c r="CU386"/>
  <c r="CT386"/>
  <c r="DH385"/>
  <c r="DF385"/>
  <c r="DE385"/>
  <c r="DD385"/>
  <c r="DC385"/>
  <c r="DB385"/>
  <c r="DA385"/>
  <c r="CZ385"/>
  <c r="CX385"/>
  <c r="CV385"/>
  <c r="CU385"/>
  <c r="CT385"/>
  <c r="DH384"/>
  <c r="DF384"/>
  <c r="DE384"/>
  <c r="DD384"/>
  <c r="DC384"/>
  <c r="DB384"/>
  <c r="DA384"/>
  <c r="CZ384"/>
  <c r="CX384"/>
  <c r="CU384"/>
  <c r="CT384"/>
  <c r="DI383"/>
  <c r="DH383"/>
  <c r="DF383"/>
  <c r="DE383"/>
  <c r="DD383"/>
  <c r="DC383"/>
  <c r="DB383"/>
  <c r="DA383"/>
  <c r="CZ383"/>
  <c r="CX383"/>
  <c r="CV383"/>
  <c r="CU383"/>
  <c r="CT383"/>
  <c r="DH382"/>
  <c r="DF382"/>
  <c r="DE382"/>
  <c r="DD382"/>
  <c r="DC382"/>
  <c r="DB382"/>
  <c r="DA382"/>
  <c r="CZ382"/>
  <c r="CX382"/>
  <c r="CV382"/>
  <c r="CU382"/>
  <c r="CT382"/>
  <c r="DH381"/>
  <c r="DF381"/>
  <c r="DE381"/>
  <c r="DD381"/>
  <c r="DC381"/>
  <c r="DB381"/>
  <c r="DA381"/>
  <c r="CZ381"/>
  <c r="CX381"/>
  <c r="CV381"/>
  <c r="CU381"/>
  <c r="CT381"/>
  <c r="DA371"/>
  <c r="DA370"/>
  <c r="DA369"/>
  <c r="CY369"/>
  <c r="DB368"/>
  <c r="DA368"/>
  <c r="CY368"/>
  <c r="CX368"/>
  <c r="DH367"/>
  <c r="DB367"/>
  <c r="DA367"/>
  <c r="CZ367"/>
  <c r="CY367"/>
  <c r="CX367"/>
  <c r="DH366"/>
  <c r="DF366"/>
  <c r="DD366"/>
  <c r="DB366"/>
  <c r="DA366"/>
  <c r="CZ366"/>
  <c r="CY366"/>
  <c r="CX366"/>
  <c r="DH365"/>
  <c r="DF365"/>
  <c r="DD365"/>
  <c r="DB365"/>
  <c r="DA365"/>
  <c r="CZ365"/>
  <c r="CY365"/>
  <c r="CX365"/>
  <c r="DH364"/>
  <c r="DF364"/>
  <c r="DD364"/>
  <c r="DB364"/>
  <c r="DA364"/>
  <c r="CZ364"/>
  <c r="CY364"/>
  <c r="CX364"/>
  <c r="CT364"/>
  <c r="DH363"/>
  <c r="DF363"/>
  <c r="DD363"/>
  <c r="DB363"/>
  <c r="DA363"/>
  <c r="CZ363"/>
  <c r="CX363"/>
  <c r="CU363"/>
  <c r="DH362"/>
  <c r="DF362"/>
  <c r="DD362"/>
  <c r="DB362"/>
  <c r="DA362"/>
  <c r="CZ362"/>
  <c r="CX362"/>
  <c r="CU362"/>
  <c r="DH361"/>
  <c r="DF361"/>
  <c r="DE361"/>
  <c r="DD361"/>
  <c r="DC361"/>
  <c r="DB361"/>
  <c r="DA361"/>
  <c r="CZ361"/>
  <c r="CY361"/>
  <c r="CX361"/>
  <c r="CU361"/>
  <c r="CT361"/>
  <c r="DH360"/>
  <c r="DF360"/>
  <c r="DD360"/>
  <c r="DB360"/>
  <c r="DA360"/>
  <c r="CZ360"/>
  <c r="CX360"/>
  <c r="CU360"/>
  <c r="CT360"/>
  <c r="DH359"/>
  <c r="DF359"/>
  <c r="DD359"/>
  <c r="DC359"/>
  <c r="DB359"/>
  <c r="DA359"/>
  <c r="CZ359"/>
  <c r="CX359"/>
  <c r="CU359"/>
  <c r="DH358"/>
  <c r="DG358"/>
  <c r="DF358"/>
  <c r="DD358"/>
  <c r="DB358"/>
  <c r="DA358"/>
  <c r="CZ358"/>
  <c r="CX358"/>
  <c r="CU358"/>
  <c r="DH357"/>
  <c r="DF357"/>
  <c r="DE357"/>
  <c r="DD357"/>
  <c r="DB357"/>
  <c r="DA357"/>
  <c r="CZ357"/>
  <c r="CX357"/>
  <c r="CU357"/>
  <c r="CT357"/>
  <c r="DK356"/>
  <c r="DJ356"/>
  <c r="DI356"/>
  <c r="DH356"/>
  <c r="DG356"/>
  <c r="DF356"/>
  <c r="DE356"/>
  <c r="DD356"/>
  <c r="DB356"/>
  <c r="DA356"/>
  <c r="CZ356"/>
  <c r="CY356"/>
  <c r="CX356"/>
  <c r="CU356"/>
  <c r="CT356"/>
  <c r="DK355"/>
  <c r="DH355"/>
  <c r="DF355"/>
  <c r="DE355"/>
  <c r="DD355"/>
  <c r="DB355"/>
  <c r="DA355"/>
  <c r="CZ355"/>
  <c r="CX355"/>
  <c r="CU355"/>
  <c r="DJ354"/>
  <c r="DI354"/>
  <c r="DH354"/>
  <c r="DF354"/>
  <c r="DE354"/>
  <c r="DD354"/>
  <c r="DC354"/>
  <c r="DB354"/>
  <c r="DA354"/>
  <c r="CZ354"/>
  <c r="CX354"/>
  <c r="CU354"/>
  <c r="DJ353"/>
  <c r="DI353"/>
  <c r="DH353"/>
  <c r="DF353"/>
  <c r="DE353"/>
  <c r="DD353"/>
  <c r="DC353"/>
  <c r="DB353"/>
  <c r="DA353"/>
  <c r="CZ353"/>
  <c r="CX353"/>
  <c r="CV353"/>
  <c r="CU353"/>
  <c r="CT353"/>
  <c r="DG352"/>
  <c r="DF352"/>
  <c r="DE352"/>
  <c r="DD352"/>
  <c r="DC352"/>
  <c r="DB352"/>
  <c r="DA352"/>
  <c r="CZ352"/>
  <c r="CY352"/>
  <c r="CX352"/>
  <c r="CW352"/>
  <c r="CV352"/>
  <c r="CU352"/>
  <c r="CT352"/>
  <c r="DK351"/>
  <c r="DJ351"/>
  <c r="DI351"/>
  <c r="DH351"/>
  <c r="DF351"/>
  <c r="DE351"/>
  <c r="DD351"/>
  <c r="DC351"/>
  <c r="DB351"/>
  <c r="DA351"/>
  <c r="CZ351"/>
  <c r="CX351"/>
  <c r="CV351"/>
  <c r="CU351"/>
  <c r="CT351"/>
  <c r="DK350"/>
  <c r="DJ350"/>
  <c r="DI350"/>
  <c r="DH350"/>
  <c r="DF350"/>
  <c r="DE350"/>
  <c r="DD350"/>
  <c r="DC350"/>
  <c r="DB350"/>
  <c r="DA350"/>
  <c r="CZ350"/>
  <c r="CX350"/>
  <c r="CV350"/>
  <c r="CU350"/>
  <c r="CT350"/>
  <c r="DJ349"/>
  <c r="DI349"/>
  <c r="DH349"/>
  <c r="DF349"/>
  <c r="DE349"/>
  <c r="DD349"/>
  <c r="DC349"/>
  <c r="DB349"/>
  <c r="DA349"/>
  <c r="CZ349"/>
  <c r="CX349"/>
  <c r="CU349"/>
  <c r="CT349"/>
  <c r="DJ348"/>
  <c r="DI348"/>
  <c r="DH348"/>
  <c r="DF348"/>
  <c r="DE348"/>
  <c r="DD348"/>
  <c r="DC348"/>
  <c r="DB348"/>
  <c r="DA348"/>
  <c r="CZ348"/>
  <c r="CX348"/>
  <c r="CV348"/>
  <c r="CU348"/>
  <c r="CT348"/>
  <c r="DJ347"/>
  <c r="DI347"/>
  <c r="DH347"/>
  <c r="DF347"/>
  <c r="DE347"/>
  <c r="DD347"/>
  <c r="DC347"/>
  <c r="DB347"/>
  <c r="DA347"/>
  <c r="CZ347"/>
  <c r="CX347"/>
  <c r="CV347"/>
  <c r="CU347"/>
  <c r="CT347"/>
  <c r="DK346"/>
  <c r="DJ346"/>
  <c r="DI346"/>
  <c r="DH346"/>
  <c r="DF346"/>
  <c r="DE346"/>
  <c r="DD346"/>
  <c r="DC346"/>
  <c r="DB346"/>
  <c r="DA346"/>
  <c r="CZ346"/>
  <c r="CX346"/>
  <c r="CV346"/>
  <c r="CU346"/>
  <c r="CT346"/>
  <c r="DK345"/>
  <c r="DJ345"/>
  <c r="DI345"/>
  <c r="DH345"/>
  <c r="DF345"/>
  <c r="DE345"/>
  <c r="DD345"/>
  <c r="DC345"/>
  <c r="DB345"/>
  <c r="DA345"/>
  <c r="CZ345"/>
  <c r="CX345"/>
  <c r="CV345"/>
  <c r="CU345"/>
  <c r="CT345"/>
  <c r="DI344"/>
  <c r="DH344"/>
  <c r="DF344"/>
  <c r="DE344"/>
  <c r="DD344"/>
  <c r="DC344"/>
  <c r="DB344"/>
  <c r="DA344"/>
  <c r="CZ344"/>
  <c r="CX344"/>
  <c r="CV344"/>
  <c r="CU344"/>
  <c r="CT344"/>
  <c r="DK343"/>
  <c r="DJ343"/>
  <c r="DI343"/>
  <c r="DH343"/>
  <c r="DF343"/>
  <c r="DE343"/>
  <c r="DD343"/>
  <c r="DB343"/>
  <c r="DA343"/>
  <c r="CZ343"/>
  <c r="CX343"/>
  <c r="CV343"/>
  <c r="CU343"/>
  <c r="CT343"/>
  <c r="DK342"/>
  <c r="DJ342"/>
  <c r="DI342"/>
  <c r="DH342"/>
  <c r="DF342"/>
  <c r="DE342"/>
  <c r="DD342"/>
  <c r="DB342"/>
  <c r="DA342"/>
  <c r="CZ342"/>
  <c r="CX342"/>
  <c r="CU342"/>
  <c r="CT342"/>
  <c r="DJ341"/>
  <c r="DI341"/>
  <c r="DH341"/>
  <c r="DF341"/>
  <c r="DE341"/>
  <c r="DD341"/>
  <c r="DB341"/>
  <c r="DA341"/>
  <c r="CZ341"/>
  <c r="CX341"/>
  <c r="CU341"/>
  <c r="CT341"/>
  <c r="DF340"/>
  <c r="DE340"/>
  <c r="DD340"/>
  <c r="DB340"/>
  <c r="DA340"/>
  <c r="CZ340"/>
  <c r="CX340"/>
  <c r="CU340"/>
  <c r="CT340"/>
  <c r="DH339"/>
  <c r="DE339"/>
  <c r="DD339"/>
  <c r="DB339"/>
  <c r="DA339"/>
  <c r="CZ339"/>
  <c r="CU339"/>
  <c r="CT339"/>
  <c r="DK338"/>
  <c r="DJ338"/>
  <c r="DI338"/>
  <c r="DH338"/>
  <c r="DG338"/>
  <c r="DF338"/>
  <c r="DE338"/>
  <c r="DD338"/>
  <c r="DC338"/>
  <c r="DB338"/>
  <c r="DA338"/>
  <c r="CZ338"/>
  <c r="CT338"/>
  <c r="DK337"/>
  <c r="DJ337"/>
  <c r="DI337"/>
  <c r="DH337"/>
  <c r="DG337"/>
  <c r="DF337"/>
  <c r="DE337"/>
  <c r="DD337"/>
  <c r="DC337"/>
  <c r="DB337"/>
  <c r="DA337"/>
  <c r="CZ337"/>
  <c r="CX337"/>
  <c r="CU337"/>
  <c r="CT337"/>
  <c r="DK336"/>
  <c r="DJ336"/>
  <c r="DI336"/>
  <c r="DH336"/>
  <c r="DG336"/>
  <c r="DF336"/>
  <c r="DE336"/>
  <c r="DD336"/>
  <c r="DC336"/>
  <c r="DB336"/>
  <c r="DA336"/>
  <c r="CZ336"/>
  <c r="CX336"/>
  <c r="CU336"/>
  <c r="CT336"/>
  <c r="DK335"/>
  <c r="DJ335"/>
  <c r="DI335"/>
  <c r="DH335"/>
  <c r="DG335"/>
  <c r="DF335"/>
  <c r="DE335"/>
  <c r="DD335"/>
  <c r="DC335"/>
  <c r="DB335"/>
  <c r="DA335"/>
  <c r="CZ335"/>
  <c r="CX335"/>
  <c r="CU335"/>
  <c r="CT335"/>
  <c r="DJ334"/>
  <c r="DI334"/>
  <c r="DH334"/>
  <c r="DF334"/>
  <c r="DE334"/>
  <c r="DD334"/>
  <c r="DB334"/>
  <c r="DA334"/>
  <c r="CZ334"/>
  <c r="CT334"/>
  <c r="DG333"/>
  <c r="DC333"/>
  <c r="DB333"/>
  <c r="DA333"/>
  <c r="CZ333"/>
  <c r="CX333"/>
  <c r="CW333"/>
  <c r="CT333"/>
  <c r="DJ332"/>
  <c r="DI332"/>
  <c r="DH332"/>
  <c r="DF332"/>
  <c r="DE332"/>
  <c r="DD332"/>
  <c r="DC332"/>
  <c r="DB332"/>
  <c r="DA332"/>
  <c r="CZ332"/>
  <c r="CT332"/>
  <c r="DJ331"/>
  <c r="DI331"/>
  <c r="DH331"/>
  <c r="DF331"/>
  <c r="DE331"/>
  <c r="DD331"/>
  <c r="DC331"/>
  <c r="DB331"/>
  <c r="DA331"/>
  <c r="CZ331"/>
  <c r="CU331"/>
  <c r="CT331"/>
  <c r="DJ330"/>
  <c r="DI330"/>
  <c r="DH330"/>
  <c r="DF330"/>
  <c r="DE330"/>
  <c r="DD330"/>
  <c r="DC330"/>
  <c r="DB330"/>
  <c r="DA330"/>
  <c r="CZ330"/>
  <c r="CU330"/>
  <c r="CT330"/>
  <c r="DK329"/>
  <c r="DJ329"/>
  <c r="DI329"/>
  <c r="DH329"/>
  <c r="DF329"/>
  <c r="DE329"/>
  <c r="DD329"/>
  <c r="DC329"/>
  <c r="DB329"/>
  <c r="DA329"/>
  <c r="CZ329"/>
  <c r="CU329"/>
  <c r="CT329"/>
  <c r="DK328"/>
  <c r="DJ328"/>
  <c r="DI328"/>
  <c r="DH328"/>
  <c r="DF328"/>
  <c r="DE328"/>
  <c r="DD328"/>
  <c r="DC328"/>
  <c r="DB328"/>
  <c r="DA328"/>
  <c r="CZ328"/>
  <c r="CU328"/>
  <c r="CT328"/>
  <c r="DK327"/>
  <c r="DJ327"/>
  <c r="DI327"/>
  <c r="DH327"/>
  <c r="DF327"/>
  <c r="DE327"/>
  <c r="DD327"/>
  <c r="DB327"/>
  <c r="DA327"/>
  <c r="CZ327"/>
  <c r="CU327"/>
  <c r="CT327"/>
  <c r="DF326"/>
  <c r="DD326"/>
  <c r="CX326"/>
  <c r="CW326"/>
  <c r="CT326"/>
  <c r="DF325"/>
  <c r="DD325"/>
  <c r="DC325"/>
  <c r="CX325"/>
  <c r="CW325"/>
  <c r="CT325"/>
  <c r="DF324"/>
  <c r="DE324"/>
  <c r="DD324"/>
  <c r="DB324"/>
  <c r="DA324"/>
  <c r="CZ324"/>
  <c r="CX324"/>
  <c r="CT324"/>
  <c r="DF323"/>
  <c r="DE323"/>
  <c r="DD323"/>
  <c r="DB323"/>
  <c r="DA323"/>
  <c r="CZ323"/>
  <c r="CX323"/>
  <c r="CT323"/>
  <c r="CT322"/>
  <c r="DG321"/>
  <c r="DF321"/>
  <c r="DE321"/>
  <c r="DD321"/>
  <c r="DC321"/>
  <c r="DB321"/>
  <c r="DA321"/>
  <c r="CZ321"/>
  <c r="CY321"/>
  <c r="CX321"/>
  <c r="CW321"/>
  <c r="CV321"/>
  <c r="CU321"/>
  <c r="CT321"/>
  <c r="DJ320"/>
  <c r="DH320"/>
  <c r="DG320"/>
  <c r="DF320"/>
  <c r="DE320"/>
  <c r="DD320"/>
  <c r="DC320"/>
  <c r="DB320"/>
  <c r="DA320"/>
  <c r="CZ320"/>
  <c r="CY320"/>
  <c r="CX320"/>
  <c r="CW320"/>
  <c r="CV320"/>
  <c r="CU320"/>
  <c r="CT320"/>
  <c r="DJ319"/>
  <c r="DH319"/>
  <c r="DF319"/>
  <c r="DE319"/>
  <c r="DD319"/>
  <c r="DC319"/>
  <c r="DB319"/>
  <c r="DA319"/>
  <c r="CZ319"/>
  <c r="CY319"/>
  <c r="CX319"/>
  <c r="CW319"/>
  <c r="CV319"/>
  <c r="CU319"/>
  <c r="CT319"/>
  <c r="DJ317"/>
  <c r="DH317"/>
  <c r="DF317"/>
  <c r="DE317"/>
  <c r="DD317"/>
  <c r="DB317"/>
  <c r="DA317"/>
  <c r="CZ317"/>
  <c r="CU317"/>
  <c r="CT317"/>
  <c r="DJ316"/>
  <c r="DH316"/>
  <c r="DF316"/>
  <c r="DE316"/>
  <c r="DD316"/>
  <c r="DB316"/>
  <c r="DA316"/>
  <c r="CZ316"/>
  <c r="CU316"/>
  <c r="CT316"/>
  <c r="DJ315"/>
  <c r="DH315"/>
  <c r="DF315"/>
  <c r="DE315"/>
  <c r="DD315"/>
  <c r="DB315"/>
  <c r="DA315"/>
  <c r="CZ315"/>
  <c r="CX315"/>
  <c r="CW315"/>
  <c r="CU315"/>
  <c r="CT315"/>
  <c r="DJ314"/>
  <c r="DH314"/>
  <c r="DF314"/>
  <c r="DE314"/>
  <c r="DD314"/>
  <c r="DB314"/>
  <c r="DA314"/>
  <c r="CZ314"/>
  <c r="CT314"/>
  <c r="DJ313"/>
  <c r="DH313"/>
  <c r="DF313"/>
  <c r="DD313"/>
  <c r="DB313"/>
  <c r="DA313"/>
  <c r="CZ313"/>
  <c r="CX313"/>
  <c r="CW313"/>
  <c r="CT313"/>
  <c r="DJ312"/>
  <c r="DH312"/>
  <c r="DF312"/>
  <c r="DE312"/>
  <c r="DD312"/>
  <c r="DB312"/>
  <c r="DA312"/>
  <c r="CZ312"/>
  <c r="CU312"/>
  <c r="CT312"/>
  <c r="DJ311"/>
  <c r="DH311"/>
  <c r="DF311"/>
  <c r="DE311"/>
  <c r="DD311"/>
  <c r="DB311"/>
  <c r="DA311"/>
  <c r="CZ311"/>
  <c r="CU311"/>
  <c r="CT311"/>
  <c r="DJ309"/>
  <c r="DH309"/>
  <c r="DG309"/>
  <c r="DF309"/>
  <c r="DE309"/>
  <c r="DD309"/>
  <c r="DB309"/>
  <c r="DA309"/>
  <c r="CZ309"/>
  <c r="CU309"/>
  <c r="CT309"/>
  <c r="DJ308"/>
  <c r="DH308"/>
  <c r="DF308"/>
  <c r="DE308"/>
  <c r="DD308"/>
  <c r="DB308"/>
  <c r="DA308"/>
  <c r="CZ308"/>
  <c r="CU308"/>
  <c r="CT308"/>
  <c r="DJ307"/>
  <c r="DH307"/>
  <c r="DF307"/>
  <c r="DE307"/>
  <c r="DD307"/>
  <c r="DB307"/>
  <c r="DA307"/>
  <c r="CZ307"/>
  <c r="CX307"/>
  <c r="CU307"/>
  <c r="CT307"/>
  <c r="DJ306"/>
  <c r="DH306"/>
  <c r="DF306"/>
  <c r="DE306"/>
  <c r="DD306"/>
  <c r="DB306"/>
  <c r="DA306"/>
  <c r="CZ306"/>
  <c r="CU306"/>
  <c r="CT306"/>
  <c r="DJ305"/>
  <c r="DH305"/>
  <c r="DF305"/>
  <c r="DE305"/>
  <c r="DD305"/>
  <c r="DB305"/>
  <c r="DA305"/>
  <c r="CZ305"/>
  <c r="CY305"/>
  <c r="CX305"/>
  <c r="CT305"/>
  <c r="DJ304"/>
  <c r="DI304"/>
  <c r="DH304"/>
  <c r="DF304"/>
  <c r="DE304"/>
  <c r="DD304"/>
  <c r="DB304"/>
  <c r="DA304"/>
  <c r="CZ304"/>
  <c r="CX304"/>
  <c r="CU304"/>
  <c r="CT304"/>
  <c r="DJ303"/>
  <c r="DH303"/>
  <c r="DF303"/>
  <c r="DE303"/>
  <c r="DD303"/>
  <c r="DA303"/>
  <c r="CZ303"/>
  <c r="CX303"/>
  <c r="CU303"/>
  <c r="CT303"/>
  <c r="DJ302"/>
  <c r="DH302"/>
  <c r="DF302"/>
  <c r="DE302"/>
  <c r="DD302"/>
  <c r="DA302"/>
  <c r="CZ302"/>
  <c r="CX302"/>
  <c r="CU302"/>
  <c r="CT302"/>
  <c r="DJ301"/>
  <c r="DH301"/>
  <c r="DG301"/>
  <c r="DF301"/>
  <c r="DE301"/>
  <c r="DD301"/>
  <c r="DB301"/>
  <c r="DA301"/>
  <c r="CZ301"/>
  <c r="CX301"/>
  <c r="CU301"/>
  <c r="CT301"/>
  <c r="DJ300"/>
  <c r="DH300"/>
  <c r="DF300"/>
  <c r="DD300"/>
  <c r="DB300"/>
  <c r="DA300"/>
  <c r="CZ300"/>
  <c r="CX300"/>
  <c r="CU300"/>
  <c r="CT300"/>
  <c r="DK299"/>
  <c r="DJ299"/>
  <c r="DH299"/>
  <c r="DF299"/>
  <c r="DE299"/>
  <c r="DD299"/>
  <c r="DB299"/>
  <c r="DA299"/>
  <c r="CZ299"/>
  <c r="CX299"/>
  <c r="CU299"/>
  <c r="CT299"/>
  <c r="DH298"/>
  <c r="DD298"/>
  <c r="CX298"/>
  <c r="CW298"/>
  <c r="CT298"/>
  <c r="DJ297"/>
  <c r="DH297"/>
  <c r="DF297"/>
  <c r="DE297"/>
  <c r="DD297"/>
  <c r="DB297"/>
  <c r="DA297"/>
  <c r="CZ297"/>
  <c r="CU297"/>
  <c r="CT297"/>
  <c r="DJ296"/>
  <c r="DH296"/>
  <c r="DF296"/>
  <c r="DE296"/>
  <c r="DD296"/>
  <c r="DB296"/>
  <c r="DA296"/>
  <c r="CZ296"/>
  <c r="CX296"/>
  <c r="CW296"/>
  <c r="CU296"/>
  <c r="CT296"/>
  <c r="DJ295"/>
  <c r="DH295"/>
  <c r="DJ294"/>
  <c r="DH294"/>
  <c r="DF294"/>
  <c r="DE294"/>
  <c r="DD294"/>
  <c r="DB294"/>
  <c r="DA294"/>
  <c r="CZ294"/>
  <c r="CX294"/>
  <c r="CW294"/>
  <c r="CU294"/>
  <c r="CT294"/>
  <c r="DJ293"/>
  <c r="DH293"/>
  <c r="DF293"/>
  <c r="DE293"/>
  <c r="DD293"/>
  <c r="DB293"/>
  <c r="DA293"/>
  <c r="CZ293"/>
  <c r="CX293"/>
  <c r="CW293"/>
  <c r="CU293"/>
  <c r="CT293"/>
  <c r="DJ292"/>
  <c r="DH292"/>
  <c r="DF292"/>
  <c r="DE292"/>
  <c r="DD292"/>
  <c r="DB292"/>
  <c r="DA292"/>
  <c r="CZ292"/>
  <c r="CX292"/>
  <c r="CW292"/>
  <c r="CU292"/>
  <c r="CT292"/>
  <c r="DJ291"/>
  <c r="DH291"/>
  <c r="DF291"/>
  <c r="DE291"/>
  <c r="DD291"/>
  <c r="DB291"/>
  <c r="DA291"/>
  <c r="CZ291"/>
  <c r="CX291"/>
  <c r="CW291"/>
  <c r="CU291"/>
  <c r="CT291"/>
  <c r="DJ290"/>
  <c r="DH290"/>
  <c r="DF290"/>
  <c r="DE290"/>
  <c r="DD290"/>
  <c r="DB290"/>
  <c r="DA290"/>
  <c r="CZ290"/>
  <c r="CX290"/>
  <c r="CU290"/>
  <c r="CT290"/>
  <c r="DK289"/>
  <c r="DJ289"/>
  <c r="DI289"/>
  <c r="DH289"/>
  <c r="DG289"/>
  <c r="DF289"/>
  <c r="DE289"/>
  <c r="DD289"/>
  <c r="DB289"/>
  <c r="DA289"/>
  <c r="CZ289"/>
  <c r="CY289"/>
  <c r="CX289"/>
  <c r="CW289"/>
  <c r="CV289"/>
  <c r="CU289"/>
  <c r="CT289"/>
  <c r="DJ288"/>
  <c r="DI288"/>
  <c r="DH288"/>
  <c r="DG288"/>
  <c r="DF288"/>
  <c r="DD288"/>
  <c r="DC288"/>
  <c r="DB288"/>
  <c r="DA288"/>
  <c r="CZ288"/>
  <c r="CY288"/>
  <c r="CX288"/>
  <c r="CW288"/>
  <c r="CU288"/>
  <c r="CT288"/>
  <c r="DH287"/>
  <c r="DG287"/>
  <c r="DF287"/>
  <c r="DE287"/>
  <c r="DD287"/>
  <c r="DC287"/>
  <c r="DB287"/>
  <c r="DA287"/>
  <c r="CZ287"/>
  <c r="CY287"/>
  <c r="CX287"/>
  <c r="CW287"/>
  <c r="CU287"/>
  <c r="CT287"/>
  <c r="DK286"/>
  <c r="DJ286"/>
  <c r="DI286"/>
  <c r="DH286"/>
  <c r="DG286"/>
  <c r="DF286"/>
  <c r="DE286"/>
  <c r="DD286"/>
  <c r="DC286"/>
  <c r="DB286"/>
  <c r="DA286"/>
  <c r="CZ286"/>
  <c r="CY286"/>
  <c r="CX286"/>
  <c r="CW286"/>
  <c r="CU286"/>
  <c r="CT286"/>
  <c r="DJ285"/>
  <c r="DH285"/>
  <c r="DD285"/>
  <c r="CX285"/>
  <c r="CW285"/>
  <c r="CV285"/>
  <c r="CU285"/>
  <c r="CT285"/>
  <c r="DK284"/>
  <c r="DJ284"/>
  <c r="DI284"/>
  <c r="DH284"/>
  <c r="DF284"/>
  <c r="DD284"/>
  <c r="CX284"/>
  <c r="CW284"/>
  <c r="CU284"/>
  <c r="CT284"/>
  <c r="DK283"/>
  <c r="DJ283"/>
  <c r="DI283"/>
  <c r="DH283"/>
  <c r="DF283"/>
  <c r="DE283"/>
  <c r="DD283"/>
  <c r="DC283"/>
  <c r="DB283"/>
  <c r="DA283"/>
  <c r="CZ283"/>
  <c r="CY283"/>
  <c r="CX283"/>
  <c r="CW283"/>
  <c r="CV283"/>
  <c r="CU283"/>
  <c r="CT283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DJ280"/>
  <c r="DH280"/>
  <c r="DG280"/>
  <c r="DF280"/>
  <c r="DD280"/>
  <c r="DB280"/>
  <c r="DA280"/>
  <c r="CZ280"/>
  <c r="CT280"/>
  <c r="DH279"/>
  <c r="DF279"/>
  <c r="DD279"/>
  <c r="DB279"/>
  <c r="DA279"/>
  <c r="CZ279"/>
  <c r="CY279"/>
  <c r="CX279"/>
  <c r="CW279"/>
  <c r="CV279"/>
  <c r="CU279"/>
  <c r="CT279"/>
  <c r="DK278"/>
  <c r="DJ278"/>
  <c r="DH278"/>
  <c r="DG278"/>
  <c r="DF278"/>
  <c r="DE278"/>
  <c r="DD278"/>
  <c r="DB278"/>
  <c r="DA278"/>
  <c r="CZ278"/>
  <c r="CX278"/>
  <c r="DK277"/>
  <c r="DJ277"/>
  <c r="DI277"/>
  <c r="DH277"/>
  <c r="DG277"/>
  <c r="DF277"/>
  <c r="DE277"/>
  <c r="DD277"/>
  <c r="DC277"/>
  <c r="DA277"/>
  <c r="CZ277"/>
  <c r="DG275"/>
  <c r="DF275"/>
  <c r="DE275"/>
  <c r="DA275"/>
  <c r="CZ275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DG268"/>
  <c r="DF268"/>
  <c r="DE268"/>
  <c r="DD268"/>
  <c r="DB268"/>
  <c r="DA268"/>
  <c r="CZ268"/>
  <c r="CU268"/>
  <c r="CT268"/>
  <c r="DK267"/>
  <c r="DJ267"/>
  <c r="DI267"/>
  <c r="DH267"/>
  <c r="DG267"/>
  <c r="DF267"/>
  <c r="DE267"/>
  <c r="DD267"/>
  <c r="DB267"/>
  <c r="DA267"/>
  <c r="CZ267"/>
  <c r="CY267"/>
  <c r="CX267"/>
  <c r="CW267"/>
  <c r="CV267"/>
  <c r="CU267"/>
  <c r="CT267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DJ262"/>
  <c r="DH262"/>
  <c r="DG262"/>
  <c r="DF262"/>
  <c r="DE262"/>
  <c r="DD262"/>
  <c r="DC262"/>
  <c r="CY262"/>
  <c r="CX262"/>
  <c r="CW262"/>
  <c r="CV262"/>
  <c r="CU262"/>
  <c r="CT262"/>
  <c r="DH261"/>
  <c r="DG261"/>
  <c r="DF261"/>
  <c r="DE261"/>
  <c r="DD261"/>
  <c r="DB261"/>
  <c r="DA261"/>
  <c r="CZ261"/>
  <c r="CU261"/>
  <c r="CT261"/>
  <c r="DK260"/>
  <c r="DJ260"/>
  <c r="DI260"/>
  <c r="DH260"/>
  <c r="DG260"/>
  <c r="DF260"/>
  <c r="DE260"/>
  <c r="DD260"/>
  <c r="DB260"/>
  <c r="DA260"/>
  <c r="CZ260"/>
  <c r="CY260"/>
  <c r="CX260"/>
  <c r="CW260"/>
  <c r="CV260"/>
  <c r="CU260"/>
  <c r="CT260"/>
  <c r="DK259"/>
  <c r="DJ259"/>
  <c r="DI259"/>
  <c r="DH259"/>
  <c r="DG259"/>
  <c r="DF259"/>
  <c r="DE259"/>
  <c r="DD259"/>
  <c r="DB259"/>
  <c r="DA259"/>
  <c r="CZ259"/>
  <c r="CT259"/>
  <c r="DH258"/>
  <c r="DG258"/>
  <c r="DF258"/>
  <c r="DE258"/>
  <c r="DD258"/>
  <c r="DB258"/>
  <c r="DA258"/>
  <c r="CZ258"/>
  <c r="DJ257"/>
  <c r="DH257"/>
  <c r="DG257"/>
  <c r="DF257"/>
  <c r="DE257"/>
  <c r="DD257"/>
  <c r="DB257"/>
  <c r="DA257"/>
  <c r="CZ257"/>
  <c r="CU257"/>
  <c r="CT257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DK254"/>
  <c r="DF254"/>
  <c r="DE254"/>
  <c r="DD254"/>
  <c r="DC254"/>
  <c r="DB254"/>
  <c r="DA254"/>
  <c r="CZ254"/>
  <c r="CY254"/>
  <c r="CX254"/>
  <c r="CW254"/>
  <c r="CV254"/>
  <c r="CU254"/>
  <c r="CT254"/>
  <c r="DK253"/>
  <c r="DH253"/>
  <c r="DG253"/>
  <c r="DF253"/>
  <c r="DE253"/>
  <c r="DD253"/>
  <c r="DC253"/>
  <c r="DB253"/>
  <c r="DA253"/>
  <c r="CZ253"/>
  <c r="CY253"/>
  <c r="CX253"/>
  <c r="CW253"/>
  <c r="CV253"/>
  <c r="CU253"/>
  <c r="CT253"/>
  <c r="DK252"/>
  <c r="DH252"/>
  <c r="DG252"/>
  <c r="DF252"/>
  <c r="DE252"/>
  <c r="DD252"/>
  <c r="DC252"/>
  <c r="DB252"/>
  <c r="DA252"/>
  <c r="CZ252"/>
  <c r="CY252"/>
  <c r="CX252"/>
  <c r="CW252"/>
  <c r="CV252"/>
  <c r="CU252"/>
  <c r="CT252"/>
  <c r="DK251"/>
  <c r="DH251"/>
  <c r="DG251"/>
  <c r="DF251"/>
  <c r="DE251"/>
  <c r="DD251"/>
  <c r="DC251"/>
  <c r="DB251"/>
  <c r="DA251"/>
  <c r="CZ251"/>
  <c r="CY251"/>
  <c r="CX251"/>
  <c r="CW251"/>
  <c r="CV251"/>
  <c r="CU251"/>
  <c r="CT251"/>
  <c r="DK250"/>
  <c r="DH250"/>
  <c r="DG250"/>
  <c r="DF250"/>
  <c r="DE250"/>
  <c r="DD250"/>
  <c r="DC250"/>
  <c r="DB250"/>
  <c r="DA250"/>
  <c r="CZ250"/>
  <c r="CY250"/>
  <c r="CX250"/>
  <c r="CW250"/>
  <c r="CV250"/>
  <c r="CU250"/>
  <c r="CT250"/>
  <c r="DK249"/>
  <c r="DH249"/>
  <c r="DF249"/>
  <c r="DE249"/>
  <c r="DD249"/>
  <c r="DB249"/>
  <c r="DA249"/>
  <c r="CZ249"/>
  <c r="CX249"/>
  <c r="CW249"/>
  <c r="CV249"/>
  <c r="CU249"/>
  <c r="CT249"/>
  <c r="DJ248"/>
  <c r="DI248"/>
  <c r="DH248"/>
  <c r="DF248"/>
  <c r="DE248"/>
  <c r="DD248"/>
  <c r="DB248"/>
  <c r="DA248"/>
  <c r="CZ248"/>
  <c r="CX248"/>
  <c r="CW248"/>
  <c r="CV248"/>
  <c r="CU248"/>
  <c r="CT248"/>
  <c r="DH247"/>
  <c r="DF247"/>
  <c r="DE247"/>
  <c r="DD247"/>
  <c r="DB247"/>
  <c r="DA247"/>
  <c r="CZ247"/>
  <c r="CX247"/>
  <c r="DJ246"/>
  <c r="DH246"/>
  <c r="DF246"/>
  <c r="DE246"/>
  <c r="DD246"/>
  <c r="DB246"/>
  <c r="DA246"/>
  <c r="CZ246"/>
  <c r="CX246"/>
  <c r="DH245"/>
  <c r="DF245"/>
  <c r="DE245"/>
  <c r="DD245"/>
  <c r="DB245"/>
  <c r="DA245"/>
  <c r="CZ245"/>
  <c r="CX245"/>
  <c r="DH244"/>
  <c r="DF244"/>
  <c r="DE244"/>
  <c r="DD244"/>
  <c r="DB244"/>
  <c r="DA244"/>
  <c r="CZ244"/>
  <c r="CX244"/>
  <c r="DK243"/>
  <c r="DJ243"/>
  <c r="DI243"/>
  <c r="DH243"/>
  <c r="DF243"/>
  <c r="DE243"/>
  <c r="DD243"/>
  <c r="DB243"/>
  <c r="DA243"/>
  <c r="CZ243"/>
  <c r="CY243"/>
  <c r="CX243"/>
  <c r="DK242"/>
  <c r="DJ242"/>
  <c r="DI242"/>
  <c r="DH242"/>
  <c r="DF242"/>
  <c r="DE242"/>
  <c r="DD242"/>
  <c r="DB242"/>
  <c r="DA242"/>
  <c r="CZ242"/>
  <c r="CY242"/>
  <c r="CX242"/>
  <c r="DJ241"/>
  <c r="DI241"/>
  <c r="DH241"/>
  <c r="DF241"/>
  <c r="DE241"/>
  <c r="DD241"/>
  <c r="DB241"/>
  <c r="DA241"/>
  <c r="CZ241"/>
  <c r="CY241"/>
  <c r="CX241"/>
  <c r="DK240"/>
  <c r="DJ240"/>
  <c r="DI240"/>
  <c r="DH240"/>
  <c r="DF240"/>
  <c r="DE240"/>
  <c r="DD240"/>
  <c r="DB240"/>
  <c r="DA240"/>
  <c r="CZ240"/>
  <c r="CY240"/>
  <c r="CX240"/>
  <c r="DJ239"/>
  <c r="DH239"/>
  <c r="DF239"/>
  <c r="DE239"/>
  <c r="DD239"/>
  <c r="DB239"/>
  <c r="DA239"/>
  <c r="CZ239"/>
  <c r="CY239"/>
  <c r="CX239"/>
  <c r="DJ238"/>
  <c r="DH238"/>
  <c r="DG238"/>
  <c r="DE238"/>
  <c r="DD238"/>
  <c r="DB238"/>
  <c r="DA238"/>
  <c r="CZ238"/>
  <c r="CY238"/>
  <c r="CX238"/>
  <c r="DK237"/>
  <c r="DJ237"/>
  <c r="DI237"/>
  <c r="DH237"/>
  <c r="DG237"/>
  <c r="DE237"/>
  <c r="DC237"/>
  <c r="DB237"/>
  <c r="DA237"/>
  <c r="CZ237"/>
  <c r="CW237"/>
  <c r="CT237"/>
  <c r="DK236"/>
  <c r="DJ236"/>
  <c r="DI236"/>
  <c r="DH236"/>
  <c r="DG236"/>
  <c r="DF236"/>
  <c r="DD236"/>
  <c r="DB236"/>
  <c r="DA236"/>
  <c r="CZ236"/>
  <c r="CY236"/>
  <c r="CX236"/>
  <c r="CT236"/>
  <c r="DK235"/>
  <c r="DJ235"/>
  <c r="DI235"/>
  <c r="DH235"/>
  <c r="DG235"/>
  <c r="DF235"/>
  <c r="DD235"/>
  <c r="DB235"/>
  <c r="DA235"/>
  <c r="CZ235"/>
  <c r="CY235"/>
  <c r="CX235"/>
  <c r="CT235"/>
  <c r="DK234"/>
  <c r="DJ234"/>
  <c r="DI234"/>
  <c r="DH234"/>
  <c r="DF234"/>
  <c r="DD234"/>
  <c r="DC234"/>
  <c r="DB234"/>
  <c r="DA234"/>
  <c r="CZ234"/>
  <c r="CX234"/>
  <c r="DK233"/>
  <c r="DJ233"/>
  <c r="DI233"/>
  <c r="DH233"/>
  <c r="DD233"/>
  <c r="DC233"/>
  <c r="DA233"/>
  <c r="CZ233"/>
  <c r="CW233"/>
  <c r="CT233"/>
  <c r="DK232"/>
  <c r="DJ232"/>
  <c r="DI232"/>
  <c r="DH232"/>
  <c r="DG232"/>
  <c r="DF232"/>
  <c r="DD232"/>
  <c r="DB232"/>
  <c r="DA232"/>
  <c r="CZ232"/>
  <c r="CX232"/>
  <c r="CW232"/>
  <c r="CV232"/>
  <c r="CU232"/>
  <c r="CT232"/>
  <c r="DK231"/>
  <c r="DJ231"/>
  <c r="DI231"/>
  <c r="DH231"/>
  <c r="DF231"/>
  <c r="DD231"/>
  <c r="DB231"/>
  <c r="DA231"/>
  <c r="CZ231"/>
  <c r="CY231"/>
  <c r="CX231"/>
  <c r="DK230"/>
  <c r="CU230"/>
  <c r="CT230"/>
  <c r="DK229"/>
  <c r="DJ229"/>
  <c r="DI229"/>
  <c r="DH229"/>
  <c r="DG229"/>
  <c r="DF229"/>
  <c r="DE229"/>
  <c r="DD229"/>
  <c r="DC229"/>
  <c r="DB229"/>
  <c r="DA229"/>
  <c r="CZ229"/>
  <c r="CY229"/>
  <c r="CX229"/>
  <c r="CW229"/>
  <c r="CU229"/>
  <c r="CT229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DJ227"/>
  <c r="DI227"/>
  <c r="DH227"/>
  <c r="DF227"/>
  <c r="DD227"/>
  <c r="DC227"/>
  <c r="DB227"/>
  <c r="DA227"/>
  <c r="CZ227"/>
  <c r="CY227"/>
  <c r="CX227"/>
  <c r="CW227"/>
  <c r="CV227"/>
  <c r="CU227"/>
  <c r="CT227"/>
  <c r="DJ226"/>
  <c r="DH226"/>
  <c r="DF226"/>
  <c r="DD226"/>
  <c r="DC226"/>
  <c r="DB226"/>
  <c r="DA226"/>
  <c r="CZ226"/>
  <c r="CY226"/>
  <c r="CX226"/>
  <c r="CW226"/>
  <c r="CV226"/>
  <c r="CU226"/>
  <c r="CT226"/>
  <c r="DJ225"/>
  <c r="DI225"/>
  <c r="DH225"/>
  <c r="DF225"/>
  <c r="DD225"/>
  <c r="DC225"/>
  <c r="DB225"/>
  <c r="DA225"/>
  <c r="CZ225"/>
  <c r="CY225"/>
  <c r="CX225"/>
  <c r="CW225"/>
  <c r="CV225"/>
  <c r="CU225"/>
  <c r="CT225"/>
  <c r="DK224"/>
  <c r="DJ224"/>
  <c r="DI224"/>
  <c r="DH224"/>
  <c r="DD224"/>
  <c r="DC224"/>
  <c r="DA224"/>
  <c r="CZ224"/>
  <c r="CW224"/>
  <c r="CU224"/>
  <c r="CT224"/>
  <c r="DK223"/>
  <c r="DJ223"/>
  <c r="DI223"/>
  <c r="DH223"/>
  <c r="DD223"/>
  <c r="DC223"/>
  <c r="DA223"/>
  <c r="CZ223"/>
  <c r="CX223"/>
  <c r="CU223"/>
  <c r="CT223"/>
  <c r="DJ222"/>
  <c r="DH222"/>
  <c r="DD222"/>
  <c r="DC222"/>
  <c r="DA222"/>
  <c r="CZ222"/>
  <c r="CY222"/>
  <c r="CX222"/>
  <c r="CW222"/>
  <c r="CV222"/>
  <c r="CU222"/>
  <c r="CT222"/>
  <c r="DJ221"/>
  <c r="DH221"/>
  <c r="DD221"/>
  <c r="DC221"/>
  <c r="DB221"/>
  <c r="DA221"/>
  <c r="CZ221"/>
  <c r="CY221"/>
  <c r="CX221"/>
  <c r="CW221"/>
  <c r="CV221"/>
  <c r="CU221"/>
  <c r="CT221"/>
  <c r="DJ217"/>
  <c r="DH217"/>
  <c r="DJ216"/>
  <c r="DH216"/>
  <c r="DE216"/>
  <c r="DD216"/>
  <c r="DC216"/>
  <c r="DB216"/>
  <c r="DA216"/>
  <c r="CZ216"/>
  <c r="CY216"/>
  <c r="CX216"/>
  <c r="CW216"/>
  <c r="CV216"/>
  <c r="CU216"/>
  <c r="CT216"/>
  <c r="DH207"/>
  <c r="DF207"/>
  <c r="DD207"/>
  <c r="DC207"/>
  <c r="DB207"/>
  <c r="DA207"/>
  <c r="CZ207"/>
  <c r="CY207"/>
  <c r="CX207"/>
  <c r="CW207"/>
  <c r="CU207"/>
  <c r="CT207"/>
  <c r="DJ206"/>
  <c r="DH206"/>
  <c r="DF206"/>
  <c r="CW206"/>
  <c r="CV206"/>
  <c r="CU206"/>
  <c r="CT206"/>
  <c r="DJ205"/>
  <c r="DH205"/>
  <c r="DF205"/>
  <c r="DE205"/>
  <c r="DD205"/>
  <c r="DC205"/>
  <c r="DB205"/>
  <c r="DA205"/>
  <c r="CZ205"/>
  <c r="CY205"/>
  <c r="CX205"/>
  <c r="CW205"/>
  <c r="CV205"/>
  <c r="CU205"/>
  <c r="CT205"/>
  <c r="DJ204"/>
  <c r="DH204"/>
  <c r="DF204"/>
  <c r="DD204"/>
  <c r="DB204"/>
  <c r="DA204"/>
  <c r="CZ204"/>
  <c r="CY204"/>
  <c r="CX204"/>
  <c r="CW204"/>
  <c r="CV204"/>
  <c r="CU204"/>
  <c r="CT204"/>
  <c r="DJ203"/>
  <c r="DH203"/>
  <c r="DF203"/>
  <c r="DD203"/>
  <c r="DB203"/>
  <c r="DA203"/>
  <c r="CZ203"/>
  <c r="CY203"/>
  <c r="CX203"/>
  <c r="CT203"/>
  <c r="DJ202"/>
  <c r="DF202"/>
  <c r="DD202"/>
  <c r="DC202"/>
  <c r="DA202"/>
  <c r="CZ202"/>
  <c r="CY202"/>
  <c r="CX202"/>
  <c r="CT202"/>
  <c r="DJ201"/>
  <c r="DH201"/>
  <c r="DF201"/>
  <c r="DD201"/>
  <c r="DB201"/>
  <c r="DA201"/>
  <c r="CZ201"/>
  <c r="CY201"/>
  <c r="CX201"/>
  <c r="CW201"/>
  <c r="CV201"/>
  <c r="CU201"/>
  <c r="CT201"/>
  <c r="DK200"/>
  <c r="DJ200"/>
  <c r="DI200"/>
  <c r="DH200"/>
  <c r="DG200"/>
  <c r="DF200"/>
  <c r="DE200"/>
  <c r="DD200"/>
  <c r="DC200"/>
  <c r="DB200"/>
  <c r="DA200"/>
  <c r="CY200"/>
  <c r="CX200"/>
  <c r="DK199"/>
  <c r="DJ199"/>
  <c r="DI199"/>
  <c r="DH199"/>
  <c r="DG199"/>
  <c r="DF199"/>
  <c r="DE199"/>
  <c r="DD199"/>
  <c r="DC199"/>
  <c r="DB199"/>
  <c r="DA199"/>
  <c r="CY199"/>
  <c r="CX199"/>
  <c r="CW199"/>
  <c r="CV199"/>
  <c r="CT199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DI197"/>
  <c r="DE197"/>
  <c r="DC197"/>
  <c r="CZ197"/>
  <c r="CY197"/>
  <c r="CW197"/>
  <c r="CU197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DJ194"/>
  <c r="DI194"/>
  <c r="DH194"/>
  <c r="DF194"/>
  <c r="DE194"/>
  <c r="DD194"/>
  <c r="DC194"/>
  <c r="DB194"/>
  <c r="DA194"/>
  <c r="CZ194"/>
  <c r="CT194"/>
  <c r="DJ193"/>
  <c r="DI193"/>
  <c r="DH193"/>
  <c r="DE193"/>
  <c r="DD193"/>
  <c r="DB193"/>
  <c r="DA193"/>
  <c r="CZ193"/>
  <c r="CT193"/>
  <c r="DJ192"/>
  <c r="DI192"/>
  <c r="DH192"/>
  <c r="DG192"/>
  <c r="DF192"/>
  <c r="DD192"/>
  <c r="CX192"/>
  <c r="CW192"/>
  <c r="CT192"/>
  <c r="DJ191"/>
  <c r="DI191"/>
  <c r="DH191"/>
  <c r="DF191"/>
  <c r="DD191"/>
  <c r="CX191"/>
  <c r="CW191"/>
  <c r="CT191"/>
  <c r="DJ190"/>
  <c r="DI190"/>
  <c r="DH190"/>
  <c r="DF190"/>
  <c r="DE190"/>
  <c r="DD190"/>
  <c r="DC190"/>
  <c r="DB190"/>
  <c r="DA190"/>
  <c r="CZ190"/>
  <c r="CY190"/>
  <c r="CX190"/>
  <c r="CW190"/>
  <c r="CV190"/>
  <c r="CU190"/>
  <c r="CT190"/>
  <c r="DJ189"/>
  <c r="DI189"/>
  <c r="DH189"/>
  <c r="DF189"/>
  <c r="DE189"/>
  <c r="DD189"/>
  <c r="DC189"/>
  <c r="DB189"/>
  <c r="DA189"/>
  <c r="CZ189"/>
  <c r="CY189"/>
  <c r="CX189"/>
  <c r="CW189"/>
  <c r="CV189"/>
  <c r="CU189"/>
  <c r="CT189"/>
  <c r="DK188"/>
  <c r="DJ188"/>
  <c r="DI188"/>
  <c r="DG188"/>
  <c r="DF188"/>
  <c r="DE188"/>
  <c r="DD188"/>
  <c r="DA188"/>
  <c r="CX188"/>
  <c r="CV188"/>
  <c r="CU188"/>
  <c r="CT188"/>
  <c r="DK187"/>
  <c r="DJ187"/>
  <c r="DI187"/>
  <c r="DH187"/>
  <c r="DG187"/>
  <c r="DF187"/>
  <c r="DD187"/>
  <c r="DA187"/>
  <c r="CX187"/>
  <c r="CW187"/>
  <c r="CV187"/>
  <c r="CU187"/>
  <c r="CT187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DK184"/>
  <c r="DJ184"/>
  <c r="DI184"/>
  <c r="DH184"/>
  <c r="DG184"/>
  <c r="DF184"/>
  <c r="DD184"/>
  <c r="DC184"/>
  <c r="DA184"/>
  <c r="CZ184"/>
  <c r="CY184"/>
  <c r="CX184"/>
  <c r="CW184"/>
  <c r="CV184"/>
  <c r="CU184"/>
  <c r="CT184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DK181"/>
  <c r="DJ181"/>
  <c r="DH181"/>
  <c r="DG181"/>
  <c r="DF181"/>
  <c r="DE181"/>
  <c r="DD181"/>
  <c r="DC181"/>
  <c r="DB181"/>
  <c r="DA181"/>
  <c r="CZ181"/>
  <c r="CY181"/>
  <c r="CX181"/>
  <c r="CW181"/>
  <c r="CV181"/>
  <c r="CU181"/>
  <c r="CT181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DK179"/>
  <c r="DJ179"/>
  <c r="DH179"/>
  <c r="DF179"/>
  <c r="DE179"/>
  <c r="DD179"/>
  <c r="DC179"/>
  <c r="DB179"/>
  <c r="DA179"/>
  <c r="CZ179"/>
  <c r="CY179"/>
  <c r="CX179"/>
  <c r="CW179"/>
  <c r="CV179"/>
  <c r="CU179"/>
  <c r="CT179"/>
  <c r="DK178"/>
  <c r="DJ178"/>
  <c r="DI178"/>
  <c r="DH178"/>
  <c r="DG178"/>
  <c r="DF178"/>
  <c r="DE178"/>
  <c r="DD178"/>
  <c r="DA178"/>
  <c r="CZ178"/>
  <c r="CY178"/>
  <c r="CX178"/>
  <c r="CW178"/>
  <c r="CV178"/>
  <c r="CU178"/>
  <c r="CT178"/>
  <c r="DK177"/>
  <c r="DJ177"/>
  <c r="DI177"/>
  <c r="DH177"/>
  <c r="DF177"/>
  <c r="DD177"/>
  <c r="DA177"/>
  <c r="CZ177"/>
  <c r="CX177"/>
  <c r="CW177"/>
  <c r="CU177"/>
  <c r="CT177"/>
  <c r="DK176"/>
  <c r="DJ176"/>
  <c r="DI176"/>
  <c r="DH176"/>
  <c r="DF176"/>
  <c r="DD176"/>
  <c r="DA176"/>
  <c r="CZ176"/>
  <c r="CX176"/>
  <c r="CW176"/>
  <c r="CT176"/>
  <c r="DK175"/>
  <c r="DH175"/>
  <c r="DF175"/>
  <c r="DD175"/>
  <c r="DA175"/>
  <c r="CZ175"/>
  <c r="CX175"/>
  <c r="CW175"/>
  <c r="CT175"/>
  <c r="DK174"/>
  <c r="DJ174"/>
  <c r="DI174"/>
  <c r="DH174"/>
  <c r="DG174"/>
  <c r="DD174"/>
  <c r="DC174"/>
  <c r="DA174"/>
  <c r="CZ174"/>
  <c r="CX174"/>
  <c r="CW174"/>
  <c r="CT174"/>
  <c r="DK173"/>
  <c r="DH173"/>
  <c r="DG173"/>
  <c r="DF173"/>
  <c r="DD173"/>
  <c r="DA173"/>
  <c r="CZ173"/>
  <c r="CX173"/>
  <c r="CW173"/>
  <c r="CU173"/>
  <c r="CT173"/>
  <c r="DK172"/>
  <c r="DH172"/>
  <c r="DG172"/>
  <c r="DF172"/>
  <c r="DD172"/>
  <c r="DA172"/>
  <c r="CZ172"/>
  <c r="CX172"/>
  <c r="CW172"/>
  <c r="CU172"/>
  <c r="CT172"/>
  <c r="DK171"/>
  <c r="DJ171"/>
  <c r="DI171"/>
  <c r="DH171"/>
  <c r="DF171"/>
  <c r="DD171"/>
  <c r="DA171"/>
  <c r="CZ171"/>
  <c r="CY171"/>
  <c r="CX171"/>
  <c r="CW171"/>
  <c r="CU171"/>
  <c r="CT171"/>
  <c r="DK170"/>
  <c r="DJ170"/>
  <c r="DI170"/>
  <c r="DH170"/>
  <c r="DF170"/>
  <c r="DE170"/>
  <c r="DD170"/>
  <c r="DC170"/>
  <c r="DA170"/>
  <c r="CZ170"/>
  <c r="CY170"/>
  <c r="CX170"/>
  <c r="CW170"/>
  <c r="CT170"/>
  <c r="DG169"/>
  <c r="DF169"/>
  <c r="DE169"/>
  <c r="DD169"/>
  <c r="DC169"/>
  <c r="DB169"/>
  <c r="DA169"/>
  <c r="CZ169"/>
  <c r="CY169"/>
  <c r="CX169"/>
  <c r="CW169"/>
  <c r="CV169"/>
  <c r="CU169"/>
  <c r="CT169"/>
  <c r="DJ168"/>
  <c r="DI168"/>
  <c r="DF168"/>
  <c r="DE168"/>
  <c r="DD168"/>
  <c r="DB168"/>
  <c r="DA168"/>
  <c r="CZ168"/>
  <c r="CX168"/>
  <c r="CT168"/>
  <c r="DJ167"/>
  <c r="DI167"/>
  <c r="DH167"/>
  <c r="DG167"/>
  <c r="DF167"/>
  <c r="DE167"/>
  <c r="DD167"/>
  <c r="DC167"/>
  <c r="DB167"/>
  <c r="DA167"/>
  <c r="CZ167"/>
  <c r="CY167"/>
  <c r="CX167"/>
  <c r="CW167"/>
  <c r="CU167"/>
  <c r="CT167"/>
  <c r="DJ166"/>
  <c r="DI166"/>
  <c r="DH166"/>
  <c r="DG166"/>
  <c r="DF166"/>
  <c r="DE166"/>
  <c r="DD166"/>
  <c r="DC166"/>
  <c r="DB166"/>
  <c r="DA166"/>
  <c r="CZ166"/>
  <c r="CY166"/>
  <c r="CX166"/>
  <c r="CW166"/>
  <c r="CU166"/>
  <c r="CT166"/>
  <c r="DH165"/>
  <c r="DF165"/>
  <c r="DE165"/>
  <c r="DD165"/>
  <c r="DC165"/>
  <c r="DA165"/>
  <c r="CZ165"/>
  <c r="CY165"/>
  <c r="CX165"/>
  <c r="CW165"/>
  <c r="CT165"/>
  <c r="DH164"/>
  <c r="DF164"/>
  <c r="DE164"/>
  <c r="DD164"/>
  <c r="CY164"/>
  <c r="CX164"/>
  <c r="CW164"/>
  <c r="CT164"/>
  <c r="DH163"/>
  <c r="DD163"/>
  <c r="CY163"/>
  <c r="CX163"/>
  <c r="CW163"/>
  <c r="CT163"/>
  <c r="DH162"/>
  <c r="DF162"/>
  <c r="DD162"/>
  <c r="CZ162"/>
  <c r="CY162"/>
  <c r="CX162"/>
  <c r="CW162"/>
  <c r="CT162"/>
  <c r="DH161"/>
  <c r="DF161"/>
  <c r="DD161"/>
  <c r="CZ161"/>
  <c r="CY161"/>
  <c r="CX161"/>
  <c r="CW161"/>
  <c r="CT161"/>
  <c r="DH160"/>
  <c r="DF160"/>
  <c r="DE160"/>
  <c r="DD160"/>
  <c r="DC160"/>
  <c r="CZ160"/>
  <c r="CY160"/>
  <c r="CX160"/>
  <c r="CW160"/>
  <c r="CT160"/>
  <c r="DK159"/>
  <c r="DE159"/>
  <c r="DD159"/>
  <c r="DC159"/>
  <c r="DB159"/>
  <c r="DA159"/>
  <c r="CZ159"/>
  <c r="CY159"/>
  <c r="CX159"/>
  <c r="CW159"/>
  <c r="CT159"/>
  <c r="DI158"/>
  <c r="DH158"/>
  <c r="DG158"/>
  <c r="DF158"/>
  <c r="DE158"/>
  <c r="DD158"/>
  <c r="DC158"/>
  <c r="DB158"/>
  <c r="DA158"/>
  <c r="CY158"/>
  <c r="CX158"/>
  <c r="CW158"/>
  <c r="CV158"/>
  <c r="CU158"/>
  <c r="CT158"/>
  <c r="DI157"/>
  <c r="DH157"/>
  <c r="DG157"/>
  <c r="DF157"/>
  <c r="DE157"/>
  <c r="DD157"/>
  <c r="DC157"/>
  <c r="DB157"/>
  <c r="DA157"/>
  <c r="CY157"/>
  <c r="CX157"/>
  <c r="CW157"/>
  <c r="CV157"/>
  <c r="CU157"/>
  <c r="CT157"/>
  <c r="DI156"/>
  <c r="DH156"/>
  <c r="DG156"/>
  <c r="DF156"/>
  <c r="DE156"/>
  <c r="DD156"/>
  <c r="DC156"/>
  <c r="DA156"/>
  <c r="CY156"/>
  <c r="CV156"/>
  <c r="CU156"/>
  <c r="DI155"/>
  <c r="DH155"/>
  <c r="DG155"/>
  <c r="DF155"/>
  <c r="DE155"/>
  <c r="DD155"/>
  <c r="CX155"/>
  <c r="CV155"/>
  <c r="CU155"/>
  <c r="CT155"/>
  <c r="DI154"/>
  <c r="DH154"/>
  <c r="DG154"/>
  <c r="DF154"/>
  <c r="DE154"/>
  <c r="DD154"/>
  <c r="DA154"/>
  <c r="CY154"/>
  <c r="CX154"/>
  <c r="CW154"/>
  <c r="CV154"/>
  <c r="CU154"/>
  <c r="CT154"/>
  <c r="DK153"/>
  <c r="DJ153"/>
  <c r="DI153"/>
  <c r="DH153"/>
  <c r="DG153"/>
  <c r="DF153"/>
  <c r="DD153"/>
  <c r="CZ153"/>
  <c r="CY153"/>
  <c r="CX153"/>
  <c r="CW153"/>
  <c r="CT153"/>
  <c r="DK152"/>
  <c r="DJ152"/>
  <c r="DI152"/>
  <c r="DH152"/>
  <c r="DG152"/>
  <c r="DF152"/>
  <c r="DE152"/>
  <c r="DD152"/>
  <c r="DC152"/>
  <c r="DB152"/>
  <c r="CZ152"/>
  <c r="CT152"/>
  <c r="DK151"/>
  <c r="DJ151"/>
  <c r="DI151"/>
  <c r="DH151"/>
  <c r="DF151"/>
  <c r="CW151"/>
  <c r="CU151"/>
  <c r="CT151"/>
  <c r="DK150"/>
  <c r="DJ150"/>
  <c r="DI150"/>
  <c r="DH150"/>
  <c r="DF150"/>
  <c r="DD150"/>
  <c r="DA150"/>
  <c r="CZ150"/>
  <c r="CY150"/>
  <c r="CX150"/>
  <c r="CW150"/>
  <c r="CV150"/>
  <c r="CU150"/>
  <c r="CT150"/>
  <c r="DK149"/>
  <c r="DI149"/>
  <c r="DH149"/>
  <c r="DF149"/>
  <c r="DD149"/>
  <c r="DA149"/>
  <c r="CZ149"/>
  <c r="CY149"/>
  <c r="CX149"/>
  <c r="CW149"/>
  <c r="CV149"/>
  <c r="CU149"/>
  <c r="CT149"/>
  <c r="DK148"/>
  <c r="DJ148"/>
  <c r="DH148"/>
  <c r="DF148"/>
  <c r="DD148"/>
  <c r="DA148"/>
  <c r="CZ148"/>
  <c r="CY148"/>
  <c r="CX148"/>
  <c r="CW148"/>
  <c r="CT148"/>
  <c r="DK147"/>
  <c r="DJ147"/>
  <c r="DH147"/>
  <c r="DF147"/>
  <c r="DD147"/>
  <c r="DA147"/>
  <c r="CZ147"/>
  <c r="CY147"/>
  <c r="CX147"/>
  <c r="CW147"/>
  <c r="CV147"/>
  <c r="CU147"/>
  <c r="CT147"/>
  <c r="DK146"/>
  <c r="DJ146"/>
  <c r="DH146"/>
  <c r="DF146"/>
  <c r="DD146"/>
  <c r="DA146"/>
  <c r="CZ146"/>
  <c r="CY146"/>
  <c r="CX146"/>
  <c r="CW146"/>
  <c r="CV146"/>
  <c r="CU146"/>
  <c r="CT146"/>
  <c r="DK145"/>
  <c r="DJ145"/>
  <c r="DH145"/>
  <c r="DF145"/>
  <c r="DD145"/>
  <c r="DA145"/>
  <c r="CZ145"/>
  <c r="CY145"/>
  <c r="CX145"/>
  <c r="CW145"/>
  <c r="CT145"/>
  <c r="DK144"/>
  <c r="DI144"/>
  <c r="DG144"/>
  <c r="DE144"/>
  <c r="DD144"/>
  <c r="DC144"/>
  <c r="DB144"/>
  <c r="DA144"/>
  <c r="CZ144"/>
  <c r="CY144"/>
  <c r="CX144"/>
  <c r="CW144"/>
  <c r="CV144"/>
  <c r="CU144"/>
  <c r="CT144"/>
  <c r="DI143"/>
  <c r="DG143"/>
  <c r="DF143"/>
  <c r="DE143"/>
  <c r="DD143"/>
  <c r="DC143"/>
  <c r="DB143"/>
  <c r="DA143"/>
  <c r="CZ143"/>
  <c r="CY143"/>
  <c r="CX143"/>
  <c r="CW143"/>
  <c r="CV143"/>
  <c r="CU143"/>
  <c r="CT143"/>
  <c r="DK139"/>
  <c r="DH139"/>
  <c r="DG139"/>
  <c r="DF139"/>
  <c r="DE139"/>
  <c r="DD139"/>
  <c r="DC139"/>
  <c r="DB139"/>
  <c r="DA139"/>
  <c r="CZ139"/>
  <c r="CY139"/>
  <c r="CX139"/>
  <c r="CW139"/>
  <c r="CV139"/>
  <c r="CU139"/>
  <c r="CT139"/>
  <c r="DI138"/>
  <c r="DG138"/>
  <c r="DF138"/>
  <c r="DE138"/>
  <c r="DD138"/>
  <c r="DC138"/>
  <c r="DB138"/>
  <c r="DA138"/>
  <c r="CZ138"/>
  <c r="CY138"/>
  <c r="CX138"/>
  <c r="CW138"/>
  <c r="CV138"/>
  <c r="CU138"/>
  <c r="CT138"/>
  <c r="DI137"/>
  <c r="DH137"/>
  <c r="DF137"/>
  <c r="DE137"/>
  <c r="DD137"/>
  <c r="DA137"/>
  <c r="CZ137"/>
  <c r="CY137"/>
  <c r="CX137"/>
  <c r="CW137"/>
  <c r="CV137"/>
  <c r="CU137"/>
  <c r="CT137"/>
  <c r="DK136"/>
  <c r="DH136"/>
  <c r="DG136"/>
  <c r="DF136"/>
  <c r="DE136"/>
  <c r="DD136"/>
  <c r="DA136"/>
  <c r="CZ136"/>
  <c r="CY136"/>
  <c r="CX136"/>
  <c r="CW136"/>
  <c r="CV136"/>
  <c r="CT136"/>
  <c r="DK135"/>
  <c r="DH135"/>
  <c r="DF135"/>
  <c r="DE135"/>
  <c r="DD135"/>
  <c r="DA135"/>
  <c r="CZ135"/>
  <c r="CY135"/>
  <c r="CX135"/>
  <c r="CW135"/>
  <c r="CV135"/>
  <c r="CT135"/>
  <c r="DK134"/>
  <c r="DH134"/>
  <c r="DF134"/>
  <c r="DD134"/>
  <c r="DA134"/>
  <c r="CZ134"/>
  <c r="CY134"/>
  <c r="CX134"/>
  <c r="CW134"/>
  <c r="CU134"/>
  <c r="CT134"/>
  <c r="DK133"/>
  <c r="DH133"/>
  <c r="DF133"/>
  <c r="DE133"/>
  <c r="DD133"/>
  <c r="DA133"/>
  <c r="CZ133"/>
  <c r="CY133"/>
  <c r="CX133"/>
  <c r="CW133"/>
  <c r="CT133"/>
  <c r="DK132"/>
  <c r="DH132"/>
  <c r="DF132"/>
  <c r="DD132"/>
  <c r="DA132"/>
  <c r="CZ132"/>
  <c r="CY132"/>
  <c r="CX132"/>
  <c r="CW132"/>
  <c r="CU132"/>
  <c r="CT132"/>
  <c r="DK131"/>
  <c r="DH131"/>
  <c r="DF131"/>
  <c r="DD131"/>
  <c r="DA131"/>
  <c r="CZ131"/>
  <c r="CY131"/>
  <c r="CX131"/>
  <c r="CW131"/>
  <c r="CU131"/>
  <c r="CT131"/>
  <c r="DK130"/>
  <c r="DI130"/>
  <c r="DH130"/>
  <c r="DG130"/>
  <c r="DF130"/>
  <c r="DE130"/>
  <c r="DD130"/>
  <c r="DA130"/>
  <c r="CZ130"/>
  <c r="CY130"/>
  <c r="CX130"/>
  <c r="CW130"/>
  <c r="CV130"/>
  <c r="CU130"/>
  <c r="CT130"/>
  <c r="DK129"/>
  <c r="DJ129"/>
  <c r="DI129"/>
  <c r="DH129"/>
  <c r="DG129"/>
  <c r="DF129"/>
  <c r="DE129"/>
  <c r="DD129"/>
  <c r="DA129"/>
  <c r="CZ129"/>
  <c r="CY129"/>
  <c r="CX129"/>
  <c r="CW129"/>
  <c r="CV129"/>
  <c r="CU129"/>
  <c r="CT129"/>
  <c r="DK128"/>
  <c r="DI128"/>
  <c r="DH128"/>
  <c r="DG128"/>
  <c r="DF128"/>
  <c r="DE128"/>
  <c r="DD128"/>
  <c r="DC128"/>
  <c r="DA128"/>
  <c r="CZ128"/>
  <c r="CY128"/>
  <c r="CX128"/>
  <c r="CW128"/>
  <c r="CV128"/>
  <c r="CT128"/>
  <c r="DK127"/>
  <c r="DI127"/>
  <c r="DH127"/>
  <c r="DG127"/>
  <c r="DF127"/>
  <c r="DE127"/>
  <c r="DD127"/>
  <c r="DA127"/>
  <c r="CZ127"/>
  <c r="CY127"/>
  <c r="CX127"/>
  <c r="CW127"/>
  <c r="CV127"/>
  <c r="CU127"/>
  <c r="CT127"/>
  <c r="DK126"/>
  <c r="DJ126"/>
  <c r="DI126"/>
  <c r="DH126"/>
  <c r="DF126"/>
  <c r="DD126"/>
  <c r="DA126"/>
  <c r="CZ126"/>
  <c r="CY126"/>
  <c r="CX126"/>
  <c r="CW126"/>
  <c r="CV126"/>
  <c r="CU126"/>
  <c r="CT126"/>
  <c r="DK125"/>
  <c r="DH125"/>
  <c r="DF125"/>
  <c r="DD125"/>
  <c r="DA125"/>
  <c r="CZ125"/>
  <c r="CY125"/>
  <c r="CX125"/>
  <c r="CW125"/>
  <c r="CV125"/>
  <c r="CU125"/>
  <c r="CT125"/>
  <c r="DK124"/>
  <c r="DH124"/>
  <c r="DF124"/>
  <c r="DD124"/>
  <c r="DA124"/>
  <c r="CZ124"/>
  <c r="CT124"/>
  <c r="DG123"/>
  <c r="DF123"/>
  <c r="DE123"/>
  <c r="CT123"/>
  <c r="DK122"/>
  <c r="DH122"/>
  <c r="DF122"/>
  <c r="DD122"/>
  <c r="DA122"/>
  <c r="CZ122"/>
  <c r="CY122"/>
  <c r="CX122"/>
  <c r="CW122"/>
  <c r="CV122"/>
  <c r="CU122"/>
  <c r="CT122"/>
  <c r="DK121"/>
  <c r="DJ121"/>
  <c r="DI121"/>
  <c r="DH121"/>
  <c r="DF121"/>
  <c r="DD121"/>
  <c r="DA121"/>
  <c r="CZ121"/>
  <c r="CY121"/>
  <c r="CX121"/>
  <c r="CU121"/>
  <c r="CT121"/>
  <c r="DK120"/>
  <c r="DJ120"/>
  <c r="DI120"/>
  <c r="DH120"/>
  <c r="DF120"/>
  <c r="DD120"/>
  <c r="DA120"/>
  <c r="CZ120"/>
  <c r="CY120"/>
  <c r="CX120"/>
  <c r="CW120"/>
  <c r="CV120"/>
  <c r="CU120"/>
  <c r="CT120"/>
  <c r="DK119"/>
  <c r="DH119"/>
  <c r="DF119"/>
  <c r="DD119"/>
  <c r="DA119"/>
  <c r="CZ119"/>
  <c r="CY119"/>
  <c r="CX119"/>
  <c r="CW119"/>
  <c r="CV119"/>
  <c r="CU119"/>
  <c r="CT119"/>
  <c r="DK118"/>
  <c r="DH118"/>
  <c r="DF118"/>
  <c r="DD118"/>
  <c r="CY118"/>
  <c r="CX118"/>
  <c r="CW118"/>
  <c r="CV118"/>
  <c r="CU118"/>
  <c r="CT118"/>
  <c r="DK117"/>
  <c r="DI117"/>
  <c r="DH117"/>
  <c r="DG117"/>
  <c r="DF117"/>
  <c r="DE117"/>
  <c r="DD117"/>
  <c r="DA117"/>
  <c r="CZ117"/>
  <c r="CY117"/>
  <c r="CX117"/>
  <c r="CW117"/>
  <c r="CV117"/>
  <c r="CU117"/>
  <c r="CT117"/>
  <c r="DK116"/>
  <c r="DJ116"/>
  <c r="DI116"/>
  <c r="DH116"/>
  <c r="DG116"/>
  <c r="DF116"/>
  <c r="DD116"/>
  <c r="DA116"/>
  <c r="CZ116"/>
  <c r="CY116"/>
  <c r="CX116"/>
  <c r="CW116"/>
  <c r="CT116"/>
  <c r="DK115"/>
  <c r="DJ115"/>
  <c r="DI115"/>
  <c r="DH115"/>
  <c r="DG115"/>
  <c r="DF115"/>
  <c r="DE115"/>
  <c r="DD115"/>
  <c r="DA115"/>
  <c r="CZ115"/>
  <c r="CY115"/>
  <c r="CX115"/>
  <c r="CW115"/>
  <c r="CV115"/>
  <c r="CU115"/>
  <c r="CT115"/>
  <c r="DK114"/>
  <c r="DI114"/>
  <c r="DH114"/>
  <c r="DG114"/>
  <c r="DF114"/>
  <c r="DD114"/>
  <c r="DA114"/>
  <c r="CY114"/>
  <c r="CX114"/>
  <c r="CW114"/>
  <c r="CV114"/>
  <c r="CU114"/>
  <c r="CT114"/>
  <c r="DK113"/>
  <c r="DJ113"/>
  <c r="DH113"/>
  <c r="DG113"/>
  <c r="DF113"/>
  <c r="DD113"/>
  <c r="DC113"/>
  <c r="DA113"/>
  <c r="CZ113"/>
  <c r="CY113"/>
  <c r="CX113"/>
  <c r="CW113"/>
  <c r="CT113"/>
  <c r="DK112"/>
  <c r="DJ112"/>
  <c r="DH112"/>
  <c r="DG112"/>
  <c r="DF112"/>
  <c r="DD112"/>
  <c r="DA112"/>
  <c r="CZ112"/>
  <c r="CY112"/>
  <c r="CX112"/>
  <c r="CW112"/>
  <c r="CT112"/>
  <c r="DK111"/>
  <c r="DJ111"/>
  <c r="DH111"/>
  <c r="DF111"/>
  <c r="DE111"/>
  <c r="DD111"/>
  <c r="DC111"/>
  <c r="DA111"/>
  <c r="CZ111"/>
  <c r="CY111"/>
  <c r="CX111"/>
  <c r="CW111"/>
  <c r="CU111"/>
  <c r="CT111"/>
  <c r="DK110"/>
  <c r="DJ110"/>
  <c r="DH110"/>
  <c r="DF110"/>
  <c r="DE110"/>
  <c r="DD110"/>
  <c r="DC110"/>
  <c r="DA110"/>
  <c r="CZ110"/>
  <c r="CY110"/>
  <c r="CX110"/>
  <c r="CW110"/>
  <c r="CT110"/>
  <c r="DD109"/>
  <c r="DA109"/>
  <c r="CZ109"/>
  <c r="CY109"/>
  <c r="CX109"/>
  <c r="CW109"/>
  <c r="CV109"/>
  <c r="CT109"/>
  <c r="DK108"/>
  <c r="DI108"/>
  <c r="DH108"/>
  <c r="DG108"/>
  <c r="DF108"/>
  <c r="DE108"/>
  <c r="DD108"/>
  <c r="DC108"/>
  <c r="DA108"/>
  <c r="CZ108"/>
  <c r="CY108"/>
  <c r="CX108"/>
  <c r="CW108"/>
  <c r="CV108"/>
  <c r="CU108"/>
  <c r="CT108"/>
  <c r="DK107"/>
  <c r="DI107"/>
  <c r="DH107"/>
  <c r="DG107"/>
  <c r="DF107"/>
  <c r="DE107"/>
  <c r="DD107"/>
  <c r="DA107"/>
  <c r="CZ107"/>
  <c r="CY107"/>
  <c r="CX107"/>
  <c r="CW107"/>
  <c r="CV107"/>
  <c r="CU107"/>
  <c r="CT107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DK105"/>
  <c r="DI105"/>
  <c r="DH105"/>
  <c r="DG105"/>
  <c r="DF105"/>
  <c r="DE105"/>
  <c r="DD105"/>
  <c r="DA105"/>
  <c r="CZ105"/>
  <c r="CY105"/>
  <c r="CX105"/>
  <c r="CW105"/>
  <c r="CV105"/>
  <c r="CU105"/>
  <c r="CT105"/>
  <c r="DK104"/>
  <c r="DI104"/>
  <c r="DH104"/>
  <c r="DG104"/>
  <c r="DF104"/>
  <c r="DE104"/>
  <c r="DD104"/>
  <c r="DC104"/>
  <c r="DB104"/>
  <c r="DA104"/>
  <c r="CY104"/>
  <c r="CX104"/>
  <c r="CW104"/>
  <c r="CV104"/>
  <c r="CU104"/>
  <c r="CT104"/>
  <c r="DK103"/>
  <c r="DJ103"/>
  <c r="DI103"/>
  <c r="DH103"/>
  <c r="DG103"/>
  <c r="DF103"/>
  <c r="DE103"/>
  <c r="DD103"/>
  <c r="DA103"/>
  <c r="CY103"/>
  <c r="CX103"/>
  <c r="CW103"/>
  <c r="CV103"/>
  <c r="CU103"/>
  <c r="CT103"/>
  <c r="DK102"/>
  <c r="DI102"/>
  <c r="DH102"/>
  <c r="DG102"/>
  <c r="DF102"/>
  <c r="DE102"/>
  <c r="DD102"/>
  <c r="DA102"/>
  <c r="CY102"/>
  <c r="CX102"/>
  <c r="CW102"/>
  <c r="CV102"/>
  <c r="CU102"/>
  <c r="CT102"/>
  <c r="DK101"/>
  <c r="DI101"/>
  <c r="DH101"/>
  <c r="DG101"/>
  <c r="DF101"/>
  <c r="DE101"/>
  <c r="DD101"/>
  <c r="DA101"/>
  <c r="CZ101"/>
  <c r="CY101"/>
  <c r="CX101"/>
  <c r="CW101"/>
  <c r="CV101"/>
  <c r="CU101"/>
  <c r="CT101"/>
  <c r="DK100"/>
  <c r="DI100"/>
  <c r="DH100"/>
  <c r="DG100"/>
  <c r="DF100"/>
  <c r="DE100"/>
  <c r="DD100"/>
  <c r="DA100"/>
  <c r="CZ100"/>
  <c r="CY100"/>
  <c r="CW100"/>
  <c r="CV100"/>
  <c r="CU100"/>
  <c r="CT100"/>
  <c r="DK99"/>
  <c r="DI99"/>
  <c r="DH99"/>
  <c r="DG99"/>
  <c r="DF99"/>
  <c r="DE99"/>
  <c r="DD99"/>
  <c r="DA99"/>
  <c r="CZ99"/>
  <c r="CY99"/>
  <c r="CX99"/>
  <c r="CW99"/>
  <c r="CV99"/>
  <c r="CU99"/>
  <c r="CT99"/>
  <c r="DK98"/>
  <c r="DI98"/>
  <c r="DH98"/>
  <c r="DG98"/>
  <c r="DF98"/>
  <c r="DE98"/>
  <c r="DD98"/>
  <c r="DC98"/>
  <c r="DB98"/>
  <c r="DA98"/>
  <c r="CZ98"/>
  <c r="CY98"/>
  <c r="CX98"/>
  <c r="CW98"/>
  <c r="CV98"/>
  <c r="CU98"/>
  <c r="CT98"/>
  <c r="DK97"/>
  <c r="DI97"/>
  <c r="DH97"/>
  <c r="DG97"/>
  <c r="DF97"/>
  <c r="DE97"/>
  <c r="DD97"/>
  <c r="DA97"/>
  <c r="CZ97"/>
  <c r="CY97"/>
  <c r="CX97"/>
  <c r="CW97"/>
  <c r="CV97"/>
  <c r="CU97"/>
  <c r="CT97"/>
  <c r="DK96"/>
  <c r="DI96"/>
  <c r="DH96"/>
  <c r="DG96"/>
  <c r="DF96"/>
  <c r="DE96"/>
  <c r="DD96"/>
  <c r="DA96"/>
  <c r="CZ96"/>
  <c r="CY96"/>
  <c r="CX96"/>
  <c r="CW96"/>
  <c r="CV96"/>
  <c r="CU96"/>
  <c r="CT96"/>
  <c r="DK95"/>
  <c r="DI95"/>
  <c r="DH95"/>
  <c r="DG95"/>
  <c r="DF95"/>
  <c r="DE95"/>
  <c r="DD95"/>
  <c r="DA95"/>
  <c r="CZ95"/>
  <c r="CY95"/>
  <c r="CW95"/>
  <c r="CV95"/>
  <c r="CU95"/>
  <c r="DK94"/>
  <c r="DI94"/>
  <c r="DH94"/>
  <c r="DG94"/>
  <c r="DF94"/>
  <c r="DE94"/>
  <c r="DD94"/>
  <c r="DC94"/>
  <c r="DA94"/>
  <c r="CY94"/>
  <c r="CX94"/>
  <c r="CW94"/>
  <c r="CV94"/>
  <c r="CU94"/>
  <c r="CT94"/>
  <c r="DI93"/>
  <c r="DH93"/>
  <c r="DG93"/>
  <c r="DF93"/>
  <c r="DE93"/>
  <c r="DD93"/>
  <c r="DA93"/>
  <c r="CZ93"/>
  <c r="CY93"/>
  <c r="CV93"/>
  <c r="CU93"/>
  <c r="DK92"/>
  <c r="DI92"/>
  <c r="DH92"/>
  <c r="DG92"/>
  <c r="DD92"/>
  <c r="CU92"/>
  <c r="DK91"/>
  <c r="DJ91"/>
  <c r="DI91"/>
  <c r="DH91"/>
  <c r="DG91"/>
  <c r="DF91"/>
  <c r="DE91"/>
  <c r="DD91"/>
  <c r="DA91"/>
  <c r="CY91"/>
  <c r="CW91"/>
  <c r="CV91"/>
  <c r="CU91"/>
  <c r="CT91"/>
  <c r="DK90"/>
  <c r="DJ90"/>
  <c r="DI90"/>
  <c r="DH90"/>
  <c r="DG90"/>
  <c r="DE90"/>
  <c r="DD90"/>
  <c r="DA90"/>
  <c r="CY90"/>
  <c r="CX90"/>
  <c r="CV90"/>
  <c r="CU90"/>
  <c r="CT90"/>
  <c r="DK89"/>
  <c r="DI89"/>
  <c r="DH89"/>
  <c r="DG89"/>
  <c r="DF89"/>
  <c r="DE89"/>
  <c r="DD89"/>
  <c r="DA89"/>
  <c r="CY89"/>
  <c r="CX89"/>
  <c r="CW89"/>
  <c r="CV89"/>
  <c r="CU89"/>
  <c r="CT89"/>
  <c r="DK88"/>
  <c r="DJ88"/>
  <c r="DI88"/>
  <c r="DH88"/>
  <c r="DG88"/>
  <c r="DE88"/>
  <c r="DD88"/>
  <c r="DA88"/>
  <c r="CY88"/>
  <c r="CV88"/>
  <c r="CU88"/>
  <c r="CT88"/>
  <c r="DK87"/>
  <c r="DJ87"/>
  <c r="DI87"/>
  <c r="DH87"/>
  <c r="DG87"/>
  <c r="DE87"/>
  <c r="DD87"/>
  <c r="DA87"/>
  <c r="CX87"/>
  <c r="CV87"/>
  <c r="CU87"/>
  <c r="CT87"/>
  <c r="DK86"/>
  <c r="DJ86"/>
  <c r="DI86"/>
  <c r="DH86"/>
  <c r="DG86"/>
  <c r="DE86"/>
  <c r="DD86"/>
  <c r="DA86"/>
  <c r="CY86"/>
  <c r="CX86"/>
  <c r="CW86"/>
  <c r="CV86"/>
  <c r="CU86"/>
  <c r="CT86"/>
  <c r="DK85"/>
  <c r="DJ85"/>
  <c r="DI85"/>
  <c r="DH85"/>
  <c r="DG85"/>
  <c r="DF85"/>
  <c r="DE85"/>
  <c r="DD85"/>
  <c r="DA85"/>
  <c r="CY85"/>
  <c r="CX85"/>
  <c r="CW85"/>
  <c r="CV85"/>
  <c r="CU85"/>
  <c r="CT85"/>
  <c r="DK84"/>
  <c r="DI84"/>
  <c r="DH84"/>
  <c r="DG84"/>
  <c r="DE84"/>
  <c r="DD84"/>
  <c r="DA84"/>
  <c r="CZ84"/>
  <c r="CY84"/>
  <c r="CX84"/>
  <c r="CW84"/>
  <c r="CU84"/>
  <c r="CT84"/>
  <c r="DI83"/>
  <c r="DE83"/>
  <c r="DD83"/>
  <c r="DB83"/>
  <c r="DA83"/>
  <c r="CY83"/>
  <c r="CV83"/>
  <c r="CU83"/>
  <c r="CT83"/>
  <c r="DK82"/>
  <c r="DJ82"/>
  <c r="DI82"/>
  <c r="DH82"/>
  <c r="DG82"/>
  <c r="DF82"/>
  <c r="DE82"/>
  <c r="DD82"/>
  <c r="DB82"/>
  <c r="DA82"/>
  <c r="CY82"/>
  <c r="CV82"/>
  <c r="CU82"/>
  <c r="CT82"/>
  <c r="DK81"/>
  <c r="DI81"/>
  <c r="DH81"/>
  <c r="DC81"/>
  <c r="DB81"/>
  <c r="CZ81"/>
  <c r="CY81"/>
  <c r="CX81"/>
  <c r="CW81"/>
  <c r="CV81"/>
  <c r="CU81"/>
  <c r="CT81"/>
  <c r="DK80"/>
  <c r="DJ80"/>
  <c r="DI80"/>
  <c r="DH80"/>
  <c r="DG80"/>
  <c r="DE80"/>
  <c r="DD80"/>
  <c r="DA80"/>
  <c r="DK79"/>
  <c r="DJ79"/>
  <c r="DI79"/>
  <c r="DH79"/>
  <c r="DG79"/>
  <c r="DE79"/>
  <c r="DD79"/>
  <c r="DA79"/>
  <c r="CY79"/>
  <c r="CV79"/>
  <c r="CU79"/>
  <c r="CT79"/>
  <c r="DK78"/>
  <c r="DI78"/>
  <c r="DH78"/>
  <c r="DG78"/>
  <c r="DE78"/>
  <c r="DD78"/>
  <c r="DA78"/>
  <c r="CY78"/>
  <c r="CV78"/>
  <c r="CU78"/>
  <c r="CT78"/>
  <c r="DK77"/>
  <c r="DI77"/>
  <c r="DH77"/>
  <c r="DG77"/>
  <c r="DF77"/>
  <c r="DE77"/>
  <c r="DD77"/>
  <c r="DA77"/>
  <c r="CY77"/>
  <c r="CX77"/>
  <c r="CW77"/>
  <c r="CV77"/>
  <c r="CU77"/>
  <c r="CT77"/>
  <c r="DK76"/>
  <c r="DI76"/>
  <c r="DH76"/>
  <c r="DG76"/>
  <c r="DF76"/>
  <c r="DE76"/>
  <c r="DD76"/>
  <c r="DC76"/>
  <c r="DB76"/>
  <c r="DA76"/>
  <c r="CY76"/>
  <c r="CV76"/>
  <c r="CU76"/>
  <c r="CT76"/>
  <c r="DK75"/>
  <c r="DI75"/>
  <c r="DG75"/>
  <c r="DE75"/>
  <c r="DD75"/>
  <c r="DA75"/>
  <c r="CY75"/>
  <c r="CV75"/>
  <c r="CU75"/>
  <c r="CT75"/>
  <c r="DK74"/>
  <c r="DG74"/>
  <c r="DE74"/>
  <c r="DD74"/>
  <c r="DB74"/>
  <c r="DA74"/>
  <c r="CZ74"/>
  <c r="CY74"/>
  <c r="CX74"/>
  <c r="CW74"/>
  <c r="CV74"/>
  <c r="CU74"/>
  <c r="CT74"/>
  <c r="DK73"/>
  <c r="DJ73"/>
  <c r="DI73"/>
  <c r="DH73"/>
  <c r="DG73"/>
  <c r="DF73"/>
  <c r="DE73"/>
  <c r="DD73"/>
  <c r="DA73"/>
  <c r="CY73"/>
  <c r="CV73"/>
  <c r="CU73"/>
  <c r="CT73"/>
  <c r="DK72"/>
  <c r="DI72"/>
  <c r="DH72"/>
  <c r="DG72"/>
  <c r="DF72"/>
  <c r="DE72"/>
  <c r="DD72"/>
  <c r="DB72"/>
  <c r="DA72"/>
  <c r="CY72"/>
  <c r="CV72"/>
  <c r="CU72"/>
  <c r="CT72"/>
  <c r="DK71"/>
  <c r="DI71"/>
  <c r="DH71"/>
  <c r="DD71"/>
  <c r="DA71"/>
  <c r="CZ71"/>
  <c r="CY71"/>
  <c r="CX71"/>
  <c r="CW71"/>
  <c r="CV71"/>
  <c r="CU71"/>
  <c r="CT71"/>
  <c r="DK70"/>
  <c r="DJ70"/>
  <c r="DI70"/>
  <c r="DH70"/>
  <c r="DG70"/>
  <c r="DF70"/>
  <c r="DE70"/>
  <c r="DD70"/>
  <c r="DC70"/>
  <c r="DA70"/>
  <c r="CZ70"/>
  <c r="CY70"/>
  <c r="CX70"/>
  <c r="CW70"/>
  <c r="CV70"/>
  <c r="CU70"/>
  <c r="CT70"/>
  <c r="DK69"/>
  <c r="DJ69"/>
  <c r="DI69"/>
  <c r="DH69"/>
  <c r="DF69"/>
  <c r="DE69"/>
  <c r="DD69"/>
  <c r="DC69"/>
  <c r="DA69"/>
  <c r="CZ69"/>
  <c r="CY69"/>
  <c r="CX69"/>
  <c r="CW69"/>
  <c r="CV69"/>
  <c r="CU69"/>
  <c r="CT69"/>
  <c r="DK68"/>
  <c r="DJ68"/>
  <c r="DI68"/>
  <c r="DH68"/>
  <c r="DG68"/>
  <c r="DD68"/>
  <c r="DC68"/>
  <c r="DA68"/>
  <c r="CZ68"/>
  <c r="CY68"/>
  <c r="CX68"/>
  <c r="CW68"/>
  <c r="CV68"/>
  <c r="CU68"/>
  <c r="CT68"/>
  <c r="DK67"/>
  <c r="DH67"/>
  <c r="DF67"/>
  <c r="DE67"/>
  <c r="DD67"/>
  <c r="DC67"/>
  <c r="DA67"/>
  <c r="CZ67"/>
  <c r="CY67"/>
  <c r="CX67"/>
  <c r="CW67"/>
  <c r="CV67"/>
  <c r="CU67"/>
  <c r="CT67"/>
  <c r="DK66"/>
  <c r="DI66"/>
  <c r="DH66"/>
  <c r="DG66"/>
  <c r="DE66"/>
  <c r="DD66"/>
  <c r="DC66"/>
  <c r="DB66"/>
  <c r="DA66"/>
  <c r="CZ66"/>
  <c r="CY66"/>
  <c r="CX66"/>
  <c r="CW66"/>
  <c r="CV66"/>
  <c r="CU66"/>
  <c r="CT66"/>
  <c r="DK65"/>
  <c r="DI65"/>
  <c r="DH65"/>
  <c r="DG65"/>
  <c r="DE65"/>
  <c r="DD65"/>
  <c r="DB65"/>
  <c r="DA65"/>
  <c r="CY65"/>
  <c r="CX65"/>
  <c r="CW65"/>
  <c r="CV65"/>
  <c r="CU65"/>
  <c r="CT65"/>
  <c r="DK64"/>
  <c r="DI64"/>
  <c r="DH64"/>
  <c r="DG64"/>
  <c r="DE64"/>
  <c r="DD64"/>
  <c r="DA64"/>
  <c r="CY64"/>
  <c r="CX64"/>
  <c r="CV64"/>
  <c r="CU64"/>
  <c r="CT64"/>
  <c r="DK63"/>
  <c r="DI63"/>
  <c r="DH63"/>
  <c r="DG63"/>
  <c r="DE63"/>
  <c r="DD63"/>
  <c r="DC63"/>
  <c r="DA63"/>
  <c r="CZ63"/>
  <c r="CY63"/>
  <c r="CX63"/>
  <c r="CW63"/>
  <c r="CV63"/>
  <c r="CT63"/>
  <c r="DK62"/>
  <c r="DJ62"/>
  <c r="DI62"/>
  <c r="DH62"/>
  <c r="DG62"/>
  <c r="DE62"/>
  <c r="DD62"/>
  <c r="DA62"/>
  <c r="CZ62"/>
  <c r="CY62"/>
  <c r="CX62"/>
  <c r="CW62"/>
  <c r="CV62"/>
  <c r="CT62"/>
  <c r="DK61"/>
  <c r="DI61"/>
  <c r="DH61"/>
  <c r="DG61"/>
  <c r="DF61"/>
  <c r="DE61"/>
  <c r="DD61"/>
  <c r="DC61"/>
  <c r="DA61"/>
  <c r="CZ61"/>
  <c r="CY61"/>
  <c r="CX61"/>
  <c r="CW61"/>
  <c r="CV61"/>
  <c r="CU61"/>
  <c r="CT61"/>
  <c r="DK60"/>
  <c r="DI60"/>
  <c r="DH60"/>
  <c r="DG60"/>
  <c r="DF60"/>
  <c r="DD60"/>
  <c r="DC60"/>
  <c r="DA60"/>
  <c r="CZ60"/>
  <c r="CY60"/>
  <c r="CX60"/>
  <c r="CW60"/>
  <c r="CV60"/>
  <c r="CU60"/>
  <c r="CT60"/>
  <c r="DK59"/>
  <c r="DI59"/>
  <c r="DH59"/>
  <c r="DG59"/>
  <c r="DF59"/>
  <c r="DE59"/>
  <c r="DD59"/>
  <c r="DC59"/>
  <c r="DA59"/>
  <c r="CZ59"/>
  <c r="CY59"/>
  <c r="CX59"/>
  <c r="CW59"/>
  <c r="CV59"/>
  <c r="CU59"/>
  <c r="CT59"/>
  <c r="DK58"/>
  <c r="DI58"/>
  <c r="DH58"/>
  <c r="DG58"/>
  <c r="DF58"/>
  <c r="DE58"/>
  <c r="DD58"/>
  <c r="DA58"/>
  <c r="CZ58"/>
  <c r="CY58"/>
  <c r="CX58"/>
  <c r="CW58"/>
  <c r="CV58"/>
  <c r="CT58"/>
  <c r="DK57"/>
  <c r="DI57"/>
  <c r="DH57"/>
  <c r="DG57"/>
  <c r="DE57"/>
  <c r="DD57"/>
  <c r="DC57"/>
  <c r="DA57"/>
  <c r="CZ57"/>
  <c r="CY57"/>
  <c r="CX57"/>
  <c r="CW57"/>
  <c r="CV57"/>
  <c r="CT57"/>
  <c r="DK56"/>
  <c r="DI56"/>
  <c r="DH56"/>
  <c r="DG56"/>
  <c r="DF56"/>
  <c r="DE56"/>
  <c r="DK55"/>
  <c r="DI55"/>
  <c r="DH55"/>
  <c r="DG55"/>
  <c r="DE55"/>
  <c r="DD55"/>
  <c r="DA55"/>
  <c r="CZ55"/>
  <c r="CY55"/>
  <c r="CX55"/>
  <c r="CW55"/>
  <c r="CV55"/>
  <c r="CT55"/>
  <c r="DK54"/>
  <c r="DI54"/>
  <c r="DH54"/>
  <c r="DG54"/>
  <c r="DE54"/>
  <c r="DD54"/>
  <c r="DA54"/>
  <c r="CZ54"/>
  <c r="CY54"/>
  <c r="CX54"/>
  <c r="CW54"/>
  <c r="CV54"/>
  <c r="CT54"/>
  <c r="DK53"/>
  <c r="DH53"/>
  <c r="DG53"/>
  <c r="DE53"/>
  <c r="DD53"/>
  <c r="DA53"/>
  <c r="CZ53"/>
  <c r="CY53"/>
  <c r="CX53"/>
  <c r="CW53"/>
  <c r="CV53"/>
  <c r="CT53"/>
  <c r="DK52"/>
  <c r="DI52"/>
  <c r="DH52"/>
  <c r="DG52"/>
  <c r="DF52"/>
  <c r="DD52"/>
  <c r="DA52"/>
  <c r="CZ52"/>
  <c r="CY52"/>
  <c r="CX52"/>
  <c r="CW52"/>
  <c r="CV52"/>
  <c r="CT52"/>
  <c r="DK51"/>
  <c r="DI51"/>
  <c r="DH51"/>
  <c r="DG51"/>
  <c r="DF51"/>
  <c r="DE51"/>
  <c r="DD51"/>
  <c r="DB51"/>
  <c r="DA51"/>
  <c r="CY51"/>
  <c r="CX51"/>
  <c r="CW51"/>
  <c r="CV51"/>
  <c r="CT51"/>
  <c r="DK50"/>
  <c r="DJ50"/>
  <c r="DI50"/>
  <c r="DH50"/>
  <c r="DG50"/>
  <c r="DF50"/>
  <c r="DE50"/>
  <c r="DD50"/>
  <c r="DA50"/>
  <c r="CY50"/>
  <c r="CW50"/>
  <c r="CV50"/>
  <c r="CT50"/>
  <c r="DK49"/>
  <c r="DJ49"/>
  <c r="DI49"/>
  <c r="DH49"/>
  <c r="DG49"/>
  <c r="DE49"/>
  <c r="DD49"/>
  <c r="DA49"/>
  <c r="CY49"/>
  <c r="CV49"/>
  <c r="CU49"/>
  <c r="CT49"/>
  <c r="DK48"/>
  <c r="DJ48"/>
  <c r="DI48"/>
  <c r="DH48"/>
  <c r="DG48"/>
  <c r="DE48"/>
  <c r="DD48"/>
  <c r="DA48"/>
  <c r="CZ48"/>
  <c r="CY48"/>
  <c r="CV48"/>
  <c r="CT48"/>
  <c r="DI46"/>
  <c r="DH46"/>
  <c r="DF46"/>
  <c r="DD46"/>
  <c r="DC46"/>
  <c r="CZ46"/>
  <c r="CY46"/>
  <c r="CV46"/>
  <c r="CT46"/>
  <c r="DK45"/>
  <c r="DI45"/>
  <c r="DH45"/>
  <c r="DG45"/>
  <c r="DE45"/>
  <c r="DD45"/>
  <c r="DA45"/>
  <c r="CY45"/>
  <c r="CV45"/>
  <c r="CT45"/>
  <c r="DK44"/>
  <c r="DI44"/>
  <c r="DH44"/>
  <c r="DG44"/>
  <c r="DE44"/>
  <c r="DD44"/>
  <c r="DB44"/>
  <c r="DA44"/>
  <c r="CY44"/>
  <c r="CV44"/>
  <c r="CT44"/>
  <c r="DK43"/>
  <c r="DJ43"/>
  <c r="DI43"/>
  <c r="DH43"/>
  <c r="DG43"/>
  <c r="DE43"/>
  <c r="DD43"/>
  <c r="DA43"/>
  <c r="CY43"/>
  <c r="CV43"/>
  <c r="CT43"/>
  <c r="DK42"/>
  <c r="DI42"/>
  <c r="DH42"/>
  <c r="DG42"/>
  <c r="DE42"/>
  <c r="DD42"/>
  <c r="DA42"/>
  <c r="CY42"/>
  <c r="CV42"/>
  <c r="CT42"/>
  <c r="DK41"/>
  <c r="DI41"/>
  <c r="DH41"/>
  <c r="CU41"/>
  <c r="CT41"/>
  <c r="DK40"/>
  <c r="DI40"/>
  <c r="DH40"/>
  <c r="DG40"/>
  <c r="DE40"/>
  <c r="DD40"/>
  <c r="DB40"/>
  <c r="DA40"/>
  <c r="CY40"/>
  <c r="CV40"/>
  <c r="CT40"/>
  <c r="DK39"/>
  <c r="DI39"/>
  <c r="DH39"/>
  <c r="DE39"/>
  <c r="DD39"/>
  <c r="DB39"/>
  <c r="DA39"/>
  <c r="CY39"/>
  <c r="CW39"/>
  <c r="CV39"/>
  <c r="CU39"/>
  <c r="CT39"/>
  <c r="DK38"/>
  <c r="DI38"/>
  <c r="DH38"/>
  <c r="DG38"/>
  <c r="DD38"/>
  <c r="DB38"/>
  <c r="DA38"/>
  <c r="CY38"/>
  <c r="CW38"/>
  <c r="CV38"/>
  <c r="CU38"/>
  <c r="CT38"/>
  <c r="DK37"/>
  <c r="DJ37"/>
  <c r="DI37"/>
  <c r="DH37"/>
  <c r="DG37"/>
  <c r="DE37"/>
  <c r="DD37"/>
  <c r="DB37"/>
  <c r="DA37"/>
  <c r="CY37"/>
  <c r="CV37"/>
  <c r="CT37"/>
  <c r="DK36"/>
  <c r="DJ36"/>
  <c r="DI36"/>
  <c r="DH36"/>
  <c r="DE36"/>
  <c r="DC36"/>
  <c r="DA36"/>
  <c r="CY36"/>
  <c r="CV36"/>
  <c r="CU36"/>
  <c r="CT36"/>
  <c r="DJ35"/>
  <c r="DI35"/>
  <c r="DH35"/>
  <c r="DF35"/>
  <c r="DE35"/>
  <c r="DD35"/>
  <c r="DB35"/>
  <c r="DA35"/>
  <c r="CY35"/>
  <c r="CV35"/>
  <c r="CT35"/>
  <c r="DK34"/>
  <c r="DJ34"/>
  <c r="DI34"/>
  <c r="DH34"/>
  <c r="DE34"/>
  <c r="DD34"/>
  <c r="DA34"/>
  <c r="CY34"/>
  <c r="CV34"/>
  <c r="CT34"/>
  <c r="DK33"/>
  <c r="DJ33"/>
  <c r="DI33"/>
  <c r="DH33"/>
  <c r="DE33"/>
  <c r="DD33"/>
  <c r="DB33"/>
  <c r="DA33"/>
  <c r="CY33"/>
  <c r="CV33"/>
  <c r="CT33"/>
  <c r="DK32"/>
  <c r="DJ32"/>
  <c r="DH32"/>
  <c r="DD32"/>
  <c r="DA32"/>
  <c r="CY32"/>
  <c r="CV32"/>
  <c r="CT32"/>
  <c r="DK31"/>
  <c r="DJ31"/>
  <c r="DH31"/>
  <c r="DD31"/>
  <c r="DA31"/>
  <c r="CY31"/>
  <c r="CV31"/>
  <c r="CT31"/>
  <c r="DK30"/>
  <c r="DJ30"/>
  <c r="DG30"/>
  <c r="DD30"/>
  <c r="CX30"/>
  <c r="CW30"/>
  <c r="CU30"/>
  <c r="CT30"/>
  <c r="DK29"/>
  <c r="DJ29"/>
  <c r="DH29"/>
  <c r="DG29"/>
  <c r="DD29"/>
  <c r="DB29"/>
  <c r="DA29"/>
  <c r="CY29"/>
  <c r="CV29"/>
  <c r="CT29"/>
  <c r="DK28"/>
  <c r="DJ28"/>
  <c r="DH28"/>
  <c r="DD28"/>
  <c r="DA28"/>
  <c r="CY28"/>
  <c r="CV28"/>
  <c r="CT28"/>
  <c r="DK27"/>
  <c r="DJ27"/>
  <c r="DI27"/>
  <c r="DH27"/>
  <c r="DD27"/>
  <c r="DA27"/>
  <c r="CV27"/>
  <c r="CT27"/>
  <c r="DK26"/>
  <c r="DJ26"/>
  <c r="DH26"/>
  <c r="DD26"/>
  <c r="DB26"/>
  <c r="DA26"/>
  <c r="CY26"/>
  <c r="CW26"/>
  <c r="CV26"/>
  <c r="CT26"/>
  <c r="DJ25"/>
  <c r="DH25"/>
  <c r="DE25"/>
  <c r="DD25"/>
  <c r="DB25"/>
  <c r="DA25"/>
  <c r="CY25"/>
  <c r="CV25"/>
  <c r="CT25"/>
  <c r="DJ24"/>
  <c r="DH24"/>
  <c r="DE24"/>
  <c r="DD24"/>
  <c r="DB24"/>
  <c r="DA24"/>
  <c r="CY24"/>
  <c r="CW24"/>
  <c r="CV24"/>
  <c r="CT24"/>
  <c r="DK23"/>
  <c r="DJ23"/>
  <c r="DI23"/>
  <c r="DH23"/>
  <c r="DG23"/>
  <c r="DF23"/>
  <c r="DD23"/>
  <c r="DB23"/>
  <c r="DA23"/>
  <c r="CY23"/>
  <c r="CW23"/>
  <c r="CV23"/>
  <c r="CT23"/>
  <c r="DG22"/>
  <c r="DE22"/>
  <c r="DD22"/>
  <c r="DB22"/>
  <c r="DA22"/>
  <c r="CY22"/>
  <c r="CW22"/>
  <c r="CV22"/>
  <c r="CT22"/>
  <c r="DK21"/>
  <c r="DJ21"/>
  <c r="DI21"/>
  <c r="DH21"/>
  <c r="DE21"/>
  <c r="DD21"/>
  <c r="DB21"/>
  <c r="DA21"/>
  <c r="CZ21"/>
  <c r="CY21"/>
  <c r="CW21"/>
  <c r="CV21"/>
  <c r="CT21"/>
  <c r="DK20"/>
  <c r="DJ20"/>
  <c r="DI20"/>
  <c r="DH20"/>
  <c r="DG20"/>
  <c r="DE20"/>
  <c r="DD20"/>
  <c r="DB20"/>
  <c r="DA20"/>
  <c r="CY20"/>
  <c r="CV20"/>
  <c r="CT20"/>
  <c r="DK19"/>
  <c r="DJ19"/>
  <c r="DI19"/>
  <c r="DH19"/>
  <c r="DG19"/>
  <c r="DE19"/>
  <c r="DD19"/>
  <c r="DB19"/>
  <c r="DA19"/>
  <c r="CY19"/>
  <c r="CV19"/>
  <c r="CT19"/>
  <c r="DK18"/>
  <c r="DJ18"/>
  <c r="DF18"/>
  <c r="DD18"/>
  <c r="DB18"/>
  <c r="DA18"/>
  <c r="CY18"/>
  <c r="CX18"/>
  <c r="CW18"/>
  <c r="CV18"/>
  <c r="CT18"/>
  <c r="DK17"/>
  <c r="DJ17"/>
  <c r="DI17"/>
  <c r="DH17"/>
  <c r="DG17"/>
  <c r="DF17"/>
  <c r="DD17"/>
  <c r="CZ17"/>
  <c r="CY17"/>
  <c r="CX17"/>
  <c r="CW17"/>
  <c r="CT17"/>
  <c r="DK16"/>
  <c r="DI16"/>
  <c r="DH16"/>
  <c r="DF16"/>
  <c r="DD16"/>
  <c r="DB16"/>
  <c r="DA16"/>
  <c r="CY16"/>
  <c r="CX16"/>
  <c r="CW16"/>
  <c r="CV16"/>
  <c r="CT16"/>
  <c r="DJ15"/>
  <c r="DI15"/>
  <c r="DH15"/>
  <c r="DF15"/>
  <c r="DD15"/>
  <c r="DB15"/>
  <c r="DA15"/>
  <c r="CY15"/>
  <c r="CX15"/>
  <c r="CW15"/>
  <c r="CV15"/>
  <c r="CT15"/>
  <c r="DJ14"/>
  <c r="DI14"/>
  <c r="DH14"/>
  <c r="DD14"/>
  <c r="DB14"/>
  <c r="DA14"/>
  <c r="CY14"/>
  <c r="CX14"/>
  <c r="CW14"/>
  <c r="CV14"/>
  <c r="CT14"/>
  <c r="DK13"/>
  <c r="DJ13"/>
  <c r="DI13"/>
  <c r="DH13"/>
  <c r="DG13"/>
  <c r="DF13"/>
  <c r="DE13"/>
  <c r="DD13"/>
  <c r="DB13"/>
  <c r="DA13"/>
  <c r="CY13"/>
  <c r="CX13"/>
  <c r="CW13"/>
  <c r="CV13"/>
  <c r="CT13"/>
  <c r="DK12"/>
  <c r="DJ12"/>
  <c r="DI12"/>
  <c r="DF12"/>
  <c r="DE12"/>
  <c r="DD12"/>
  <c r="DB12"/>
  <c r="DA12"/>
  <c r="CX12"/>
  <c r="CW12"/>
  <c r="CV12"/>
  <c r="CT12"/>
  <c r="AA181" i="1"/>
  <c r="AM183"/>
  <c r="AM188"/>
  <c r="AM181"/>
  <c r="AM187"/>
  <c r="AM400" s="1"/>
  <c r="AM184"/>
  <c r="AA183"/>
  <c r="Y183" s="1"/>
  <c r="O186"/>
  <c r="AA184"/>
  <c r="Y184" s="1"/>
  <c r="AB187"/>
  <c r="AA187"/>
  <c r="T187"/>
  <c r="T400" s="1"/>
  <c r="S187"/>
  <c r="S400" s="1"/>
  <c r="P187"/>
  <c r="O187"/>
  <c r="AA186"/>
  <c r="AA173"/>
  <c r="AA175"/>
  <c r="Y175" s="1"/>
  <c r="W175" s="1"/>
  <c r="AA176"/>
  <c r="Y176" s="1"/>
  <c r="W176" s="1"/>
  <c r="AA177"/>
  <c r="Y177" s="1"/>
  <c r="W177" s="1"/>
  <c r="AA178"/>
  <c r="Y178" s="1"/>
  <c r="W178" s="1"/>
  <c r="AA179"/>
  <c r="Y179" s="1"/>
  <c r="W179" s="1"/>
  <c r="AA174"/>
  <c r="Y174" s="1"/>
  <c r="W174" s="1"/>
  <c r="AB174"/>
  <c r="AM179"/>
  <c r="AM175"/>
  <c r="AM178"/>
  <c r="AM177"/>
  <c r="AM176"/>
  <c r="AM173"/>
  <c r="AG173"/>
  <c r="AA136"/>
  <c r="AA135"/>
  <c r="AA134"/>
  <c r="AG134"/>
  <c r="S135"/>
  <c r="Q135" s="1"/>
  <c r="AG135"/>
  <c r="AI135" s="1"/>
  <c r="AK135" s="1"/>
  <c r="AM135" s="1"/>
  <c r="S134"/>
  <c r="AG136"/>
  <c r="AI136" s="1"/>
  <c r="AK136" s="1"/>
  <c r="AM136" s="1"/>
  <c r="S136"/>
  <c r="Q136" s="1"/>
  <c r="AG139"/>
  <c r="AI139" s="1"/>
  <c r="AK139" s="1"/>
  <c r="AM139" s="1"/>
  <c r="AA139"/>
  <c r="S139"/>
  <c r="AI158"/>
  <c r="AB394"/>
  <c r="AB395" s="1"/>
  <c r="AB148"/>
  <c r="AA148"/>
  <c r="AA147"/>
  <c r="AA146"/>
  <c r="AB138"/>
  <c r="AB390" s="1"/>
  <c r="AB391" s="1"/>
  <c r="AA138"/>
  <c r="O156"/>
  <c r="O159"/>
  <c r="O160"/>
  <c r="O161"/>
  <c r="O162"/>
  <c r="O163"/>
  <c r="O164"/>
  <c r="O165"/>
  <c r="O166"/>
  <c r="O167"/>
  <c r="O168"/>
  <c r="O169"/>
  <c r="O170"/>
  <c r="O171"/>
  <c r="O157"/>
  <c r="AA171"/>
  <c r="AG171"/>
  <c r="AI171" s="1"/>
  <c r="AK171" s="1"/>
  <c r="AM171" s="1"/>
  <c r="AA169"/>
  <c r="AG169"/>
  <c r="AI169" s="1"/>
  <c r="AK169" s="1"/>
  <c r="AM169" s="1"/>
  <c r="AA170"/>
  <c r="AG170"/>
  <c r="AI170" s="1"/>
  <c r="AK170" s="1"/>
  <c r="AM170" s="1"/>
  <c r="AA168"/>
  <c r="AG168"/>
  <c r="AI168" s="1"/>
  <c r="AK168" s="1"/>
  <c r="AM168" s="1"/>
  <c r="AA167"/>
  <c r="AG167"/>
  <c r="AI167" s="1"/>
  <c r="AK167" s="1"/>
  <c r="AM167" s="1"/>
  <c r="AA166"/>
  <c r="AG166"/>
  <c r="AI166" s="1"/>
  <c r="AK166" s="1"/>
  <c r="AM166" s="1"/>
  <c r="AA165"/>
  <c r="AG165"/>
  <c r="AI165" s="1"/>
  <c r="AK165" s="1"/>
  <c r="AM165" s="1"/>
  <c r="AA164"/>
  <c r="AG164"/>
  <c r="AI164" s="1"/>
  <c r="AK164" s="1"/>
  <c r="AM164" s="1"/>
  <c r="AA163"/>
  <c r="AG163"/>
  <c r="AI163" s="1"/>
  <c r="AK163" s="1"/>
  <c r="AM163" s="1"/>
  <c r="AA162"/>
  <c r="AG162"/>
  <c r="AI162" s="1"/>
  <c r="AK162" s="1"/>
  <c r="AM162" s="1"/>
  <c r="AA161"/>
  <c r="AG161"/>
  <c r="AI161" s="1"/>
  <c r="AK161" s="1"/>
  <c r="AM161" s="1"/>
  <c r="AA160"/>
  <c r="AG160"/>
  <c r="AI160" s="1"/>
  <c r="AK160" s="1"/>
  <c r="AM160" s="1"/>
  <c r="AG159"/>
  <c r="AA159"/>
  <c r="AH138"/>
  <c r="AI149"/>
  <c r="AK149" s="1"/>
  <c r="AM149" s="1"/>
  <c r="AG148"/>
  <c r="AI148" s="1"/>
  <c r="AC146"/>
  <c r="AC392" s="1"/>
  <c r="AA149"/>
  <c r="O147"/>
  <c r="O148"/>
  <c r="O149"/>
  <c r="X146"/>
  <c r="X392" s="1"/>
  <c r="X435" s="1"/>
  <c r="S150"/>
  <c r="S151"/>
  <c r="AG145"/>
  <c r="AK145"/>
  <c r="S145"/>
  <c r="AM156"/>
  <c r="AG156"/>
  <c r="AI156" s="1"/>
  <c r="AG154"/>
  <c r="AI154" s="1"/>
  <c r="AK154" s="1"/>
  <c r="AM154" s="1"/>
  <c r="AG155"/>
  <c r="AM155" s="1"/>
  <c r="O154"/>
  <c r="AA154"/>
  <c r="AA155"/>
  <c r="AA153"/>
  <c r="O153"/>
  <c r="S153"/>
  <c r="AG153"/>
  <c r="AI153" s="1"/>
  <c r="AK153" s="1"/>
  <c r="AM153" s="1"/>
  <c r="O152"/>
  <c r="S152"/>
  <c r="AA152"/>
  <c r="AG152"/>
  <c r="AI152" s="1"/>
  <c r="AK152" s="1"/>
  <c r="AM152" s="1"/>
  <c r="AA151"/>
  <c r="AA150"/>
  <c r="O151"/>
  <c r="AG151"/>
  <c r="AI151" s="1"/>
  <c r="AK151" s="1"/>
  <c r="AM151" s="1"/>
  <c r="AG150"/>
  <c r="AI150" s="1"/>
  <c r="AK150" s="1"/>
  <c r="AM150" s="1"/>
  <c r="O150"/>
  <c r="S144"/>
  <c r="AK144"/>
  <c r="AM144" s="1"/>
  <c r="AG144"/>
  <c r="S143"/>
  <c r="AA143"/>
  <c r="AG143"/>
  <c r="AI143" s="1"/>
  <c r="AK143" s="1"/>
  <c r="AM143" s="1"/>
  <c r="S142"/>
  <c r="AA142"/>
  <c r="AG142"/>
  <c r="AI142" s="1"/>
  <c r="AK142" s="1"/>
  <c r="AM142" s="1"/>
  <c r="AA141"/>
  <c r="AG141"/>
  <c r="AI141" s="1"/>
  <c r="AK141" s="1"/>
  <c r="AM141" s="1"/>
  <c r="S141"/>
  <c r="AG140"/>
  <c r="AI140" s="1"/>
  <c r="AK140" s="1"/>
  <c r="AM140" s="1"/>
  <c r="AA140"/>
  <c r="S140"/>
  <c r="T401" l="1"/>
  <c r="T442" s="1"/>
  <c r="T441"/>
  <c r="S401"/>
  <c r="S442" s="1"/>
  <c r="S441"/>
  <c r="AM401"/>
  <c r="AM380"/>
  <c r="AM381" s="1"/>
  <c r="AK380"/>
  <c r="AK381" s="1"/>
  <c r="AG380"/>
  <c r="AG381" s="1"/>
  <c r="AA401"/>
  <c r="AA442" s="1"/>
  <c r="P400"/>
  <c r="P441" s="1"/>
  <c r="P401"/>
  <c r="P442" s="1"/>
  <c r="AB400"/>
  <c r="AB441" s="1"/>
  <c r="AB401"/>
  <c r="AB442" s="1"/>
  <c r="O401"/>
  <c r="O442" s="1"/>
  <c r="AC380"/>
  <c r="AC381"/>
  <c r="AC436" s="1"/>
  <c r="AA400"/>
  <c r="AA441" s="1"/>
  <c r="O400"/>
  <c r="O441" s="1"/>
  <c r="S392"/>
  <c r="S393" s="1"/>
  <c r="AG392"/>
  <c r="AG393" s="1"/>
  <c r="AK148"/>
  <c r="AM148" s="1"/>
  <c r="AJ138"/>
  <c r="AH390"/>
  <c r="AH391" s="1"/>
  <c r="AI159"/>
  <c r="AK159" s="1"/>
  <c r="AM159" s="1"/>
  <c r="AG394"/>
  <c r="AG395" s="1"/>
  <c r="Q134"/>
  <c r="Q391" s="1"/>
  <c r="S390"/>
  <c r="S391" s="1"/>
  <c r="AA390"/>
  <c r="AA391" s="1"/>
  <c r="Z174"/>
  <c r="X174" s="1"/>
  <c r="AB396"/>
  <c r="AI121"/>
  <c r="O392"/>
  <c r="O393" s="1"/>
  <c r="AM145"/>
  <c r="AM392" s="1"/>
  <c r="AM393" s="1"/>
  <c r="AA394"/>
  <c r="AA395" s="1"/>
  <c r="AK158"/>
  <c r="AI134"/>
  <c r="AG390"/>
  <c r="AG391" s="1"/>
  <c r="AI173"/>
  <c r="AG396"/>
  <c r="Y173"/>
  <c r="AA396"/>
  <c r="Y181"/>
  <c r="Y398" s="1"/>
  <c r="Y399" s="1"/>
  <c r="AA398"/>
  <c r="AA399" s="1"/>
  <c r="AI155"/>
  <c r="AI392" s="1"/>
  <c r="AI393" s="1"/>
  <c r="AG127"/>
  <c r="AI127" s="1"/>
  <c r="AK127" s="1"/>
  <c r="AM127" s="1"/>
  <c r="AA128"/>
  <c r="S128"/>
  <c r="AG128"/>
  <c r="AI128" s="1"/>
  <c r="AK128" s="1"/>
  <c r="AM128" s="1"/>
  <c r="S127"/>
  <c r="T126"/>
  <c r="T388" s="1"/>
  <c r="T389" s="1"/>
  <c r="S126"/>
  <c r="AB126"/>
  <c r="AB388" s="1"/>
  <c r="AB389" s="1"/>
  <c r="AA126"/>
  <c r="AG130"/>
  <c r="AI130" s="1"/>
  <c r="AK130" s="1"/>
  <c r="AM130" s="1"/>
  <c r="AG129"/>
  <c r="AI129" s="1"/>
  <c r="AK129" s="1"/>
  <c r="AM129" s="1"/>
  <c r="AA129"/>
  <c r="AG131"/>
  <c r="AI131" s="1"/>
  <c r="AK131" s="1"/>
  <c r="AM131" s="1"/>
  <c r="AA131"/>
  <c r="AA130"/>
  <c r="O131"/>
  <c r="O130"/>
  <c r="O129"/>
  <c r="AA397" l="1"/>
  <c r="AA440" s="1"/>
  <c r="AA439"/>
  <c r="AG397"/>
  <c r="AG440" s="1"/>
  <c r="AG439"/>
  <c r="AB397"/>
  <c r="AB440" s="1"/>
  <c r="AB439"/>
  <c r="AK392"/>
  <c r="AK393" s="1"/>
  <c r="O388"/>
  <c r="O389" s="1"/>
  <c r="AI394"/>
  <c r="AI395" s="1"/>
  <c r="AK121"/>
  <c r="AI388"/>
  <c r="AI389" s="1"/>
  <c r="X396"/>
  <c r="Z396"/>
  <c r="Z439" s="1"/>
  <c r="O390"/>
  <c r="O391" s="1"/>
  <c r="Q390"/>
  <c r="W173"/>
  <c r="W396" s="1"/>
  <c r="Y396"/>
  <c r="AK134"/>
  <c r="AI390"/>
  <c r="AI391" s="1"/>
  <c r="AM158"/>
  <c r="AM394" s="1"/>
  <c r="AM395" s="1"/>
  <c r="AK394"/>
  <c r="AK395" s="1"/>
  <c r="AG388"/>
  <c r="AG389" s="1"/>
  <c r="AL138"/>
  <c r="AJ390"/>
  <c r="AJ391" s="1"/>
  <c r="AA123"/>
  <c r="AA127"/>
  <c r="Q123"/>
  <c r="O71"/>
  <c r="Q70"/>
  <c r="O70" s="1"/>
  <c r="Q69"/>
  <c r="BD114"/>
  <c r="AX114"/>
  <c r="AV114" s="1"/>
  <c r="AG114"/>
  <c r="T115"/>
  <c r="T386" s="1"/>
  <c r="T387" s="1"/>
  <c r="S114"/>
  <c r="S115"/>
  <c r="S118"/>
  <c r="Q118" s="1"/>
  <c r="AG118"/>
  <c r="AI118" s="1"/>
  <c r="AK118" s="1"/>
  <c r="AM118" s="1"/>
  <c r="AX118"/>
  <c r="AV118" s="1"/>
  <c r="BD118"/>
  <c r="AX117"/>
  <c r="AV117" s="1"/>
  <c r="BD117"/>
  <c r="S117"/>
  <c r="Q117" s="1"/>
  <c r="AG119"/>
  <c r="AI119" s="1"/>
  <c r="AK119" s="1"/>
  <c r="AM119" s="1"/>
  <c r="AG117"/>
  <c r="AI117" s="1"/>
  <c r="AK117" s="1"/>
  <c r="AM117" s="1"/>
  <c r="AG116"/>
  <c r="AI116" s="1"/>
  <c r="AK116" s="1"/>
  <c r="AM116" s="1"/>
  <c r="AK22"/>
  <c r="AG31"/>
  <c r="AG29"/>
  <c r="U355"/>
  <c r="Y397" l="1"/>
  <c r="Y440" s="1"/>
  <c r="Y439"/>
  <c r="W397"/>
  <c r="W440" s="1"/>
  <c r="W439"/>
  <c r="X397"/>
  <c r="X440" s="1"/>
  <c r="X439"/>
  <c r="Z397"/>
  <c r="Z440" s="1"/>
  <c r="Q381"/>
  <c r="AB386"/>
  <c r="AB387" s="1"/>
  <c r="S355"/>
  <c r="O69"/>
  <c r="O380" s="1"/>
  <c r="O381" s="1"/>
  <c r="Q380"/>
  <c r="AM134"/>
  <c r="AM390" s="1"/>
  <c r="AM391" s="1"/>
  <c r="AK390"/>
  <c r="AK391" s="1"/>
  <c r="AI114"/>
  <c r="AG386"/>
  <c r="AG387" s="1"/>
  <c r="AN138"/>
  <c r="AN390" s="1"/>
  <c r="AL390"/>
  <c r="AL391" s="1"/>
  <c r="AM121"/>
  <c r="AM388" s="1"/>
  <c r="AM389" s="1"/>
  <c r="AK388"/>
  <c r="AK389" s="1"/>
  <c r="BA746" i="2"/>
  <c r="O53" i="1"/>
  <c r="Q53" s="1"/>
  <c r="S53" s="1"/>
  <c r="BH34"/>
  <c r="BJ34" s="1"/>
  <c r="BL34" s="1"/>
  <c r="BN34" s="1"/>
  <c r="AZ34"/>
  <c r="AX34" s="1"/>
  <c r="AV34" s="1"/>
  <c r="AR34"/>
  <c r="AP34" s="1"/>
  <c r="AK34"/>
  <c r="AA34"/>
  <c r="AR21"/>
  <c r="AP21" s="1"/>
  <c r="AV21"/>
  <c r="AX21" s="1"/>
  <c r="AZ21" s="1"/>
  <c r="BH21"/>
  <c r="BJ21" s="1"/>
  <c r="BL21" s="1"/>
  <c r="BN21" s="1"/>
  <c r="U21"/>
  <c r="AA21"/>
  <c r="BH36"/>
  <c r="BJ36" s="1"/>
  <c r="BL36" s="1"/>
  <c r="BN36" s="1"/>
  <c r="AR36"/>
  <c r="AP36" s="1"/>
  <c r="AZ36"/>
  <c r="AX36" s="1"/>
  <c r="AV36" s="1"/>
  <c r="AK36"/>
  <c r="AK37"/>
  <c r="AA36"/>
  <c r="U36"/>
  <c r="U38"/>
  <c r="BH38"/>
  <c r="BJ38" s="1"/>
  <c r="BL38" s="1"/>
  <c r="BN38" s="1"/>
  <c r="BH37"/>
  <c r="BJ37" s="1"/>
  <c r="BL37" s="1"/>
  <c r="BN37" s="1"/>
  <c r="AZ37"/>
  <c r="AX37" s="1"/>
  <c r="AV37" s="1"/>
  <c r="AR37"/>
  <c r="AP37" s="1"/>
  <c r="AZ38"/>
  <c r="AX38" s="1"/>
  <c r="AV38" s="1"/>
  <c r="AR38"/>
  <c r="AP38" s="1"/>
  <c r="AK38"/>
  <c r="U37"/>
  <c r="AA37"/>
  <c r="AA38"/>
  <c r="AN391" l="1"/>
  <c r="AK114"/>
  <c r="AI386"/>
  <c r="AI387" s="1"/>
  <c r="AA66"/>
  <c r="AC22"/>
  <c r="AM114" l="1"/>
  <c r="AM386" s="1"/>
  <c r="AM387" s="1"/>
  <c r="AK386"/>
  <c r="AK387" s="1"/>
  <c r="T30"/>
  <c r="V30" s="1"/>
  <c r="S30"/>
  <c r="U30" s="1"/>
  <c r="S23"/>
  <c r="U23" s="1"/>
  <c r="S22"/>
  <c r="T22"/>
  <c r="W22"/>
  <c r="BD69"/>
  <c r="BD70"/>
  <c r="BD71"/>
  <c r="BD115"/>
  <c r="BD116"/>
  <c r="BD119"/>
  <c r="BD121"/>
  <c r="BD122"/>
  <c r="BD123"/>
  <c r="BD125"/>
  <c r="BD127"/>
  <c r="BD128"/>
  <c r="BD129"/>
  <c r="BD130"/>
  <c r="BD131"/>
  <c r="BH131"/>
  <c r="BJ131" s="1"/>
  <c r="BL131" s="1"/>
  <c r="BN131" s="1"/>
  <c r="BH130"/>
  <c r="BJ130" s="1"/>
  <c r="BL130" s="1"/>
  <c r="BN130" s="1"/>
  <c r="BH129"/>
  <c r="BJ129" s="1"/>
  <c r="BL129" s="1"/>
  <c r="BN129" s="1"/>
  <c r="BH128"/>
  <c r="BJ128" s="1"/>
  <c r="BL128" s="1"/>
  <c r="BN128" s="1"/>
  <c r="BH127"/>
  <c r="BJ127" s="1"/>
  <c r="BL127" s="1"/>
  <c r="BN127" s="1"/>
  <c r="BH125"/>
  <c r="BJ125" s="1"/>
  <c r="BL125" s="1"/>
  <c r="BN125" s="1"/>
  <c r="BI10"/>
  <c r="BK10" s="1"/>
  <c r="BM10" s="1"/>
  <c r="BH10"/>
  <c r="BJ10" s="1"/>
  <c r="BL10" s="1"/>
  <c r="BN10" s="1"/>
  <c r="BI30"/>
  <c r="BK30" s="1"/>
  <c r="BM30" s="1"/>
  <c r="BI32"/>
  <c r="BK32" s="1"/>
  <c r="BM32" s="1"/>
  <c r="BD54"/>
  <c r="BD53"/>
  <c r="BD52"/>
  <c r="BD51"/>
  <c r="BD58"/>
  <c r="BD57"/>
  <c r="BD56"/>
  <c r="BD84"/>
  <c r="BD83"/>
  <c r="BD82"/>
  <c r="BD81"/>
  <c r="BD80"/>
  <c r="BD79"/>
  <c r="BD78"/>
  <c r="BD90"/>
  <c r="BF90" s="1"/>
  <c r="BD91"/>
  <c r="BF91" s="1"/>
  <c r="BH91" s="1"/>
  <c r="BD92"/>
  <c r="BF92" s="1"/>
  <c r="BD93"/>
  <c r="BF93" s="1"/>
  <c r="BD94"/>
  <c r="BF94" s="1"/>
  <c r="BH94" s="1"/>
  <c r="BD95"/>
  <c r="BF95" s="1"/>
  <c r="BH95" s="1"/>
  <c r="BD97"/>
  <c r="BF97" s="1"/>
  <c r="BH97" s="1"/>
  <c r="BD98"/>
  <c r="BF98" s="1"/>
  <c r="BH98" s="1"/>
  <c r="BD99"/>
  <c r="BF99" s="1"/>
  <c r="BH99" s="1"/>
  <c r="BD100"/>
  <c r="BF100" s="1"/>
  <c r="BH100" s="1"/>
  <c r="BD102"/>
  <c r="BF102" s="1"/>
  <c r="BH102" s="1"/>
  <c r="BD103"/>
  <c r="BF103" s="1"/>
  <c r="BH103" s="1"/>
  <c r="BD104"/>
  <c r="BF104" s="1"/>
  <c r="BH104" s="1"/>
  <c r="BD106"/>
  <c r="BF106" s="1"/>
  <c r="BD108"/>
  <c r="BF108" s="1"/>
  <c r="BD112"/>
  <c r="BF112" s="1"/>
  <c r="BH112" s="1"/>
  <c r="BJ112" s="1"/>
  <c r="BD89"/>
  <c r="BF89" s="1"/>
  <c r="BD86"/>
  <c r="BF86" s="1"/>
  <c r="BD88"/>
  <c r="BF88" s="1"/>
  <c r="BD87"/>
  <c r="BF87" s="1"/>
  <c r="BJ89"/>
  <c r="BJ90"/>
  <c r="BJ92"/>
  <c r="BJ93"/>
  <c r="BJ99"/>
  <c r="BJ106"/>
  <c r="BJ108"/>
  <c r="BN86"/>
  <c r="BN87"/>
  <c r="BN88"/>
  <c r="BN89"/>
  <c r="BN90"/>
  <c r="BN91"/>
  <c r="BN92"/>
  <c r="BN93"/>
  <c r="BN94"/>
  <c r="BJ86"/>
  <c r="BH84"/>
  <c r="BJ84" s="1"/>
  <c r="BL84" s="1"/>
  <c r="BN84" s="1"/>
  <c r="BH83"/>
  <c r="BJ83" s="1"/>
  <c r="BL83" s="1"/>
  <c r="BN83" s="1"/>
  <c r="BH82"/>
  <c r="BJ82" s="1"/>
  <c r="BL82" s="1"/>
  <c r="BN82" s="1"/>
  <c r="BH81"/>
  <c r="BJ81" s="1"/>
  <c r="BL81" s="1"/>
  <c r="BN81" s="1"/>
  <c r="BH80"/>
  <c r="BJ80" s="1"/>
  <c r="BL80" s="1"/>
  <c r="BN80" s="1"/>
  <c r="BH79"/>
  <c r="BJ79" s="1"/>
  <c r="BL79" s="1"/>
  <c r="BN79" s="1"/>
  <c r="BH78"/>
  <c r="BJ78" s="1"/>
  <c r="BL78" s="1"/>
  <c r="BN78" s="1"/>
  <c r="BH77"/>
  <c r="BJ77" s="1"/>
  <c r="BL77" s="1"/>
  <c r="BN77" s="1"/>
  <c r="BH68"/>
  <c r="BJ68" s="1"/>
  <c r="BL68" s="1"/>
  <c r="BN68" s="1"/>
  <c r="BH65"/>
  <c r="BJ65" s="1"/>
  <c r="BL65" s="1"/>
  <c r="BN65" s="1"/>
  <c r="BH64"/>
  <c r="BJ64" s="1"/>
  <c r="BL64" s="1"/>
  <c r="BN64" s="1"/>
  <c r="BH63"/>
  <c r="BJ63" s="1"/>
  <c r="BL63" s="1"/>
  <c r="BN63" s="1"/>
  <c r="BH62"/>
  <c r="BJ62" s="1"/>
  <c r="BL62" s="1"/>
  <c r="BN62" s="1"/>
  <c r="BH61"/>
  <c r="BJ61" s="1"/>
  <c r="BL61" s="1"/>
  <c r="BN61" s="1"/>
  <c r="BH60"/>
  <c r="BJ60" s="1"/>
  <c r="BL60" s="1"/>
  <c r="BN60" s="1"/>
  <c r="BH59"/>
  <c r="BJ59" s="1"/>
  <c r="BL59" s="1"/>
  <c r="BN59" s="1"/>
  <c r="BH58"/>
  <c r="BJ58" s="1"/>
  <c r="BL58" s="1"/>
  <c r="BN58" s="1"/>
  <c r="BH57"/>
  <c r="BJ57" s="1"/>
  <c r="BL57" s="1"/>
  <c r="BN57" s="1"/>
  <c r="BH56"/>
  <c r="BJ56" s="1"/>
  <c r="BL56" s="1"/>
  <c r="BN56" s="1"/>
  <c r="BH55"/>
  <c r="BJ55" s="1"/>
  <c r="BL55" s="1"/>
  <c r="BN55" s="1"/>
  <c r="BH54"/>
  <c r="BJ54" s="1"/>
  <c r="BL54" s="1"/>
  <c r="BN54" s="1"/>
  <c r="BH53"/>
  <c r="BJ53" s="1"/>
  <c r="BL53" s="1"/>
  <c r="BN53" s="1"/>
  <c r="BH52"/>
  <c r="BJ52" s="1"/>
  <c r="BL52" s="1"/>
  <c r="BN52" s="1"/>
  <c r="BH51"/>
  <c r="BJ51" s="1"/>
  <c r="BL51" s="1"/>
  <c r="BN51" s="1"/>
  <c r="BH4"/>
  <c r="BJ4" s="1"/>
  <c r="BL4" s="1"/>
  <c r="BN4" s="1"/>
  <c r="BH5"/>
  <c r="BJ5" s="1"/>
  <c r="BL5" s="1"/>
  <c r="BN5" s="1"/>
  <c r="BH6"/>
  <c r="BJ6" s="1"/>
  <c r="BL6" s="1"/>
  <c r="BN6" s="1"/>
  <c r="BH7"/>
  <c r="BJ7" s="1"/>
  <c r="BL7" s="1"/>
  <c r="BN7" s="1"/>
  <c r="BH8"/>
  <c r="BJ8" s="1"/>
  <c r="BL8" s="1"/>
  <c r="BN8" s="1"/>
  <c r="BH9"/>
  <c r="BJ9" s="1"/>
  <c r="BL9" s="1"/>
  <c r="BN9" s="1"/>
  <c r="BH11"/>
  <c r="BJ11" s="1"/>
  <c r="BL11" s="1"/>
  <c r="BN11" s="1"/>
  <c r="BH12"/>
  <c r="BJ12" s="1"/>
  <c r="BL12" s="1"/>
  <c r="BN12" s="1"/>
  <c r="BH13"/>
  <c r="BJ13" s="1"/>
  <c r="BL13" s="1"/>
  <c r="BN13" s="1"/>
  <c r="BH14"/>
  <c r="BJ14" s="1"/>
  <c r="BL14" s="1"/>
  <c r="BN14" s="1"/>
  <c r="BH15"/>
  <c r="BJ15" s="1"/>
  <c r="BL15" s="1"/>
  <c r="BN15" s="1"/>
  <c r="BH16"/>
  <c r="BJ16" s="1"/>
  <c r="BL16" s="1"/>
  <c r="BN16" s="1"/>
  <c r="BH17"/>
  <c r="BJ17" s="1"/>
  <c r="BL17" s="1"/>
  <c r="BN17" s="1"/>
  <c r="BH18"/>
  <c r="BJ18" s="1"/>
  <c r="BL18" s="1"/>
  <c r="BN18" s="1"/>
  <c r="BH19"/>
  <c r="BJ19" s="1"/>
  <c r="BL19" s="1"/>
  <c r="BN19" s="1"/>
  <c r="BH20"/>
  <c r="BJ20" s="1"/>
  <c r="BL20" s="1"/>
  <c r="BN20" s="1"/>
  <c r="BH22"/>
  <c r="BJ22" s="1"/>
  <c r="BL22" s="1"/>
  <c r="BN22" s="1"/>
  <c r="BH23"/>
  <c r="BJ23" s="1"/>
  <c r="BL23" s="1"/>
  <c r="BN23" s="1"/>
  <c r="BH24"/>
  <c r="BJ24" s="1"/>
  <c r="BL24" s="1"/>
  <c r="BN24" s="1"/>
  <c r="BH25"/>
  <c r="BJ25" s="1"/>
  <c r="BL25" s="1"/>
  <c r="BN25" s="1"/>
  <c r="BH26"/>
  <c r="BJ26" s="1"/>
  <c r="BL26" s="1"/>
  <c r="BN26" s="1"/>
  <c r="BH27"/>
  <c r="BJ27" s="1"/>
  <c r="BL27" s="1"/>
  <c r="BN27" s="1"/>
  <c r="BH28"/>
  <c r="BJ28" s="1"/>
  <c r="BL28" s="1"/>
  <c r="BN28" s="1"/>
  <c r="BH29"/>
  <c r="BJ29" s="1"/>
  <c r="BL29" s="1"/>
  <c r="BN29" s="1"/>
  <c r="BH31"/>
  <c r="BJ31" s="1"/>
  <c r="BL31" s="1"/>
  <c r="BN31" s="1"/>
  <c r="BH32"/>
  <c r="BJ32" s="1"/>
  <c r="BH33"/>
  <c r="BJ33" s="1"/>
  <c r="BL33" s="1"/>
  <c r="BN33" s="1"/>
  <c r="BH35"/>
  <c r="BJ35" s="1"/>
  <c r="BL35" s="1"/>
  <c r="BN35" s="1"/>
  <c r="BH39"/>
  <c r="BJ39" s="1"/>
  <c r="BL39" s="1"/>
  <c r="BN39" s="1"/>
  <c r="BH40"/>
  <c r="BJ40" s="1"/>
  <c r="BL40" s="1"/>
  <c r="BN40" s="1"/>
  <c r="BH41"/>
  <c r="BJ41" s="1"/>
  <c r="BL41" s="1"/>
  <c r="BN41" s="1"/>
  <c r="BH42"/>
  <c r="BJ42" s="1"/>
  <c r="BL42" s="1"/>
  <c r="BN42" s="1"/>
  <c r="BH43"/>
  <c r="BJ43" s="1"/>
  <c r="BL43" s="1"/>
  <c r="BN43" s="1"/>
  <c r="BH44"/>
  <c r="BJ44" s="1"/>
  <c r="BL44" s="1"/>
  <c r="BN44" s="1"/>
  <c r="BH45"/>
  <c r="BJ45" s="1"/>
  <c r="BL45" s="1"/>
  <c r="BN45" s="1"/>
  <c r="BH46"/>
  <c r="BJ46" s="1"/>
  <c r="BL46" s="1"/>
  <c r="BN46" s="1"/>
  <c r="BH47"/>
  <c r="BJ47" s="1"/>
  <c r="BL47" s="1"/>
  <c r="BN47" s="1"/>
  <c r="BH48"/>
  <c r="BJ48" s="1"/>
  <c r="BL48" s="1"/>
  <c r="BN48" s="1"/>
  <c r="BH49"/>
  <c r="BJ49" s="1"/>
  <c r="BL49" s="1"/>
  <c r="BN49" s="1"/>
  <c r="BH3"/>
  <c r="BJ3" s="1"/>
  <c r="BL3" s="1"/>
  <c r="BN3" s="1"/>
  <c r="AV17"/>
  <c r="AX17" s="1"/>
  <c r="AZ17" s="1"/>
  <c r="AA30"/>
  <c r="AB30"/>
  <c r="AV31"/>
  <c r="AX31" s="1"/>
  <c r="AZ31" s="1"/>
  <c r="BA30"/>
  <c r="AY30" s="1"/>
  <c r="AW30" s="1"/>
  <c r="W30"/>
  <c r="S31"/>
  <c r="U31" s="1"/>
  <c r="AZ89"/>
  <c r="AX89" s="1"/>
  <c r="AZ88"/>
  <c r="AZ87"/>
  <c r="AX87" s="1"/>
  <c r="AV87" s="1"/>
  <c r="AZ86"/>
  <c r="AX86" s="1"/>
  <c r="AV86" s="1"/>
  <c r="AZ84"/>
  <c r="AX84" s="1"/>
  <c r="AV84" s="1"/>
  <c r="AZ92"/>
  <c r="AZ93"/>
  <c r="AZ94"/>
  <c r="AZ95"/>
  <c r="AX95" s="1"/>
  <c r="T33"/>
  <c r="S33"/>
  <c r="AA33"/>
  <c r="P53"/>
  <c r="R53" s="1"/>
  <c r="R379" s="1"/>
  <c r="Q52"/>
  <c r="S52" s="1"/>
  <c r="AI31"/>
  <c r="AK31" s="1"/>
  <c r="AK33"/>
  <c r="U50"/>
  <c r="AR80"/>
  <c r="AP80" s="1"/>
  <c r="AR81"/>
  <c r="AP81" s="1"/>
  <c r="BB77"/>
  <c r="AZ77" s="1"/>
  <c r="AX77" s="1"/>
  <c r="AV77" s="1"/>
  <c r="AZ78"/>
  <c r="AX78" s="1"/>
  <c r="AV78" s="1"/>
  <c r="AZ68"/>
  <c r="AX68" s="1"/>
  <c r="AV68" s="1"/>
  <c r="AZ65"/>
  <c r="AX65" s="1"/>
  <c r="AV65" s="1"/>
  <c r="AZ64"/>
  <c r="AZ63"/>
  <c r="AZ62"/>
  <c r="AX62" s="1"/>
  <c r="AV62" s="1"/>
  <c r="AZ61"/>
  <c r="AX61" s="1"/>
  <c r="AV61" s="1"/>
  <c r="AZ60"/>
  <c r="AX60" s="1"/>
  <c r="AV60" s="1"/>
  <c r="AZ55"/>
  <c r="AZ50"/>
  <c r="AZ49"/>
  <c r="AZ48"/>
  <c r="AX51"/>
  <c r="AX52"/>
  <c r="AX53"/>
  <c r="AX54"/>
  <c r="AX56"/>
  <c r="AX57"/>
  <c r="AV57" s="1"/>
  <c r="AX58"/>
  <c r="AX59"/>
  <c r="AV59" s="1"/>
  <c r="AX79"/>
  <c r="AV79" s="1"/>
  <c r="AX80"/>
  <c r="AV80" s="1"/>
  <c r="AX81"/>
  <c r="AV81" s="1"/>
  <c r="AX82"/>
  <c r="AV82" s="1"/>
  <c r="AX83"/>
  <c r="AV83" s="1"/>
  <c r="AV92"/>
  <c r="AT92" s="1"/>
  <c r="AV93"/>
  <c r="AT93" s="1"/>
  <c r="AV94"/>
  <c r="AT94" s="1"/>
  <c r="AV97"/>
  <c r="AT97" s="1"/>
  <c r="AR97" s="1"/>
  <c r="AP97" s="1"/>
  <c r="AV98"/>
  <c r="AT98" s="1"/>
  <c r="AV99"/>
  <c r="AT99" s="1"/>
  <c r="AZ91"/>
  <c r="AX91" s="1"/>
  <c r="AV91" s="1"/>
  <c r="AT91" s="1"/>
  <c r="AZ90"/>
  <c r="AX90" s="1"/>
  <c r="AV88"/>
  <c r="AT88" s="1"/>
  <c r="AZ33"/>
  <c r="AX33" s="1"/>
  <c r="AV33" s="1"/>
  <c r="S42"/>
  <c r="U42" s="1"/>
  <c r="S43"/>
  <c r="U43" s="1"/>
  <c r="S44"/>
  <c r="U44" s="1"/>
  <c r="BD47"/>
  <c r="BD46"/>
  <c r="BD45"/>
  <c r="AX47"/>
  <c r="AV47" s="1"/>
  <c r="AR47"/>
  <c r="AP47" s="1"/>
  <c r="AK47"/>
  <c r="AA47"/>
  <c r="Q47"/>
  <c r="U49"/>
  <c r="AV22"/>
  <c r="AX22" s="1"/>
  <c r="AZ22" s="1"/>
  <c r="AV20"/>
  <c r="AX20" s="1"/>
  <c r="AZ20" s="1"/>
  <c r="AV19"/>
  <c r="AX19" s="1"/>
  <c r="AZ19" s="1"/>
  <c r="AV18"/>
  <c r="AX18" s="1"/>
  <c r="AZ18" s="1"/>
  <c r="AV14"/>
  <c r="AX14" s="1"/>
  <c r="AZ14" s="1"/>
  <c r="AV15"/>
  <c r="AX15" s="1"/>
  <c r="AZ15" s="1"/>
  <c r="AV16"/>
  <c r="AX16" s="1"/>
  <c r="AZ16" s="1"/>
  <c r="AV13"/>
  <c r="AX13" s="1"/>
  <c r="AZ13" s="1"/>
  <c r="AV12"/>
  <c r="AX12" s="1"/>
  <c r="AZ12" s="1"/>
  <c r="AV11"/>
  <c r="AX11" s="1"/>
  <c r="AV5"/>
  <c r="AX5" s="1"/>
  <c r="AZ5" s="1"/>
  <c r="AV6"/>
  <c r="AX6" s="1"/>
  <c r="AV7"/>
  <c r="AX7" s="1"/>
  <c r="AV8"/>
  <c r="AX8" s="1"/>
  <c r="AV9"/>
  <c r="AX9" s="1"/>
  <c r="AV3"/>
  <c r="AX3" s="1"/>
  <c r="AZ3" s="1"/>
  <c r="AV23"/>
  <c r="AX23" s="1"/>
  <c r="AV25"/>
  <c r="AX25" s="1"/>
  <c r="AZ41"/>
  <c r="AZ42"/>
  <c r="AZ43"/>
  <c r="AZ44"/>
  <c r="AZ39"/>
  <c r="AZ40"/>
  <c r="AZ35"/>
  <c r="AX46"/>
  <c r="AV46" s="1"/>
  <c r="AX45"/>
  <c r="AV45" s="1"/>
  <c r="AA45"/>
  <c r="R429" l="1"/>
  <c r="R436"/>
  <c r="T53"/>
  <c r="R378"/>
  <c r="R435" s="1"/>
  <c r="BL32"/>
  <c r="BN32" s="1"/>
  <c r="AD374"/>
  <c r="AD426" s="1"/>
  <c r="S41"/>
  <c r="U41" s="1"/>
  <c r="S40"/>
  <c r="U40" s="1"/>
  <c r="AR31"/>
  <c r="AP31" s="1"/>
  <c r="AR79"/>
  <c r="AP79" s="1"/>
  <c r="AR78"/>
  <c r="AP78" s="1"/>
  <c r="AR77"/>
  <c r="AP77" s="1"/>
  <c r="AR68"/>
  <c r="AP68" s="1"/>
  <c r="AR65"/>
  <c r="AP65" s="1"/>
  <c r="AR64"/>
  <c r="AP64" s="1"/>
  <c r="AR63"/>
  <c r="AP63" s="1"/>
  <c r="AR62"/>
  <c r="AP62" s="1"/>
  <c r="AR61"/>
  <c r="AP61" s="1"/>
  <c r="AR60"/>
  <c r="AP60" s="1"/>
  <c r="AR59"/>
  <c r="AP59" s="1"/>
  <c r="AR58"/>
  <c r="AP58" s="1"/>
  <c r="AR57"/>
  <c r="AP57" s="1"/>
  <c r="AR56"/>
  <c r="AP56" s="1"/>
  <c r="AR55"/>
  <c r="AP55" s="1"/>
  <c r="AR54"/>
  <c r="AP54" s="1"/>
  <c r="AR53"/>
  <c r="AP53" s="1"/>
  <c r="AR52"/>
  <c r="AP52" s="1"/>
  <c r="AR51"/>
  <c r="AP51" s="1"/>
  <c r="AR50"/>
  <c r="AP50" s="1"/>
  <c r="AR49"/>
  <c r="AP49" s="1"/>
  <c r="AR48"/>
  <c r="AP48" s="1"/>
  <c r="AR46"/>
  <c r="AP46" s="1"/>
  <c r="AR45"/>
  <c r="AP45" s="1"/>
  <c r="AR44"/>
  <c r="AP44" s="1"/>
  <c r="AR43"/>
  <c r="AP43" s="1"/>
  <c r="AR42"/>
  <c r="AP42" s="1"/>
  <c r="AR41"/>
  <c r="AP41" s="1"/>
  <c r="AR40"/>
  <c r="AP40" s="1"/>
  <c r="AR39"/>
  <c r="AP39" s="1"/>
  <c r="AR35"/>
  <c r="AP35" s="1"/>
  <c r="AR33"/>
  <c r="AP33" s="1"/>
  <c r="AR29"/>
  <c r="AP29" s="1"/>
  <c r="AR28"/>
  <c r="AP28" s="1"/>
  <c r="AR27"/>
  <c r="AP27" s="1"/>
  <c r="AR26"/>
  <c r="AP26" s="1"/>
  <c r="AR25"/>
  <c r="AP25" s="1"/>
  <c r="AR24"/>
  <c r="AP24" s="1"/>
  <c r="AR23"/>
  <c r="AP23" s="1"/>
  <c r="AR22"/>
  <c r="AP22" s="1"/>
  <c r="AR20"/>
  <c r="AP20" s="1"/>
  <c r="AR19"/>
  <c r="AP19" s="1"/>
  <c r="AR18"/>
  <c r="AP18" s="1"/>
  <c r="AR17"/>
  <c r="AP17" s="1"/>
  <c r="AR16"/>
  <c r="AP16" s="1"/>
  <c r="AR15"/>
  <c r="AP15" s="1"/>
  <c r="AR14"/>
  <c r="AP14" s="1"/>
  <c r="AR13"/>
  <c r="AP13" s="1"/>
  <c r="AR12"/>
  <c r="AP12" s="1"/>
  <c r="AR11"/>
  <c r="AP11" s="1"/>
  <c r="AR8"/>
  <c r="AP8" s="1"/>
  <c r="AR9"/>
  <c r="AP9" s="1"/>
  <c r="S39"/>
  <c r="U39" s="1"/>
  <c r="AA386"/>
  <c r="AA387" s="1"/>
  <c r="AA121"/>
  <c r="S121"/>
  <c r="AA122"/>
  <c r="S119"/>
  <c r="S122"/>
  <c r="Q122" s="1"/>
  <c r="S54"/>
  <c r="Q54" s="1"/>
  <c r="Q58"/>
  <c r="AA388" l="1"/>
  <c r="AA389" s="1"/>
  <c r="Q119"/>
  <c r="Q387" s="1"/>
  <c r="S386"/>
  <c r="S387" s="1"/>
  <c r="Q121"/>
  <c r="S388"/>
  <c r="S389" s="1"/>
  <c r="Q57"/>
  <c r="U59"/>
  <c r="S59" s="1"/>
  <c r="U60"/>
  <c r="U61"/>
  <c r="AA62"/>
  <c r="U62"/>
  <c r="Q51"/>
  <c r="S51" s="1"/>
  <c r="Q48"/>
  <c r="S48" s="1"/>
  <c r="Q46"/>
  <c r="Q45"/>
  <c r="S45" s="1"/>
  <c r="AA64"/>
  <c r="AA63"/>
  <c r="AA61"/>
  <c r="AA60"/>
  <c r="AA59"/>
  <c r="AA57"/>
  <c r="AA56"/>
  <c r="AA55"/>
  <c r="AA54"/>
  <c r="AA53"/>
  <c r="AA52"/>
  <c r="AA51"/>
  <c r="AA50"/>
  <c r="AA49"/>
  <c r="AA48"/>
  <c r="AA46"/>
  <c r="AA58"/>
  <c r="AA44"/>
  <c r="AA43"/>
  <c r="AA42"/>
  <c r="AA41"/>
  <c r="AA40"/>
  <c r="AA39"/>
  <c r="AA35"/>
  <c r="AA31"/>
  <c r="AK60"/>
  <c r="AK59"/>
  <c r="AK57"/>
  <c r="AK56"/>
  <c r="AK55"/>
  <c r="AK54"/>
  <c r="AK53"/>
  <c r="AK52"/>
  <c r="AK51"/>
  <c r="AK50"/>
  <c r="AK49"/>
  <c r="AK48"/>
  <c r="AK46"/>
  <c r="AK45"/>
  <c r="AK58"/>
  <c r="AK44"/>
  <c r="AK43"/>
  <c r="AK42"/>
  <c r="AK41"/>
  <c r="AK40"/>
  <c r="AK39"/>
  <c r="AK35"/>
  <c r="AK64"/>
  <c r="AK62"/>
  <c r="AK61"/>
  <c r="AK63"/>
  <c r="U63"/>
  <c r="AA24"/>
  <c r="T23"/>
  <c r="V23" s="1"/>
  <c r="AV27"/>
  <c r="AX27" s="1"/>
  <c r="AV28"/>
  <c r="AX28" s="1"/>
  <c r="AZ28" s="1"/>
  <c r="AV29"/>
  <c r="AX29" s="1"/>
  <c r="AV26"/>
  <c r="AX26" s="1"/>
  <c r="S26"/>
  <c r="W27"/>
  <c r="S27"/>
  <c r="U27" s="1"/>
  <c r="AI29"/>
  <c r="AK29" s="1"/>
  <c r="AK27"/>
  <c r="AK26"/>
  <c r="AM26" s="1"/>
  <c r="AK25"/>
  <c r="U28"/>
  <c r="AB22"/>
  <c r="AA22"/>
  <c r="AB23"/>
  <c r="AA23"/>
  <c r="S29"/>
  <c r="U29" s="1"/>
  <c r="AA29"/>
  <c r="AA28"/>
  <c r="AA27"/>
  <c r="AA26"/>
  <c r="AA25"/>
  <c r="U20"/>
  <c r="U19"/>
  <c r="U18"/>
  <c r="U17"/>
  <c r="AA17"/>
  <c r="AK16"/>
  <c r="U16"/>
  <c r="S15"/>
  <c r="U15" s="1"/>
  <c r="AK15"/>
  <c r="AK14"/>
  <c r="AK13"/>
  <c r="AK12"/>
  <c r="AK11"/>
  <c r="S14"/>
  <c r="U14" s="1"/>
  <c r="O9"/>
  <c r="AA12"/>
  <c r="AA13"/>
  <c r="AA14"/>
  <c r="AA15"/>
  <c r="AA16"/>
  <c r="AA18"/>
  <c r="AA19"/>
  <c r="AA20"/>
  <c r="S12"/>
  <c r="U12" s="1"/>
  <c r="AA11"/>
  <c r="S11"/>
  <c r="U11" s="1"/>
  <c r="U9"/>
  <c r="Q7"/>
  <c r="Q6"/>
  <c r="AB10"/>
  <c r="AA10"/>
  <c r="S10"/>
  <c r="U10" s="1"/>
  <c r="T10"/>
  <c r="O3"/>
  <c r="AA9"/>
  <c r="AA8"/>
  <c r="AA7"/>
  <c r="AA6"/>
  <c r="AA5"/>
  <c r="AA4"/>
  <c r="AA3"/>
  <c r="S8"/>
  <c r="U8" s="1"/>
  <c r="AC13"/>
  <c r="AC378" s="1"/>
  <c r="AC435" s="1"/>
  <c r="W13"/>
  <c r="W378" s="1"/>
  <c r="W435" s="1"/>
  <c r="S13"/>
  <c r="U13" s="1"/>
  <c r="AK7"/>
  <c r="AK8"/>
  <c r="AK9"/>
  <c r="AK6"/>
  <c r="AK3"/>
  <c r="S5"/>
  <c r="T378" l="1"/>
  <c r="Q388"/>
  <c r="Q389"/>
  <c r="AM379"/>
  <c r="AM436" s="1"/>
  <c r="Q3"/>
  <c r="Q379" s="1"/>
  <c r="Q436" s="1"/>
  <c r="O386"/>
  <c r="O387" s="1"/>
  <c r="Q386"/>
  <c r="V10"/>
  <c r="V378" s="1"/>
  <c r="BM291"/>
  <c r="BO291" s="1"/>
  <c r="BL291"/>
  <c r="BN291" s="1"/>
  <c r="BI291"/>
  <c r="BH291"/>
  <c r="AN291"/>
  <c r="AN408" s="1"/>
  <c r="AM291"/>
  <c r="AM408" s="1"/>
  <c r="AN409" l="1"/>
  <c r="AN444" s="1"/>
  <c r="AN443"/>
  <c r="AM409"/>
  <c r="AM444" s="1"/>
  <c r="AM443"/>
  <c r="V379"/>
  <c r="V436" s="1"/>
  <c r="V435"/>
  <c r="T379"/>
  <c r="T436" s="1"/>
  <c r="T435"/>
  <c r="Q429"/>
  <c r="BI222"/>
  <c r="BH222"/>
  <c r="BE222"/>
  <c r="BD222"/>
  <c r="BD272"/>
  <c r="BD252"/>
  <c r="BD264"/>
  <c r="BD263"/>
  <c r="BD257"/>
  <c r="BN256"/>
  <c r="BL256" s="1"/>
  <c r="BL111"/>
  <c r="BN111" s="1"/>
  <c r="BL110"/>
  <c r="BN110" s="1"/>
  <c r="BH292"/>
  <c r="BF342"/>
  <c r="BD342" s="1"/>
  <c r="BF340"/>
  <c r="BD340" s="1"/>
  <c r="BF339"/>
  <c r="BD339" s="1"/>
  <c r="BF338"/>
  <c r="BD338" s="1"/>
  <c r="BF337"/>
  <c r="BD337" s="1"/>
  <c r="BD255" l="1"/>
  <c r="AV70"/>
  <c r="BL328" l="1"/>
  <c r="BJ328" s="1"/>
  <c r="BG319"/>
  <c r="BF319"/>
  <c r="BD319" s="1"/>
  <c r="BE319"/>
  <c r="BF320"/>
  <c r="BD320" s="1"/>
  <c r="BG320"/>
  <c r="BE320" s="1"/>
  <c r="BI223"/>
  <c r="BH223"/>
  <c r="BD150"/>
  <c r="BF150" s="1"/>
  <c r="BH150" s="1"/>
  <c r="BJ150" s="1"/>
  <c r="BL150" s="1"/>
  <c r="BN150" s="1"/>
  <c r="BE139"/>
  <c r="BD139"/>
  <c r="BF75"/>
  <c r="BD75" s="1"/>
  <c r="BG75"/>
  <c r="BE75" s="1"/>
  <c r="AV112" l="1"/>
  <c r="AT112" s="1"/>
  <c r="AR112" s="1"/>
  <c r="BJ104"/>
  <c r="BJ103"/>
  <c r="BJ102"/>
  <c r="BJ100"/>
  <c r="BJ98"/>
  <c r="BJ97"/>
  <c r="BJ95"/>
  <c r="BJ94"/>
  <c r="BJ91"/>
  <c r="BD48"/>
  <c r="BE32"/>
  <c r="BD32"/>
  <c r="BF30"/>
  <c r="BH30" s="1"/>
  <c r="BJ30" s="1"/>
  <c r="BL30" s="1"/>
  <c r="BN30" s="1"/>
  <c r="BD7"/>
  <c r="BB7" s="1"/>
  <c r="BD6"/>
  <c r="BD5"/>
  <c r="BD4"/>
  <c r="BD3"/>
  <c r="AM380" i="2" l="1"/>
  <c r="AO380" s="1"/>
  <c r="AS380"/>
  <c r="AQ380" s="1"/>
  <c r="AY380"/>
  <c r="AW380" s="1"/>
  <c r="BC380"/>
  <c r="Z380"/>
  <c r="AD380"/>
  <c r="AH380"/>
  <c r="L380"/>
  <c r="N380" s="1"/>
  <c r="S372"/>
  <c r="R370"/>
  <c r="R371"/>
  <c r="L379"/>
  <c r="N379" s="1"/>
  <c r="L378"/>
  <c r="N378" s="1"/>
  <c r="L377"/>
  <c r="N377" s="1"/>
  <c r="L376"/>
  <c r="N376" s="1"/>
  <c r="L375"/>
  <c r="N375" s="1"/>
  <c r="L374"/>
  <c r="N374" s="1"/>
  <c r="L373"/>
  <c r="N373" s="1"/>
  <c r="N372"/>
  <c r="L372" s="1"/>
  <c r="N371"/>
  <c r="L371" s="1"/>
  <c r="N370"/>
  <c r="L370" s="1"/>
  <c r="BC379"/>
  <c r="BC378"/>
  <c r="BC377"/>
  <c r="BC376"/>
  <c r="BC375"/>
  <c r="BC374"/>
  <c r="BC373"/>
  <c r="BC372"/>
  <c r="BC371"/>
  <c r="BC370"/>
  <c r="AY379"/>
  <c r="AY378"/>
  <c r="AY377"/>
  <c r="AY376"/>
  <c r="AY375"/>
  <c r="AY374"/>
  <c r="AY370"/>
  <c r="AY371"/>
  <c r="AY372"/>
  <c r="AY373"/>
  <c r="AW373" s="1"/>
  <c r="AW379"/>
  <c r="AW378"/>
  <c r="AW377"/>
  <c r="AW376"/>
  <c r="AW375"/>
  <c r="AW374"/>
  <c r="AS376"/>
  <c r="AS379"/>
  <c r="AQ379" s="1"/>
  <c r="AS378"/>
  <c r="AS371"/>
  <c r="AQ371" s="1"/>
  <c r="AS370"/>
  <c r="AQ370" s="1"/>
  <c r="AM375"/>
  <c r="AO375" s="1"/>
  <c r="AQ375"/>
  <c r="AM376"/>
  <c r="AO376" s="1"/>
  <c r="AQ376"/>
  <c r="AM377"/>
  <c r="AO377" s="1"/>
  <c r="AQ377"/>
  <c r="AM378"/>
  <c r="AO378" s="1"/>
  <c r="AQ378"/>
  <c r="AM379"/>
  <c r="AO379" s="1"/>
  <c r="AQ374"/>
  <c r="AM374"/>
  <c r="AO374" s="1"/>
  <c r="AM370"/>
  <c r="AO370" s="1"/>
  <c r="AM371"/>
  <c r="AO371" s="1"/>
  <c r="AM372"/>
  <c r="AO372" s="1"/>
  <c r="AQ372"/>
  <c r="AM373"/>
  <c r="AO373" s="1"/>
  <c r="AQ373"/>
  <c r="AD370"/>
  <c r="AD371"/>
  <c r="AD372"/>
  <c r="AD373"/>
  <c r="AD374"/>
  <c r="AD375"/>
  <c r="AD376"/>
  <c r="AD377"/>
  <c r="AD378"/>
  <c r="AD379"/>
  <c r="AH370"/>
  <c r="AH371"/>
  <c r="AH372"/>
  <c r="AH373"/>
  <c r="AH374"/>
  <c r="AH375"/>
  <c r="AH376"/>
  <c r="AH377"/>
  <c r="AH378"/>
  <c r="AH379"/>
  <c r="Z370"/>
  <c r="Z371"/>
  <c r="Z372"/>
  <c r="Z373"/>
  <c r="Z374"/>
  <c r="Z375"/>
  <c r="Z376"/>
  <c r="Z377"/>
  <c r="Z378"/>
  <c r="Z379"/>
  <c r="J369"/>
  <c r="L369" s="1"/>
  <c r="N369" s="1"/>
  <c r="J367"/>
  <c r="L367" s="1"/>
  <c r="N367" s="1"/>
  <c r="BC369"/>
  <c r="BC368"/>
  <c r="AM368"/>
  <c r="AO368" s="1"/>
  <c r="AQ368"/>
  <c r="AY368"/>
  <c r="AM369"/>
  <c r="AO369" s="1"/>
  <c r="AQ369"/>
  <c r="AY369"/>
  <c r="AH367"/>
  <c r="AH368"/>
  <c r="AH369"/>
  <c r="Z368"/>
  <c r="AD368"/>
  <c r="Z369"/>
  <c r="AD369"/>
  <c r="J368"/>
  <c r="L368" s="1"/>
  <c r="N368" s="1"/>
  <c r="Z367"/>
  <c r="AD367"/>
  <c r="AM367"/>
  <c r="AO367" s="1"/>
  <c r="AQ367"/>
  <c r="BD367"/>
  <c r="AY367"/>
  <c r="AY32"/>
  <c r="AW32" s="1"/>
  <c r="BH15"/>
  <c r="BF15" s="1"/>
  <c r="BH83"/>
  <c r="BF83" s="1"/>
  <c r="BD83" s="1"/>
  <c r="BB83" s="1"/>
  <c r="AZ83" s="1"/>
  <c r="AX83" s="1"/>
  <c r="BG83"/>
  <c r="BE83" s="1"/>
  <c r="BC83" s="1"/>
  <c r="BA83" s="1"/>
  <c r="AY83" s="1"/>
  <c r="AW83" s="1"/>
  <c r="BE101"/>
  <c r="BC101" s="1"/>
  <c r="BA101" s="1"/>
  <c r="AY101" s="1"/>
  <c r="AW101" s="1"/>
  <c r="BH118"/>
  <c r="BG118"/>
  <c r="BF118"/>
  <c r="BE118"/>
  <c r="BD118"/>
  <c r="BC118"/>
  <c r="BA118" s="1"/>
  <c r="AY118" s="1"/>
  <c r="AW118" s="1"/>
  <c r="BB118"/>
  <c r="AZ118" s="1"/>
  <c r="AX118" s="1"/>
  <c r="BL144"/>
  <c r="BK143"/>
  <c r="BE138"/>
  <c r="BC138" s="1"/>
  <c r="BA138" s="1"/>
  <c r="AY138" s="1"/>
  <c r="AW138" s="1"/>
  <c r="BE137"/>
  <c r="BC137" s="1"/>
  <c r="BA137" s="1"/>
  <c r="AY137" s="1"/>
  <c r="AW137" s="1"/>
  <c r="BG136"/>
  <c r="BE136" s="1"/>
  <c r="BC136" s="1"/>
  <c r="BA136" s="1"/>
  <c r="AY136" s="1"/>
  <c r="AW136" s="1"/>
  <c r="BE135"/>
  <c r="BC135" s="1"/>
  <c r="BA135" s="1"/>
  <c r="AY135" s="1"/>
  <c r="AW135" s="1"/>
  <c r="BG134"/>
  <c r="BE134" s="1"/>
  <c r="BC134" s="1"/>
  <c r="BA134" s="1"/>
  <c r="AY134" s="1"/>
  <c r="AW134" s="1"/>
  <c r="BG133"/>
  <c r="BE133" s="1"/>
  <c r="BC133" s="1"/>
  <c r="BA133" s="1"/>
  <c r="AY133" s="1"/>
  <c r="AW133" s="1"/>
  <c r="BG132"/>
  <c r="BE132" s="1"/>
  <c r="BC132" s="1"/>
  <c r="BA132" s="1"/>
  <c r="AY132" s="1"/>
  <c r="AW132" s="1"/>
  <c r="BG131"/>
  <c r="BE131" s="1"/>
  <c r="BC131" s="1"/>
  <c r="BA131" s="1"/>
  <c r="AY131" s="1"/>
  <c r="AW131" s="1"/>
  <c r="BG130"/>
  <c r="BE130" s="1"/>
  <c r="BC130" s="1"/>
  <c r="BA130" s="1"/>
  <c r="AY130" s="1"/>
  <c r="AW130" s="1"/>
  <c r="BC129"/>
  <c r="BA129" s="1"/>
  <c r="AY129" s="1"/>
  <c r="AW129" s="1"/>
  <c r="BG128"/>
  <c r="BE128" s="1"/>
  <c r="BC128" s="1"/>
  <c r="BA128" s="1"/>
  <c r="AY128" s="1"/>
  <c r="AW128" s="1"/>
  <c r="BG127"/>
  <c r="BE127" s="1"/>
  <c r="BC127" s="1"/>
  <c r="BA127" s="1"/>
  <c r="AY127" s="1"/>
  <c r="AW127" s="1"/>
  <c r="BG126"/>
  <c r="BE126" s="1"/>
  <c r="BC126" s="1"/>
  <c r="BA126" s="1"/>
  <c r="AY126" s="1"/>
  <c r="AW126" s="1"/>
  <c r="BG125"/>
  <c r="BE125" s="1"/>
  <c r="BC125" s="1"/>
  <c r="BA125" s="1"/>
  <c r="AY125" s="1"/>
  <c r="AW125" s="1"/>
  <c r="BG124"/>
  <c r="BE124" s="1"/>
  <c r="BC124" s="1"/>
  <c r="BA124" s="1"/>
  <c r="AY124" s="1"/>
  <c r="AW124" s="1"/>
  <c r="AY123"/>
  <c r="AW123" s="1"/>
  <c r="BG123"/>
  <c r="BE123" s="1"/>
  <c r="BC123" s="1"/>
  <c r="BG122"/>
  <c r="BE122" s="1"/>
  <c r="BC122" s="1"/>
  <c r="BA122" s="1"/>
  <c r="AY122" s="1"/>
  <c r="AW122" s="1"/>
  <c r="BG121"/>
  <c r="BE121" s="1"/>
  <c r="BC121" s="1"/>
  <c r="BA121" s="1"/>
  <c r="AY121" s="1"/>
  <c r="AW121" s="1"/>
  <c r="BG120"/>
  <c r="BE120" s="1"/>
  <c r="BC120" s="1"/>
  <c r="AY120"/>
  <c r="AW120" s="1"/>
  <c r="AW119"/>
  <c r="AY119" s="1"/>
  <c r="BA119" s="1"/>
  <c r="BC119" s="1"/>
  <c r="BE119" s="1"/>
  <c r="BG119" s="1"/>
  <c r="AW112"/>
  <c r="BC112"/>
  <c r="BE112" s="1"/>
  <c r="BG112" s="1"/>
  <c r="BI112" s="1"/>
  <c r="BK112" s="1"/>
  <c r="BM112" s="1"/>
  <c r="AW111"/>
  <c r="BC111"/>
  <c r="BE111" s="1"/>
  <c r="BG111" s="1"/>
  <c r="BI111" s="1"/>
  <c r="BK111" s="1"/>
  <c r="BM111" s="1"/>
  <c r="AW110"/>
  <c r="BC110"/>
  <c r="BE110" s="1"/>
  <c r="BG110" s="1"/>
  <c r="BI110" s="1"/>
  <c r="BK110" s="1"/>
  <c r="BM110" s="1"/>
  <c r="BC109"/>
  <c r="BE109" s="1"/>
  <c r="BG109" s="1"/>
  <c r="BI109" s="1"/>
  <c r="BK109" s="1"/>
  <c r="BM109" s="1"/>
  <c r="BC107"/>
  <c r="BE107" s="1"/>
  <c r="AW109"/>
  <c r="BF108"/>
  <c r="BE108"/>
  <c r="BD108"/>
  <c r="BC108"/>
  <c r="BB108"/>
  <c r="BA108"/>
  <c r="AZ108"/>
  <c r="AY108"/>
  <c r="AX108"/>
  <c r="AW108"/>
  <c r="BE99"/>
  <c r="BC99" s="1"/>
  <c r="BA99" s="1"/>
  <c r="AY99" s="1"/>
  <c r="AW99" s="1"/>
  <c r="AW107"/>
  <c r="BE106"/>
  <c r="AW106"/>
  <c r="BE105"/>
  <c r="BC105" s="1"/>
  <c r="BA105" s="1"/>
  <c r="AY105" s="1"/>
  <c r="AW105" s="1"/>
  <c r="BE103"/>
  <c r="BC103" s="1"/>
  <c r="BA103" s="1"/>
  <c r="AY103" s="1"/>
  <c r="AW103" s="1"/>
  <c r="BE102"/>
  <c r="BC102" s="1"/>
  <c r="BA102" s="1"/>
  <c r="AY102" s="1"/>
  <c r="AW102" s="1"/>
  <c r="BE100"/>
  <c r="BC100" s="1"/>
  <c r="BA100" s="1"/>
  <c r="AY100" s="1"/>
  <c r="AW100" s="1"/>
  <c r="BF98"/>
  <c r="BE98"/>
  <c r="BC98" s="1"/>
  <c r="BA98" s="1"/>
  <c r="AY98" s="1"/>
  <c r="AW98" s="1"/>
  <c r="BD98"/>
  <c r="BB98" s="1"/>
  <c r="AZ98" s="1"/>
  <c r="AX98" s="1"/>
  <c r="BE97"/>
  <c r="BC97" s="1"/>
  <c r="BA97" s="1"/>
  <c r="AY97" s="1"/>
  <c r="AW97" s="1"/>
  <c r="BE96"/>
  <c r="BC96" s="1"/>
  <c r="BA96" s="1"/>
  <c r="AY96" s="1"/>
  <c r="AW96" s="1"/>
  <c r="BK94"/>
  <c r="BI94" s="1"/>
  <c r="BG94" s="1"/>
  <c r="BE94" s="1"/>
  <c r="BC94" s="1"/>
  <c r="BA94" s="1"/>
  <c r="AY94" s="1"/>
  <c r="AW94" s="1"/>
  <c r="BE93"/>
  <c r="BC93" s="1"/>
  <c r="BA93" s="1"/>
  <c r="AY93" s="1"/>
  <c r="AW93" s="1"/>
  <c r="BE95"/>
  <c r="AW95"/>
  <c r="AW92"/>
  <c r="BE92"/>
  <c r="BE91"/>
  <c r="AW91"/>
  <c r="BE90"/>
  <c r="AW90"/>
  <c r="BE89"/>
  <c r="BC89" s="1"/>
  <c r="BA89" s="1"/>
  <c r="AY89" s="1"/>
  <c r="AW89" s="1"/>
  <c r="BK148"/>
  <c r="BI148" s="1"/>
  <c r="BG148" s="1"/>
  <c r="BE148" s="1"/>
  <c r="BC148" s="1"/>
  <c r="BA148" s="1"/>
  <c r="AY148" s="1"/>
  <c r="AW148" s="1"/>
  <c r="BK147"/>
  <c r="BI147" s="1"/>
  <c r="BG147" s="1"/>
  <c r="BE147" s="1"/>
  <c r="BC147" s="1"/>
  <c r="BA147" s="1"/>
  <c r="AY147" s="1"/>
  <c r="AW147" s="1"/>
  <c r="BK146"/>
  <c r="BI146" s="1"/>
  <c r="BG146" s="1"/>
  <c r="BE146" s="1"/>
  <c r="BC146" s="1"/>
  <c r="BA146" s="1"/>
  <c r="AY146" s="1"/>
  <c r="AW146" s="1"/>
  <c r="BK145"/>
  <c r="BI145" s="1"/>
  <c r="BG145" s="1"/>
  <c r="BE145" s="1"/>
  <c r="BC145" s="1"/>
  <c r="BA145" s="1"/>
  <c r="AY145" s="1"/>
  <c r="AW145" s="1"/>
  <c r="BH144"/>
  <c r="BF144" s="1"/>
  <c r="BD144" s="1"/>
  <c r="BB144" s="1"/>
  <c r="AZ144" s="1"/>
  <c r="AX144" s="1"/>
  <c r="BG143"/>
  <c r="BE143" s="1"/>
  <c r="BC143" s="1"/>
  <c r="BA143" s="1"/>
  <c r="AY143" s="1"/>
  <c r="AW143" s="1"/>
  <c r="BG150"/>
  <c r="BE150" s="1"/>
  <c r="BC150" s="1"/>
  <c r="BA150" s="1"/>
  <c r="AY150" s="1"/>
  <c r="AW150" s="1"/>
  <c r="BK150"/>
  <c r="BK149"/>
  <c r="BG149"/>
  <c r="BE149" s="1"/>
  <c r="BC149" s="1"/>
  <c r="AY149"/>
  <c r="AW149" s="1"/>
  <c r="BE79"/>
  <c r="BC79" s="1"/>
  <c r="BA79" s="1"/>
  <c r="AY79" s="1"/>
  <c r="AW79" s="1"/>
  <c r="BM79"/>
  <c r="BM78"/>
  <c r="BE78"/>
  <c r="BC78" s="1"/>
  <c r="BA78" s="1"/>
  <c r="AY78" s="1"/>
  <c r="AW78" s="1"/>
  <c r="AW77"/>
  <c r="AY77" s="1"/>
  <c r="BA77" s="1"/>
  <c r="BC77" s="1"/>
  <c r="BE77" s="1"/>
  <c r="BM77"/>
  <c r="BE76"/>
  <c r="BC76" s="1"/>
  <c r="BA76" s="1"/>
  <c r="AY76" s="1"/>
  <c r="AW76" s="1"/>
  <c r="BM76"/>
  <c r="BE73"/>
  <c r="BC73" s="1"/>
  <c r="BA73" s="1"/>
  <c r="AY73" s="1"/>
  <c r="AW73" s="1"/>
  <c r="BM73"/>
  <c r="BM75"/>
  <c r="BE75"/>
  <c r="BC75" s="1"/>
  <c r="BA75" s="1"/>
  <c r="AY75" s="1"/>
  <c r="AW75" s="1"/>
  <c r="BJ74"/>
  <c r="BI74"/>
  <c r="BL74"/>
  <c r="BN74" s="1"/>
  <c r="BK74"/>
  <c r="BM74" s="1"/>
  <c r="BF74"/>
  <c r="BE74"/>
  <c r="BD74"/>
  <c r="BB74" s="1"/>
  <c r="AZ74" s="1"/>
  <c r="AX74" s="1"/>
  <c r="BC74"/>
  <c r="BA74" s="1"/>
  <c r="AY74" s="1"/>
  <c r="AW74" s="1"/>
  <c r="BG67"/>
  <c r="BE67" s="1"/>
  <c r="BC67" s="1"/>
  <c r="BA67" s="1"/>
  <c r="AY67" s="1"/>
  <c r="AW67" s="1"/>
  <c r="BH67"/>
  <c r="BF67" s="1"/>
  <c r="BD67" s="1"/>
  <c r="BB67" s="1"/>
  <c r="AZ67" s="1"/>
  <c r="AX67" s="1"/>
  <c r="BE72"/>
  <c r="BC72" s="1"/>
  <c r="BA72" s="1"/>
  <c r="AY72" s="1"/>
  <c r="AW72" s="1"/>
  <c r="BM72"/>
  <c r="BC71"/>
  <c r="BE71" s="1"/>
  <c r="BM71"/>
  <c r="AY71"/>
  <c r="BM70"/>
  <c r="AY70"/>
  <c r="BA70" s="1"/>
  <c r="BC70" s="1"/>
  <c r="BE70" s="1"/>
  <c r="BM69"/>
  <c r="BC69"/>
  <c r="BE69" s="1"/>
  <c r="BG69" s="1"/>
  <c r="AY69"/>
  <c r="BM68"/>
  <c r="AY68"/>
  <c r="BA68" s="1"/>
  <c r="BC68" s="1"/>
  <c r="BE68" s="1"/>
  <c r="BG68" s="1"/>
  <c r="BL67"/>
  <c r="BN67" s="1"/>
  <c r="BK67"/>
  <c r="BM67" s="1"/>
  <c r="BM66"/>
  <c r="AW66"/>
  <c r="AY66" s="1"/>
  <c r="BA66" s="1"/>
  <c r="BC66" s="1"/>
  <c r="BE66" s="1"/>
  <c r="BM65"/>
  <c r="AY64"/>
  <c r="BA64" s="1"/>
  <c r="BC64" s="1"/>
  <c r="BE64" s="1"/>
  <c r="BM64"/>
  <c r="BM63"/>
  <c r="AW63"/>
  <c r="AY63" s="1"/>
  <c r="BA63" s="1"/>
  <c r="BC63" s="1"/>
  <c r="BE63" s="1"/>
  <c r="BM62"/>
  <c r="BE62"/>
  <c r="AW62"/>
  <c r="BE61"/>
  <c r="BC61" s="1"/>
  <c r="BA61" s="1"/>
  <c r="AY61" s="1"/>
  <c r="AW61" s="1"/>
  <c r="BK61"/>
  <c r="BM61" s="1"/>
  <c r="BE60"/>
  <c r="BC60" s="1"/>
  <c r="BA60" s="1"/>
  <c r="AY60" s="1"/>
  <c r="AW60" s="1"/>
  <c r="BK60"/>
  <c r="BM60" s="1"/>
  <c r="BD15" l="1"/>
  <c r="BK151"/>
  <c r="BI151" s="1"/>
  <c r="BG151" s="1"/>
  <c r="BE151" s="1"/>
  <c r="BC151" s="1"/>
  <c r="BA151" s="1"/>
  <c r="AY151" s="1"/>
  <c r="AW151" s="1"/>
  <c r="BK152"/>
  <c r="BI152" s="1"/>
  <c r="BG152" s="1"/>
  <c r="BE152" s="1"/>
  <c r="BC152" s="1"/>
  <c r="BA152" s="1"/>
  <c r="AY152" s="1"/>
  <c r="AW152" s="1"/>
  <c r="BK153"/>
  <c r="BI153" s="1"/>
  <c r="BG153" s="1"/>
  <c r="BE153" s="1"/>
  <c r="BC153" s="1"/>
  <c r="BA153" s="1"/>
  <c r="AY153" s="1"/>
  <c r="AW153" s="1"/>
  <c r="AO158"/>
  <c r="BK156"/>
  <c r="AQ158" l="1"/>
  <c r="DK158" s="1"/>
  <c r="DJ158"/>
  <c r="BB15"/>
  <c r="BL197"/>
  <c r="BJ197" s="1"/>
  <c r="BH197" s="1"/>
  <c r="BF197" s="1"/>
  <c r="BD197" s="1"/>
  <c r="BB197" s="1"/>
  <c r="AZ197" s="1"/>
  <c r="AX197" s="1"/>
  <c r="BG168"/>
  <c r="BC168"/>
  <c r="BA168" s="1"/>
  <c r="AY168" s="1"/>
  <c r="AW168" s="1"/>
  <c r="BK166"/>
  <c r="BH167"/>
  <c r="BG167"/>
  <c r="BG166"/>
  <c r="BC167"/>
  <c r="BA167" s="1"/>
  <c r="AY167" s="1"/>
  <c r="AW167" s="1"/>
  <c r="BC166"/>
  <c r="BA166" s="1"/>
  <c r="AY166" s="1"/>
  <c r="AW166" s="1"/>
  <c r="AZ15" l="1"/>
  <c r="BB1"/>
  <c r="BE117"/>
  <c r="BC117" s="1"/>
  <c r="BA117" s="1"/>
  <c r="AY117" s="1"/>
  <c r="AW117" s="1"/>
  <c r="BE139"/>
  <c r="BK54"/>
  <c r="BM54" s="1"/>
  <c r="BG54"/>
  <c r="BE54" s="1"/>
  <c r="BC54" s="1"/>
  <c r="AY54"/>
  <c r="AW54" s="1"/>
  <c r="BK59"/>
  <c r="BM59" s="1"/>
  <c r="BE59"/>
  <c r="BC59" s="1"/>
  <c r="BA59" s="1"/>
  <c r="AY59" s="1"/>
  <c r="AW59" s="1"/>
  <c r="BK58"/>
  <c r="BM58" s="1"/>
  <c r="BE58"/>
  <c r="BC58" s="1"/>
  <c r="BA58" s="1"/>
  <c r="AY58" s="1"/>
  <c r="AW58" s="1"/>
  <c r="AY57"/>
  <c r="AW57" s="1"/>
  <c r="BE57"/>
  <c r="BC57" s="1"/>
  <c r="BK57"/>
  <c r="BM57" s="1"/>
  <c r="AY56"/>
  <c r="AW56" s="1"/>
  <c r="BE56"/>
  <c r="BC56" s="1"/>
  <c r="BK56"/>
  <c r="BM56" s="1"/>
  <c r="BE55"/>
  <c r="BC55" s="1"/>
  <c r="BK55"/>
  <c r="BM55" s="1"/>
  <c r="AY55"/>
  <c r="AW55" s="1"/>
  <c r="AY53"/>
  <c r="AW53" s="1"/>
  <c r="BG53"/>
  <c r="BE53" s="1"/>
  <c r="BC53" s="1"/>
  <c r="BK53"/>
  <c r="BM53" s="1"/>
  <c r="AY52"/>
  <c r="AW52" s="1"/>
  <c r="BG52"/>
  <c r="BE52" s="1"/>
  <c r="BC52" s="1"/>
  <c r="BK52"/>
  <c r="BM52" s="1"/>
  <c r="BE51"/>
  <c r="BC51" s="1"/>
  <c r="BA51" s="1"/>
  <c r="AY51" s="1"/>
  <c r="AW51" s="1"/>
  <c r="BK51"/>
  <c r="BM51" s="1"/>
  <c r="AW43"/>
  <c r="AY43" s="1"/>
  <c r="BC43"/>
  <c r="BE43" s="1"/>
  <c r="BK43"/>
  <c r="BM43" s="1"/>
  <c r="BK42"/>
  <c r="BM42" s="1"/>
  <c r="BC42"/>
  <c r="BE42" s="1"/>
  <c r="AW42"/>
  <c r="AY42" s="1"/>
  <c r="BK50"/>
  <c r="BM50" s="1"/>
  <c r="BE50"/>
  <c r="BC50" s="1"/>
  <c r="BA50" s="1"/>
  <c r="AY50" s="1"/>
  <c r="AW50" s="1"/>
  <c r="AY49"/>
  <c r="AW49" s="1"/>
  <c r="BC49"/>
  <c r="BE49" s="1"/>
  <c r="BI49"/>
  <c r="BK49" s="1"/>
  <c r="BM49" s="1"/>
  <c r="AY48"/>
  <c r="AW48" s="1"/>
  <c r="BI48"/>
  <c r="BK48" s="1"/>
  <c r="BM48" s="1"/>
  <c r="BC48"/>
  <c r="BE48" s="1"/>
  <c r="AW46"/>
  <c r="AY46" s="1"/>
  <c r="BA46" s="1"/>
  <c r="BC46" s="1"/>
  <c r="BE46" s="1"/>
  <c r="BG46" s="1"/>
  <c r="BI46" s="1"/>
  <c r="BK46" s="1"/>
  <c r="BM46" s="1"/>
  <c r="AW45"/>
  <c r="AY45" s="1"/>
  <c r="BC45"/>
  <c r="BE45" s="1"/>
  <c r="BK45"/>
  <c r="BM45" s="1"/>
  <c r="BK44"/>
  <c r="BM44" s="1"/>
  <c r="AW44"/>
  <c r="AY44" s="1"/>
  <c r="BC44" s="1"/>
  <c r="BE44" s="1"/>
  <c r="AW41"/>
  <c r="AY41" s="1"/>
  <c r="BA41" s="1"/>
  <c r="BC41" s="1"/>
  <c r="BE41" s="1"/>
  <c r="BK41"/>
  <c r="BM41" s="1"/>
  <c r="BK40"/>
  <c r="BM40" s="1"/>
  <c r="AW39"/>
  <c r="AY39" s="1"/>
  <c r="BC39"/>
  <c r="BE39" s="1"/>
  <c r="BK39"/>
  <c r="BM39" s="1"/>
  <c r="AW38"/>
  <c r="AY38" s="1"/>
  <c r="BC38"/>
  <c r="BE38" s="1"/>
  <c r="BK38"/>
  <c r="BM38" s="1"/>
  <c r="AW37"/>
  <c r="AY37" s="1"/>
  <c r="BA37" s="1"/>
  <c r="BC37" s="1"/>
  <c r="BE37" s="1"/>
  <c r="BI37"/>
  <c r="BK37" s="1"/>
  <c r="BM37" s="1"/>
  <c r="AY36"/>
  <c r="AW36" s="1"/>
  <c r="BK34"/>
  <c r="BM34" s="1"/>
  <c r="BC36"/>
  <c r="BE36" s="1"/>
  <c r="BG36" s="1"/>
  <c r="BI36" s="1"/>
  <c r="BK36" s="1"/>
  <c r="BM36" s="1"/>
  <c r="BC34"/>
  <c r="BE34" s="1"/>
  <c r="BG34" s="1"/>
  <c r="BC35"/>
  <c r="BE35" s="1"/>
  <c r="BG35" s="1"/>
  <c r="BI35" s="1"/>
  <c r="BK35" s="1"/>
  <c r="BM35" s="1"/>
  <c r="AW35"/>
  <c r="AY35" s="1"/>
  <c r="AW34"/>
  <c r="AY34" s="1"/>
  <c r="AW33"/>
  <c r="AY33" s="1"/>
  <c r="BC33"/>
  <c r="BE33" s="1"/>
  <c r="BG33" s="1"/>
  <c r="BI33" s="1"/>
  <c r="BK33" s="1"/>
  <c r="BM33" s="1"/>
  <c r="BC32"/>
  <c r="BE32" s="1"/>
  <c r="BG32" s="1"/>
  <c r="BI32" s="1"/>
  <c r="BK32" s="1"/>
  <c r="BM32" s="1"/>
  <c r="BC31"/>
  <c r="BE31" s="1"/>
  <c r="BG31" s="1"/>
  <c r="BI31" s="1"/>
  <c r="BK31" s="1"/>
  <c r="BM31" s="1"/>
  <c r="AW31"/>
  <c r="AY31" s="1"/>
  <c r="AW30"/>
  <c r="AY30" s="1"/>
  <c r="BA30" s="1"/>
  <c r="BC30" s="1"/>
  <c r="BE30" s="1"/>
  <c r="BG30" s="1"/>
  <c r="BI30" s="1"/>
  <c r="BK30" s="1"/>
  <c r="BM30" s="1"/>
  <c r="AW29"/>
  <c r="AY29" s="1"/>
  <c r="BA29" s="1"/>
  <c r="AW28"/>
  <c r="AY28" s="1"/>
  <c r="BC28"/>
  <c r="BE28" s="1"/>
  <c r="BG28" s="1"/>
  <c r="BI28" s="1"/>
  <c r="BK28" s="1"/>
  <c r="BM28" s="1"/>
  <c r="BC27"/>
  <c r="BE27" s="1"/>
  <c r="BG27" s="1"/>
  <c r="BI27" s="1"/>
  <c r="BK27" s="1"/>
  <c r="BM27" s="1"/>
  <c r="AW27"/>
  <c r="AY27" s="1"/>
  <c r="BK26"/>
  <c r="BM26" s="1"/>
  <c r="AW26"/>
  <c r="AY26" s="1"/>
  <c r="BC26"/>
  <c r="BE26" s="1"/>
  <c r="BG26" s="1"/>
  <c r="BC25"/>
  <c r="BE25" s="1"/>
  <c r="BG25" s="1"/>
  <c r="BI25" s="1"/>
  <c r="BK25" s="1"/>
  <c r="BM25" s="1"/>
  <c r="BC24"/>
  <c r="AW24"/>
  <c r="AW25"/>
  <c r="AY25" s="1"/>
  <c r="AW23"/>
  <c r="AY23" s="1"/>
  <c r="AZ21"/>
  <c r="AX21" s="1"/>
  <c r="BC21"/>
  <c r="BE21" s="1"/>
  <c r="BG21" s="1"/>
  <c r="BI21" s="1"/>
  <c r="BK21" s="1"/>
  <c r="BM21" s="1"/>
  <c r="BD21"/>
  <c r="AY21"/>
  <c r="AW21" s="1"/>
  <c r="BC20"/>
  <c r="BE20" s="1"/>
  <c r="BG20" s="1"/>
  <c r="BI20" s="1"/>
  <c r="BK20" s="1"/>
  <c r="BM20" s="1"/>
  <c r="AY20"/>
  <c r="AW20" s="1"/>
  <c r="AY241"/>
  <c r="AY239"/>
  <c r="AY238"/>
  <c r="BF21" l="1"/>
  <c r="BD1"/>
  <c r="AX15"/>
  <c r="AX1" s="1"/>
  <c r="AZ1"/>
  <c r="BE24"/>
  <c r="BC29"/>
  <c r="BE29" s="1"/>
  <c r="BG29" s="1"/>
  <c r="BI29" s="1"/>
  <c r="BK29" s="1"/>
  <c r="BM29" s="1"/>
  <c r="AY24"/>
  <c r="BK417"/>
  <c r="BK416"/>
  <c r="BI416" s="1"/>
  <c r="BI417"/>
  <c r="AY414"/>
  <c r="BA414" s="1"/>
  <c r="BC414" s="1"/>
  <c r="BE414" s="1"/>
  <c r="BG414" s="1"/>
  <c r="BI414" s="1"/>
  <c r="BK414" s="1"/>
  <c r="AY413"/>
  <c r="BA413" s="1"/>
  <c r="BC413" s="1"/>
  <c r="BE413" s="1"/>
  <c r="BG413" s="1"/>
  <c r="BI413" s="1"/>
  <c r="BK413" s="1"/>
  <c r="AY415"/>
  <c r="BA415" s="1"/>
  <c r="BC415" s="1"/>
  <c r="BE415" s="1"/>
  <c r="BG415" s="1"/>
  <c r="BI415" s="1"/>
  <c r="BK415" s="1"/>
  <c r="AY418"/>
  <c r="BA418" s="1"/>
  <c r="AZ418"/>
  <c r="BB418" s="1"/>
  <c r="AY419"/>
  <c r="AY420"/>
  <c r="AX4"/>
  <c r="AY201"/>
  <c r="AW208"/>
  <c r="AW207"/>
  <c r="AX207"/>
  <c r="AW221"/>
  <c r="AY392"/>
  <c r="AW392" s="1"/>
  <c r="AY391"/>
  <c r="AW391" s="1"/>
  <c r="BC391"/>
  <c r="AY390"/>
  <c r="AW390" s="1"/>
  <c r="BC390"/>
  <c r="AY389"/>
  <c r="AW389" s="1"/>
  <c r="BC389"/>
  <c r="AY388"/>
  <c r="AW388" s="1"/>
  <c r="BC388"/>
  <c r="AY387"/>
  <c r="AW387" s="1"/>
  <c r="BC387"/>
  <c r="AY386"/>
  <c r="AW386" s="1"/>
  <c r="BC386"/>
  <c r="AY385"/>
  <c r="AW385" s="1"/>
  <c r="BC385"/>
  <c r="BC384"/>
  <c r="AY384"/>
  <c r="AW384" s="1"/>
  <c r="AY383"/>
  <c r="AW383" s="1"/>
  <c r="AY382"/>
  <c r="AW382" s="1"/>
  <c r="BC382"/>
  <c r="AY381"/>
  <c r="AW381" s="1"/>
  <c r="BC381"/>
  <c r="AS353"/>
  <c r="AQ353" s="1"/>
  <c r="DK353" s="1"/>
  <c r="BG353"/>
  <c r="BI353" s="1"/>
  <c r="BK353" s="1"/>
  <c r="BM353" s="1"/>
  <c r="AY353"/>
  <c r="AW353" s="1"/>
  <c r="BH21" l="1"/>
  <c r="BF1"/>
  <c r="BG24"/>
  <c r="BG405"/>
  <c r="AW405"/>
  <c r="AY405" s="1"/>
  <c r="BA405" s="1"/>
  <c r="BC405" s="1"/>
  <c r="BG403"/>
  <c r="AW403"/>
  <c r="AY403" s="1"/>
  <c r="BA403" s="1"/>
  <c r="BC403" s="1"/>
  <c r="BG354"/>
  <c r="BI354" s="1"/>
  <c r="BK354" s="1"/>
  <c r="BM354" s="1"/>
  <c r="AY354"/>
  <c r="AW354" s="1"/>
  <c r="AY351"/>
  <c r="AW351" s="1"/>
  <c r="BG351"/>
  <c r="BI351" s="1"/>
  <c r="BK351" s="1"/>
  <c r="BM351" s="1"/>
  <c r="AY350"/>
  <c r="AW350" s="1"/>
  <c r="BG350"/>
  <c r="BI350" s="1"/>
  <c r="BK350" s="1"/>
  <c r="AY343"/>
  <c r="AW343" s="1"/>
  <c r="AY349"/>
  <c r="AW349" s="1"/>
  <c r="BG349"/>
  <c r="BI349" s="1"/>
  <c r="BK349" s="1"/>
  <c r="AW348"/>
  <c r="AY348" s="1"/>
  <c r="BG348"/>
  <c r="BI348" s="1"/>
  <c r="BK348" s="1"/>
  <c r="AW347"/>
  <c r="AY347" s="1"/>
  <c r="BG347"/>
  <c r="BI347" s="1"/>
  <c r="BK347" s="1"/>
  <c r="BG346"/>
  <c r="BI346" s="1"/>
  <c r="BK346" s="1"/>
  <c r="AS346"/>
  <c r="AW346"/>
  <c r="AY346" s="1"/>
  <c r="AS345"/>
  <c r="AW345"/>
  <c r="AY345" s="1"/>
  <c r="BG345"/>
  <c r="BI345" s="1"/>
  <c r="BK345" s="1"/>
  <c r="AW344"/>
  <c r="AY344" s="1"/>
  <c r="BG344"/>
  <c r="BI344" s="1"/>
  <c r="BK344" s="1"/>
  <c r="BG343"/>
  <c r="BI343" s="1"/>
  <c r="BK343" s="1"/>
  <c r="BG342"/>
  <c r="BI342" s="1"/>
  <c r="BK342" s="1"/>
  <c r="AW342"/>
  <c r="AY342" s="1"/>
  <c r="AW341"/>
  <c r="AY341" s="1"/>
  <c r="BG341"/>
  <c r="BI341" s="1"/>
  <c r="BK341" s="1"/>
  <c r="AW339"/>
  <c r="AY339" s="1"/>
  <c r="BC339"/>
  <c r="BG339"/>
  <c r="BI339" s="1"/>
  <c r="BK339" s="1"/>
  <c r="BM339" s="1"/>
  <c r="AW338"/>
  <c r="AY338" s="1"/>
  <c r="BC338"/>
  <c r="BG338"/>
  <c r="BK338"/>
  <c r="BM338" s="1"/>
  <c r="AW337"/>
  <c r="AY337" s="1"/>
  <c r="BC337"/>
  <c r="BG337"/>
  <c r="BK337"/>
  <c r="BM337" s="1"/>
  <c r="AW336"/>
  <c r="AY336" s="1"/>
  <c r="BC336"/>
  <c r="BG336"/>
  <c r="BK336"/>
  <c r="BM336" s="1"/>
  <c r="AW335"/>
  <c r="BK335"/>
  <c r="BM335" s="1"/>
  <c r="BG335"/>
  <c r="BC335"/>
  <c r="BK334"/>
  <c r="BM334" s="1"/>
  <c r="BG334"/>
  <c r="BA334"/>
  <c r="BC334" s="1"/>
  <c r="BA332"/>
  <c r="BC332" s="1"/>
  <c r="BG332"/>
  <c r="BK332"/>
  <c r="BM332" s="1"/>
  <c r="BA331"/>
  <c r="BG331"/>
  <c r="BK331" s="1"/>
  <c r="BM331" s="1"/>
  <c r="BA330"/>
  <c r="BG330"/>
  <c r="BI330" s="1"/>
  <c r="BK330" s="1"/>
  <c r="BA329"/>
  <c r="BG329"/>
  <c r="BI329" s="1"/>
  <c r="BK329" s="1"/>
  <c r="BG328"/>
  <c r="BI328" s="1"/>
  <c r="BK328" s="1"/>
  <c r="BL327"/>
  <c r="BJ327" s="1"/>
  <c r="BA328"/>
  <c r="BA327"/>
  <c r="BJ21" l="1"/>
  <c r="BH1"/>
  <c r="BI24"/>
  <c r="BH327"/>
  <c r="AY335"/>
  <c r="AW4"/>
  <c r="BM500"/>
  <c r="BC482"/>
  <c r="BE558"/>
  <c r="BC558" s="1"/>
  <c r="BA558" s="1"/>
  <c r="AY558" s="1"/>
  <c r="AW558" s="1"/>
  <c r="BE557"/>
  <c r="BC557" s="1"/>
  <c r="BA557" s="1"/>
  <c r="AY557" s="1"/>
  <c r="AW557" s="1"/>
  <c r="BE556"/>
  <c r="BC556" s="1"/>
  <c r="BA556" s="1"/>
  <c r="AY556" s="1"/>
  <c r="AW556" s="1"/>
  <c r="BE555"/>
  <c r="BC555" s="1"/>
  <c r="BA555" s="1"/>
  <c r="AY555" s="1"/>
  <c r="AW555" s="1"/>
  <c r="BE554"/>
  <c r="BC554" s="1"/>
  <c r="BA554" s="1"/>
  <c r="AY554" s="1"/>
  <c r="AW554" s="1"/>
  <c r="BE553"/>
  <c r="BC553" s="1"/>
  <c r="BA553" s="1"/>
  <c r="AY553" s="1"/>
  <c r="AW553" s="1"/>
  <c r="BE552"/>
  <c r="BC552" s="1"/>
  <c r="BA552" s="1"/>
  <c r="AY552" s="1"/>
  <c r="AW552" s="1"/>
  <c r="BE551"/>
  <c r="BC551" s="1"/>
  <c r="BA551" s="1"/>
  <c r="AY551" s="1"/>
  <c r="AW551" s="1"/>
  <c r="BE550"/>
  <c r="BC550" s="1"/>
  <c r="BA550" s="1"/>
  <c r="AY550" s="1"/>
  <c r="AW550" s="1"/>
  <c r="BJ549"/>
  <c r="BL549" s="1"/>
  <c r="BN549" s="1"/>
  <c r="BF549"/>
  <c r="BD549" s="1"/>
  <c r="BB549" s="1"/>
  <c r="AZ549" s="1"/>
  <c r="AX549" s="1"/>
  <c r="BA548"/>
  <c r="BC548" s="1"/>
  <c r="BE548" s="1"/>
  <c r="BE545"/>
  <c r="BC545" s="1"/>
  <c r="BA545" s="1"/>
  <c r="AY545" s="1"/>
  <c r="AW545" s="1"/>
  <c r="BM545"/>
  <c r="BK545" s="1"/>
  <c r="BI545" s="1"/>
  <c r="BE544"/>
  <c r="BC544" s="1"/>
  <c r="BA544" s="1"/>
  <c r="AY544" s="1"/>
  <c r="AW544" s="1"/>
  <c r="BM544"/>
  <c r="BK544" s="1"/>
  <c r="BI544" s="1"/>
  <c r="BK518"/>
  <c r="BG518"/>
  <c r="BE518" s="1"/>
  <c r="BC518" s="1"/>
  <c r="BA518" s="1"/>
  <c r="AY518" s="1"/>
  <c r="AW518" s="1"/>
  <c r="BE543"/>
  <c r="BC543" s="1"/>
  <c r="BA543" s="1"/>
  <c r="AY543" s="1"/>
  <c r="BM543"/>
  <c r="BK543" s="1"/>
  <c r="BI543" s="1"/>
  <c r="BE542"/>
  <c r="BC542" s="1"/>
  <c r="BA542" s="1"/>
  <c r="AY542" s="1"/>
  <c r="AW542" s="1"/>
  <c r="BM542"/>
  <c r="BK542" s="1"/>
  <c r="BI542" s="1"/>
  <c r="BE541"/>
  <c r="BC541" s="1"/>
  <c r="BA541" s="1"/>
  <c r="AY541" s="1"/>
  <c r="AW541" s="1"/>
  <c r="BM541"/>
  <c r="BK541" s="1"/>
  <c r="BI541" s="1"/>
  <c r="BM540"/>
  <c r="BK540" s="1"/>
  <c r="BI540" s="1"/>
  <c r="BE540"/>
  <c r="BC540" s="1"/>
  <c r="BA540" s="1"/>
  <c r="AY540" s="1"/>
  <c r="AW540" s="1"/>
  <c r="BJ539"/>
  <c r="BL539" s="1"/>
  <c r="BN539" s="1"/>
  <c r="BJ538"/>
  <c r="BL538" s="1"/>
  <c r="BN538" s="1"/>
  <c r="BJ537"/>
  <c r="BL537" s="1"/>
  <c r="BN537" s="1"/>
  <c r="BF539"/>
  <c r="BD539" s="1"/>
  <c r="BB539" s="1"/>
  <c r="AZ539" s="1"/>
  <c r="AX539" s="1"/>
  <c r="BF538"/>
  <c r="BD538" s="1"/>
  <c r="BB538" s="1"/>
  <c r="AZ538" s="1"/>
  <c r="AX538" s="1"/>
  <c r="BE536"/>
  <c r="BC536" s="1"/>
  <c r="BA536" s="1"/>
  <c r="AY536" s="1"/>
  <c r="AW536" s="1"/>
  <c r="BM536"/>
  <c r="BK536" s="1"/>
  <c r="BI536" s="1"/>
  <c r="BE535"/>
  <c r="BC535" s="1"/>
  <c r="BA535" s="1"/>
  <c r="AY535" s="1"/>
  <c r="AW535" s="1"/>
  <c r="BM535"/>
  <c r="BK535" s="1"/>
  <c r="BI535" s="1"/>
  <c r="BE534"/>
  <c r="BC534" s="1"/>
  <c r="BA534" s="1"/>
  <c r="AY534" s="1"/>
  <c r="AW534" s="1"/>
  <c r="BM534"/>
  <c r="BK534" s="1"/>
  <c r="BI534" s="1"/>
  <c r="BE533"/>
  <c r="BC533" s="1"/>
  <c r="BA533" s="1"/>
  <c r="AY533" s="1"/>
  <c r="AW533" s="1"/>
  <c r="BM533"/>
  <c r="BK533" s="1"/>
  <c r="BI533" s="1"/>
  <c r="BE532"/>
  <c r="BC532" s="1"/>
  <c r="BA532" s="1"/>
  <c r="AY532" s="1"/>
  <c r="AW532" s="1"/>
  <c r="BM532"/>
  <c r="BK532" s="1"/>
  <c r="BI532" s="1"/>
  <c r="BE531"/>
  <c r="BC531" s="1"/>
  <c r="BA531" s="1"/>
  <c r="AY531" s="1"/>
  <c r="AW531" s="1"/>
  <c r="BM531"/>
  <c r="BK531" s="1"/>
  <c r="BI531" s="1"/>
  <c r="BM530"/>
  <c r="BK530" s="1"/>
  <c r="BI530" s="1"/>
  <c r="BE530"/>
  <c r="BC530" s="1"/>
  <c r="BA530" s="1"/>
  <c r="AY530" s="1"/>
  <c r="AW530" s="1"/>
  <c r="BM529"/>
  <c r="BK529" s="1"/>
  <c r="BI529" s="1"/>
  <c r="BE527"/>
  <c r="BC527" s="1"/>
  <c r="BA527" s="1"/>
  <c r="AY527" s="1"/>
  <c r="AW527" s="1"/>
  <c r="BE528"/>
  <c r="BC528" s="1"/>
  <c r="BA528" s="1"/>
  <c r="AY528" s="1"/>
  <c r="AW528" s="1"/>
  <c r="BC529"/>
  <c r="BA529" s="1"/>
  <c r="AY529" s="1"/>
  <c r="AW529" s="1"/>
  <c r="BM527"/>
  <c r="BK527" s="1"/>
  <c r="BI527" s="1"/>
  <c r="BM528"/>
  <c r="BK528" s="1"/>
  <c r="BI528" s="1"/>
  <c r="BE526"/>
  <c r="BC526" s="1"/>
  <c r="BA526" s="1"/>
  <c r="AY526" s="1"/>
  <c r="AW526" s="1"/>
  <c r="BM526"/>
  <c r="BK526" s="1"/>
  <c r="BI526" s="1"/>
  <c r="BM525"/>
  <c r="BK525" s="1"/>
  <c r="BI525" s="1"/>
  <c r="BE525"/>
  <c r="BC525" s="1"/>
  <c r="BA525" s="1"/>
  <c r="AY525" s="1"/>
  <c r="AW525" s="1"/>
  <c r="BE523"/>
  <c r="BC523" s="1"/>
  <c r="BA523" s="1"/>
  <c r="AY523" s="1"/>
  <c r="AW523" s="1"/>
  <c r="BM523"/>
  <c r="BK523" s="1"/>
  <c r="BI523" s="1"/>
  <c r="BM522"/>
  <c r="BK522" s="1"/>
  <c r="BI522" s="1"/>
  <c r="BE522"/>
  <c r="BC522" s="1"/>
  <c r="BA522" s="1"/>
  <c r="AY522" s="1"/>
  <c r="AW522" s="1"/>
  <c r="BI519"/>
  <c r="BG519" s="1"/>
  <c r="BE519" s="1"/>
  <c r="BC519" s="1"/>
  <c r="BA519" s="1"/>
  <c r="AY519" s="1"/>
  <c r="AW519" s="1"/>
  <c r="BM519"/>
  <c r="BK517"/>
  <c r="BM517" s="1"/>
  <c r="BG514"/>
  <c r="BE514" s="1"/>
  <c r="BC514" s="1"/>
  <c r="BA514" s="1"/>
  <c r="AY514" s="1"/>
  <c r="AW514" s="1"/>
  <c r="BG515"/>
  <c r="BE515" s="1"/>
  <c r="BC515" s="1"/>
  <c r="BA515" s="1"/>
  <c r="AY515" s="1"/>
  <c r="AW515" s="1"/>
  <c r="BG516"/>
  <c r="BE516" s="1"/>
  <c r="BC516" s="1"/>
  <c r="BA516" s="1"/>
  <c r="AY516" s="1"/>
  <c r="AW516" s="1"/>
  <c r="BG517"/>
  <c r="BE517" s="1"/>
  <c r="BC517" s="1"/>
  <c r="BA517" s="1"/>
  <c r="AY517" s="1"/>
  <c r="AW517" s="1"/>
  <c r="BK516"/>
  <c r="BK515"/>
  <c r="BM515" s="1"/>
  <c r="BK514"/>
  <c r="BM514" s="1"/>
  <c r="BK513"/>
  <c r="BG511"/>
  <c r="BE511" s="1"/>
  <c r="BC511" s="1"/>
  <c r="BA511" s="1"/>
  <c r="AY511" s="1"/>
  <c r="AW511" s="1"/>
  <c r="BG512"/>
  <c r="BE512" s="1"/>
  <c r="BC512" s="1"/>
  <c r="BA512" s="1"/>
  <c r="AY512" s="1"/>
  <c r="AW512" s="1"/>
  <c r="BG513"/>
  <c r="BE513" s="1"/>
  <c r="BC513" s="1"/>
  <c r="BA513" s="1"/>
  <c r="AY513" s="1"/>
  <c r="AW513" s="1"/>
  <c r="BK512"/>
  <c r="BM512" s="1"/>
  <c r="BK511"/>
  <c r="BM510"/>
  <c r="BG509"/>
  <c r="BE509" s="1"/>
  <c r="BC509" s="1"/>
  <c r="BA509" s="1"/>
  <c r="AY509" s="1"/>
  <c r="AW509" s="1"/>
  <c r="BG510"/>
  <c r="BE510" s="1"/>
  <c r="BC510" s="1"/>
  <c r="BA510" s="1"/>
  <c r="AY510" s="1"/>
  <c r="AW510" s="1"/>
  <c r="BK509"/>
  <c r="BM508"/>
  <c r="BG503"/>
  <c r="BE503" s="1"/>
  <c r="BC503" s="1"/>
  <c r="BA503" s="1"/>
  <c r="AY503" s="1"/>
  <c r="AW503" s="1"/>
  <c r="BG504"/>
  <c r="BE504" s="1"/>
  <c r="BC504" s="1"/>
  <c r="BA504" s="1"/>
  <c r="AY504" s="1"/>
  <c r="AW504" s="1"/>
  <c r="BG505"/>
  <c r="BE505" s="1"/>
  <c r="BC505" s="1"/>
  <c r="BA505" s="1"/>
  <c r="AY505" s="1"/>
  <c r="AW505" s="1"/>
  <c r="BG506"/>
  <c r="BE506" s="1"/>
  <c r="BC506" s="1"/>
  <c r="BA506" s="1"/>
  <c r="AY506" s="1"/>
  <c r="AW506" s="1"/>
  <c r="BG507"/>
  <c r="BE507" s="1"/>
  <c r="BC507" s="1"/>
  <c r="BA507" s="1"/>
  <c r="AY507" s="1"/>
  <c r="AW507" s="1"/>
  <c r="BG508"/>
  <c r="BE508" s="1"/>
  <c r="BC508" s="1"/>
  <c r="BA508" s="1"/>
  <c r="AY508" s="1"/>
  <c r="AW508" s="1"/>
  <c r="AO507"/>
  <c r="BM507"/>
  <c r="BK506"/>
  <c r="BM506" s="1"/>
  <c r="BK505"/>
  <c r="BK504"/>
  <c r="BK503"/>
  <c r="BK502"/>
  <c r="AB502"/>
  <c r="AK502"/>
  <c r="AO502"/>
  <c r="AQ502" s="1"/>
  <c r="BG502"/>
  <c r="BE502" s="1"/>
  <c r="BC502" s="1"/>
  <c r="BA502" s="1"/>
  <c r="AY502" s="1"/>
  <c r="AW502" s="1"/>
  <c r="BK501"/>
  <c r="BG501"/>
  <c r="BE501" s="1"/>
  <c r="BC501" s="1"/>
  <c r="BA501" s="1"/>
  <c r="AY501" s="1"/>
  <c r="AW501" s="1"/>
  <c r="AW470"/>
  <c r="AY470" s="1"/>
  <c r="BA470" s="1"/>
  <c r="BC470" s="1"/>
  <c r="BE470" s="1"/>
  <c r="BG470" s="1"/>
  <c r="BK470"/>
  <c r="BK471"/>
  <c r="BG471"/>
  <c r="BE471" s="1"/>
  <c r="BC471" s="1"/>
  <c r="BA471" s="1"/>
  <c r="AY471" s="1"/>
  <c r="AW471" s="1"/>
  <c r="BK473"/>
  <c r="BG473"/>
  <c r="BE473" s="1"/>
  <c r="BC473" s="1"/>
  <c r="BA473" s="1"/>
  <c r="AY473" s="1"/>
  <c r="AW473" s="1"/>
  <c r="BG481"/>
  <c r="BE481" s="1"/>
  <c r="BC481" s="1"/>
  <c r="BA481" s="1"/>
  <c r="AY481" s="1"/>
  <c r="AW481" s="1"/>
  <c r="BK481"/>
  <c r="BG480"/>
  <c r="BE480" s="1"/>
  <c r="BC480" s="1"/>
  <c r="BA480" s="1"/>
  <c r="AY480" s="1"/>
  <c r="AW480" s="1"/>
  <c r="BK480"/>
  <c r="BG479"/>
  <c r="BE479" s="1"/>
  <c r="BC479" s="1"/>
  <c r="BA479" s="1"/>
  <c r="AY479" s="1"/>
  <c r="AW479" s="1"/>
  <c r="BK479"/>
  <c r="BK478"/>
  <c r="BG478"/>
  <c r="BE478" s="1"/>
  <c r="BC478" s="1"/>
  <c r="BA478" s="1"/>
  <c r="AY478" s="1"/>
  <c r="AW478" s="1"/>
  <c r="BK475"/>
  <c r="BG475"/>
  <c r="BE475" s="1"/>
  <c r="BC475" s="1"/>
  <c r="BA475" s="1"/>
  <c r="AY475" s="1"/>
  <c r="AW475" s="1"/>
  <c r="BK469"/>
  <c r="BG469"/>
  <c r="BE469" s="1"/>
  <c r="BC469" s="1"/>
  <c r="BA469" s="1"/>
  <c r="AY469" s="1"/>
  <c r="AW469" s="1"/>
  <c r="BK468"/>
  <c r="AW468"/>
  <c r="AY468" s="1"/>
  <c r="BA468" s="1"/>
  <c r="BC468" s="1"/>
  <c r="BE468" s="1"/>
  <c r="BG468" s="1"/>
  <c r="BG467"/>
  <c r="BE467" s="1"/>
  <c r="BC467" s="1"/>
  <c r="BA467" s="1"/>
  <c r="AY467" s="1"/>
  <c r="AW467" s="1"/>
  <c r="BK467"/>
  <c r="BG466"/>
  <c r="BE466" s="1"/>
  <c r="BC466" s="1"/>
  <c r="BA466" s="1"/>
  <c r="AY466" s="1"/>
  <c r="AW466" s="1"/>
  <c r="BK466"/>
  <c r="BG465"/>
  <c r="BE465" s="1"/>
  <c r="BC465" s="1"/>
  <c r="BA465" s="1"/>
  <c r="AY465" s="1"/>
  <c r="AW465" s="1"/>
  <c r="BK465"/>
  <c r="BG464"/>
  <c r="BE464" s="1"/>
  <c r="BC464" s="1"/>
  <c r="BA464" s="1"/>
  <c r="AY464" s="1"/>
  <c r="AW464" s="1"/>
  <c r="BK464"/>
  <c r="BK463"/>
  <c r="BG463"/>
  <c r="BE463" s="1"/>
  <c r="BC463" s="1"/>
  <c r="BA463" s="1"/>
  <c r="AY463" s="1"/>
  <c r="AW463" s="1"/>
  <c r="AW462"/>
  <c r="AY462" s="1"/>
  <c r="BA462" s="1"/>
  <c r="BC462" s="1"/>
  <c r="BE462" s="1"/>
  <c r="BG462" s="1"/>
  <c r="BK462"/>
  <c r="AW461"/>
  <c r="AW460"/>
  <c r="AY460" s="1"/>
  <c r="BA460" s="1"/>
  <c r="BC460" s="1"/>
  <c r="BE460" s="1"/>
  <c r="BG460" s="1"/>
  <c r="BK459"/>
  <c r="BK460"/>
  <c r="AW459"/>
  <c r="AY459" s="1"/>
  <c r="BA459" s="1"/>
  <c r="BC459" s="1"/>
  <c r="BE459" s="1"/>
  <c r="BG459" s="1"/>
  <c r="BK458"/>
  <c r="BE458"/>
  <c r="BC458" s="1"/>
  <c r="BA458" s="1"/>
  <c r="AY458" s="1"/>
  <c r="AW458" s="1"/>
  <c r="BE457"/>
  <c r="BC457" s="1"/>
  <c r="BA457" s="1"/>
  <c r="AY457" s="1"/>
  <c r="AW457" s="1"/>
  <c r="BK457"/>
  <c r="BG455"/>
  <c r="BE455" s="1"/>
  <c r="BC455" s="1"/>
  <c r="BA455" s="1"/>
  <c r="AY455" s="1"/>
  <c r="AW455" s="1"/>
  <c r="BG456"/>
  <c r="BE456" s="1"/>
  <c r="BC456" s="1"/>
  <c r="BA456" s="1"/>
  <c r="AY456" s="1"/>
  <c r="AW456" s="1"/>
  <c r="BK456"/>
  <c r="BK454"/>
  <c r="BG454"/>
  <c r="BE454" s="1"/>
  <c r="BC454" s="1"/>
  <c r="BA454" s="1"/>
  <c r="AY454" s="1"/>
  <c r="AW454" s="1"/>
  <c r="BG453"/>
  <c r="BE453" s="1"/>
  <c r="BC453" s="1"/>
  <c r="BA453" s="1"/>
  <c r="AY453" s="1"/>
  <c r="AW453" s="1"/>
  <c r="BK453"/>
  <c r="BG452"/>
  <c r="BE452" s="1"/>
  <c r="BC452" s="1"/>
  <c r="BA452" s="1"/>
  <c r="AY452" s="1"/>
  <c r="AW452" s="1"/>
  <c r="BK452"/>
  <c r="BG448"/>
  <c r="BE448" s="1"/>
  <c r="BC448" s="1"/>
  <c r="BA448" s="1"/>
  <c r="AY448" s="1"/>
  <c r="AW448" s="1"/>
  <c r="BG449"/>
  <c r="BE449" s="1"/>
  <c r="BC449" s="1"/>
  <c r="BA449" s="1"/>
  <c r="AY449" s="1"/>
  <c r="AW449" s="1"/>
  <c r="BG450"/>
  <c r="BE450" s="1"/>
  <c r="BC450" s="1"/>
  <c r="BA450" s="1"/>
  <c r="AY450" s="1"/>
  <c r="AW450" s="1"/>
  <c r="BG451"/>
  <c r="BE451" s="1"/>
  <c r="BC451" s="1"/>
  <c r="BA451" s="1"/>
  <c r="AY451" s="1"/>
  <c r="AW451" s="1"/>
  <c r="BK451"/>
  <c r="BK450"/>
  <c r="BK449"/>
  <c r="BK448"/>
  <c r="BG447"/>
  <c r="BE447" s="1"/>
  <c r="BC447" s="1"/>
  <c r="BA447" s="1"/>
  <c r="AY447" s="1"/>
  <c r="AW447" s="1"/>
  <c r="BK447"/>
  <c r="BK446"/>
  <c r="BE446"/>
  <c r="BC446" s="1"/>
  <c r="BA446" s="1"/>
  <c r="AY446" s="1"/>
  <c r="AW446" s="1"/>
  <c r="BE445"/>
  <c r="BC445" s="1"/>
  <c r="BA445" s="1"/>
  <c r="AY445" s="1"/>
  <c r="AW445" s="1"/>
  <c r="BK445"/>
  <c r="BE444"/>
  <c r="BC444" s="1"/>
  <c r="BA444" s="1"/>
  <c r="AY444" s="1"/>
  <c r="AW444" s="1"/>
  <c r="BK444"/>
  <c r="BK443"/>
  <c r="BG443"/>
  <c r="BE443" s="1"/>
  <c r="BC443" s="1"/>
  <c r="BA443" s="1"/>
  <c r="AY443" s="1"/>
  <c r="AW443" s="1"/>
  <c r="BK441"/>
  <c r="BG441"/>
  <c r="BE441" s="1"/>
  <c r="BC441" s="1"/>
  <c r="BA441" s="1"/>
  <c r="AY441" s="1"/>
  <c r="AW441" s="1"/>
  <c r="BG439"/>
  <c r="BE439" s="1"/>
  <c r="BC439" s="1"/>
  <c r="BA439" s="1"/>
  <c r="AY439" s="1"/>
  <c r="AW439" s="1"/>
  <c r="BE440"/>
  <c r="BC440" s="1"/>
  <c r="BA440" s="1"/>
  <c r="AY440" s="1"/>
  <c r="AW440" s="1"/>
  <c r="BK439"/>
  <c r="BK440"/>
  <c r="BG438"/>
  <c r="BE438" s="1"/>
  <c r="BC438" s="1"/>
  <c r="BA438" s="1"/>
  <c r="AY438" s="1"/>
  <c r="AW438" s="1"/>
  <c r="BK438"/>
  <c r="BK461"/>
  <c r="BK455"/>
  <c r="AW487"/>
  <c r="AY487" s="1"/>
  <c r="BA487" s="1"/>
  <c r="BC487" s="1"/>
  <c r="BE487" s="1"/>
  <c r="BG487" s="1"/>
  <c r="AW486"/>
  <c r="AY486" s="1"/>
  <c r="BA486" s="1"/>
  <c r="BC486" s="1"/>
  <c r="BE486" s="1"/>
  <c r="BG486" s="1"/>
  <c r="AW485"/>
  <c r="AY485" s="1"/>
  <c r="BA485" s="1"/>
  <c r="BC485" s="1"/>
  <c r="BE485" s="1"/>
  <c r="BG485" s="1"/>
  <c r="AW484"/>
  <c r="AY484" s="1"/>
  <c r="BA484" s="1"/>
  <c r="BC484" s="1"/>
  <c r="BE484" s="1"/>
  <c r="BG484" s="1"/>
  <c r="AW483"/>
  <c r="AY483" s="1"/>
  <c r="BA483" s="1"/>
  <c r="BC483" s="1"/>
  <c r="BE483" s="1"/>
  <c r="BG483" s="1"/>
  <c r="BK487"/>
  <c r="BK486"/>
  <c r="BK485"/>
  <c r="BK484"/>
  <c r="BK483"/>
  <c r="BG619"/>
  <c r="BE619" s="1"/>
  <c r="BC619" s="1"/>
  <c r="BA619" s="1"/>
  <c r="AY619" s="1"/>
  <c r="AW619" s="1"/>
  <c r="BG618"/>
  <c r="BE618" s="1"/>
  <c r="BC618" s="1"/>
  <c r="BA618" s="1"/>
  <c r="AY618" s="1"/>
  <c r="AW618" s="1"/>
  <c r="BG617"/>
  <c r="BE617" s="1"/>
  <c r="BC617" s="1"/>
  <c r="BA617" s="1"/>
  <c r="AY617" s="1"/>
  <c r="AW617" s="1"/>
  <c r="BG616"/>
  <c r="BE616" s="1"/>
  <c r="BC616" s="1"/>
  <c r="BA616" s="1"/>
  <c r="AY616" s="1"/>
  <c r="AW616" s="1"/>
  <c r="BG615"/>
  <c r="BE615" s="1"/>
  <c r="BC615" s="1"/>
  <c r="BA615" s="1"/>
  <c r="AY615" s="1"/>
  <c r="AW615" s="1"/>
  <c r="BG614"/>
  <c r="BE614" s="1"/>
  <c r="BC614" s="1"/>
  <c r="BA614" s="1"/>
  <c r="AY614" s="1"/>
  <c r="AW614" s="1"/>
  <c r="BG613"/>
  <c r="BE613" s="1"/>
  <c r="BC613" s="1"/>
  <c r="BA613" s="1"/>
  <c r="AY613" s="1"/>
  <c r="AW613" s="1"/>
  <c r="AQ507" l="1"/>
  <c r="DK507" s="1"/>
  <c r="DJ507"/>
  <c r="BL21"/>
  <c r="BJ1"/>
  <c r="BK24"/>
  <c r="BA482"/>
  <c r="BG612"/>
  <c r="BE612" s="1"/>
  <c r="BC612" s="1"/>
  <c r="BA612" s="1"/>
  <c r="AY612" s="1"/>
  <c r="AW612" s="1"/>
  <c r="BL611"/>
  <c r="BH611"/>
  <c r="BG610"/>
  <c r="BE610" s="1"/>
  <c r="BC610" s="1"/>
  <c r="BA610" s="1"/>
  <c r="AY610" s="1"/>
  <c r="AW610" s="1"/>
  <c r="AW609"/>
  <c r="BA609"/>
  <c r="BC609" s="1"/>
  <c r="BE609" s="1"/>
  <c r="BG609" s="1"/>
  <c r="AW608"/>
  <c r="BA608"/>
  <c r="BC608" s="1"/>
  <c r="BE608" s="1"/>
  <c r="AW607"/>
  <c r="BA607"/>
  <c r="BC607" s="1"/>
  <c r="BE607" s="1"/>
  <c r="AW606"/>
  <c r="BC605"/>
  <c r="BA605" s="1"/>
  <c r="AY605" s="1"/>
  <c r="AW605" s="1"/>
  <c r="BK605"/>
  <c r="BI605" s="1"/>
  <c r="BC604"/>
  <c r="BA604" s="1"/>
  <c r="AY604" s="1"/>
  <c r="AW604" s="1"/>
  <c r="BK604"/>
  <c r="BI604" s="1"/>
  <c r="BK603"/>
  <c r="BI603" s="1"/>
  <c r="BG603" s="1"/>
  <c r="BE603" s="1"/>
  <c r="BC603" s="1"/>
  <c r="BA603" s="1"/>
  <c r="AY603" s="1"/>
  <c r="AW603" s="1"/>
  <c r="BM602"/>
  <c r="BK602" s="1"/>
  <c r="BI602" s="1"/>
  <c r="BG602" s="1"/>
  <c r="BE602" s="1"/>
  <c r="BC602" s="1"/>
  <c r="BA602" s="1"/>
  <c r="AY602" s="1"/>
  <c r="AW602" s="1"/>
  <c r="BM601"/>
  <c r="BK601" s="1"/>
  <c r="BI601" s="1"/>
  <c r="BG601" s="1"/>
  <c r="BE601" s="1"/>
  <c r="BC601" s="1"/>
  <c r="BA601" s="1"/>
  <c r="AY601" s="1"/>
  <c r="AW601" s="1"/>
  <c r="BM600"/>
  <c r="BK600" s="1"/>
  <c r="BI600" s="1"/>
  <c r="BG600" s="1"/>
  <c r="BE600" s="1"/>
  <c r="BC600" s="1"/>
  <c r="BA600" s="1"/>
  <c r="AY600" s="1"/>
  <c r="AW600" s="1"/>
  <c r="AW599"/>
  <c r="BM598"/>
  <c r="BK598" s="1"/>
  <c r="BI598" s="1"/>
  <c r="BG598" s="1"/>
  <c r="BE598" s="1"/>
  <c r="BC598" s="1"/>
  <c r="BA598" s="1"/>
  <c r="AY598" s="1"/>
  <c r="AW598" s="1"/>
  <c r="BM597"/>
  <c r="BK597" s="1"/>
  <c r="BI597" s="1"/>
  <c r="BG597" s="1"/>
  <c r="BE597" s="1"/>
  <c r="BC597" s="1"/>
  <c r="BA597" s="1"/>
  <c r="AY597" s="1"/>
  <c r="AW597" s="1"/>
  <c r="BM596"/>
  <c r="BK596" s="1"/>
  <c r="BI596" s="1"/>
  <c r="BG596" s="1"/>
  <c r="BE596" s="1"/>
  <c r="BC596" s="1"/>
  <c r="BA596" s="1"/>
  <c r="AY596" s="1"/>
  <c r="AW596" s="1"/>
  <c r="BM595"/>
  <c r="BK595" s="1"/>
  <c r="BI595" s="1"/>
  <c r="BG595" s="1"/>
  <c r="BE595" s="1"/>
  <c r="BC595" s="1"/>
  <c r="BA595" s="1"/>
  <c r="AY595" s="1"/>
  <c r="AW595" s="1"/>
  <c r="BM594"/>
  <c r="BK594" s="1"/>
  <c r="BI594" s="1"/>
  <c r="BG594" s="1"/>
  <c r="BE594" s="1"/>
  <c r="BC594" s="1"/>
  <c r="BA594" s="1"/>
  <c r="AY594" s="1"/>
  <c r="AW594" s="1"/>
  <c r="BM593"/>
  <c r="BK593" s="1"/>
  <c r="BI593" s="1"/>
  <c r="BG593" s="1"/>
  <c r="BE593" s="1"/>
  <c r="BC593" s="1"/>
  <c r="BA593" s="1"/>
  <c r="AY593" s="1"/>
  <c r="AW593" s="1"/>
  <c r="BM592"/>
  <c r="BK592" s="1"/>
  <c r="BI592" s="1"/>
  <c r="BG592" s="1"/>
  <c r="BE592" s="1"/>
  <c r="BC592" s="1"/>
  <c r="BA592" s="1"/>
  <c r="AY592" s="1"/>
  <c r="AW592" s="1"/>
  <c r="BM591"/>
  <c r="BK591" s="1"/>
  <c r="BI591" s="1"/>
  <c r="BG591" s="1"/>
  <c r="BE591" s="1"/>
  <c r="BC591" s="1"/>
  <c r="BA591" s="1"/>
  <c r="AY591" s="1"/>
  <c r="AW591" s="1"/>
  <c r="BM590"/>
  <c r="BK590" s="1"/>
  <c r="BI590" s="1"/>
  <c r="BG590" s="1"/>
  <c r="BE590" s="1"/>
  <c r="BC590" s="1"/>
  <c r="BA590" s="1"/>
  <c r="AY590" s="1"/>
  <c r="AW590" s="1"/>
  <c r="BM588"/>
  <c r="BK588" s="1"/>
  <c r="BI588" s="1"/>
  <c r="BG588" s="1"/>
  <c r="BE588" s="1"/>
  <c r="BC588" s="1"/>
  <c r="BA588" s="1"/>
  <c r="AY588" s="1"/>
  <c r="AW588" s="1"/>
  <c r="BM587"/>
  <c r="BK587" s="1"/>
  <c r="BI587" s="1"/>
  <c r="BG587" s="1"/>
  <c r="BE587" s="1"/>
  <c r="BC587" s="1"/>
  <c r="BA587" s="1"/>
  <c r="AY587" s="1"/>
  <c r="AW587" s="1"/>
  <c r="BM586"/>
  <c r="BK586" s="1"/>
  <c r="BI586" s="1"/>
  <c r="BG586" s="1"/>
  <c r="BE586" s="1"/>
  <c r="BC586" s="1"/>
  <c r="BA586" s="1"/>
  <c r="AY586" s="1"/>
  <c r="AW586" s="1"/>
  <c r="BM585"/>
  <c r="BK585" s="1"/>
  <c r="BI585" s="1"/>
  <c r="BG585" s="1"/>
  <c r="BE585" s="1"/>
  <c r="BC585" s="1"/>
  <c r="BA585" s="1"/>
  <c r="AY585" s="1"/>
  <c r="AW585" s="1"/>
  <c r="BM584"/>
  <c r="BK584" s="1"/>
  <c r="BI584" s="1"/>
  <c r="BG584" s="1"/>
  <c r="BE584" s="1"/>
  <c r="BC584" s="1"/>
  <c r="BA584" s="1"/>
  <c r="AY584" s="1"/>
  <c r="AW584" s="1"/>
  <c r="BE583"/>
  <c r="BC583" s="1"/>
  <c r="BA583" s="1"/>
  <c r="AY583" s="1"/>
  <c r="AW583" s="1"/>
  <c r="BM583"/>
  <c r="BK583" s="1"/>
  <c r="BI583" s="1"/>
  <c r="BM582"/>
  <c r="BK582" s="1"/>
  <c r="BI582" s="1"/>
  <c r="BE582"/>
  <c r="BC582" s="1"/>
  <c r="BA582" s="1"/>
  <c r="AY582" s="1"/>
  <c r="AW582" s="1"/>
  <c r="BM581"/>
  <c r="BK581" s="1"/>
  <c r="BI581" s="1"/>
  <c r="BG581" s="1"/>
  <c r="BE581" s="1"/>
  <c r="BC581" s="1"/>
  <c r="BA581" s="1"/>
  <c r="AY581" s="1"/>
  <c r="AW581" s="1"/>
  <c r="BM579"/>
  <c r="BK579" s="1"/>
  <c r="BI579" s="1"/>
  <c r="BG579" s="1"/>
  <c r="BE579" s="1"/>
  <c r="BC579" s="1"/>
  <c r="BA579" s="1"/>
  <c r="AY579" s="1"/>
  <c r="AW579" s="1"/>
  <c r="BE578"/>
  <c r="BC578" s="1"/>
  <c r="BA578" s="1"/>
  <c r="AY578" s="1"/>
  <c r="AW578" s="1"/>
  <c r="BM578"/>
  <c r="BK578" s="1"/>
  <c r="BI578" s="1"/>
  <c r="BM577"/>
  <c r="BK577" s="1"/>
  <c r="BI577" s="1"/>
  <c r="BG577" s="1"/>
  <c r="BE577" s="1"/>
  <c r="BC577" s="1"/>
  <c r="BA577" s="1"/>
  <c r="AY577" s="1"/>
  <c r="AW577" s="1"/>
  <c r="BM576"/>
  <c r="BK576" s="1"/>
  <c r="BI576" s="1"/>
  <c r="BG576" s="1"/>
  <c r="BE576" s="1"/>
  <c r="BC576" s="1"/>
  <c r="BA576" s="1"/>
  <c r="AY576" s="1"/>
  <c r="AW576" s="1"/>
  <c r="BM575"/>
  <c r="BK575" s="1"/>
  <c r="BI575" s="1"/>
  <c r="BG575" s="1"/>
  <c r="BE575" s="1"/>
  <c r="BC575" s="1"/>
  <c r="BA575" s="1"/>
  <c r="AY575" s="1"/>
  <c r="AW575" s="1"/>
  <c r="BM574"/>
  <c r="BK574" s="1"/>
  <c r="BI574" s="1"/>
  <c r="BG574" s="1"/>
  <c r="BE574" s="1"/>
  <c r="BC574" s="1"/>
  <c r="BA574" s="1"/>
  <c r="AY574" s="1"/>
  <c r="AW574" s="1"/>
  <c r="BG572"/>
  <c r="BE572" s="1"/>
  <c r="BC572" s="1"/>
  <c r="BA572" s="1"/>
  <c r="AY572" s="1"/>
  <c r="AW572" s="1"/>
  <c r="BM572"/>
  <c r="BK572" s="1"/>
  <c r="BJ640"/>
  <c r="BL640" s="1"/>
  <c r="BN640" s="1"/>
  <c r="BI640"/>
  <c r="BK640" s="1"/>
  <c r="BM640" s="1"/>
  <c r="BF640"/>
  <c r="BD640" s="1"/>
  <c r="BB640" s="1"/>
  <c r="AZ640" s="1"/>
  <c r="AX640" s="1"/>
  <c r="BE640"/>
  <c r="BC640" s="1"/>
  <c r="BA640" s="1"/>
  <c r="AY640" s="1"/>
  <c r="AW640" s="1"/>
  <c r="AY639"/>
  <c r="BA639"/>
  <c r="BE639" s="1"/>
  <c r="BI639" s="1"/>
  <c r="BM639" s="1"/>
  <c r="BC639"/>
  <c r="BG639"/>
  <c r="BK639" s="1"/>
  <c r="AY638"/>
  <c r="BA638"/>
  <c r="BC638"/>
  <c r="BE638"/>
  <c r="BI638" s="1"/>
  <c r="BM638" s="1"/>
  <c r="BG638"/>
  <c r="BK638" s="1"/>
  <c r="AY637"/>
  <c r="BA637"/>
  <c r="BE637" s="1"/>
  <c r="BI637" s="1"/>
  <c r="BM637" s="1"/>
  <c r="BC637"/>
  <c r="BG637" s="1"/>
  <c r="BK637" s="1"/>
  <c r="AY636"/>
  <c r="BA636"/>
  <c r="BC636"/>
  <c r="BE636"/>
  <c r="BG636"/>
  <c r="BI636"/>
  <c r="BK636"/>
  <c r="BM636"/>
  <c r="AY635"/>
  <c r="BC635" s="1"/>
  <c r="BG635" s="1"/>
  <c r="BK635" s="1"/>
  <c r="AW635"/>
  <c r="BA635" s="1"/>
  <c r="BE635" s="1"/>
  <c r="BI635" s="1"/>
  <c r="BM635" s="1"/>
  <c r="AW634"/>
  <c r="AY634"/>
  <c r="BA634"/>
  <c r="BC634"/>
  <c r="BE634"/>
  <c r="BG634"/>
  <c r="BK634" s="1"/>
  <c r="AY633"/>
  <c r="BC633" s="1"/>
  <c r="BG633" s="1"/>
  <c r="BK633" s="1"/>
  <c r="AW633"/>
  <c r="BA633" s="1"/>
  <c r="BE633" s="1"/>
  <c r="BI633" s="1"/>
  <c r="BH7"/>
  <c r="AX7"/>
  <c r="BA743"/>
  <c r="BC743" s="1"/>
  <c r="BE743" s="1"/>
  <c r="BI743"/>
  <c r="BK743" s="1"/>
  <c r="BM743" s="1"/>
  <c r="BA742"/>
  <c r="BC742" s="1"/>
  <c r="BE742" s="1"/>
  <c r="BI742"/>
  <c r="BK742" s="1"/>
  <c r="BM742" s="1"/>
  <c r="BA741"/>
  <c r="BC741" s="1"/>
  <c r="BE741" s="1"/>
  <c r="BI741"/>
  <c r="BK741" s="1"/>
  <c r="BM741" s="1"/>
  <c r="BA740"/>
  <c r="BC740" s="1"/>
  <c r="BE740" s="1"/>
  <c r="BI740"/>
  <c r="BK740" s="1"/>
  <c r="BM740" s="1"/>
  <c r="BA739"/>
  <c r="BC739" s="1"/>
  <c r="BE739" s="1"/>
  <c r="BI739"/>
  <c r="BK739" s="1"/>
  <c r="BM739" s="1"/>
  <c r="BA738"/>
  <c r="BC738" s="1"/>
  <c r="BE738" s="1"/>
  <c r="BI738"/>
  <c r="BK738" s="1"/>
  <c r="BM738" s="1"/>
  <c r="BA737"/>
  <c r="BC737" s="1"/>
  <c r="BE737" s="1"/>
  <c r="BI737"/>
  <c r="BK737" s="1"/>
  <c r="BM737" s="1"/>
  <c r="BA735"/>
  <c r="BC735" s="1"/>
  <c r="BE735" s="1"/>
  <c r="BI735"/>
  <c r="BK735" s="1"/>
  <c r="BM735" s="1"/>
  <c r="BA734"/>
  <c r="BC734" s="1"/>
  <c r="BE734" s="1"/>
  <c r="BI734"/>
  <c r="BK734" s="1"/>
  <c r="BM734" s="1"/>
  <c r="BA733"/>
  <c r="BC733" s="1"/>
  <c r="BE733" s="1"/>
  <c r="BI733"/>
  <c r="BK733" s="1"/>
  <c r="BM733" s="1"/>
  <c r="BA732"/>
  <c r="BC732" s="1"/>
  <c r="BE732" s="1"/>
  <c r="BG732" s="1"/>
  <c r="BI732" s="1"/>
  <c r="BM732"/>
  <c r="BM731"/>
  <c r="BA731"/>
  <c r="BC731" s="1"/>
  <c r="BE731" s="1"/>
  <c r="BG731" s="1"/>
  <c r="BI731" s="1"/>
  <c r="BA730"/>
  <c r="BC730" s="1"/>
  <c r="BE730" s="1"/>
  <c r="BI730"/>
  <c r="BK730" s="1"/>
  <c r="BM730" s="1"/>
  <c r="BA729"/>
  <c r="BC729" s="1"/>
  <c r="BE729" s="1"/>
  <c r="BI729"/>
  <c r="BK729" s="1"/>
  <c r="BM729" s="1"/>
  <c r="BA728"/>
  <c r="BC728" s="1"/>
  <c r="BE728" s="1"/>
  <c r="BI728"/>
  <c r="BK728" s="1"/>
  <c r="BM728" s="1"/>
  <c r="BI727"/>
  <c r="BK727" s="1"/>
  <c r="BM727" s="1"/>
  <c r="BA727"/>
  <c r="BC727" s="1"/>
  <c r="BE727" s="1"/>
  <c r="BA726"/>
  <c r="BC726" s="1"/>
  <c r="BE726" s="1"/>
  <c r="BI726"/>
  <c r="BK726" s="1"/>
  <c r="BM726" s="1"/>
  <c r="BA725"/>
  <c r="BC725" s="1"/>
  <c r="BE725" s="1"/>
  <c r="BI725"/>
  <c r="BK725" s="1"/>
  <c r="BM725" s="1"/>
  <c r="BA724"/>
  <c r="BC724" s="1"/>
  <c r="BE724" s="1"/>
  <c r="BG724" s="1"/>
  <c r="BI724" s="1"/>
  <c r="BK724" s="1"/>
  <c r="BM724" s="1"/>
  <c r="BA723"/>
  <c r="BC723" s="1"/>
  <c r="BE723" s="1"/>
  <c r="BG723" s="1"/>
  <c r="BI723" s="1"/>
  <c r="BK723" s="1"/>
  <c r="BM723" s="1"/>
  <c r="BE717"/>
  <c r="BC717" s="1"/>
  <c r="BA717" s="1"/>
  <c r="AY717" s="1"/>
  <c r="AW717" s="1"/>
  <c r="BI717"/>
  <c r="BK717" s="1"/>
  <c r="BM717" s="1"/>
  <c r="BE715"/>
  <c r="BC715" s="1"/>
  <c r="BA715" s="1"/>
  <c r="AY715" s="1"/>
  <c r="AW715" s="1"/>
  <c r="BI715"/>
  <c r="BK715" s="1"/>
  <c r="BM715" s="1"/>
  <c r="BI714"/>
  <c r="BK714" s="1"/>
  <c r="BM714" s="1"/>
  <c r="BE714"/>
  <c r="BC714" s="1"/>
  <c r="BA714" s="1"/>
  <c r="AY714" s="1"/>
  <c r="AW714" s="1"/>
  <c r="BG711"/>
  <c r="BI711" s="1"/>
  <c r="BK711" s="1"/>
  <c r="BG710"/>
  <c r="BI710" s="1"/>
  <c r="BM710"/>
  <c r="BG708"/>
  <c r="BI708" s="1"/>
  <c r="BK708" s="1"/>
  <c r="BM708" s="1"/>
  <c r="BG709"/>
  <c r="BI709" s="1"/>
  <c r="BK709" s="1"/>
  <c r="BM709" s="1"/>
  <c r="AW708"/>
  <c r="BJ692"/>
  <c r="BL692" s="1"/>
  <c r="BL7" s="1"/>
  <c r="AZ692"/>
  <c r="BB692" s="1"/>
  <c r="BD692" s="1"/>
  <c r="BF692" s="1"/>
  <c r="BF7" s="1"/>
  <c r="BK2"/>
  <c r="BL2"/>
  <c r="BM2"/>
  <c r="BN2"/>
  <c r="AY751"/>
  <c r="AX8"/>
  <c r="AU6"/>
  <c r="BF659"/>
  <c r="BH659" s="1"/>
  <c r="BJ659" s="1"/>
  <c r="BL659" s="1"/>
  <c r="BN659" s="1"/>
  <c r="BN6" s="1"/>
  <c r="BE659"/>
  <c r="BG659" s="1"/>
  <c r="BI659" s="1"/>
  <c r="BK659" s="1"/>
  <c r="BM659" s="1"/>
  <c r="AY659"/>
  <c r="BA659" s="1"/>
  <c r="AY663"/>
  <c r="BA663" s="1"/>
  <c r="BC663" s="1"/>
  <c r="BE663" s="1"/>
  <c r="BG663" s="1"/>
  <c r="BI663" s="1"/>
  <c r="BK663" s="1"/>
  <c r="AY662"/>
  <c r="BA662" s="1"/>
  <c r="BC662" s="1"/>
  <c r="BE662" s="1"/>
  <c r="BG662" s="1"/>
  <c r="BI662" s="1"/>
  <c r="BK662" s="1"/>
  <c r="AY661"/>
  <c r="BA661" s="1"/>
  <c r="BC661" s="1"/>
  <c r="BE661" s="1"/>
  <c r="BG661" s="1"/>
  <c r="BI661" s="1"/>
  <c r="BK661" s="1"/>
  <c r="AY660"/>
  <c r="BA660" s="1"/>
  <c r="BC660" s="1"/>
  <c r="BE660" s="1"/>
  <c r="BG660" s="1"/>
  <c r="BI660" s="1"/>
  <c r="BK660" s="1"/>
  <c r="AW658"/>
  <c r="AY658" s="1"/>
  <c r="BA658" s="1"/>
  <c r="BC658" s="1"/>
  <c r="BE658" s="1"/>
  <c r="BG658" s="1"/>
  <c r="BI658" s="1"/>
  <c r="BK658" s="1"/>
  <c r="BM658" s="1"/>
  <c r="AW657"/>
  <c r="AY657" s="1"/>
  <c r="BA657" s="1"/>
  <c r="BC657" s="1"/>
  <c r="BE657" s="1"/>
  <c r="BG657" s="1"/>
  <c r="BI657" s="1"/>
  <c r="BK657" s="1"/>
  <c r="AW656"/>
  <c r="AY656" s="1"/>
  <c r="BA656" s="1"/>
  <c r="BC656" s="1"/>
  <c r="BE656" s="1"/>
  <c r="BG656" s="1"/>
  <c r="BI656" s="1"/>
  <c r="BK656" s="1"/>
  <c r="AW655"/>
  <c r="AY655" s="1"/>
  <c r="BA655" s="1"/>
  <c r="BC655" s="1"/>
  <c r="BE655" s="1"/>
  <c r="BG655" s="1"/>
  <c r="BI655" s="1"/>
  <c r="BK655" s="1"/>
  <c r="AW654"/>
  <c r="AY654" s="1"/>
  <c r="BA654" s="1"/>
  <c r="BC654" s="1"/>
  <c r="BE654" s="1"/>
  <c r="BG654" s="1"/>
  <c r="BI654" s="1"/>
  <c r="BK654" s="1"/>
  <c r="AW653"/>
  <c r="AY653" s="1"/>
  <c r="BA653" s="1"/>
  <c r="BC653" s="1"/>
  <c r="BE653" s="1"/>
  <c r="BG653" s="1"/>
  <c r="BI653" s="1"/>
  <c r="BK653" s="1"/>
  <c r="AW652"/>
  <c r="AY652" s="1"/>
  <c r="BA652" s="1"/>
  <c r="BC652" s="1"/>
  <c r="BE652" s="1"/>
  <c r="BG652" s="1"/>
  <c r="BI652" s="1"/>
  <c r="BK652" s="1"/>
  <c r="AW651"/>
  <c r="AY651" s="1"/>
  <c r="BA651" s="1"/>
  <c r="BC651" s="1"/>
  <c r="BE651" s="1"/>
  <c r="BG651" s="1"/>
  <c r="BI651" s="1"/>
  <c r="BK651" s="1"/>
  <c r="AY650"/>
  <c r="BA650" s="1"/>
  <c r="BC650" s="1"/>
  <c r="BE650" s="1"/>
  <c r="BG650" s="1"/>
  <c r="BI650" s="1"/>
  <c r="BK650" s="1"/>
  <c r="BM650" s="1"/>
  <c r="AO650"/>
  <c r="AQ649"/>
  <c r="DK649" s="1"/>
  <c r="BK649"/>
  <c r="BI649" s="1"/>
  <c r="BG649" s="1"/>
  <c r="BE649" s="1"/>
  <c r="BC649" s="1"/>
  <c r="BA649" s="1"/>
  <c r="AY649" s="1"/>
  <c r="BA648"/>
  <c r="BC648" s="1"/>
  <c r="BE648" s="1"/>
  <c r="BG648" s="1"/>
  <c r="BI648" s="1"/>
  <c r="BL644"/>
  <c r="BL6" s="1"/>
  <c r="BK644"/>
  <c r="BJ644"/>
  <c r="BI644"/>
  <c r="BH644"/>
  <c r="BF644" s="1"/>
  <c r="BD644" s="1"/>
  <c r="BB644" s="1"/>
  <c r="AZ644" s="1"/>
  <c r="AX644" s="1"/>
  <c r="BG644"/>
  <c r="BE644" s="1"/>
  <c r="BC644" s="1"/>
  <c r="BA644" s="1"/>
  <c r="AY644" s="1"/>
  <c r="AW644" s="1"/>
  <c r="BK643"/>
  <c r="BI643" s="1"/>
  <c r="BI675"/>
  <c r="BG675" s="1"/>
  <c r="BE675" s="1"/>
  <c r="BC675" s="1"/>
  <c r="BA675" s="1"/>
  <c r="AY675" s="1"/>
  <c r="AW675" s="1"/>
  <c r="BI676"/>
  <c r="BG676" s="1"/>
  <c r="BE676" s="1"/>
  <c r="BC676" s="1"/>
  <c r="BA676" s="1"/>
  <c r="AY676" s="1"/>
  <c r="AW676" s="1"/>
  <c r="BI674"/>
  <c r="BG674" s="1"/>
  <c r="BE674" s="1"/>
  <c r="BC674" s="1"/>
  <c r="BA674" s="1"/>
  <c r="AY674" s="1"/>
  <c r="AW674" s="1"/>
  <c r="BI666"/>
  <c r="BG666" s="1"/>
  <c r="BE666" s="1"/>
  <c r="BC666" s="1"/>
  <c r="BA666" s="1"/>
  <c r="AY666" s="1"/>
  <c r="AW666" s="1"/>
  <c r="BI671"/>
  <c r="BG671" s="1"/>
  <c r="BE671" s="1"/>
  <c r="BC671" s="1"/>
  <c r="BA671" s="1"/>
  <c r="AY671" s="1"/>
  <c r="AW671" s="1"/>
  <c r="BJ670"/>
  <c r="BH670" s="1"/>
  <c r="BF670" s="1"/>
  <c r="BD670" s="1"/>
  <c r="BB670" s="1"/>
  <c r="AZ670" s="1"/>
  <c r="AX670" s="1"/>
  <c r="BI670"/>
  <c r="BG670" s="1"/>
  <c r="BE670" s="1"/>
  <c r="BC670" s="1"/>
  <c r="BA670" s="1"/>
  <c r="AY670" s="1"/>
  <c r="AW670" s="1"/>
  <c r="BJ668"/>
  <c r="BH668" s="1"/>
  <c r="BF668" s="1"/>
  <c r="BD668" s="1"/>
  <c r="BB668" s="1"/>
  <c r="AZ668" s="1"/>
  <c r="AX668" s="1"/>
  <c r="BI668"/>
  <c r="BG668" s="1"/>
  <c r="BE668" s="1"/>
  <c r="BC668" s="1"/>
  <c r="BA668" s="1"/>
  <c r="AY668" s="1"/>
  <c r="AW668" s="1"/>
  <c r="BI665"/>
  <c r="BG665" s="1"/>
  <c r="BE665" s="1"/>
  <c r="BC665" s="1"/>
  <c r="BA665" s="1"/>
  <c r="AY665" s="1"/>
  <c r="AW665" s="1"/>
  <c r="BJ665"/>
  <c r="BH665" s="1"/>
  <c r="BF665" s="1"/>
  <c r="BD665" s="1"/>
  <c r="BB665" s="1"/>
  <c r="AZ665" s="1"/>
  <c r="AX665" s="1"/>
  <c r="AQ650" l="1"/>
  <c r="DK650" s="1"/>
  <c r="DJ650"/>
  <c r="BM6"/>
  <c r="BN21"/>
  <c r="BN1" s="1"/>
  <c r="BL1"/>
  <c r="BM24"/>
  <c r="BL5"/>
  <c r="BF611"/>
  <c r="BD611" s="1"/>
  <c r="BB611" s="1"/>
  <c r="AZ611" s="1"/>
  <c r="AX611" s="1"/>
  <c r="BH5"/>
  <c r="BJ5"/>
  <c r="AY482"/>
  <c r="AX6"/>
  <c r="BB6"/>
  <c r="BF6"/>
  <c r="BJ6"/>
  <c r="AW7"/>
  <c r="AZ6"/>
  <c r="BD6"/>
  <c r="BH6"/>
  <c r="BN692"/>
  <c r="BN7" s="1"/>
  <c r="BG643"/>
  <c r="BK6"/>
  <c r="AY7"/>
  <c r="AZ7"/>
  <c r="BB7"/>
  <c r="BD7"/>
  <c r="BJ7"/>
  <c r="BA492"/>
  <c r="BC492" s="1"/>
  <c r="BE492" s="1"/>
  <c r="BG492" s="1"/>
  <c r="BI492" s="1"/>
  <c r="BK492" s="1"/>
  <c r="BA493"/>
  <c r="BC493" s="1"/>
  <c r="BE493" s="1"/>
  <c r="BG493" s="1"/>
  <c r="BI493" s="1"/>
  <c r="BK493" s="1"/>
  <c r="BA494"/>
  <c r="BC494" s="1"/>
  <c r="BE494" s="1"/>
  <c r="BG494" s="1"/>
  <c r="BI494" s="1"/>
  <c r="BK494" s="1"/>
  <c r="AX500"/>
  <c r="AW500"/>
  <c r="BN500"/>
  <c r="BA498"/>
  <c r="BC498" s="1"/>
  <c r="BE498" s="1"/>
  <c r="BG498" s="1"/>
  <c r="BI498" s="1"/>
  <c r="BK498" s="1"/>
  <c r="BA499"/>
  <c r="BC499" s="1"/>
  <c r="BE499" s="1"/>
  <c r="BG499" s="1"/>
  <c r="BI499" s="1"/>
  <c r="BK499" s="1"/>
  <c r="BA497"/>
  <c r="BC497" s="1"/>
  <c r="BE497" s="1"/>
  <c r="BG497" s="1"/>
  <c r="BI497" s="1"/>
  <c r="BK497" s="1"/>
  <c r="BA491"/>
  <c r="BC491" s="1"/>
  <c r="BE491" s="1"/>
  <c r="BG491" s="1"/>
  <c r="BI491" s="1"/>
  <c r="BK491" s="1"/>
  <c r="BA496"/>
  <c r="BC496" s="1"/>
  <c r="BE496" s="1"/>
  <c r="BG496" s="1"/>
  <c r="BI496" s="1"/>
  <c r="BK496" s="1"/>
  <c r="BA495"/>
  <c r="BC495" s="1"/>
  <c r="BE495" s="1"/>
  <c r="BG495" s="1"/>
  <c r="BI495" s="1"/>
  <c r="BK495" s="1"/>
  <c r="BA490"/>
  <c r="BC490" s="1"/>
  <c r="BE490" s="1"/>
  <c r="BG490" s="1"/>
  <c r="BI490" s="1"/>
  <c r="BK490" s="1"/>
  <c r="BA489"/>
  <c r="BC489" s="1"/>
  <c r="BE489" s="1"/>
  <c r="BG489" s="1"/>
  <c r="BI489" s="1"/>
  <c r="BK489" s="1"/>
  <c r="BA488"/>
  <c r="BC488" s="1"/>
  <c r="BE488" s="1"/>
  <c r="BG488" s="1"/>
  <c r="BI488" s="1"/>
  <c r="BK488" l="1"/>
  <c r="BN5"/>
  <c r="AW482"/>
  <c r="BE643"/>
  <c r="AW745"/>
  <c r="BE745"/>
  <c r="AZ752"/>
  <c r="AY752"/>
  <c r="BA752" s="1"/>
  <c r="BC752" s="1"/>
  <c r="BE755"/>
  <c r="BG755" s="1"/>
  <c r="BI755" s="1"/>
  <c r="BK755" s="1"/>
  <c r="BM755" s="1"/>
  <c r="BA755"/>
  <c r="BF754"/>
  <c r="BH754" s="1"/>
  <c r="BJ754" s="1"/>
  <c r="BL754" s="1"/>
  <c r="BN754" s="1"/>
  <c r="BB754"/>
  <c r="AZ754" s="1"/>
  <c r="BA753"/>
  <c r="BC753" s="1"/>
  <c r="BE753" s="1"/>
  <c r="BG753" s="1"/>
  <c r="BI753" s="1"/>
  <c r="BK753" s="1"/>
  <c r="BM753" s="1"/>
  <c r="BA751"/>
  <c r="BE751"/>
  <c r="BG751" s="1"/>
  <c r="BI751" s="1"/>
  <c r="BK751" s="1"/>
  <c r="BM751" s="1"/>
  <c r="BE750"/>
  <c r="BG750" s="1"/>
  <c r="BI750" s="1"/>
  <c r="BK750" s="1"/>
  <c r="BM750" s="1"/>
  <c r="BA750"/>
  <c r="AY749"/>
  <c r="BA749" s="1"/>
  <c r="BE749"/>
  <c r="BG749" s="1"/>
  <c r="BI749" s="1"/>
  <c r="BK749" s="1"/>
  <c r="BM749" s="1"/>
  <c r="AY748"/>
  <c r="BA748" s="1"/>
  <c r="BE748"/>
  <c r="BG748" s="1"/>
  <c r="BI748" s="1"/>
  <c r="BK748" s="1"/>
  <c r="BM748" s="1"/>
  <c r="BA747"/>
  <c r="BE747"/>
  <c r="BG747" s="1"/>
  <c r="BI747" s="1"/>
  <c r="BK747" s="1"/>
  <c r="BM747" s="1"/>
  <c r="BE752" l="1"/>
  <c r="BG752" s="1"/>
  <c r="BI752" s="1"/>
  <c r="BK752" s="1"/>
  <c r="BM752" s="1"/>
  <c r="BC8"/>
  <c r="BG745"/>
  <c r="BB752"/>
  <c r="AZ8"/>
  <c r="AY745"/>
  <c r="AW8"/>
  <c r="BC643"/>
  <c r="BL362"/>
  <c r="BK362"/>
  <c r="BM362" s="1"/>
  <c r="BH362"/>
  <c r="BG362"/>
  <c r="BD362"/>
  <c r="BD4" s="1"/>
  <c r="BC362"/>
  <c r="AZ362"/>
  <c r="AY362"/>
  <c r="AY365"/>
  <c r="AY363"/>
  <c r="BC366"/>
  <c r="AY366"/>
  <c r="BG365"/>
  <c r="BI365" s="1"/>
  <c r="BK365" s="1"/>
  <c r="BM365" s="1"/>
  <c r="AY364"/>
  <c r="BC364"/>
  <c r="BC363"/>
  <c r="BC361"/>
  <c r="AY361"/>
  <c r="BG359"/>
  <c r="BC359"/>
  <c r="AY359"/>
  <c r="AY358"/>
  <c r="BC358"/>
  <c r="BK358"/>
  <c r="BM358" s="1"/>
  <c r="BG358"/>
  <c r="BG357"/>
  <c r="BI357" s="1"/>
  <c r="BK357" s="1"/>
  <c r="BM357" s="1"/>
  <c r="BG355"/>
  <c r="BI355" s="1"/>
  <c r="BK355" s="1"/>
  <c r="BM355" s="1"/>
  <c r="BC357"/>
  <c r="AY357"/>
  <c r="BC356"/>
  <c r="AY356"/>
  <c r="BA420"/>
  <c r="BF418"/>
  <c r="BE418"/>
  <c r="BG418" s="1"/>
  <c r="BI418" s="1"/>
  <c r="BK418" s="1"/>
  <c r="BA430"/>
  <c r="AY430" s="1"/>
  <c r="BK430"/>
  <c r="BI430" s="1"/>
  <c r="BG430" s="1"/>
  <c r="BE430" s="1"/>
  <c r="BA429"/>
  <c r="AY429" s="1"/>
  <c r="BK429"/>
  <c r="BI429" s="1"/>
  <c r="BG429" s="1"/>
  <c r="BE429" s="1"/>
  <c r="BK428"/>
  <c r="BI428" s="1"/>
  <c r="BG428" s="1"/>
  <c r="BE428" s="1"/>
  <c r="BA428"/>
  <c r="AY428" s="1"/>
  <c r="BK427"/>
  <c r="BI427" s="1"/>
  <c r="BG427" s="1"/>
  <c r="BK426"/>
  <c r="BI426" s="1"/>
  <c r="BG426" s="1"/>
  <c r="BK425"/>
  <c r="BI425" s="1"/>
  <c r="BG425" s="1"/>
  <c r="BE425" s="1"/>
  <c r="BA425" s="1"/>
  <c r="AY425" s="1"/>
  <c r="BK424"/>
  <c r="BI424" s="1"/>
  <c r="BG424" s="1"/>
  <c r="BE424" s="1"/>
  <c r="BC424" s="1"/>
  <c r="BA424" s="1"/>
  <c r="AY424" s="1"/>
  <c r="BK423"/>
  <c r="BI423" s="1"/>
  <c r="BG423" s="1"/>
  <c r="BE423" s="1"/>
  <c r="BC423" s="1"/>
  <c r="BA423" s="1"/>
  <c r="AY423" s="1"/>
  <c r="BK422"/>
  <c r="BI422" s="1"/>
  <c r="BG422" s="1"/>
  <c r="BE422" s="1"/>
  <c r="BC422" s="1"/>
  <c r="BA422" s="1"/>
  <c r="AY422" s="1"/>
  <c r="BK421"/>
  <c r="BI421" s="1"/>
  <c r="BG421" s="1"/>
  <c r="BE421" s="1"/>
  <c r="BC421" s="1"/>
  <c r="BA421" s="1"/>
  <c r="BK420"/>
  <c r="BI420" s="1"/>
  <c r="BG420" s="1"/>
  <c r="BE420" s="1"/>
  <c r="BA419"/>
  <c r="BK419"/>
  <c r="BG417"/>
  <c r="BE417" s="1"/>
  <c r="BC417" s="1"/>
  <c r="BA417" s="1"/>
  <c r="AY417" s="1"/>
  <c r="BG416"/>
  <c r="BE416" l="1"/>
  <c r="BB4"/>
  <c r="BH418"/>
  <c r="BJ418" s="1"/>
  <c r="BF4"/>
  <c r="BH4"/>
  <c r="BN362"/>
  <c r="BN4" s="1"/>
  <c r="BI419"/>
  <c r="AY421"/>
  <c r="BA643"/>
  <c r="BA745"/>
  <c r="AY8"/>
  <c r="BD752"/>
  <c r="BB8"/>
  <c r="BI745"/>
  <c r="BA426"/>
  <c r="AY426" s="1"/>
  <c r="BE426"/>
  <c r="BA427"/>
  <c r="AY427" s="1"/>
  <c r="BE427"/>
  <c r="AZ434"/>
  <c r="AZ4" s="1"/>
  <c r="AY434"/>
  <c r="BK437"/>
  <c r="AY437"/>
  <c r="BC437"/>
  <c r="BE437" s="1"/>
  <c r="BG437" s="1"/>
  <c r="BF221"/>
  <c r="BE221"/>
  <c r="BE275"/>
  <c r="BF3"/>
  <c r="BJ2"/>
  <c r="BI2"/>
  <c r="BH2"/>
  <c r="BG2"/>
  <c r="BF2"/>
  <c r="AZ2"/>
  <c r="BB207"/>
  <c r="BD207"/>
  <c r="AM219"/>
  <c r="AQ219"/>
  <c r="AS219"/>
  <c r="AM220"/>
  <c r="AQ220"/>
  <c r="AS220"/>
  <c r="AM218"/>
  <c r="AQ218"/>
  <c r="AS218"/>
  <c r="AQ217"/>
  <c r="AM217"/>
  <c r="AH217"/>
  <c r="AS217"/>
  <c r="BB221"/>
  <c r="BA221"/>
  <c r="BC236"/>
  <c r="BC235"/>
  <c r="BA233"/>
  <c r="BC232"/>
  <c r="BA232" s="1"/>
  <c r="AY232" s="1"/>
  <c r="AY231"/>
  <c r="AY243"/>
  <c r="AY242"/>
  <c r="AY320"/>
  <c r="BC320"/>
  <c r="AY319"/>
  <c r="BC319"/>
  <c r="BC317"/>
  <c r="AY317"/>
  <c r="BC316"/>
  <c r="BA316" s="1"/>
  <c r="AY316" s="1"/>
  <c r="BH316"/>
  <c r="BG316"/>
  <c r="BG314"/>
  <c r="BK314"/>
  <c r="BM314" s="1"/>
  <c r="BC313"/>
  <c r="BA313" s="1"/>
  <c r="AY313" s="1"/>
  <c r="BK313"/>
  <c r="BM313" s="1"/>
  <c r="BG313"/>
  <c r="BG312"/>
  <c r="BI312" s="1"/>
  <c r="BK312" s="1"/>
  <c r="BM312" s="1"/>
  <c r="BC312"/>
  <c r="AY312"/>
  <c r="BK311"/>
  <c r="BM311" s="1"/>
  <c r="BG311"/>
  <c r="BC311"/>
  <c r="BA311" s="1"/>
  <c r="AY311" s="1"/>
  <c r="BK307"/>
  <c r="BM307" s="1"/>
  <c r="BG307"/>
  <c r="BC307"/>
  <c r="BA307" s="1"/>
  <c r="AY307" s="1"/>
  <c r="BG306"/>
  <c r="BG305"/>
  <c r="BC306"/>
  <c r="BA306" s="1"/>
  <c r="AY306" s="1"/>
  <c r="BK306"/>
  <c r="BM306" s="1"/>
  <c r="BC305"/>
  <c r="BA305" s="1"/>
  <c r="AY305" s="1"/>
  <c r="BK305"/>
  <c r="BM305" s="1"/>
  <c r="BK304"/>
  <c r="BM304" s="1"/>
  <c r="BG304"/>
  <c r="AY304"/>
  <c r="BA304" s="1"/>
  <c r="BC304" s="1"/>
  <c r="BG303"/>
  <c r="BC303"/>
  <c r="BA303" s="1"/>
  <c r="AY303" s="1"/>
  <c r="BK300"/>
  <c r="BK302"/>
  <c r="BM302" s="1"/>
  <c r="BL302"/>
  <c r="BN302" s="1"/>
  <c r="BK303"/>
  <c r="BM303" s="1"/>
  <c r="BC302"/>
  <c r="BA302" s="1"/>
  <c r="AY302" s="1"/>
  <c r="AZ302"/>
  <c r="BB302" s="1"/>
  <c r="BD302" s="1"/>
  <c r="BH302"/>
  <c r="BG302"/>
  <c r="BK296"/>
  <c r="BM296" s="1"/>
  <c r="BK293"/>
  <c r="BM293" s="1"/>
  <c r="BK292"/>
  <c r="BM292" s="1"/>
  <c r="BK291"/>
  <c r="BM291" s="1"/>
  <c r="BK301"/>
  <c r="BM301" s="1"/>
  <c r="BG301"/>
  <c r="BC301"/>
  <c r="BA301" s="1"/>
  <c r="AY301" s="1"/>
  <c r="BL300"/>
  <c r="BN300" s="1"/>
  <c r="BH300"/>
  <c r="BG300"/>
  <c r="BC300"/>
  <c r="BA300" s="1"/>
  <c r="AY300" s="1"/>
  <c r="AZ300"/>
  <c r="BB300" s="1"/>
  <c r="BG299"/>
  <c r="BC299"/>
  <c r="BA299" s="1"/>
  <c r="AY299" s="1"/>
  <c r="BI298"/>
  <c r="BC297"/>
  <c r="BA297" s="1"/>
  <c r="AY297" s="1"/>
  <c r="BG297"/>
  <c r="BC296"/>
  <c r="BA296" s="1"/>
  <c r="AY296" s="1"/>
  <c r="BG295"/>
  <c r="BG296"/>
  <c r="BC295"/>
  <c r="BA295" s="1"/>
  <c r="AY295" s="1"/>
  <c r="AQ295"/>
  <c r="AM295"/>
  <c r="AH295"/>
  <c r="BC294"/>
  <c r="BA294" s="1"/>
  <c r="AY294" s="1"/>
  <c r="BG294"/>
  <c r="BC293"/>
  <c r="BA293" s="1"/>
  <c r="AY293" s="1"/>
  <c r="BG293"/>
  <c r="BC292"/>
  <c r="BA292" s="1"/>
  <c r="AY292" s="1"/>
  <c r="BG292"/>
  <c r="BC291"/>
  <c r="BA291" s="1"/>
  <c r="AY291" s="1"/>
  <c r="BG291"/>
  <c r="AQ287"/>
  <c r="BG279"/>
  <c r="BI279" s="1"/>
  <c r="BK279" s="1"/>
  <c r="BM279" s="1"/>
  <c r="BC279"/>
  <c r="AY279"/>
  <c r="AY278"/>
  <c r="BC278"/>
  <c r="BG278"/>
  <c r="BJ3"/>
  <c r="AU5"/>
  <c r="BC267"/>
  <c r="BA267" s="1"/>
  <c r="AY267" s="1"/>
  <c r="BG267"/>
  <c r="BI267" s="1"/>
  <c r="BK267" s="1"/>
  <c r="BC266"/>
  <c r="BA266" s="1"/>
  <c r="AY266" s="1"/>
  <c r="BG266"/>
  <c r="BI266" s="1"/>
  <c r="BK266" s="1"/>
  <c r="BM266" s="1"/>
  <c r="BG265"/>
  <c r="BI265" s="1"/>
  <c r="BK265" s="1"/>
  <c r="BM265" s="1"/>
  <c r="BC265"/>
  <c r="BA265" s="1"/>
  <c r="AY264"/>
  <c r="BC264"/>
  <c r="BG264"/>
  <c r="AO287" l="1"/>
  <c r="DK287"/>
  <c r="BA275"/>
  <c r="BC416"/>
  <c r="BE2"/>
  <c r="BM4"/>
  <c r="BL418"/>
  <c r="BJ4"/>
  <c r="BG419"/>
  <c r="BI4"/>
  <c r="BK745"/>
  <c r="BF752"/>
  <c r="BD8"/>
  <c r="AY643"/>
  <c r="BM300"/>
  <c r="AY2"/>
  <c r="BC2"/>
  <c r="AY265"/>
  <c r="BD300"/>
  <c r="BB3"/>
  <c r="BA2"/>
  <c r="BB2"/>
  <c r="BD2"/>
  <c r="BI275"/>
  <c r="BI3" s="1"/>
  <c r="BG298"/>
  <c r="BE298" s="1"/>
  <c r="AY263"/>
  <c r="BC263"/>
  <c r="BG263"/>
  <c r="BG262"/>
  <c r="AY262"/>
  <c r="BC262"/>
  <c r="BK261"/>
  <c r="BM261" s="1"/>
  <c r="BG261"/>
  <c r="BC261"/>
  <c r="AY261"/>
  <c r="AW261" s="1"/>
  <c r="AY249"/>
  <c r="AW249" s="1"/>
  <c r="AY258"/>
  <c r="AW258" s="1"/>
  <c r="BL257"/>
  <c r="BK257"/>
  <c r="BH257"/>
  <c r="BG257"/>
  <c r="AZ257"/>
  <c r="AY257"/>
  <c r="AW257" s="1"/>
  <c r="BD257"/>
  <c r="BC257"/>
  <c r="BG247"/>
  <c r="BC247"/>
  <c r="AY247"/>
  <c r="AW247" s="1"/>
  <c r="AY246"/>
  <c r="AW246" s="1"/>
  <c r="AO252"/>
  <c r="AS252"/>
  <c r="AS253"/>
  <c r="AO253"/>
  <c r="AY632"/>
  <c r="BK632"/>
  <c r="AY631"/>
  <c r="BK631"/>
  <c r="AY630"/>
  <c r="BK630"/>
  <c r="AY629"/>
  <c r="AY620"/>
  <c r="AO604"/>
  <c r="BM589"/>
  <c r="BK589" s="1"/>
  <c r="BI589" s="1"/>
  <c r="BG589" s="1"/>
  <c r="BE589" s="1"/>
  <c r="BC589" s="1"/>
  <c r="BA589" s="1"/>
  <c r="AY589" s="1"/>
  <c r="AW589" s="1"/>
  <c r="BM573"/>
  <c r="BE573"/>
  <c r="BC573" s="1"/>
  <c r="BA573" s="1"/>
  <c r="AY573" s="1"/>
  <c r="AW573" s="1"/>
  <c r="BC196"/>
  <c r="BA196" s="1"/>
  <c r="AY196" s="1"/>
  <c r="BG196"/>
  <c r="BG1" s="1"/>
  <c r="BM196"/>
  <c r="BK196" s="1"/>
  <c r="BM104"/>
  <c r="BE104"/>
  <c r="BC104" s="1"/>
  <c r="BE40"/>
  <c r="AY40"/>
  <c r="AW40" s="1"/>
  <c r="AK624"/>
  <c r="AQ624"/>
  <c r="AO624" s="1"/>
  <c r="AY624"/>
  <c r="AK627"/>
  <c r="AQ627"/>
  <c r="AO627" s="1"/>
  <c r="AY627"/>
  <c r="AK626"/>
  <c r="AQ626"/>
  <c r="AO626" s="1"/>
  <c r="AY626"/>
  <c r="AK625"/>
  <c r="AQ625"/>
  <c r="AO625" s="1"/>
  <c r="AY625"/>
  <c r="AY623"/>
  <c r="AK623"/>
  <c r="AQ623"/>
  <c r="AO623" s="1"/>
  <c r="AY628"/>
  <c r="AY622"/>
  <c r="AY621"/>
  <c r="BE746"/>
  <c r="BA8"/>
  <c r="BA736"/>
  <c r="BC736" s="1"/>
  <c r="BE736" s="1"/>
  <c r="BI736"/>
  <c r="BK736" s="1"/>
  <c r="BM736" s="1"/>
  <c r="BA722"/>
  <c r="BA646"/>
  <c r="BC646" s="1"/>
  <c r="BA606"/>
  <c r="BC606" s="1"/>
  <c r="BE606" s="1"/>
  <c r="BC599"/>
  <c r="BA547"/>
  <c r="BC547" s="1"/>
  <c r="BE547" s="1"/>
  <c r="BF546"/>
  <c r="BD546" s="1"/>
  <c r="BB546" s="1"/>
  <c r="AZ546" s="1"/>
  <c r="AX546" s="1"/>
  <c r="BF537"/>
  <c r="BA476"/>
  <c r="BC476" s="1"/>
  <c r="BE476" s="1"/>
  <c r="BG476" s="1"/>
  <c r="BA472"/>
  <c r="BC472" s="1"/>
  <c r="BE472" s="1"/>
  <c r="BG472" s="1"/>
  <c r="AY461"/>
  <c r="BC365"/>
  <c r="BC360"/>
  <c r="AY360"/>
  <c r="BC355"/>
  <c r="AY355"/>
  <c r="BC315"/>
  <c r="BA315" s="1"/>
  <c r="AY315" s="1"/>
  <c r="BC309"/>
  <c r="BA309" s="1"/>
  <c r="AY309" s="1"/>
  <c r="BC308"/>
  <c r="BA308" s="1"/>
  <c r="AY308" s="1"/>
  <c r="AM252" l="1"/>
  <c r="DI252" s="1"/>
  <c r="DJ252"/>
  <c r="AM253"/>
  <c r="DI253" s="1"/>
  <c r="DJ253"/>
  <c r="AM287"/>
  <c r="DI287" s="1"/>
  <c r="DJ287"/>
  <c r="BM5"/>
  <c r="BC40"/>
  <c r="BK104"/>
  <c r="BM1"/>
  <c r="BA104"/>
  <c r="BD3"/>
  <c r="BK573"/>
  <c r="BK5" s="1"/>
  <c r="BC275"/>
  <c r="BD537"/>
  <c r="BD765" s="1"/>
  <c r="BF5"/>
  <c r="BA622"/>
  <c r="BC622" s="1"/>
  <c r="BE622" s="1"/>
  <c r="BG622" s="1"/>
  <c r="AW622"/>
  <c r="BA623"/>
  <c r="BC623" s="1"/>
  <c r="BE623" s="1"/>
  <c r="BG623" s="1"/>
  <c r="AW623"/>
  <c r="BA626"/>
  <c r="BC626" s="1"/>
  <c r="BE626" s="1"/>
  <c r="BG626" s="1"/>
  <c r="AW626"/>
  <c r="BA624"/>
  <c r="BC624" s="1"/>
  <c r="BE624" s="1"/>
  <c r="BG624" s="1"/>
  <c r="AW624"/>
  <c r="BI573"/>
  <c r="BI5" s="1"/>
  <c r="BA620"/>
  <c r="BC620" s="1"/>
  <c r="BE620" s="1"/>
  <c r="BG620" s="1"/>
  <c r="AW620"/>
  <c r="BF765"/>
  <c r="BA461"/>
  <c r="BA621"/>
  <c r="BC621" s="1"/>
  <c r="BE621" s="1"/>
  <c r="BG621" s="1"/>
  <c r="AW621"/>
  <c r="BA628"/>
  <c r="BC628" s="1"/>
  <c r="BE628" s="1"/>
  <c r="BG628" s="1"/>
  <c r="AW628"/>
  <c r="BA625"/>
  <c r="BC625" s="1"/>
  <c r="BE625" s="1"/>
  <c r="BG625" s="1"/>
  <c r="AW625"/>
  <c r="BA627"/>
  <c r="BC627" s="1"/>
  <c r="BE627" s="1"/>
  <c r="BG627" s="1"/>
  <c r="AW627"/>
  <c r="BA629"/>
  <c r="BC629" s="1"/>
  <c r="BE629" s="1"/>
  <c r="BG629" s="1"/>
  <c r="AW629"/>
  <c r="BA630"/>
  <c r="BC630" s="1"/>
  <c r="BE630" s="1"/>
  <c r="BG630" s="1"/>
  <c r="AW630"/>
  <c r="BA631"/>
  <c r="BC631" s="1"/>
  <c r="BE631" s="1"/>
  <c r="BG631" s="1"/>
  <c r="AW631"/>
  <c r="BA632"/>
  <c r="BC632" s="1"/>
  <c r="BE632" s="1"/>
  <c r="BG632" s="1"/>
  <c r="AW632"/>
  <c r="AZ3"/>
  <c r="AX257"/>
  <c r="AX3" s="1"/>
  <c r="BH3"/>
  <c r="BA416"/>
  <c r="BC4"/>
  <c r="BL4"/>
  <c r="BK4"/>
  <c r="BE419"/>
  <c r="BE4" s="1"/>
  <c r="BG4"/>
  <c r="BC722"/>
  <c r="BA7"/>
  <c r="BG746"/>
  <c r="BE8"/>
  <c r="BN257"/>
  <c r="BL3"/>
  <c r="AW643"/>
  <c r="AW6" s="1"/>
  <c r="AY6"/>
  <c r="BE646"/>
  <c r="BC6"/>
  <c r="BA6"/>
  <c r="BH752"/>
  <c r="BH765" s="1"/>
  <c r="BF8"/>
  <c r="BM745"/>
  <c r="BG275"/>
  <c r="BG3" s="1"/>
  <c r="BK275"/>
  <c r="BK3" s="1"/>
  <c r="BM257"/>
  <c r="BM275" s="1"/>
  <c r="BC298"/>
  <c r="BA298" s="1"/>
  <c r="AY298" s="1"/>
  <c r="BE3"/>
  <c r="AY275"/>
  <c r="BI104" l="1"/>
  <c r="BI1" s="1"/>
  <c r="BK1"/>
  <c r="AY104"/>
  <c r="BN3"/>
  <c r="BC461"/>
  <c r="BB537"/>
  <c r="BD5"/>
  <c r="AW3"/>
  <c r="AY416"/>
  <c r="BA4"/>
  <c r="BJ752"/>
  <c r="BJ765" s="1"/>
  <c r="BH8"/>
  <c r="BM3"/>
  <c r="BI746"/>
  <c r="BG8"/>
  <c r="BE722"/>
  <c r="BC7"/>
  <c r="BG646"/>
  <c r="BE6"/>
  <c r="AY3"/>
  <c r="BA3"/>
  <c r="BC3"/>
  <c r="C18" i="12"/>
  <c r="D19"/>
  <c r="C19"/>
  <c r="D16"/>
  <c r="D15"/>
  <c r="H610" i="2"/>
  <c r="CT610" s="1"/>
  <c r="AC654"/>
  <c r="DD654" s="1"/>
  <c r="AB641"/>
  <c r="DD641" s="1"/>
  <c r="AB653"/>
  <c r="DD653" s="1"/>
  <c r="AB665"/>
  <c r="DD665" s="1"/>
  <c r="AF669"/>
  <c r="DF669" s="1"/>
  <c r="AK674"/>
  <c r="DH674" s="1"/>
  <c r="AK644"/>
  <c r="DH644" s="1"/>
  <c r="AK715"/>
  <c r="DH715" s="1"/>
  <c r="AL688"/>
  <c r="DH688" s="1"/>
  <c r="AL692"/>
  <c r="DH692" s="1"/>
  <c r="AL689"/>
  <c r="AK689"/>
  <c r="AK676"/>
  <c r="DH676" s="1"/>
  <c r="AI659"/>
  <c r="DG659" s="1"/>
  <c r="AH659"/>
  <c r="AF659" s="1"/>
  <c r="AG659"/>
  <c r="DF659" s="1"/>
  <c r="AF656"/>
  <c r="DF656" s="1"/>
  <c r="AF655"/>
  <c r="DF655" s="1"/>
  <c r="AL656"/>
  <c r="AL655"/>
  <c r="AL666"/>
  <c r="AK666"/>
  <c r="AK668"/>
  <c r="AL668"/>
  <c r="DH668" s="1"/>
  <c r="AG654"/>
  <c r="DF654" s="1"/>
  <c r="AF703"/>
  <c r="DF703" s="1"/>
  <c r="AF709"/>
  <c r="DF709" s="1"/>
  <c r="AF711"/>
  <c r="DF711" s="1"/>
  <c r="AF740"/>
  <c r="DF740" s="1"/>
  <c r="AF728"/>
  <c r="AG728"/>
  <c r="AG725"/>
  <c r="DF725" s="1"/>
  <c r="AF705"/>
  <c r="DF705" s="1"/>
  <c r="AG682"/>
  <c r="DF682" s="1"/>
  <c r="Z696"/>
  <c r="DC696" s="1"/>
  <c r="X732"/>
  <c r="DB732" s="1"/>
  <c r="AA8"/>
  <c r="AB709"/>
  <c r="DD709" s="1"/>
  <c r="AB711"/>
  <c r="DD711" s="1"/>
  <c r="AI655" l="1"/>
  <c r="DG655" s="1"/>
  <c r="DH655"/>
  <c r="DF728"/>
  <c r="DH666"/>
  <c r="AI656"/>
  <c r="DG656" s="1"/>
  <c r="DH656"/>
  <c r="DH689"/>
  <c r="AW104"/>
  <c r="AW1" s="1"/>
  <c r="BE461"/>
  <c r="BC5"/>
  <c r="AZ537"/>
  <c r="BB5"/>
  <c r="BB765"/>
  <c r="BA5"/>
  <c r="AY4"/>
  <c r="BL752"/>
  <c r="BL765" s="1"/>
  <c r="BJ8"/>
  <c r="BI646"/>
  <c r="BG6"/>
  <c r="BG722"/>
  <c r="BE7"/>
  <c r="BK746"/>
  <c r="BI8"/>
  <c r="C12" i="12"/>
  <c r="C11"/>
  <c r="C10"/>
  <c r="AV6" i="2"/>
  <c r="AN7"/>
  <c r="AN6"/>
  <c r="AE7"/>
  <c r="AC7"/>
  <c r="AC6"/>
  <c r="U7"/>
  <c r="S7"/>
  <c r="M7"/>
  <c r="I7"/>
  <c r="K6"/>
  <c r="AM7"/>
  <c r="V7"/>
  <c r="R7"/>
  <c r="L7"/>
  <c r="AQ717"/>
  <c r="AO8"/>
  <c r="AV8"/>
  <c r="AU8"/>
  <c r="AN8"/>
  <c r="AM8"/>
  <c r="AL8"/>
  <c r="AK8"/>
  <c r="T8"/>
  <c r="U8"/>
  <c r="W8"/>
  <c r="Z8"/>
  <c r="AB8"/>
  <c r="AC8"/>
  <c r="K8"/>
  <c r="J8"/>
  <c r="AP8"/>
  <c r="K7"/>
  <c r="J6"/>
  <c r="AM6"/>
  <c r="AM5"/>
  <c r="AN5"/>
  <c r="AB3"/>
  <c r="AC1"/>
  <c r="AO717" l="1"/>
  <c r="DJ717" s="1"/>
  <c r="DK717"/>
  <c r="BI6"/>
  <c r="AX537"/>
  <c r="AZ5"/>
  <c r="AY5"/>
  <c r="AZ765"/>
  <c r="BG461"/>
  <c r="BE5"/>
  <c r="BM746"/>
  <c r="BM8" s="1"/>
  <c r="BK8"/>
  <c r="BI722"/>
  <c r="BI765" s="1"/>
  <c r="BJ766" s="1"/>
  <c r="BJ9" s="1"/>
  <c r="BG7"/>
  <c r="BN752"/>
  <c r="BL8"/>
  <c r="W785"/>
  <c r="Q658"/>
  <c r="P658"/>
  <c r="Q667"/>
  <c r="CX667" s="1"/>
  <c r="AP668"/>
  <c r="AO668"/>
  <c r="AQ668" s="1"/>
  <c r="W7"/>
  <c r="Z678"/>
  <c r="DC678" s="1"/>
  <c r="T678"/>
  <c r="CZ678" s="1"/>
  <c r="Y722"/>
  <c r="X722"/>
  <c r="AA713"/>
  <c r="Z713"/>
  <c r="AA743"/>
  <c r="V746"/>
  <c r="DA746" s="1"/>
  <c r="P431"/>
  <c r="AP434"/>
  <c r="L447"/>
  <c r="CV447" s="1"/>
  <c r="L461"/>
  <c r="CV461" s="1"/>
  <c r="L468"/>
  <c r="CV468" s="1"/>
  <c r="L745"/>
  <c r="CV745" s="1"/>
  <c r="AR668" l="1"/>
  <c r="DK668" s="1"/>
  <c r="DJ668"/>
  <c r="N431"/>
  <c r="CX431"/>
  <c r="DC713"/>
  <c r="Y7"/>
  <c r="DB722"/>
  <c r="CX658"/>
  <c r="BN8"/>
  <c r="BN765"/>
  <c r="BG5"/>
  <c r="BG765"/>
  <c r="BH766" s="1"/>
  <c r="BH9" s="1"/>
  <c r="AX5"/>
  <c r="AW5"/>
  <c r="BK722"/>
  <c r="BK765" s="1"/>
  <c r="BL766" s="1"/>
  <c r="BL9" s="1"/>
  <c r="BI7"/>
  <c r="AA7"/>
  <c r="X678"/>
  <c r="DB678" s="1"/>
  <c r="AK413"/>
  <c r="DH413" s="1"/>
  <c r="AH334"/>
  <c r="DG334" s="1"/>
  <c r="AH332"/>
  <c r="DG332" s="1"/>
  <c r="AH359"/>
  <c r="DG359" s="1"/>
  <c r="AH357"/>
  <c r="DG357" s="1"/>
  <c r="AH364"/>
  <c r="DG364" s="1"/>
  <c r="AH365"/>
  <c r="DG365" s="1"/>
  <c r="AK416"/>
  <c r="Z327"/>
  <c r="DC327" s="1"/>
  <c r="Z364"/>
  <c r="DC364" s="1"/>
  <c r="Z398"/>
  <c r="DC398" s="1"/>
  <c r="Z355"/>
  <c r="AA355"/>
  <c r="AM390"/>
  <c r="DI390" s="1"/>
  <c r="AM399"/>
  <c r="DI399" s="1"/>
  <c r="AP344"/>
  <c r="DJ344" s="1"/>
  <c r="AH329"/>
  <c r="DG329" s="1"/>
  <c r="AH328"/>
  <c r="DG328" s="1"/>
  <c r="Z360"/>
  <c r="AA360"/>
  <c r="DC360" s="1"/>
  <c r="R330"/>
  <c r="CY330" s="1"/>
  <c r="R344"/>
  <c r="CY344" s="1"/>
  <c r="R354"/>
  <c r="CY354" s="1"/>
  <c r="S349"/>
  <c r="R363"/>
  <c r="CY363" s="1"/>
  <c r="R401"/>
  <c r="CY401" s="1"/>
  <c r="L417"/>
  <c r="R417"/>
  <c r="CY417" s="1"/>
  <c r="N338"/>
  <c r="N344"/>
  <c r="CW344" s="1"/>
  <c r="I366"/>
  <c r="H354"/>
  <c r="CT354" s="1"/>
  <c r="H388"/>
  <c r="CT388" s="1"/>
  <c r="H387"/>
  <c r="CT387" s="1"/>
  <c r="U4"/>
  <c r="AV4"/>
  <c r="AL4"/>
  <c r="AI401"/>
  <c r="S384"/>
  <c r="AF393"/>
  <c r="DF393" s="1"/>
  <c r="R398"/>
  <c r="L388"/>
  <c r="CV388" s="1"/>
  <c r="L387"/>
  <c r="CV387" s="1"/>
  <c r="N388"/>
  <c r="CW388" s="1"/>
  <c r="N387"/>
  <c r="CW387" s="1"/>
  <c r="K403"/>
  <c r="K4" s="1"/>
  <c r="AH416" l="1"/>
  <c r="DG416" s="1"/>
  <c r="DH416"/>
  <c r="L431"/>
  <c r="CV431" s="1"/>
  <c r="CW431"/>
  <c r="P398"/>
  <c r="CY398"/>
  <c r="L338"/>
  <c r="CV338" s="1"/>
  <c r="CW338"/>
  <c r="N417"/>
  <c r="CW417" s="1"/>
  <c r="CV417"/>
  <c r="DC355"/>
  <c r="BM722"/>
  <c r="BK7"/>
  <c r="AV785"/>
  <c r="AU785"/>
  <c r="AT785"/>
  <c r="AS785"/>
  <c r="AR785"/>
  <c r="AQ785"/>
  <c r="AP785"/>
  <c r="AO785"/>
  <c r="AN785"/>
  <c r="AM785"/>
  <c r="AL785"/>
  <c r="AK785"/>
  <c r="I785"/>
  <c r="J785"/>
  <c r="K785"/>
  <c r="L785"/>
  <c r="M785"/>
  <c r="N785"/>
  <c r="O785"/>
  <c r="P785"/>
  <c r="Q785"/>
  <c r="R785"/>
  <c r="S785"/>
  <c r="T785"/>
  <c r="U785"/>
  <c r="V785"/>
  <c r="X785"/>
  <c r="Y785"/>
  <c r="Z785"/>
  <c r="AA785"/>
  <c r="AB785"/>
  <c r="AC785"/>
  <c r="AD785"/>
  <c r="AE785"/>
  <c r="AF785"/>
  <c r="AH785"/>
  <c r="AI785"/>
  <c r="H785"/>
  <c r="I783"/>
  <c r="J783"/>
  <c r="K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K783"/>
  <c r="AL783"/>
  <c r="AM783"/>
  <c r="AN783"/>
  <c r="AO783"/>
  <c r="AP783"/>
  <c r="AQ783"/>
  <c r="AR783"/>
  <c r="AS783"/>
  <c r="AT783"/>
  <c r="AU783"/>
  <c r="AV783"/>
  <c r="H783"/>
  <c r="AB779"/>
  <c r="AB780" s="1"/>
  <c r="AC779"/>
  <c r="AC780" s="1"/>
  <c r="AG779"/>
  <c r="AG780" s="1"/>
  <c r="AK779"/>
  <c r="AL779"/>
  <c r="AL780" s="1"/>
  <c r="AP779"/>
  <c r="AP780" s="1"/>
  <c r="AS779"/>
  <c r="AS780" s="1"/>
  <c r="AT779"/>
  <c r="AT780" s="1"/>
  <c r="AU779"/>
  <c r="AU780" s="1"/>
  <c r="AV779"/>
  <c r="AV780" s="1"/>
  <c r="BO779"/>
  <c r="AV774"/>
  <c r="AU774"/>
  <c r="AT774"/>
  <c r="AS774"/>
  <c r="AR774"/>
  <c r="AQ774"/>
  <c r="AN774"/>
  <c r="AV775"/>
  <c r="AU775"/>
  <c r="AT775"/>
  <c r="AS775"/>
  <c r="AR775"/>
  <c r="AQ775"/>
  <c r="AP775"/>
  <c r="AN775"/>
  <c r="AL775"/>
  <c r="AI775"/>
  <c r="AF775"/>
  <c r="AE775"/>
  <c r="AD775"/>
  <c r="AC775"/>
  <c r="AB775"/>
  <c r="AA775"/>
  <c r="Y775"/>
  <c r="X775"/>
  <c r="W775"/>
  <c r="U775"/>
  <c r="T775"/>
  <c r="S775"/>
  <c r="R775"/>
  <c r="Q775"/>
  <c r="O775"/>
  <c r="M775"/>
  <c r="L775"/>
  <c r="K775"/>
  <c r="J775"/>
  <c r="I775"/>
  <c r="H775"/>
  <c r="K277"/>
  <c r="N398" l="1"/>
  <c r="CX398"/>
  <c r="K774"/>
  <c r="BM7"/>
  <c r="BM765"/>
  <c r="BN766" s="1"/>
  <c r="BN9" s="1"/>
  <c r="K779"/>
  <c r="K780" s="1"/>
  <c r="AQ654"/>
  <c r="DK654" s="1"/>
  <c r="AK669"/>
  <c r="DH669" s="1"/>
  <c r="AF665"/>
  <c r="DF665" s="1"/>
  <c r="AF644"/>
  <c r="AF643"/>
  <c r="DF643" s="1"/>
  <c r="AF653"/>
  <c r="AK652"/>
  <c r="DH652" s="1"/>
  <c r="AK651"/>
  <c r="AF664"/>
  <c r="AG664"/>
  <c r="AG713"/>
  <c r="AF713"/>
  <c r="AH713" s="1"/>
  <c r="W6"/>
  <c r="J581"/>
  <c r="CU581" s="1"/>
  <c r="K576"/>
  <c r="M475"/>
  <c r="L475"/>
  <c r="M486"/>
  <c r="M483"/>
  <c r="CV483" s="1"/>
  <c r="O576"/>
  <c r="CW576" s="1"/>
  <c r="O555"/>
  <c r="CW555" s="1"/>
  <c r="O551"/>
  <c r="CW551" s="1"/>
  <c r="O541"/>
  <c r="N547"/>
  <c r="CW547" s="1"/>
  <c r="N530"/>
  <c r="CW530" s="1"/>
  <c r="Q531"/>
  <c r="Q529"/>
  <c r="P617"/>
  <c r="CX617" s="1"/>
  <c r="P465"/>
  <c r="CX465" s="1"/>
  <c r="P468"/>
  <c r="Q468"/>
  <c r="CX468" s="1"/>
  <c r="Q483"/>
  <c r="P461"/>
  <c r="CX461" s="1"/>
  <c r="P483"/>
  <c r="L483" s="1"/>
  <c r="AR472"/>
  <c r="AQ628"/>
  <c r="AQ621"/>
  <c r="AQ622"/>
  <c r="AO456"/>
  <c r="AQ456" s="1"/>
  <c r="AP456"/>
  <c r="AV5"/>
  <c r="Q553"/>
  <c r="Q546"/>
  <c r="Q515"/>
  <c r="CX515" s="1"/>
  <c r="Q513"/>
  <c r="CX513" s="1"/>
  <c r="Q508"/>
  <c r="CX508" s="1"/>
  <c r="Q512"/>
  <c r="CX512" s="1"/>
  <c r="P512"/>
  <c r="P609"/>
  <c r="P456"/>
  <c r="Q456"/>
  <c r="CX456" s="1"/>
  <c r="P446"/>
  <c r="CX446" s="1"/>
  <c r="P469"/>
  <c r="CX469" s="1"/>
  <c r="I483"/>
  <c r="I568"/>
  <c r="CT568" s="1"/>
  <c r="I567"/>
  <c r="CT567" s="1"/>
  <c r="I566"/>
  <c r="CT566" s="1"/>
  <c r="I565"/>
  <c r="CT565" s="1"/>
  <c r="I563"/>
  <c r="CT563" s="1"/>
  <c r="I635"/>
  <c r="H635"/>
  <c r="I513"/>
  <c r="CT513" s="1"/>
  <c r="I512"/>
  <c r="CT512" s="1"/>
  <c r="I509"/>
  <c r="CT509" s="1"/>
  <c r="I508"/>
  <c r="CT508" s="1"/>
  <c r="I506"/>
  <c r="CT506" s="1"/>
  <c r="I503"/>
  <c r="CT503" s="1"/>
  <c r="H503"/>
  <c r="H560"/>
  <c r="CT560" s="1"/>
  <c r="H446"/>
  <c r="CT446" s="1"/>
  <c r="H444"/>
  <c r="CT444" s="1"/>
  <c r="I484"/>
  <c r="H542"/>
  <c r="CT542" s="1"/>
  <c r="H541"/>
  <c r="H640"/>
  <c r="CT640" s="1"/>
  <c r="H559"/>
  <c r="CT559" s="1"/>
  <c r="H517"/>
  <c r="CT517" s="1"/>
  <c r="H514"/>
  <c r="CT514" s="1"/>
  <c r="M503"/>
  <c r="L469"/>
  <c r="CV469" s="1"/>
  <c r="L456"/>
  <c r="L444"/>
  <c r="CV444" s="1"/>
  <c r="L517"/>
  <c r="CV517" s="1"/>
  <c r="L484"/>
  <c r="H484" s="1"/>
  <c r="M484"/>
  <c r="CV484" s="1"/>
  <c r="P640"/>
  <c r="CX640" s="1"/>
  <c r="P516"/>
  <c r="CX516" s="1"/>
  <c r="P514"/>
  <c r="CX514" s="1"/>
  <c r="P501"/>
  <c r="CX501" s="1"/>
  <c r="Q517"/>
  <c r="P517"/>
  <c r="P588"/>
  <c r="CX588" s="1"/>
  <c r="P597"/>
  <c r="N597" s="1"/>
  <c r="Q597"/>
  <c r="P619"/>
  <c r="CX619" s="1"/>
  <c r="P635"/>
  <c r="CX635" s="1"/>
  <c r="U606"/>
  <c r="CZ606" s="1"/>
  <c r="T606"/>
  <c r="U597"/>
  <c r="CZ597" s="1"/>
  <c r="T597"/>
  <c r="P548"/>
  <c r="Q550"/>
  <c r="P550"/>
  <c r="N550" s="1"/>
  <c r="P480"/>
  <c r="CX480" s="1"/>
  <c r="Q470"/>
  <c r="CX470" s="1"/>
  <c r="P470"/>
  <c r="AF461"/>
  <c r="AF530"/>
  <c r="DF530" s="1"/>
  <c r="X601"/>
  <c r="DB601" s="1"/>
  <c r="X511"/>
  <c r="DB511" s="1"/>
  <c r="AB460"/>
  <c r="DD460" s="1"/>
  <c r="AB612"/>
  <c r="DD612" s="1"/>
  <c r="AF609"/>
  <c r="DF609" s="1"/>
  <c r="P606"/>
  <c r="N606" s="1"/>
  <c r="Q606"/>
  <c r="Z592"/>
  <c r="DC592" s="1"/>
  <c r="AA590"/>
  <c r="DC590" s="1"/>
  <c r="AA589"/>
  <c r="Z589"/>
  <c r="X610"/>
  <c r="DB610" s="1"/>
  <c r="Y609"/>
  <c r="DB609" s="1"/>
  <c r="X609"/>
  <c r="AA599"/>
  <c r="DC599" s="1"/>
  <c r="Z598"/>
  <c r="DC598" s="1"/>
  <c r="U561"/>
  <c r="CZ561" s="1"/>
  <c r="U560"/>
  <c r="CZ560" s="1"/>
  <c r="U559"/>
  <c r="CZ559" s="1"/>
  <c r="U554"/>
  <c r="CZ554" s="1"/>
  <c r="U553"/>
  <c r="U550"/>
  <c r="T550"/>
  <c r="T548"/>
  <c r="CZ548" s="1"/>
  <c r="U529"/>
  <c r="U472"/>
  <c r="CZ472" s="1"/>
  <c r="Y467"/>
  <c r="Y517"/>
  <c r="X517"/>
  <c r="X486"/>
  <c r="Y486"/>
  <c r="DB486" s="1"/>
  <c r="X505"/>
  <c r="DB505" s="1"/>
  <c r="X504"/>
  <c r="DB504" s="1"/>
  <c r="X485"/>
  <c r="DB485" s="1"/>
  <c r="Y483"/>
  <c r="DB483" s="1"/>
  <c r="X483"/>
  <c r="Y477"/>
  <c r="AA477" s="1"/>
  <c r="DC477" s="1"/>
  <c r="V468"/>
  <c r="X453"/>
  <c r="DB453" s="1"/>
  <c r="V447"/>
  <c r="X465"/>
  <c r="AA523"/>
  <c r="DC523" s="1"/>
  <c r="Z530"/>
  <c r="DC530" s="1"/>
  <c r="AA554"/>
  <c r="DC554" s="1"/>
  <c r="AA551"/>
  <c r="DC551" s="1"/>
  <c r="AA534"/>
  <c r="DC534" s="1"/>
  <c r="AA541"/>
  <c r="DC541" s="1"/>
  <c r="AA549"/>
  <c r="Z549"/>
  <c r="AA529"/>
  <c r="Z529"/>
  <c r="AL549"/>
  <c r="DH549" s="1"/>
  <c r="AL546"/>
  <c r="DH546" s="1"/>
  <c r="AP547"/>
  <c r="DJ547" s="1"/>
  <c r="AP638"/>
  <c r="AO638"/>
  <c r="AQ638" s="1"/>
  <c r="AP636"/>
  <c r="AO636"/>
  <c r="AQ636" s="1"/>
  <c r="AR636" l="1"/>
  <c r="DK636" s="1"/>
  <c r="DJ636"/>
  <c r="AR638"/>
  <c r="DK638" s="1"/>
  <c r="DJ638"/>
  <c r="V465"/>
  <c r="DA465" s="1"/>
  <c r="DB465"/>
  <c r="W467"/>
  <c r="DA467" s="1"/>
  <c r="DB467"/>
  <c r="O606"/>
  <c r="CW606" s="1"/>
  <c r="CX606"/>
  <c r="AH461"/>
  <c r="DG461" s="1"/>
  <c r="DF461"/>
  <c r="N548"/>
  <c r="CW548" s="1"/>
  <c r="CX548"/>
  <c r="O546"/>
  <c r="CW546" s="1"/>
  <c r="CX546"/>
  <c r="AO621"/>
  <c r="DJ621" s="1"/>
  <c r="DK621"/>
  <c r="AP472"/>
  <c r="DJ472" s="1"/>
  <c r="DK472"/>
  <c r="O529"/>
  <c r="CW529" s="1"/>
  <c r="CX529"/>
  <c r="AG7"/>
  <c r="DF713"/>
  <c r="X447"/>
  <c r="DB447" s="1"/>
  <c r="DA447"/>
  <c r="X468"/>
  <c r="DB468" s="1"/>
  <c r="DA468"/>
  <c r="DB517"/>
  <c r="DC589"/>
  <c r="O550"/>
  <c r="CW550" s="1"/>
  <c r="CX550"/>
  <c r="O597"/>
  <c r="CW597" s="1"/>
  <c r="CX597"/>
  <c r="CT484"/>
  <c r="CT635"/>
  <c r="O553"/>
  <c r="CW553" s="1"/>
  <c r="CX553"/>
  <c r="AR456"/>
  <c r="DK456" s="1"/>
  <c r="DJ456"/>
  <c r="AO622"/>
  <c r="DJ622" s="1"/>
  <c r="DK622"/>
  <c r="AO628"/>
  <c r="DJ628" s="1"/>
  <c r="DK628"/>
  <c r="CX483"/>
  <c r="O531"/>
  <c r="CW531" s="1"/>
  <c r="CX531"/>
  <c r="CV475"/>
  <c r="DF664"/>
  <c r="AH651"/>
  <c r="DH651"/>
  <c r="AH653"/>
  <c r="DF653"/>
  <c r="AH644"/>
  <c r="DG644" s="1"/>
  <c r="DF644"/>
  <c r="L398"/>
  <c r="CW398"/>
  <c r="AK713"/>
  <c r="AI713"/>
  <c r="DG713" s="1"/>
  <c r="AG785"/>
  <c r="AG775"/>
  <c r="H483"/>
  <c r="CT483" s="1"/>
  <c r="AB631"/>
  <c r="DD631" s="1"/>
  <c r="AB517"/>
  <c r="DD517" s="1"/>
  <c r="AC475"/>
  <c r="AB465"/>
  <c r="DD465" s="1"/>
  <c r="AB447"/>
  <c r="DD447" s="1"/>
  <c r="AB462"/>
  <c r="DD462" s="1"/>
  <c r="AB470"/>
  <c r="AC486"/>
  <c r="DD486" s="1"/>
  <c r="AB486"/>
  <c r="AB501"/>
  <c r="DD501" s="1"/>
  <c r="AB511"/>
  <c r="DD511" s="1"/>
  <c r="AO476"/>
  <c r="AO487"/>
  <c r="DJ487" s="1"/>
  <c r="AO572"/>
  <c r="AK522"/>
  <c r="AL522"/>
  <c r="DH522" s="1"/>
  <c r="AL529"/>
  <c r="AK530"/>
  <c r="DH530" s="1"/>
  <c r="AK505"/>
  <c r="DH505" s="1"/>
  <c r="AG640"/>
  <c r="AK643"/>
  <c r="DH643" s="1"/>
  <c r="AF617"/>
  <c r="DF617" s="1"/>
  <c r="AF601"/>
  <c r="DF601" s="1"/>
  <c r="AF597"/>
  <c r="DF597" s="1"/>
  <c r="AG595"/>
  <c r="AK464"/>
  <c r="AF591"/>
  <c r="AF610"/>
  <c r="DF610" s="1"/>
  <c r="AF612"/>
  <c r="DF612" s="1"/>
  <c r="AF616"/>
  <c r="DF616" s="1"/>
  <c r="AF501"/>
  <c r="DF501" s="1"/>
  <c r="AF519"/>
  <c r="AG519"/>
  <c r="DF519" s="1"/>
  <c r="AL519"/>
  <c r="AK519"/>
  <c r="AK504"/>
  <c r="DH504" s="1"/>
  <c r="AK476"/>
  <c r="AK458"/>
  <c r="AK459"/>
  <c r="AK443"/>
  <c r="DH443" s="1"/>
  <c r="AK572"/>
  <c r="AK595"/>
  <c r="AH595" s="1"/>
  <c r="AF595" s="1"/>
  <c r="AL595"/>
  <c r="AK636"/>
  <c r="AK640"/>
  <c r="AK639"/>
  <c r="DH639" s="1"/>
  <c r="AI599"/>
  <c r="AK596"/>
  <c r="AF504"/>
  <c r="DF504" s="1"/>
  <c r="AF548"/>
  <c r="DF548" s="1"/>
  <c r="AG540"/>
  <c r="DF540" s="1"/>
  <c r="AG547"/>
  <c r="DF547" s="1"/>
  <c r="AG534"/>
  <c r="DF534" s="1"/>
  <c r="AG536"/>
  <c r="DF536" s="1"/>
  <c r="AG538"/>
  <c r="DF538" s="1"/>
  <c r="AG537"/>
  <c r="AK454"/>
  <c r="DH454" s="1"/>
  <c r="AK453"/>
  <c r="AF447"/>
  <c r="AI586"/>
  <c r="DG586" s="1"/>
  <c r="AL475"/>
  <c r="AL470"/>
  <c r="AG470"/>
  <c r="DF470" s="1"/>
  <c r="AF470"/>
  <c r="AK462"/>
  <c r="AH462" s="1"/>
  <c r="AF462" s="1"/>
  <c r="AL462"/>
  <c r="AD364"/>
  <c r="AE364"/>
  <c r="N342"/>
  <c r="CW342" s="1"/>
  <c r="L342"/>
  <c r="CV342" s="1"/>
  <c r="L416"/>
  <c r="CV416" s="1"/>
  <c r="N392"/>
  <c r="CW392" s="1"/>
  <c r="N775"/>
  <c r="P775"/>
  <c r="M356"/>
  <c r="L356"/>
  <c r="N356" s="1"/>
  <c r="O349"/>
  <c r="L363"/>
  <c r="M361"/>
  <c r="L361"/>
  <c r="N361" s="1"/>
  <c r="O366"/>
  <c r="N366"/>
  <c r="L366" s="1"/>
  <c r="J366" s="1"/>
  <c r="O362"/>
  <c r="N362"/>
  <c r="L362" s="1"/>
  <c r="N358"/>
  <c r="N360"/>
  <c r="L360" s="1"/>
  <c r="N359"/>
  <c r="L359" s="1"/>
  <c r="O360"/>
  <c r="O359"/>
  <c r="M384"/>
  <c r="O384" s="1"/>
  <c r="M386"/>
  <c r="R362"/>
  <c r="S362"/>
  <c r="CY362" s="1"/>
  <c r="R357"/>
  <c r="CY357" s="1"/>
  <c r="R358"/>
  <c r="CY358" s="1"/>
  <c r="S359"/>
  <c r="R359"/>
  <c r="R355"/>
  <c r="R413"/>
  <c r="Z775"/>
  <c r="Z409"/>
  <c r="DC409" s="1"/>
  <c r="Z406"/>
  <c r="DC406" s="1"/>
  <c r="AA362"/>
  <c r="V775"/>
  <c r="AI327"/>
  <c r="AH775"/>
  <c r="AI330"/>
  <c r="DG330" s="1"/>
  <c r="AI331"/>
  <c r="DG331" s="1"/>
  <c r="AM775"/>
  <c r="AO775"/>
  <c r="AQ411"/>
  <c r="DK411" s="1"/>
  <c r="AS396"/>
  <c r="AS395"/>
  <c r="AS383"/>
  <c r="AQ383" s="1"/>
  <c r="DK383" s="1"/>
  <c r="AS359"/>
  <c r="AS349"/>
  <c r="AS343"/>
  <c r="AS419"/>
  <c r="AQ419" s="1"/>
  <c r="DK419" s="1"/>
  <c r="AQ406"/>
  <c r="DK406" s="1"/>
  <c r="AQ399"/>
  <c r="DK399" s="1"/>
  <c r="AS421"/>
  <c r="AQ421" s="1"/>
  <c r="DK421" s="1"/>
  <c r="AQ258"/>
  <c r="DK258" s="1"/>
  <c r="J280"/>
  <c r="CU280" s="1"/>
  <c r="N301"/>
  <c r="O303"/>
  <c r="M303" s="1"/>
  <c r="L296"/>
  <c r="CV296" s="1"/>
  <c r="N278"/>
  <c r="CW278" s="1"/>
  <c r="M286"/>
  <c r="M288"/>
  <c r="M287"/>
  <c r="CV287" s="1"/>
  <c r="L287"/>
  <c r="Z294"/>
  <c r="DC294" s="1"/>
  <c r="Z304"/>
  <c r="DC304" s="1"/>
  <c r="L307"/>
  <c r="CV307" s="1"/>
  <c r="L293"/>
  <c r="CV293" s="1"/>
  <c r="L291"/>
  <c r="CV291" s="1"/>
  <c r="M284"/>
  <c r="L284"/>
  <c r="L315"/>
  <c r="CV315" s="1"/>
  <c r="R290"/>
  <c r="S304"/>
  <c r="S290"/>
  <c r="CY290" s="1"/>
  <c r="R294"/>
  <c r="CY294" s="1"/>
  <c r="R293"/>
  <c r="CY293" s="1"/>
  <c r="R292"/>
  <c r="CY292" s="1"/>
  <c r="R291"/>
  <c r="CY291" s="1"/>
  <c r="R296"/>
  <c r="CY296" s="1"/>
  <c r="R280"/>
  <c r="S284"/>
  <c r="CY284" s="1"/>
  <c r="R284"/>
  <c r="Z280"/>
  <c r="DC280" s="1"/>
  <c r="Z299"/>
  <c r="DC299" s="1"/>
  <c r="AH283"/>
  <c r="DG283" s="1"/>
  <c r="AH298"/>
  <c r="AH305"/>
  <c r="DG305" s="1"/>
  <c r="AH308"/>
  <c r="DG308" s="1"/>
  <c r="AH300"/>
  <c r="DG300" s="1"/>
  <c r="AI291"/>
  <c r="AH291"/>
  <c r="AH319"/>
  <c r="DG319" s="1"/>
  <c r="AH311"/>
  <c r="DG311" s="1"/>
  <c r="Z301"/>
  <c r="DC301" s="1"/>
  <c r="Z311"/>
  <c r="DC311" s="1"/>
  <c r="Z296"/>
  <c r="DC296" s="1"/>
  <c r="Z314"/>
  <c r="DC314" s="1"/>
  <c r="CV284" l="1"/>
  <c r="P413"/>
  <c r="CY413"/>
  <c r="O386"/>
  <c r="CW386" s="1"/>
  <c r="CV386"/>
  <c r="M359"/>
  <c r="CV359" s="1"/>
  <c r="CW359"/>
  <c r="L358"/>
  <c r="CV358" s="1"/>
  <c r="CW358"/>
  <c r="M362"/>
  <c r="CV362" s="1"/>
  <c r="CW362"/>
  <c r="M366"/>
  <c r="CV366" s="1"/>
  <c r="CW366"/>
  <c r="O361"/>
  <c r="CW361" s="1"/>
  <c r="CV361"/>
  <c r="O356"/>
  <c r="CW356" s="1"/>
  <c r="CV356"/>
  <c r="AH447"/>
  <c r="DG447" s="1"/>
  <c r="DF447"/>
  <c r="AI595"/>
  <c r="DG595" s="1"/>
  <c r="DH595"/>
  <c r="AH572"/>
  <c r="DH572"/>
  <c r="AH459"/>
  <c r="DH459"/>
  <c r="AH476"/>
  <c r="DG476" s="1"/>
  <c r="DH476"/>
  <c r="DF595"/>
  <c r="DG291"/>
  <c r="AF298"/>
  <c r="DG298"/>
  <c r="P280"/>
  <c r="CY280"/>
  <c r="L301"/>
  <c r="CV301" s="1"/>
  <c r="CW301"/>
  <c r="CY359"/>
  <c r="M360"/>
  <c r="CV360" s="1"/>
  <c r="CW360"/>
  <c r="H366"/>
  <c r="CT366" s="1"/>
  <c r="CU366"/>
  <c r="N363"/>
  <c r="CW363" s="1"/>
  <c r="CV363"/>
  <c r="DE364"/>
  <c r="AI462"/>
  <c r="DH462"/>
  <c r="AH453"/>
  <c r="DH453"/>
  <c r="AH596"/>
  <c r="DH596"/>
  <c r="AH458"/>
  <c r="DH458"/>
  <c r="DH519"/>
  <c r="AH464"/>
  <c r="DH464"/>
  <c r="AE640"/>
  <c r="AQ572"/>
  <c r="DK572" s="1"/>
  <c r="DJ572"/>
  <c r="AQ476"/>
  <c r="DK476" s="1"/>
  <c r="DJ476"/>
  <c r="J398"/>
  <c r="CU398" s="1"/>
  <c r="CV398"/>
  <c r="AK653"/>
  <c r="DH653" s="1"/>
  <c r="DG653"/>
  <c r="AF651"/>
  <c r="DG651"/>
  <c r="AL713"/>
  <c r="DH713" s="1"/>
  <c r="AI7"/>
  <c r="AK775"/>
  <c r="AK780"/>
  <c r="AK447"/>
  <c r="DH447" s="1"/>
  <c r="M349"/>
  <c r="L278"/>
  <c r="AH284"/>
  <c r="DG284" s="1"/>
  <c r="AH285"/>
  <c r="AH279"/>
  <c r="DG279" s="1"/>
  <c r="AH293"/>
  <c r="DG293" s="1"/>
  <c r="AH290"/>
  <c r="DG290" s="1"/>
  <c r="AH292"/>
  <c r="DG292" s="1"/>
  <c r="AI316"/>
  <c r="DG316" s="1"/>
  <c r="AH316"/>
  <c r="AH315"/>
  <c r="DG315" s="1"/>
  <c r="AI302"/>
  <c r="AH302"/>
  <c r="AH303"/>
  <c r="AI303"/>
  <c r="DG303" s="1"/>
  <c r="AI294"/>
  <c r="AH294"/>
  <c r="AM319"/>
  <c r="DI319" s="1"/>
  <c r="AN303"/>
  <c r="DI303" s="1"/>
  <c r="AM303"/>
  <c r="AQ280"/>
  <c r="DK280" s="1"/>
  <c r="AQ293"/>
  <c r="DK293" s="1"/>
  <c r="Z292"/>
  <c r="DC292" s="1"/>
  <c r="AA297"/>
  <c r="Z285"/>
  <c r="DC285" s="1"/>
  <c r="AA291"/>
  <c r="Z291"/>
  <c r="AA284"/>
  <c r="Z284"/>
  <c r="X284" s="1"/>
  <c r="AH254"/>
  <c r="DG254" s="1"/>
  <c r="AH246"/>
  <c r="DG246" s="1"/>
  <c r="AH245"/>
  <c r="DG245" s="1"/>
  <c r="AH244"/>
  <c r="DG244" s="1"/>
  <c r="AR257"/>
  <c r="AQ257"/>
  <c r="AO249"/>
  <c r="Z249"/>
  <c r="AA249"/>
  <c r="DC249" s="1"/>
  <c r="AA257"/>
  <c r="DC257" s="1"/>
  <c r="Z257"/>
  <c r="AN257"/>
  <c r="R259"/>
  <c r="R245"/>
  <c r="CY245" s="1"/>
  <c r="R249"/>
  <c r="CY249" s="1"/>
  <c r="AM262"/>
  <c r="DI262" s="1"/>
  <c r="AO251"/>
  <c r="AO250"/>
  <c r="X277"/>
  <c r="DB277" s="1"/>
  <c r="K3"/>
  <c r="I277"/>
  <c r="AV3"/>
  <c r="AT3"/>
  <c r="AG3"/>
  <c r="Z268"/>
  <c r="AA268"/>
  <c r="DC268" s="1"/>
  <c r="AA267"/>
  <c r="Z267"/>
  <c r="Z258"/>
  <c r="DC258" s="1"/>
  <c r="Z259"/>
  <c r="DC259" s="1"/>
  <c r="AU1"/>
  <c r="I1"/>
  <c r="AV1"/>
  <c r="P95"/>
  <c r="CX95" s="1"/>
  <c r="P93"/>
  <c r="CX93" s="1"/>
  <c r="P50"/>
  <c r="CX50" s="1"/>
  <c r="P39"/>
  <c r="CX39" s="1"/>
  <c r="P38"/>
  <c r="CX38" s="1"/>
  <c r="P23"/>
  <c r="CX23" s="1"/>
  <c r="O25"/>
  <c r="N44"/>
  <c r="P44" s="1"/>
  <c r="N79"/>
  <c r="N40"/>
  <c r="O37"/>
  <c r="N64"/>
  <c r="CW64" s="1"/>
  <c r="O72"/>
  <c r="N72"/>
  <c r="P72" s="1"/>
  <c r="N37"/>
  <c r="P37" s="1"/>
  <c r="AQ168"/>
  <c r="DK168" s="1"/>
  <c r="AO89"/>
  <c r="DJ89" s="1"/>
  <c r="AO95"/>
  <c r="DJ95" s="1"/>
  <c r="AO135"/>
  <c r="DJ135" s="1"/>
  <c r="AO134"/>
  <c r="DJ134" s="1"/>
  <c r="AO105"/>
  <c r="DJ105" s="1"/>
  <c r="AP72"/>
  <c r="DJ72" s="1"/>
  <c r="AO72"/>
  <c r="AP98"/>
  <c r="DJ98" s="1"/>
  <c r="AO98"/>
  <c r="AK74"/>
  <c r="AL144"/>
  <c r="AH163"/>
  <c r="DG163" s="1"/>
  <c r="AI189"/>
  <c r="AH189"/>
  <c r="AI179"/>
  <c r="DG179" s="1"/>
  <c r="AH161"/>
  <c r="AH67"/>
  <c r="DG67" s="1"/>
  <c r="AH134"/>
  <c r="DG134" s="1"/>
  <c r="AH119"/>
  <c r="AI119"/>
  <c r="DG119" s="1"/>
  <c r="AH118"/>
  <c r="AI118"/>
  <c r="DG118" s="1"/>
  <c r="AH120"/>
  <c r="DG120" s="1"/>
  <c r="AF66"/>
  <c r="DF66" s="1"/>
  <c r="AF20"/>
  <c r="DF20" s="1"/>
  <c r="AF19"/>
  <c r="DF19" s="1"/>
  <c r="AG44"/>
  <c r="AG74"/>
  <c r="DF74" s="1"/>
  <c r="AF74"/>
  <c r="AG144"/>
  <c r="DF144" s="1"/>
  <c r="AG88"/>
  <c r="AF88"/>
  <c r="AG54"/>
  <c r="AF54"/>
  <c r="Y113"/>
  <c r="X113"/>
  <c r="Y89"/>
  <c r="X89"/>
  <c r="DB89" s="1"/>
  <c r="Y84"/>
  <c r="X63"/>
  <c r="DB63" s="1"/>
  <c r="Y145"/>
  <c r="X128"/>
  <c r="Y128"/>
  <c r="J199"/>
  <c r="CU199" s="1"/>
  <c r="N200"/>
  <c r="CW200" s="1"/>
  <c r="M200"/>
  <c r="CV200" s="1"/>
  <c r="H200"/>
  <c r="CT200" s="1"/>
  <c r="D28" i="11"/>
  <c r="E28" s="1"/>
  <c r="K192" i="2"/>
  <c r="J112"/>
  <c r="D38" i="11"/>
  <c r="E38" s="1"/>
  <c r="T199" i="2"/>
  <c r="CZ199" s="1"/>
  <c r="E12" i="11"/>
  <c r="AD149" i="2"/>
  <c r="DE149" s="1"/>
  <c r="AE161"/>
  <c r="F34" i="11"/>
  <c r="F30"/>
  <c r="F31"/>
  <c r="F32"/>
  <c r="F33"/>
  <c r="F35"/>
  <c r="F36"/>
  <c r="F37"/>
  <c r="F38"/>
  <c r="F39"/>
  <c r="F40"/>
  <c r="F41"/>
  <c r="F42"/>
  <c r="F43"/>
  <c r="F44"/>
  <c r="F29"/>
  <c r="AN207" i="2"/>
  <c r="L224"/>
  <c r="CV224" s="1"/>
  <c r="L223"/>
  <c r="CV223" s="1"/>
  <c r="L230"/>
  <c r="CV230" s="1"/>
  <c r="J202"/>
  <c r="CU202" s="1"/>
  <c r="I3" i="11"/>
  <c r="J7"/>
  <c r="I9"/>
  <c r="I10"/>
  <c r="J10"/>
  <c r="J11"/>
  <c r="I12"/>
  <c r="J12"/>
  <c r="J15"/>
  <c r="I17"/>
  <c r="J17"/>
  <c r="I2"/>
  <c r="D3"/>
  <c r="J3" s="1"/>
  <c r="D4"/>
  <c r="J4" s="1"/>
  <c r="D5"/>
  <c r="J5" s="1"/>
  <c r="D6"/>
  <c r="J6" s="1"/>
  <c r="D7"/>
  <c r="I7" s="1"/>
  <c r="D8"/>
  <c r="J8" s="1"/>
  <c r="D2"/>
  <c r="J2" s="1"/>
  <c r="E9"/>
  <c r="J9" s="1"/>
  <c r="E10"/>
  <c r="Z38" i="2"/>
  <c r="DC38" s="1"/>
  <c r="Z65"/>
  <c r="DC65" s="1"/>
  <c r="D14" i="11"/>
  <c r="I14" s="1"/>
  <c r="E17"/>
  <c r="D16"/>
  <c r="I16" s="1"/>
  <c r="D15"/>
  <c r="I15" s="1"/>
  <c r="D13"/>
  <c r="I13" s="1"/>
  <c r="D11"/>
  <c r="I11" s="1"/>
  <c r="Z163" i="2"/>
  <c r="DC163" s="1"/>
  <c r="M192" l="1"/>
  <c r="CV192" s="1"/>
  <c r="CU192"/>
  <c r="DB128"/>
  <c r="DF54"/>
  <c r="DF88"/>
  <c r="DG189"/>
  <c r="Q72"/>
  <c r="CX72" s="1"/>
  <c r="CW72"/>
  <c r="Q37"/>
  <c r="CX37" s="1"/>
  <c r="CW37"/>
  <c r="P79"/>
  <c r="CX79" s="1"/>
  <c r="CW79"/>
  <c r="AM250"/>
  <c r="DI250" s="1"/>
  <c r="DJ250"/>
  <c r="AD651"/>
  <c r="DF651"/>
  <c r="AE5"/>
  <c r="AF464"/>
  <c r="DF464" s="1"/>
  <c r="DG464"/>
  <c r="AG462"/>
  <c r="DF462" s="1"/>
  <c r="DG462"/>
  <c r="N280"/>
  <c r="CX280"/>
  <c r="AD298"/>
  <c r="DE298" s="1"/>
  <c r="DF298"/>
  <c r="N413"/>
  <c r="CW413" s="1"/>
  <c r="CX413"/>
  <c r="L112"/>
  <c r="CV112" s="1"/>
  <c r="CU112"/>
  <c r="P40"/>
  <c r="CX40" s="1"/>
  <c r="CW40"/>
  <c r="DC267"/>
  <c r="AM251"/>
  <c r="DI251" s="1"/>
  <c r="DJ251"/>
  <c r="P259"/>
  <c r="CX259" s="1"/>
  <c r="CY259"/>
  <c r="AM249"/>
  <c r="DI249" s="1"/>
  <c r="DJ249"/>
  <c r="DK257"/>
  <c r="DC284"/>
  <c r="DC291"/>
  <c r="DG294"/>
  <c r="DG302"/>
  <c r="AF285"/>
  <c r="DF285" s="1"/>
  <c r="DG285"/>
  <c r="J278"/>
  <c r="CU278" s="1"/>
  <c r="CV278"/>
  <c r="AF458"/>
  <c r="DF458" s="1"/>
  <c r="DG458"/>
  <c r="AF596"/>
  <c r="DF596" s="1"/>
  <c r="DG596"/>
  <c r="AF453"/>
  <c r="DF453" s="1"/>
  <c r="DG453"/>
  <c r="AF459"/>
  <c r="DF459" s="1"/>
  <c r="DG459"/>
  <c r="AF572"/>
  <c r="DG572"/>
  <c r="I779"/>
  <c r="I780" s="1"/>
  <c r="AI779"/>
  <c r="AI780" s="1"/>
  <c r="L202"/>
  <c r="CV202" s="1"/>
  <c r="Y284"/>
  <c r="DB284" s="1"/>
  <c r="AD285"/>
  <c r="DE285" s="1"/>
  <c r="AF779"/>
  <c r="AF780" s="1"/>
  <c r="N202"/>
  <c r="CW202" s="1"/>
  <c r="J200"/>
  <c r="CU200" s="1"/>
  <c r="I3"/>
  <c r="I774"/>
  <c r="AC3"/>
  <c r="AF3"/>
  <c r="AI3"/>
  <c r="N259"/>
  <c r="CW259" s="1"/>
  <c r="V284"/>
  <c r="T284" s="1"/>
  <c r="Q25"/>
  <c r="J16" i="11"/>
  <c r="J14"/>
  <c r="J13"/>
  <c r="I5"/>
  <c r="I6"/>
  <c r="I4"/>
  <c r="I8"/>
  <c r="AB459" i="2"/>
  <c r="DD459" s="1"/>
  <c r="AC458"/>
  <c r="AB458"/>
  <c r="AC451"/>
  <c r="AC448"/>
  <c r="DD448" s="1"/>
  <c r="AB448"/>
  <c r="Z261"/>
  <c r="DC261" s="1"/>
  <c r="Z247"/>
  <c r="DC247" s="1"/>
  <c r="Z246"/>
  <c r="DC246" s="1"/>
  <c r="Z245"/>
  <c r="DC245" s="1"/>
  <c r="Z307"/>
  <c r="DC307" s="1"/>
  <c r="N230"/>
  <c r="M229"/>
  <c r="CV229" s="1"/>
  <c r="T200"/>
  <c r="CZ200" s="1"/>
  <c r="J162"/>
  <c r="CU162" s="1"/>
  <c r="AF723"/>
  <c r="DF723" s="1"/>
  <c r="AF715"/>
  <c r="DF715" s="1"/>
  <c r="AQ714"/>
  <c r="AO715"/>
  <c r="AO724"/>
  <c r="AO723"/>
  <c r="AO681"/>
  <c r="DJ681" s="1"/>
  <c r="AP692"/>
  <c r="AO729"/>
  <c r="AO727"/>
  <c r="AO726"/>
  <c r="AP725"/>
  <c r="AP702"/>
  <c r="AO710"/>
  <c r="AO709"/>
  <c r="DJ709" s="1"/>
  <c r="AO708"/>
  <c r="AO706"/>
  <c r="AO704"/>
  <c r="AO693"/>
  <c r="AO690"/>
  <c r="AP688"/>
  <c r="AP689"/>
  <c r="AO689"/>
  <c r="AQ689" s="1"/>
  <c r="AP684"/>
  <c r="AP683"/>
  <c r="DJ683" s="1"/>
  <c r="AO683"/>
  <c r="AQ683" s="1"/>
  <c r="AS683" s="1"/>
  <c r="AU683" s="1"/>
  <c r="AO652"/>
  <c r="AO651"/>
  <c r="AO658"/>
  <c r="AP608"/>
  <c r="AO607"/>
  <c r="DJ607" s="1"/>
  <c r="AO606"/>
  <c r="DJ606" s="1"/>
  <c r="AP573"/>
  <c r="AO573"/>
  <c r="AP558"/>
  <c r="AO558"/>
  <c r="AQ558" s="1"/>
  <c r="AP569"/>
  <c r="DJ569" s="1"/>
  <c r="AP564"/>
  <c r="DJ564" s="1"/>
  <c r="AP562"/>
  <c r="DJ562" s="1"/>
  <c r="AO528"/>
  <c r="DJ528" s="1"/>
  <c r="AO527"/>
  <c r="DJ527" s="1"/>
  <c r="AP526"/>
  <c r="DJ526" s="1"/>
  <c r="AP525"/>
  <c r="DJ525" s="1"/>
  <c r="AP522"/>
  <c r="DJ522" s="1"/>
  <c r="AO522"/>
  <c r="AP478"/>
  <c r="AO629"/>
  <c r="AP630"/>
  <c r="AO630"/>
  <c r="AQ630" s="1"/>
  <c r="AO609"/>
  <c r="AO610"/>
  <c r="AP611"/>
  <c r="AO611"/>
  <c r="AQ611" s="1"/>
  <c r="AO614"/>
  <c r="AO613"/>
  <c r="AO616"/>
  <c r="AO618"/>
  <c r="AO619"/>
  <c r="AP620"/>
  <c r="AO620"/>
  <c r="AQ620" s="1"/>
  <c r="AQ461"/>
  <c r="AO465"/>
  <c r="AO464"/>
  <c r="AP471"/>
  <c r="AO471"/>
  <c r="AQ471" s="1"/>
  <c r="AP470"/>
  <c r="DJ470" s="1"/>
  <c r="AO470"/>
  <c r="AQ470" s="1"/>
  <c r="AH404"/>
  <c r="DG404" s="1"/>
  <c r="AH348"/>
  <c r="DG348" s="1"/>
  <c r="AF417"/>
  <c r="DF417" s="1"/>
  <c r="AB435"/>
  <c r="AB434"/>
  <c r="DD434" s="1"/>
  <c r="AC437"/>
  <c r="AB437"/>
  <c r="AH403"/>
  <c r="DG403" s="1"/>
  <c r="AH402"/>
  <c r="DG402" s="1"/>
  <c r="AI355"/>
  <c r="AH355"/>
  <c r="AH398"/>
  <c r="DG398" s="1"/>
  <c r="AH410"/>
  <c r="DG410" s="1"/>
  <c r="AH409"/>
  <c r="DG409" s="1"/>
  <c r="AI362"/>
  <c r="AH362"/>
  <c r="AR300"/>
  <c r="DK300" s="1"/>
  <c r="AQ300"/>
  <c r="AR294"/>
  <c r="AQ305"/>
  <c r="DK305" s="1"/>
  <c r="AR303"/>
  <c r="DK303" s="1"/>
  <c r="AQ303"/>
  <c r="AR311"/>
  <c r="DK311" s="1"/>
  <c r="AQ311"/>
  <c r="AQ315"/>
  <c r="DK315" s="1"/>
  <c r="AM258"/>
  <c r="AM298"/>
  <c r="AM294"/>
  <c r="AM293"/>
  <c r="DI293" s="1"/>
  <c r="AM290"/>
  <c r="DI290" s="1"/>
  <c r="AQ279"/>
  <c r="DK279" s="1"/>
  <c r="AM254"/>
  <c r="AM244"/>
  <c r="DI244" s="1"/>
  <c r="AH203"/>
  <c r="DG203" s="1"/>
  <c r="AH216"/>
  <c r="AQ238"/>
  <c r="DK238" s="1"/>
  <c r="AQ239"/>
  <c r="AR239"/>
  <c r="AQ241"/>
  <c r="DK241" s="1"/>
  <c r="AQ227"/>
  <c r="DK227" s="1"/>
  <c r="AQ226"/>
  <c r="DK226" s="1"/>
  <c r="AQ225"/>
  <c r="DK225" s="1"/>
  <c r="AQ216"/>
  <c r="AR216"/>
  <c r="DK216" s="1"/>
  <c r="AQ221"/>
  <c r="AR221"/>
  <c r="DK221" s="1"/>
  <c r="AQ222"/>
  <c r="AR222"/>
  <c r="DK222" s="1"/>
  <c r="AQ207"/>
  <c r="AQ203"/>
  <c r="DK203" s="1"/>
  <c r="AQ202"/>
  <c r="DK202" s="1"/>
  <c r="AQ201"/>
  <c r="DK201" s="1"/>
  <c r="AQ366"/>
  <c r="DK366" s="1"/>
  <c r="AQ413"/>
  <c r="DK413" s="1"/>
  <c r="AQ427"/>
  <c r="AQ426"/>
  <c r="AQ425"/>
  <c r="AQ424"/>
  <c r="AQ423"/>
  <c r="AQ420"/>
  <c r="AQ665"/>
  <c r="AO665" s="1"/>
  <c r="AR665"/>
  <c r="AO666"/>
  <c r="AO674"/>
  <c r="AR644"/>
  <c r="AP462"/>
  <c r="AO462"/>
  <c r="AQ462" s="1"/>
  <c r="AO453"/>
  <c r="AM405"/>
  <c r="DI405" s="1"/>
  <c r="AM402"/>
  <c r="DI402" s="1"/>
  <c r="AQ407"/>
  <c r="DK407" s="1"/>
  <c r="AQ405"/>
  <c r="DK405" s="1"/>
  <c r="AQ410"/>
  <c r="DK410" s="1"/>
  <c r="AQ437"/>
  <c r="DK437" s="1"/>
  <c r="AQ436"/>
  <c r="DK436" s="1"/>
  <c r="AQ435"/>
  <c r="DK435" s="1"/>
  <c r="AQ434"/>
  <c r="AR434"/>
  <c r="DK434" s="1"/>
  <c r="AR362"/>
  <c r="AR418"/>
  <c r="DK418" s="1"/>
  <c r="AQ418"/>
  <c r="AS418" s="1"/>
  <c r="AQ268"/>
  <c r="AO676"/>
  <c r="X638"/>
  <c r="Q754"/>
  <c r="CX754" s="1"/>
  <c r="L751"/>
  <c r="CV751" s="1"/>
  <c r="L750"/>
  <c r="CV750" s="1"/>
  <c r="L746"/>
  <c r="CV746" s="1"/>
  <c r="AH751"/>
  <c r="DG751" s="1"/>
  <c r="AH745"/>
  <c r="DG745" s="1"/>
  <c r="H523"/>
  <c r="CT523" s="1"/>
  <c r="I522"/>
  <c r="H522"/>
  <c r="Q449"/>
  <c r="CX449" s="1"/>
  <c r="P449"/>
  <c r="Q462"/>
  <c r="CX462" s="1"/>
  <c r="P462"/>
  <c r="P460"/>
  <c r="CX460" s="1"/>
  <c r="P459"/>
  <c r="CX459" s="1"/>
  <c r="P457"/>
  <c r="CX457" s="1"/>
  <c r="P476"/>
  <c r="CX476" s="1"/>
  <c r="P475"/>
  <c r="R278"/>
  <c r="CY278" s="1"/>
  <c r="X437"/>
  <c r="V437" s="1"/>
  <c r="Y437"/>
  <c r="Q509"/>
  <c r="H712"/>
  <c r="CT712" s="1"/>
  <c r="AN113"/>
  <c r="AQ165"/>
  <c r="DK165" s="1"/>
  <c r="AO165"/>
  <c r="DJ165" s="1"/>
  <c r="AM165"/>
  <c r="DI165" s="1"/>
  <c r="AM163"/>
  <c r="DI163" s="1"/>
  <c r="AO163"/>
  <c r="DJ163" s="1"/>
  <c r="AQ163"/>
  <c r="DK163" s="1"/>
  <c r="AT74"/>
  <c r="AS74"/>
  <c r="T114"/>
  <c r="CZ114" s="1"/>
  <c r="T90"/>
  <c r="CZ90" s="1"/>
  <c r="T19"/>
  <c r="CZ19" s="1"/>
  <c r="T31"/>
  <c r="CZ31" s="1"/>
  <c r="T35"/>
  <c r="CZ35" s="1"/>
  <c r="T51"/>
  <c r="CZ51" s="1"/>
  <c r="T64"/>
  <c r="CZ64" s="1"/>
  <c r="T79"/>
  <c r="CZ79" s="1"/>
  <c r="T76"/>
  <c r="CZ76" s="1"/>
  <c r="T77"/>
  <c r="CZ77" s="1"/>
  <c r="T155"/>
  <c r="CZ155" s="1"/>
  <c r="T83"/>
  <c r="U83"/>
  <c r="CZ83" s="1"/>
  <c r="W437" l="1"/>
  <c r="DA437" s="1"/>
  <c r="DB437"/>
  <c r="AQ676"/>
  <c r="DK676" s="1"/>
  <c r="DJ676"/>
  <c r="AQ666"/>
  <c r="DK666" s="1"/>
  <c r="DJ666"/>
  <c r="AS423"/>
  <c r="DK423"/>
  <c r="AS425"/>
  <c r="DK425"/>
  <c r="AS427"/>
  <c r="DK427"/>
  <c r="AF216"/>
  <c r="DF216" s="1"/>
  <c r="DG216"/>
  <c r="AO298"/>
  <c r="DJ298" s="1"/>
  <c r="DI298"/>
  <c r="DG362"/>
  <c r="AR471"/>
  <c r="DK471" s="1"/>
  <c r="DJ471"/>
  <c r="AQ465"/>
  <c r="DK465" s="1"/>
  <c r="DJ465"/>
  <c r="AQ619"/>
  <c r="DK619" s="1"/>
  <c r="DJ619"/>
  <c r="AQ616"/>
  <c r="DK616" s="1"/>
  <c r="DJ616"/>
  <c r="AQ614"/>
  <c r="DK614" s="1"/>
  <c r="DJ614"/>
  <c r="AR611"/>
  <c r="DK611" s="1"/>
  <c r="DJ611"/>
  <c r="AQ609"/>
  <c r="DK609" s="1"/>
  <c r="DJ609"/>
  <c r="AR630"/>
  <c r="DK630" s="1"/>
  <c r="DJ630"/>
  <c r="AR478"/>
  <c r="DK478" s="1"/>
  <c r="DJ478"/>
  <c r="AQ651"/>
  <c r="DK651" s="1"/>
  <c r="DJ651"/>
  <c r="AR684"/>
  <c r="DK684" s="1"/>
  <c r="DJ684"/>
  <c r="AR689"/>
  <c r="DJ689"/>
  <c r="AQ690"/>
  <c r="DK690" s="1"/>
  <c r="DJ690"/>
  <c r="AQ704"/>
  <c r="DJ704"/>
  <c r="AQ708"/>
  <c r="DK708" s="1"/>
  <c r="DJ708"/>
  <c r="AQ710"/>
  <c r="DK710" s="1"/>
  <c r="DJ710"/>
  <c r="AR725"/>
  <c r="AQ727"/>
  <c r="DJ727"/>
  <c r="AR692"/>
  <c r="DK692" s="1"/>
  <c r="DJ692"/>
  <c r="AQ723"/>
  <c r="DK723" s="1"/>
  <c r="DJ723"/>
  <c r="AQ715"/>
  <c r="DK715" s="1"/>
  <c r="DJ715"/>
  <c r="AD572"/>
  <c r="DF572"/>
  <c r="CT522"/>
  <c r="AQ453"/>
  <c r="DK453" s="1"/>
  <c r="DJ453"/>
  <c r="AR462"/>
  <c r="DK462" s="1"/>
  <c r="DJ462"/>
  <c r="AQ674"/>
  <c r="DK674" s="1"/>
  <c r="DJ674"/>
  <c r="AP665"/>
  <c r="DJ665" s="1"/>
  <c r="DK665"/>
  <c r="AS420"/>
  <c r="DK420"/>
  <c r="AS424"/>
  <c r="DK424"/>
  <c r="AS426"/>
  <c r="DK426"/>
  <c r="DK239"/>
  <c r="AO254"/>
  <c r="DJ254" s="1"/>
  <c r="DI254"/>
  <c r="AO258"/>
  <c r="DJ258" s="1"/>
  <c r="DI258"/>
  <c r="DG355"/>
  <c r="DD437"/>
  <c r="AQ464"/>
  <c r="DK464" s="1"/>
  <c r="DJ464"/>
  <c r="AO461"/>
  <c r="DJ461" s="1"/>
  <c r="DK461"/>
  <c r="AR620"/>
  <c r="DK620" s="1"/>
  <c r="DJ620"/>
  <c r="AQ618"/>
  <c r="DK618" s="1"/>
  <c r="DJ618"/>
  <c r="AQ613"/>
  <c r="DK613" s="1"/>
  <c r="DJ613"/>
  <c r="AQ610"/>
  <c r="DK610" s="1"/>
  <c r="DJ610"/>
  <c r="AQ629"/>
  <c r="DK629" s="1"/>
  <c r="DJ629"/>
  <c r="AR558"/>
  <c r="DK558" s="1"/>
  <c r="DJ558"/>
  <c r="DJ573"/>
  <c r="AQ658"/>
  <c r="DK658" s="1"/>
  <c r="DJ658"/>
  <c r="AQ652"/>
  <c r="DK652" s="1"/>
  <c r="DJ652"/>
  <c r="AR688"/>
  <c r="DK688" s="1"/>
  <c r="DJ688"/>
  <c r="AQ693"/>
  <c r="DK693" s="1"/>
  <c r="DJ693"/>
  <c r="AQ706"/>
  <c r="DK706" s="1"/>
  <c r="DJ706"/>
  <c r="AR702"/>
  <c r="AQ726"/>
  <c r="DJ726"/>
  <c r="AQ729"/>
  <c r="DJ729"/>
  <c r="AQ724"/>
  <c r="DK724" s="1"/>
  <c r="DJ724"/>
  <c r="AO714"/>
  <c r="DJ714" s="1"/>
  <c r="DK714"/>
  <c r="DD458"/>
  <c r="L280"/>
  <c r="CV280" s="1"/>
  <c r="CW280"/>
  <c r="AB651"/>
  <c r="DD651" s="1"/>
  <c r="DE651"/>
  <c r="AF745"/>
  <c r="DF745" s="1"/>
  <c r="AO279"/>
  <c r="DJ279" s="1"/>
  <c r="W284"/>
  <c r="AR470"/>
  <c r="DK470" s="1"/>
  <c r="L259"/>
  <c r="AQ681"/>
  <c r="DK681" s="1"/>
  <c r="AO244"/>
  <c r="DJ244" s="1"/>
  <c r="AP362"/>
  <c r="AR683"/>
  <c r="DK683" s="1"/>
  <c r="O230"/>
  <c r="CW230" s="1"/>
  <c r="P230"/>
  <c r="AS689"/>
  <c r="AU689" s="1"/>
  <c r="AT688"/>
  <c r="AV688" s="1"/>
  <c r="AS693"/>
  <c r="AU693" s="1"/>
  <c r="AS706"/>
  <c r="AU706" s="1"/>
  <c r="AT684"/>
  <c r="AV684" s="1"/>
  <c r="AS690"/>
  <c r="AU690" s="1"/>
  <c r="AQ709"/>
  <c r="DK709" s="1"/>
  <c r="AT692"/>
  <c r="AV692" s="1"/>
  <c r="AT418"/>
  <c r="AT4" s="1"/>
  <c r="AK731"/>
  <c r="DH731" s="1"/>
  <c r="AK719"/>
  <c r="DH719" s="1"/>
  <c r="AK720"/>
  <c r="DH720" s="1"/>
  <c r="AL683"/>
  <c r="DH683" s="1"/>
  <c r="AK683"/>
  <c r="AK693"/>
  <c r="DH693" s="1"/>
  <c r="AK690"/>
  <c r="DH690" s="1"/>
  <c r="AK704"/>
  <c r="DH704" s="1"/>
  <c r="AK710"/>
  <c r="DH710" s="1"/>
  <c r="AK709"/>
  <c r="DH709" s="1"/>
  <c r="AK708"/>
  <c r="DH708" s="1"/>
  <c r="AK741"/>
  <c r="DH741" s="1"/>
  <c r="AK737"/>
  <c r="DH737" s="1"/>
  <c r="AK734"/>
  <c r="DH734" s="1"/>
  <c r="AK727"/>
  <c r="DH727" s="1"/>
  <c r="AK726"/>
  <c r="DH726" s="1"/>
  <c r="AK729"/>
  <c r="DH729" s="1"/>
  <c r="AK724"/>
  <c r="DH724" s="1"/>
  <c r="AO741"/>
  <c r="AO737"/>
  <c r="AO734"/>
  <c r="N409"/>
  <c r="N357"/>
  <c r="N355"/>
  <c r="L355" s="1"/>
  <c r="O355"/>
  <c r="L413"/>
  <c r="CV413" s="1"/>
  <c r="R405"/>
  <c r="V416"/>
  <c r="AA403"/>
  <c r="Z403"/>
  <c r="Z401"/>
  <c r="AA401"/>
  <c r="DC401" s="1"/>
  <c r="X434"/>
  <c r="Y435"/>
  <c r="X435"/>
  <c r="V435" s="1"/>
  <c r="AK437"/>
  <c r="DH437" s="1"/>
  <c r="R430"/>
  <c r="AM409"/>
  <c r="DI409" s="1"/>
  <c r="AM410"/>
  <c r="DI410" s="1"/>
  <c r="AM404"/>
  <c r="DI404" s="1"/>
  <c r="AM401"/>
  <c r="P453"/>
  <c r="CX453" s="1"/>
  <c r="P452"/>
  <c r="CX452" s="1"/>
  <c r="P447"/>
  <c r="CX447" s="1"/>
  <c r="P612"/>
  <c r="CX612" s="1"/>
  <c r="P610"/>
  <c r="CX610" s="1"/>
  <c r="J602"/>
  <c r="CU602" s="1"/>
  <c r="J588"/>
  <c r="CU588" s="1"/>
  <c r="M512"/>
  <c r="L512"/>
  <c r="L612"/>
  <c r="CV612" s="1"/>
  <c r="L610"/>
  <c r="CV610" s="1"/>
  <c r="AA309"/>
  <c r="Z309"/>
  <c r="Z308"/>
  <c r="DC308" s="1"/>
  <c r="Z305"/>
  <c r="DC305" s="1"/>
  <c r="AA290"/>
  <c r="Z290"/>
  <c r="H278"/>
  <c r="CT278" s="1"/>
  <c r="R258"/>
  <c r="X233"/>
  <c r="DB233" s="1"/>
  <c r="F3"/>
  <c r="AM18"/>
  <c r="DI18" s="1"/>
  <c r="AO55"/>
  <c r="DJ55" s="1"/>
  <c r="AK188"/>
  <c r="DH188" s="1"/>
  <c r="AH159"/>
  <c r="DG159" s="1"/>
  <c r="AF63"/>
  <c r="DF63" s="1"/>
  <c r="T40"/>
  <c r="CZ40" s="1"/>
  <c r="L163"/>
  <c r="T50"/>
  <c r="CZ50" s="1"/>
  <c r="T89"/>
  <c r="R175"/>
  <c r="CY175" s="1"/>
  <c r="X77"/>
  <c r="AA178"/>
  <c r="X184"/>
  <c r="DB184" s="1"/>
  <c r="X164"/>
  <c r="X99"/>
  <c r="T12"/>
  <c r="U12"/>
  <c r="X114"/>
  <c r="AH191"/>
  <c r="DG191" s="1"/>
  <c r="AH39"/>
  <c r="AK496"/>
  <c r="J203"/>
  <c r="CU203" s="1"/>
  <c r="AF38"/>
  <c r="W161"/>
  <c r="U666"/>
  <c r="AO644"/>
  <c r="AP646"/>
  <c r="AO646"/>
  <c r="AQ646" s="1"/>
  <c r="AB644"/>
  <c r="DD644" s="1"/>
  <c r="AB656"/>
  <c r="DD656" s="1"/>
  <c r="AB655"/>
  <c r="DD655" s="1"/>
  <c r="O666"/>
  <c r="N666"/>
  <c r="P666" s="1"/>
  <c r="AI754"/>
  <c r="AG754" s="1"/>
  <c r="AE754" s="1"/>
  <c r="AC630"/>
  <c r="AB630"/>
  <c r="AE362"/>
  <c r="AD362"/>
  <c r="AD358"/>
  <c r="DE358" s="1"/>
  <c r="AM226"/>
  <c r="DI226" s="1"/>
  <c r="AN216"/>
  <c r="AM216"/>
  <c r="AM222"/>
  <c r="AN222"/>
  <c r="DI222" s="1"/>
  <c r="AH234"/>
  <c r="DG234" s="1"/>
  <c r="AD279"/>
  <c r="DE279" s="1"/>
  <c r="AE284"/>
  <c r="AD231"/>
  <c r="DE231" s="1"/>
  <c r="AD202"/>
  <c r="AE202"/>
  <c r="DE202" s="1"/>
  <c r="AD187"/>
  <c r="DE187" s="1"/>
  <c r="AD23"/>
  <c r="DE23" s="1"/>
  <c r="AD52"/>
  <c r="DE52" s="1"/>
  <c r="AD175"/>
  <c r="DE175" s="1"/>
  <c r="AD173"/>
  <c r="DE173" s="1"/>
  <c r="AD171"/>
  <c r="DE171" s="1"/>
  <c r="AD134"/>
  <c r="DE134" s="1"/>
  <c r="AD131"/>
  <c r="DE131" s="1"/>
  <c r="Y4" l="1"/>
  <c r="DB435"/>
  <c r="X416"/>
  <c r="DA416"/>
  <c r="P409"/>
  <c r="CW409"/>
  <c r="AQ737"/>
  <c r="DK737" s="1"/>
  <c r="DJ737"/>
  <c r="AP4"/>
  <c r="DE572"/>
  <c r="AB572"/>
  <c r="DD572" s="1"/>
  <c r="AS727"/>
  <c r="DK727"/>
  <c r="AT725"/>
  <c r="AS704"/>
  <c r="AU704" s="1"/>
  <c r="DK704"/>
  <c r="AT689"/>
  <c r="AV689" s="1"/>
  <c r="DK689"/>
  <c r="O6"/>
  <c r="CW666"/>
  <c r="AQ644"/>
  <c r="DK644" s="1"/>
  <c r="DJ644"/>
  <c r="AF39"/>
  <c r="DF39" s="1"/>
  <c r="DG39"/>
  <c r="Z114"/>
  <c r="DC114" s="1"/>
  <c r="DB114"/>
  <c r="V164"/>
  <c r="DB164"/>
  <c r="Y178"/>
  <c r="DB178" s="1"/>
  <c r="DC178"/>
  <c r="P258"/>
  <c r="CY258"/>
  <c r="DI216"/>
  <c r="DE362"/>
  <c r="DD630"/>
  <c r="AR646"/>
  <c r="DK646" s="1"/>
  <c r="DJ646"/>
  <c r="AD38"/>
  <c r="DE38" s="1"/>
  <c r="DF38"/>
  <c r="AH496"/>
  <c r="DH496"/>
  <c r="CZ12"/>
  <c r="Z99"/>
  <c r="DC99" s="1"/>
  <c r="DB99"/>
  <c r="Z77"/>
  <c r="DC77" s="1"/>
  <c r="DB77"/>
  <c r="J163"/>
  <c r="CU163" s="1"/>
  <c r="CV163"/>
  <c r="DC290"/>
  <c r="P430"/>
  <c r="CY430"/>
  <c r="V434"/>
  <c r="DA434" s="1"/>
  <c r="DB434"/>
  <c r="P405"/>
  <c r="CY405"/>
  <c r="CW355"/>
  <c r="L357"/>
  <c r="CV357" s="1"/>
  <c r="CW357"/>
  <c r="AQ734"/>
  <c r="DK734" s="1"/>
  <c r="DJ734"/>
  <c r="AQ741"/>
  <c r="DK741" s="1"/>
  <c r="DJ741"/>
  <c r="J259"/>
  <c r="CU259" s="1"/>
  <c r="CV259"/>
  <c r="U284"/>
  <c r="CZ284" s="1"/>
  <c r="DA284"/>
  <c r="AS729"/>
  <c r="DK729"/>
  <c r="AS726"/>
  <c r="DK726"/>
  <c r="AT702"/>
  <c r="AV702" s="1"/>
  <c r="AD745"/>
  <c r="DE745" s="1"/>
  <c r="AA4"/>
  <c r="AN362"/>
  <c r="AS681"/>
  <c r="W779"/>
  <c r="W780" s="1"/>
  <c r="W3"/>
  <c r="AM279"/>
  <c r="DI279" s="1"/>
  <c r="AO779"/>
  <c r="AO780" s="1"/>
  <c r="R230"/>
  <c r="T230" s="1"/>
  <c r="Q230"/>
  <c r="M355"/>
  <c r="CV355" s="1"/>
  <c r="AQ244"/>
  <c r="DK244" s="1"/>
  <c r="Q666"/>
  <c r="CX666" s="1"/>
  <c r="AT683"/>
  <c r="Y161"/>
  <c r="AA161" s="1"/>
  <c r="S12"/>
  <c r="CY12" s="1"/>
  <c r="AK18"/>
  <c r="DH18" s="1"/>
  <c r="AS734"/>
  <c r="AS741"/>
  <c r="AS737"/>
  <c r="W435"/>
  <c r="AC435"/>
  <c r="DD435" s="1"/>
  <c r="L203"/>
  <c r="CV203" s="1"/>
  <c r="DC403"/>
  <c r="R12"/>
  <c r="CV512"/>
  <c r="AS751"/>
  <c r="AQ751" s="1"/>
  <c r="DK751" s="1"/>
  <c r="AG546"/>
  <c r="AH360"/>
  <c r="AO641"/>
  <c r="DJ641" s="1"/>
  <c r="AO437"/>
  <c r="DJ437" s="1"/>
  <c r="AQ143"/>
  <c r="DK143" s="1"/>
  <c r="AP144"/>
  <c r="DJ144" s="1"/>
  <c r="AO51"/>
  <c r="DJ51" s="1"/>
  <c r="AO39"/>
  <c r="DJ39" s="1"/>
  <c r="AO41"/>
  <c r="DJ41" s="1"/>
  <c r="AO38"/>
  <c r="DJ38" s="1"/>
  <c r="AO104"/>
  <c r="DJ104" s="1"/>
  <c r="AO101"/>
  <c r="DJ101" s="1"/>
  <c r="AQ672"/>
  <c r="AQ669"/>
  <c r="DK669" s="1"/>
  <c r="AQ643"/>
  <c r="AO643" s="1"/>
  <c r="AR643"/>
  <c r="DJ745"/>
  <c r="DJ549"/>
  <c r="DJ539"/>
  <c r="DJ410"/>
  <c r="EE12"/>
  <c r="AL646"/>
  <c r="AK646"/>
  <c r="AH646" s="1"/>
  <c r="AF646" s="1"/>
  <c r="AK641"/>
  <c r="DH641" s="1"/>
  <c r="AK629"/>
  <c r="DH629" s="1"/>
  <c r="AL620"/>
  <c r="AK620"/>
  <c r="AK619"/>
  <c r="DH619" s="1"/>
  <c r="AK618"/>
  <c r="DH618" s="1"/>
  <c r="AK616"/>
  <c r="DH616" s="1"/>
  <c r="AK617"/>
  <c r="DH617" s="1"/>
  <c r="AK614"/>
  <c r="DH614" s="1"/>
  <c r="AK613"/>
  <c r="DH613" s="1"/>
  <c r="AK612"/>
  <c r="AL612"/>
  <c r="DH612" s="1"/>
  <c r="AK615"/>
  <c r="DH615" s="1"/>
  <c r="AK611"/>
  <c r="AH611" s="1"/>
  <c r="AF611" s="1"/>
  <c r="AL611"/>
  <c r="AK490"/>
  <c r="DH490" s="1"/>
  <c r="AL489"/>
  <c r="AK489"/>
  <c r="AH489" s="1"/>
  <c r="AF489" s="1"/>
  <c r="DH254"/>
  <c r="DH168"/>
  <c r="DH159"/>
  <c r="DH745"/>
  <c r="DH12"/>
  <c r="AM307"/>
  <c r="DI307" s="1"/>
  <c r="AM202"/>
  <c r="AM247"/>
  <c r="AM159"/>
  <c r="DI159" s="1"/>
  <c r="AN179"/>
  <c r="DI179" s="1"/>
  <c r="AM31"/>
  <c r="DI31" s="1"/>
  <c r="AM32"/>
  <c r="DI32" s="1"/>
  <c r="AM25"/>
  <c r="DI25" s="1"/>
  <c r="AM24"/>
  <c r="DI24" s="1"/>
  <c r="AM53"/>
  <c r="AO117"/>
  <c r="DJ117" s="1"/>
  <c r="AO175"/>
  <c r="DJ175" s="1"/>
  <c r="AO172"/>
  <c r="DJ172" s="1"/>
  <c r="AM160"/>
  <c r="DI160" s="1"/>
  <c r="AM136"/>
  <c r="DI136" s="1"/>
  <c r="AP130"/>
  <c r="AP100"/>
  <c r="AO100"/>
  <c r="AO76"/>
  <c r="DJ76" s="1"/>
  <c r="AO75"/>
  <c r="DJ75" s="1"/>
  <c r="AP74"/>
  <c r="DJ74" s="1"/>
  <c r="AO74"/>
  <c r="AO40"/>
  <c r="DJ40" s="1"/>
  <c r="AP67"/>
  <c r="AO173"/>
  <c r="DJ173" s="1"/>
  <c r="AO67"/>
  <c r="AM67" s="1"/>
  <c r="AH124"/>
  <c r="DG124" s="1"/>
  <c r="AH111"/>
  <c r="DG111" s="1"/>
  <c r="AH110"/>
  <c r="DG110" s="1"/>
  <c r="AM110"/>
  <c r="DI110" s="1"/>
  <c r="AN109"/>
  <c r="DI496"/>
  <c r="DI745"/>
  <c r="DJ529"/>
  <c r="DI10"/>
  <c r="AH231"/>
  <c r="DG231" s="1"/>
  <c r="AF468"/>
  <c r="AH307"/>
  <c r="DG307" s="1"/>
  <c r="AH239"/>
  <c r="DG239" s="1"/>
  <c r="AI207"/>
  <c r="AH207"/>
  <c r="AH133"/>
  <c r="DG133" s="1"/>
  <c r="AF413"/>
  <c r="AF674"/>
  <c r="DF674" s="1"/>
  <c r="AG666"/>
  <c r="DF666" s="1"/>
  <c r="AF666"/>
  <c r="AG668"/>
  <c r="DF668" s="1"/>
  <c r="AF668"/>
  <c r="AF631"/>
  <c r="AG630"/>
  <c r="AF630"/>
  <c r="AH630" s="1"/>
  <c r="AK630" s="1"/>
  <c r="AF640"/>
  <c r="AF639"/>
  <c r="DF639" s="1"/>
  <c r="AF638"/>
  <c r="DF638" s="1"/>
  <c r="AG448"/>
  <c r="DF448" s="1"/>
  <c r="AF448"/>
  <c r="AG437"/>
  <c r="AF437"/>
  <c r="AH437" s="1"/>
  <c r="AH125"/>
  <c r="DG125" s="1"/>
  <c r="AI109"/>
  <c r="AD163"/>
  <c r="DE163" s="1"/>
  <c r="AD162"/>
  <c r="DE162" s="1"/>
  <c r="AG451"/>
  <c r="AF451"/>
  <c r="AH451" s="1"/>
  <c r="AF419"/>
  <c r="AD419" s="1"/>
  <c r="AG419"/>
  <c r="AG418"/>
  <c r="DF418" s="1"/>
  <c r="AF418"/>
  <c r="AE359"/>
  <c r="DE359" s="1"/>
  <c r="AD359"/>
  <c r="AE207"/>
  <c r="DE207" s="1"/>
  <c r="AD207"/>
  <c r="AD120"/>
  <c r="DE120" s="1"/>
  <c r="AD114"/>
  <c r="DE114" s="1"/>
  <c r="AD113"/>
  <c r="AD119"/>
  <c r="AE119"/>
  <c r="DE119" s="1"/>
  <c r="AE118"/>
  <c r="AD118"/>
  <c r="AG83"/>
  <c r="AF40"/>
  <c r="DF40" s="1"/>
  <c r="AD752"/>
  <c r="AF752" s="1"/>
  <c r="AH752" s="1"/>
  <c r="AB468"/>
  <c r="DD468" s="1"/>
  <c r="Z96"/>
  <c r="Z120"/>
  <c r="AA83"/>
  <c r="Z83"/>
  <c r="Z93"/>
  <c r="DC93" s="1"/>
  <c r="AA102"/>
  <c r="DC102" s="1"/>
  <c r="Z102"/>
  <c r="X102" s="1"/>
  <c r="Y102"/>
  <c r="DB102" s="1"/>
  <c r="DB113"/>
  <c r="Z175"/>
  <c r="DC175" s="1"/>
  <c r="Z40"/>
  <c r="DC40" s="1"/>
  <c r="Z55"/>
  <c r="Z54"/>
  <c r="Z53"/>
  <c r="DC53" s="1"/>
  <c r="Z52"/>
  <c r="DC52" s="1"/>
  <c r="Z82"/>
  <c r="DC82" s="1"/>
  <c r="AA118"/>
  <c r="Z118"/>
  <c r="X118" s="1"/>
  <c r="Z119"/>
  <c r="X119" s="1"/>
  <c r="AA119"/>
  <c r="Z97"/>
  <c r="X95"/>
  <c r="X58"/>
  <c r="Z133"/>
  <c r="Z668"/>
  <c r="AA668"/>
  <c r="DC668" s="1"/>
  <c r="AA666"/>
  <c r="Z666"/>
  <c r="Z601"/>
  <c r="DC601" s="1"/>
  <c r="V462"/>
  <c r="DB403"/>
  <c r="Z399"/>
  <c r="DC399" s="1"/>
  <c r="AA74"/>
  <c r="Z74"/>
  <c r="DC74" l="1"/>
  <c r="DC666"/>
  <c r="Z58"/>
  <c r="DC58" s="1"/>
  <c r="DB58"/>
  <c r="X97"/>
  <c r="DB97" s="1"/>
  <c r="DC97"/>
  <c r="DC83"/>
  <c r="X96"/>
  <c r="DB96" s="1"/>
  <c r="DC96"/>
  <c r="DE118"/>
  <c r="AE419"/>
  <c r="DE419" s="1"/>
  <c r="DF419"/>
  <c r="AD640"/>
  <c r="DF640"/>
  <c r="AI630"/>
  <c r="DF630"/>
  <c r="DG207"/>
  <c r="AN67"/>
  <c r="DI67" s="1"/>
  <c r="DJ67"/>
  <c r="DJ100"/>
  <c r="AO53"/>
  <c r="DJ53" s="1"/>
  <c r="DI53"/>
  <c r="AK202"/>
  <c r="DH202" s="1"/>
  <c r="DI202"/>
  <c r="AI489"/>
  <c r="DG489" s="1"/>
  <c r="DH489"/>
  <c r="DH611"/>
  <c r="DH620"/>
  <c r="DH646"/>
  <c r="DK643"/>
  <c r="W4"/>
  <c r="DA435"/>
  <c r="AF496"/>
  <c r="DF496" s="1"/>
  <c r="DG496"/>
  <c r="X462"/>
  <c r="DB462" s="1"/>
  <c r="DA462"/>
  <c r="X133"/>
  <c r="DB133" s="1"/>
  <c r="DC133"/>
  <c r="X120"/>
  <c r="DB120" s="1"/>
  <c r="DC120"/>
  <c r="AI451"/>
  <c r="DG451" s="1"/>
  <c r="DF451"/>
  <c r="AI437"/>
  <c r="DG437" s="1"/>
  <c r="DF437"/>
  <c r="AH631"/>
  <c r="DG631" s="1"/>
  <c r="DF631"/>
  <c r="AH413"/>
  <c r="DG413" s="1"/>
  <c r="DF413"/>
  <c r="AH468"/>
  <c r="DF468"/>
  <c r="AO247"/>
  <c r="DJ247" s="1"/>
  <c r="DI247"/>
  <c r="AO672"/>
  <c r="DJ672" s="1"/>
  <c r="DK672"/>
  <c r="S230"/>
  <c r="CY230" s="1"/>
  <c r="CX230"/>
  <c r="N405"/>
  <c r="CW405" s="1"/>
  <c r="CX405"/>
  <c r="N430"/>
  <c r="CW430" s="1"/>
  <c r="CX430"/>
  <c r="N258"/>
  <c r="CX258"/>
  <c r="T164"/>
  <c r="CZ164" s="1"/>
  <c r="DA164"/>
  <c r="R409"/>
  <c r="CY409" s="1"/>
  <c r="CX409"/>
  <c r="Z416"/>
  <c r="DC416" s="1"/>
  <c r="DB416"/>
  <c r="Z95"/>
  <c r="DC95" s="1"/>
  <c r="DB95"/>
  <c r="Y119"/>
  <c r="DB119" s="1"/>
  <c r="DC119"/>
  <c r="X55"/>
  <c r="DB55" s="1"/>
  <c r="DC55"/>
  <c r="Y118"/>
  <c r="DB118" s="1"/>
  <c r="DC118"/>
  <c r="X54"/>
  <c r="DB54" s="1"/>
  <c r="DC54"/>
  <c r="AA6"/>
  <c r="AU681"/>
  <c r="AC4"/>
  <c r="AB4"/>
  <c r="AG4"/>
  <c r="AD418"/>
  <c r="U3"/>
  <c r="U779"/>
  <c r="U780" s="1"/>
  <c r="T774"/>
  <c r="Q2"/>
  <c r="AK451"/>
  <c r="AH490"/>
  <c r="AG489"/>
  <c r="DF489" s="1"/>
  <c r="AL451"/>
  <c r="DH451" s="1"/>
  <c r="AQ247"/>
  <c r="DK247" s="1"/>
  <c r="AS244"/>
  <c r="AI646"/>
  <c r="U230"/>
  <c r="AV683"/>
  <c r="AV7" s="1"/>
  <c r="AE418"/>
  <c r="DE418" s="1"/>
  <c r="V230"/>
  <c r="AH202"/>
  <c r="DG202" s="1"/>
  <c r="N203"/>
  <c r="CW203" s="1"/>
  <c r="AP643"/>
  <c r="AO669"/>
  <c r="DJ669" s="1"/>
  <c r="EE13"/>
  <c r="AO143"/>
  <c r="DJ143" s="1"/>
  <c r="AQ641"/>
  <c r="DK641" s="1"/>
  <c r="AI611"/>
  <c r="EB12"/>
  <c r="EB13" s="1"/>
  <c r="EB14" s="1"/>
  <c r="EB15" s="1"/>
  <c r="EB16" s="1"/>
  <c r="EB17" s="1"/>
  <c r="AM172"/>
  <c r="DI172" s="1"/>
  <c r="AM173"/>
  <c r="DI173" s="1"/>
  <c r="AM175"/>
  <c r="DI175" s="1"/>
  <c r="AH641"/>
  <c r="DG641" s="1"/>
  <c r="ED12"/>
  <c r="ED13" s="1"/>
  <c r="ED14" s="1"/>
  <c r="ED15" s="1"/>
  <c r="ED16" s="1"/>
  <c r="ED17" s="1"/>
  <c r="ED18" s="1"/>
  <c r="ED19" s="1"/>
  <c r="ED20" s="1"/>
  <c r="ED21" s="1"/>
  <c r="ED22" s="1"/>
  <c r="ED23" s="1"/>
  <c r="DC309"/>
  <c r="X616"/>
  <c r="DB616" s="1"/>
  <c r="X475"/>
  <c r="Y475"/>
  <c r="Y456"/>
  <c r="X456"/>
  <c r="V456" s="1"/>
  <c r="Y668"/>
  <c r="X668"/>
  <c r="X746"/>
  <c r="DB746" s="1"/>
  <c r="X717"/>
  <c r="X749"/>
  <c r="DB749" s="1"/>
  <c r="X751"/>
  <c r="DB751" s="1"/>
  <c r="Y470"/>
  <c r="X470"/>
  <c r="X285"/>
  <c r="DB285" s="1"/>
  <c r="Z154"/>
  <c r="X154" s="1"/>
  <c r="AA154"/>
  <c r="X156"/>
  <c r="DB156" s="1"/>
  <c r="Z155"/>
  <c r="DC155" s="1"/>
  <c r="Y154" l="1"/>
  <c r="DB154" s="1"/>
  <c r="DC154"/>
  <c r="DB470"/>
  <c r="DB668"/>
  <c r="W456"/>
  <c r="DA456" s="1"/>
  <c r="DB456"/>
  <c r="AP6"/>
  <c r="DJ643"/>
  <c r="U2"/>
  <c r="CZ230"/>
  <c r="AF490"/>
  <c r="DF490" s="1"/>
  <c r="DG490"/>
  <c r="AK468"/>
  <c r="DH468" s="1"/>
  <c r="DG468"/>
  <c r="Z717"/>
  <c r="DC717" s="1"/>
  <c r="DB717"/>
  <c r="AG611"/>
  <c r="DF611" s="1"/>
  <c r="DG611"/>
  <c r="AI6"/>
  <c r="DG646"/>
  <c r="L258"/>
  <c r="CW258"/>
  <c r="AL630"/>
  <c r="DH630" s="1"/>
  <c r="DG630"/>
  <c r="AD5"/>
  <c r="DE640"/>
  <c r="AF641"/>
  <c r="DF641" s="1"/>
  <c r="AG646"/>
  <c r="V774"/>
  <c r="U774"/>
  <c r="EB18"/>
  <c r="EB19" s="1"/>
  <c r="EB20" s="1"/>
  <c r="EB21" s="1"/>
  <c r="EB22" s="1"/>
  <c r="EB23" s="1"/>
  <c r="V285"/>
  <c r="DA285" s="1"/>
  <c r="T2"/>
  <c r="W230"/>
  <c r="DA230" s="1"/>
  <c r="X230"/>
  <c r="X774" s="1"/>
  <c r="DB475"/>
  <c r="X655"/>
  <c r="X656"/>
  <c r="V451"/>
  <c r="V459"/>
  <c r="T640"/>
  <c r="CZ640" s="1"/>
  <c r="T639"/>
  <c r="U639"/>
  <c r="CZ639" s="1"/>
  <c r="V458"/>
  <c r="U477"/>
  <c r="U638"/>
  <c r="T638"/>
  <c r="T711"/>
  <c r="CZ711" s="1"/>
  <c r="U668"/>
  <c r="T713"/>
  <c r="CZ713" s="1"/>
  <c r="T717"/>
  <c r="CZ717" s="1"/>
  <c r="T718"/>
  <c r="CZ718" s="1"/>
  <c r="CZ550"/>
  <c r="T478"/>
  <c r="R478" s="1"/>
  <c r="U478"/>
  <c r="U102"/>
  <c r="T102"/>
  <c r="T104"/>
  <c r="CZ104" s="1"/>
  <c r="U72"/>
  <c r="CZ72" s="1"/>
  <c r="T72"/>
  <c r="CU576"/>
  <c r="K575"/>
  <c r="J575"/>
  <c r="J578"/>
  <c r="K578" s="1"/>
  <c r="CU578" s="1"/>
  <c r="J237"/>
  <c r="CU237" s="1"/>
  <c r="L261"/>
  <c r="K145"/>
  <c r="J170"/>
  <c r="CU170" s="1"/>
  <c r="J51"/>
  <c r="CU51" s="1"/>
  <c r="L172"/>
  <c r="CV172" s="1"/>
  <c r="L173"/>
  <c r="CV173" s="1"/>
  <c r="K128"/>
  <c r="J58"/>
  <c r="CU58" s="1"/>
  <c r="S478" l="1"/>
  <c r="CY478" s="1"/>
  <c r="CZ478"/>
  <c r="U6"/>
  <c r="V655"/>
  <c r="DA655" s="1"/>
  <c r="DB655"/>
  <c r="N261"/>
  <c r="CV261"/>
  <c r="CU575"/>
  <c r="CZ102"/>
  <c r="CZ638"/>
  <c r="X459"/>
  <c r="DB459" s="1"/>
  <c r="DA459"/>
  <c r="V656"/>
  <c r="DA656" s="1"/>
  <c r="DB656"/>
  <c r="AG6"/>
  <c r="DF646"/>
  <c r="J258"/>
  <c r="CV258"/>
  <c r="K5"/>
  <c r="W774"/>
  <c r="P478"/>
  <c r="Q478"/>
  <c r="S5"/>
  <c r="W2"/>
  <c r="T285"/>
  <c r="CZ285" s="1"/>
  <c r="V2"/>
  <c r="Y230"/>
  <c r="DB230" s="1"/>
  <c r="CZ477"/>
  <c r="Z230"/>
  <c r="Z774" s="1"/>
  <c r="N702"/>
  <c r="CW702" s="1"/>
  <c r="N700"/>
  <c r="CW700" s="1"/>
  <c r="O696"/>
  <c r="N696"/>
  <c r="O694"/>
  <c r="N694"/>
  <c r="P676"/>
  <c r="CX676" s="1"/>
  <c r="N674"/>
  <c r="P751"/>
  <c r="R746"/>
  <c r="P750"/>
  <c r="R748"/>
  <c r="CY748" s="1"/>
  <c r="N687"/>
  <c r="O678"/>
  <c r="CW678" s="1"/>
  <c r="N678"/>
  <c r="N712"/>
  <c r="N717"/>
  <c r="M650"/>
  <c r="M609"/>
  <c r="L505"/>
  <c r="CV505" s="1"/>
  <c r="L161"/>
  <c r="J161" s="1"/>
  <c r="CU161" s="1"/>
  <c r="M161"/>
  <c r="CV161" s="1"/>
  <c r="L162"/>
  <c r="CV162" s="1"/>
  <c r="M257"/>
  <c r="CV257" s="1"/>
  <c r="L257"/>
  <c r="N257" s="1"/>
  <c r="L268"/>
  <c r="N268" s="1"/>
  <c r="P268" s="1"/>
  <c r="R268" s="1"/>
  <c r="M268"/>
  <c r="L111"/>
  <c r="CV111" s="1"/>
  <c r="M449"/>
  <c r="L449"/>
  <c r="L459"/>
  <c r="CV459" s="1"/>
  <c r="M458"/>
  <c r="CV458" s="1"/>
  <c r="L458"/>
  <c r="L131"/>
  <c r="CV131" s="1"/>
  <c r="L132"/>
  <c r="L110"/>
  <c r="CV110" s="1"/>
  <c r="L167"/>
  <c r="CV167" s="1"/>
  <c r="J40"/>
  <c r="CU40" s="1"/>
  <c r="L462"/>
  <c r="CV462" s="1"/>
  <c r="M470"/>
  <c r="CV470" s="1"/>
  <c r="L470"/>
  <c r="M451"/>
  <c r="L134"/>
  <c r="CV134" s="1"/>
  <c r="L133"/>
  <c r="M207"/>
  <c r="L207"/>
  <c r="Q458"/>
  <c r="P458"/>
  <c r="Q486"/>
  <c r="P486"/>
  <c r="L486" s="1"/>
  <c r="CV486" s="1"/>
  <c r="P437"/>
  <c r="Q437"/>
  <c r="CX437" s="1"/>
  <c r="Q451"/>
  <c r="R174"/>
  <c r="CY174" s="1"/>
  <c r="R172"/>
  <c r="CY172" s="1"/>
  <c r="R173"/>
  <c r="CY173" s="1"/>
  <c r="P83"/>
  <c r="N83" s="1"/>
  <c r="Q83"/>
  <c r="P641"/>
  <c r="CX641" s="1"/>
  <c r="P742"/>
  <c r="O736"/>
  <c r="N736"/>
  <c r="P736" s="1"/>
  <c r="Q650"/>
  <c r="P650"/>
  <c r="R650" s="1"/>
  <c r="R307"/>
  <c r="CY307" s="1"/>
  <c r="R311"/>
  <c r="R315"/>
  <c r="CY315" s="1"/>
  <c r="R248"/>
  <c r="CY248" s="1"/>
  <c r="R247"/>
  <c r="CY247" s="1"/>
  <c r="R246"/>
  <c r="CY246" s="1"/>
  <c r="R244"/>
  <c r="CY244" s="1"/>
  <c r="N246"/>
  <c r="N245"/>
  <c r="R223"/>
  <c r="CY223" s="1"/>
  <c r="N231"/>
  <c r="CW231" s="1"/>
  <c r="L246" l="1"/>
  <c r="CV246" s="1"/>
  <c r="CW246"/>
  <c r="N742"/>
  <c r="CW742" s="1"/>
  <c r="CX742"/>
  <c r="O83"/>
  <c r="CW83" s="1"/>
  <c r="CX83"/>
  <c r="L245"/>
  <c r="CV245" s="1"/>
  <c r="CW245"/>
  <c r="S650"/>
  <c r="CX650"/>
  <c r="Q736"/>
  <c r="CX736" s="1"/>
  <c r="CW736"/>
  <c r="CX486"/>
  <c r="CX458"/>
  <c r="CV207"/>
  <c r="CV449"/>
  <c r="O268"/>
  <c r="CV268"/>
  <c r="P717"/>
  <c r="CX717" s="1"/>
  <c r="CW717"/>
  <c r="P687"/>
  <c r="CX687" s="1"/>
  <c r="CW687"/>
  <c r="R750"/>
  <c r="CY750" s="1"/>
  <c r="CX750"/>
  <c r="R751"/>
  <c r="CY751" s="1"/>
  <c r="CX751"/>
  <c r="CW694"/>
  <c r="CW696"/>
  <c r="CX478"/>
  <c r="P261"/>
  <c r="CW261"/>
  <c r="P311"/>
  <c r="CY311"/>
  <c r="J133"/>
  <c r="CU133" s="1"/>
  <c r="CV133"/>
  <c r="M6"/>
  <c r="P712"/>
  <c r="CX712" s="1"/>
  <c r="CW712"/>
  <c r="P746"/>
  <c r="CX746" s="1"/>
  <c r="CY746"/>
  <c r="P674"/>
  <c r="CX674" s="1"/>
  <c r="CW674"/>
  <c r="H258"/>
  <c r="CT258" s="1"/>
  <c r="CU258"/>
  <c r="AA230"/>
  <c r="Y774"/>
  <c r="M277"/>
  <c r="R285"/>
  <c r="CY285" s="1"/>
  <c r="Y2"/>
  <c r="CY349"/>
  <c r="Q678"/>
  <c r="O257"/>
  <c r="CW257" s="1"/>
  <c r="AB230"/>
  <c r="P678"/>
  <c r="P257"/>
  <c r="J246"/>
  <c r="J245"/>
  <c r="N244"/>
  <c r="CW244" s="1"/>
  <c r="S6" l="1"/>
  <c r="CY650"/>
  <c r="H246"/>
  <c r="CT246" s="1"/>
  <c r="CU246"/>
  <c r="H245"/>
  <c r="CT245" s="1"/>
  <c r="CU245"/>
  <c r="CX678"/>
  <c r="AC230"/>
  <c r="DD230" s="1"/>
  <c r="DC230"/>
  <c r="N311"/>
  <c r="CX311"/>
  <c r="R261"/>
  <c r="CY261" s="1"/>
  <c r="CX261"/>
  <c r="Q268"/>
  <c r="CW268"/>
  <c r="AA2"/>
  <c r="M774"/>
  <c r="AB774"/>
  <c r="AC774"/>
  <c r="AA774"/>
  <c r="P277"/>
  <c r="O277"/>
  <c r="Q257"/>
  <c r="CX257" s="1"/>
  <c r="AE230"/>
  <c r="AC2"/>
  <c r="AD230"/>
  <c r="AD774" s="1"/>
  <c r="R257"/>
  <c r="DF159"/>
  <c r="DF163"/>
  <c r="DF684"/>
  <c r="DE280"/>
  <c r="DD483"/>
  <c r="DD712"/>
  <c r="DD56"/>
  <c r="CZ745"/>
  <c r="DC684"/>
  <c r="DB509"/>
  <c r="DA485"/>
  <c r="DC164"/>
  <c r="CZ26"/>
  <c r="CZ25"/>
  <c r="DA155"/>
  <c r="CY155"/>
  <c r="DA151"/>
  <c r="CZ151"/>
  <c r="CY151"/>
  <c r="CY124"/>
  <c r="DC56"/>
  <c r="DB56"/>
  <c r="DA56"/>
  <c r="CZ56"/>
  <c r="CY56"/>
  <c r="CW745"/>
  <c r="CW648"/>
  <c r="CX517"/>
  <c r="CW459"/>
  <c r="CX338"/>
  <c r="CW223"/>
  <c r="CW155"/>
  <c r="CX151"/>
  <c r="CX56"/>
  <c r="CW56"/>
  <c r="CV56"/>
  <c r="CU712"/>
  <c r="CU459"/>
  <c r="CU403"/>
  <c r="CT56"/>
  <c r="CU124"/>
  <c r="CT687"/>
  <c r="AD746"/>
  <c r="DE746" s="1"/>
  <c r="AF559"/>
  <c r="DF559" s="1"/>
  <c r="N559"/>
  <c r="CW559" s="1"/>
  <c r="AF561"/>
  <c r="DF561" s="1"/>
  <c r="Z561"/>
  <c r="DC561" s="1"/>
  <c r="AF560"/>
  <c r="DF560" s="1"/>
  <c r="Z560"/>
  <c r="DC560" s="1"/>
  <c r="N561"/>
  <c r="CW561" s="1"/>
  <c r="N560"/>
  <c r="CW560" s="1"/>
  <c r="P565"/>
  <c r="CX565" s="1"/>
  <c r="T565"/>
  <c r="CZ565" s="1"/>
  <c r="Z565"/>
  <c r="DC565" s="1"/>
  <c r="AF565"/>
  <c r="DF565" s="1"/>
  <c r="N568"/>
  <c r="CW568" s="1"/>
  <c r="T568"/>
  <c r="CZ568" s="1"/>
  <c r="Z568"/>
  <c r="DC568" s="1"/>
  <c r="AF568"/>
  <c r="DF568" s="1"/>
  <c r="N567"/>
  <c r="CW567" s="1"/>
  <c r="T567"/>
  <c r="CZ567" s="1"/>
  <c r="Z567"/>
  <c r="DC567" s="1"/>
  <c r="AF567"/>
  <c r="DF567" s="1"/>
  <c r="N566"/>
  <c r="CW566" s="1"/>
  <c r="T566"/>
  <c r="CZ566" s="1"/>
  <c r="Z566"/>
  <c r="DC566" s="1"/>
  <c r="AF566"/>
  <c r="DF566" s="1"/>
  <c r="AF569"/>
  <c r="DF569" s="1"/>
  <c r="Z569"/>
  <c r="DC569" s="1"/>
  <c r="T569"/>
  <c r="CZ569" s="1"/>
  <c r="N569"/>
  <c r="CW569" s="1"/>
  <c r="N564"/>
  <c r="CW564" s="1"/>
  <c r="T564"/>
  <c r="CZ564" s="1"/>
  <c r="Z564"/>
  <c r="DC564" s="1"/>
  <c r="AF564"/>
  <c r="DF564" s="1"/>
  <c r="N563"/>
  <c r="CW563" s="1"/>
  <c r="T563"/>
  <c r="CZ563" s="1"/>
  <c r="Z563"/>
  <c r="DC563" s="1"/>
  <c r="AF563"/>
  <c r="DF563" s="1"/>
  <c r="N562"/>
  <c r="CW562" s="1"/>
  <c r="T562"/>
  <c r="CZ562" s="1"/>
  <c r="Z562"/>
  <c r="DC562" s="1"/>
  <c r="AF562"/>
  <c r="DF562" s="1"/>
  <c r="AH598"/>
  <c r="DG598" s="1"/>
  <c r="Z597"/>
  <c r="DC597" s="1"/>
  <c r="J597"/>
  <c r="CU597" s="1"/>
  <c r="N594"/>
  <c r="CW594" s="1"/>
  <c r="T594"/>
  <c r="CZ594" s="1"/>
  <c r="Z594"/>
  <c r="DC594" s="1"/>
  <c r="AF594"/>
  <c r="DF594" s="1"/>
  <c r="N593"/>
  <c r="CW593" s="1"/>
  <c r="T593"/>
  <c r="CZ593" s="1"/>
  <c r="Z593"/>
  <c r="DC593" s="1"/>
  <c r="AF593"/>
  <c r="DF593" s="1"/>
  <c r="AF592"/>
  <c r="DF592" s="1"/>
  <c r="N592"/>
  <c r="CW592" s="1"/>
  <c r="T592"/>
  <c r="CZ592" s="1"/>
  <c r="DE230" l="1"/>
  <c r="S268"/>
  <c r="CY268" s="1"/>
  <c r="CX268"/>
  <c r="L311"/>
  <c r="CV311" s="1"/>
  <c r="CW311"/>
  <c r="AF746"/>
  <c r="DF746" s="1"/>
  <c r="P774"/>
  <c r="O774"/>
  <c r="AE774"/>
  <c r="R277"/>
  <c r="Q277"/>
  <c r="CX277" s="1"/>
  <c r="S257"/>
  <c r="CY257" s="1"/>
  <c r="AG230"/>
  <c r="AE2"/>
  <c r="AF230"/>
  <c r="AF774" s="1"/>
  <c r="DX12"/>
  <c r="DZ12"/>
  <c r="DZ13" s="1"/>
  <c r="DV12"/>
  <c r="DV13" s="1"/>
  <c r="DV14" s="1"/>
  <c r="DV15" s="1"/>
  <c r="DV16" s="1"/>
  <c r="DY12"/>
  <c r="DY13" s="1"/>
  <c r="DX13"/>
  <c r="DX14" s="1"/>
  <c r="DX15" s="1"/>
  <c r="DX16" s="1"/>
  <c r="DP12"/>
  <c r="DP13" s="1"/>
  <c r="DP14" s="1"/>
  <c r="DP15" s="1"/>
  <c r="DP16" s="1"/>
  <c r="DQ12"/>
  <c r="DQ13" s="1"/>
  <c r="DQ14" s="1"/>
  <c r="DQ15" s="1"/>
  <c r="DQ16" s="1"/>
  <c r="DQ17" s="1"/>
  <c r="DQ18" s="1"/>
  <c r="P593"/>
  <c r="CX593" s="1"/>
  <c r="P594"/>
  <c r="CX594" s="1"/>
  <c r="AF598"/>
  <c r="DF598" s="1"/>
  <c r="AB562"/>
  <c r="DD562" s="1"/>
  <c r="P562"/>
  <c r="CX562" s="1"/>
  <c r="AB563"/>
  <c r="DD563" s="1"/>
  <c r="P563"/>
  <c r="CX563" s="1"/>
  <c r="AB564"/>
  <c r="DD564" s="1"/>
  <c r="P564"/>
  <c r="CX564" s="1"/>
  <c r="AB566"/>
  <c r="DD566" s="1"/>
  <c r="P566"/>
  <c r="CX566" s="1"/>
  <c r="AB567"/>
  <c r="DD567" s="1"/>
  <c r="P567"/>
  <c r="CX567" s="1"/>
  <c r="AB568"/>
  <c r="DD568" s="1"/>
  <c r="P568"/>
  <c r="CX568" s="1"/>
  <c r="P561"/>
  <c r="CX561" s="1"/>
  <c r="P592"/>
  <c r="CX592" s="1"/>
  <c r="P569"/>
  <c r="CX569" s="1"/>
  <c r="AB569"/>
  <c r="DD569" s="1"/>
  <c r="P560"/>
  <c r="CX560" s="1"/>
  <c r="P559"/>
  <c r="CX559" s="1"/>
  <c r="N591"/>
  <c r="CW591" s="1"/>
  <c r="AA591"/>
  <c r="DC591" s="1"/>
  <c r="AF590"/>
  <c r="DF590" s="1"/>
  <c r="N590"/>
  <c r="CW590" s="1"/>
  <c r="AF589"/>
  <c r="DF589" s="1"/>
  <c r="AG591"/>
  <c r="DF591" s="1"/>
  <c r="N589"/>
  <c r="CW589" s="1"/>
  <c r="P608"/>
  <c r="CX608" s="1"/>
  <c r="T608"/>
  <c r="CZ608" s="1"/>
  <c r="Z608"/>
  <c r="DC608" s="1"/>
  <c r="AF608"/>
  <c r="DF608" s="1"/>
  <c r="AF607"/>
  <c r="DF607" s="1"/>
  <c r="T607"/>
  <c r="CZ607" s="1"/>
  <c r="Z607"/>
  <c r="DC607" s="1"/>
  <c r="P607"/>
  <c r="CX607" s="1"/>
  <c r="P730"/>
  <c r="CX730" s="1"/>
  <c r="T730"/>
  <c r="CZ730" s="1"/>
  <c r="Z730"/>
  <c r="DC730" s="1"/>
  <c r="AF730"/>
  <c r="DF730" s="1"/>
  <c r="P729"/>
  <c r="CX729" s="1"/>
  <c r="T729"/>
  <c r="CZ729" s="1"/>
  <c r="Z729"/>
  <c r="DC729" s="1"/>
  <c r="P728"/>
  <c r="CX728" s="1"/>
  <c r="T728"/>
  <c r="CZ728" s="1"/>
  <c r="Z728"/>
  <c r="DC728" s="1"/>
  <c r="P727"/>
  <c r="CX727" s="1"/>
  <c r="T727"/>
  <c r="CZ727" s="1"/>
  <c r="Z727"/>
  <c r="DC727" s="1"/>
  <c r="AD727"/>
  <c r="DE727" s="1"/>
  <c r="AD726"/>
  <c r="DE726" s="1"/>
  <c r="Z726"/>
  <c r="DC726" s="1"/>
  <c r="T726"/>
  <c r="CZ726" s="1"/>
  <c r="P726"/>
  <c r="CX726" s="1"/>
  <c r="Z725"/>
  <c r="DC725" s="1"/>
  <c r="T725"/>
  <c r="CZ725" s="1"/>
  <c r="P725"/>
  <c r="CX725" s="1"/>
  <c r="P720"/>
  <c r="CX720" s="1"/>
  <c r="T720"/>
  <c r="CZ720" s="1"/>
  <c r="Z720"/>
  <c r="DC720" s="1"/>
  <c r="AF720"/>
  <c r="DF720" s="1"/>
  <c r="P719"/>
  <c r="CX719" s="1"/>
  <c r="T719"/>
  <c r="CZ719" s="1"/>
  <c r="Z719"/>
  <c r="DC719" s="1"/>
  <c r="AF719"/>
  <c r="DF719" s="1"/>
  <c r="P718"/>
  <c r="CX718" s="1"/>
  <c r="AF718"/>
  <c r="DF718" s="1"/>
  <c r="Z718"/>
  <c r="DC718" s="1"/>
  <c r="AF683"/>
  <c r="DF683" s="1"/>
  <c r="T683"/>
  <c r="CZ683" s="1"/>
  <c r="N683"/>
  <c r="CW683" s="1"/>
  <c r="T684"/>
  <c r="CZ684" s="1"/>
  <c r="N684"/>
  <c r="CW684" s="1"/>
  <c r="N682"/>
  <c r="CW682" s="1"/>
  <c r="T682"/>
  <c r="CZ682" s="1"/>
  <c r="Z682"/>
  <c r="DC682" s="1"/>
  <c r="N681"/>
  <c r="CW681" s="1"/>
  <c r="T681"/>
  <c r="CZ681" s="1"/>
  <c r="Z681"/>
  <c r="DC681" s="1"/>
  <c r="AF681"/>
  <c r="DF681" s="1"/>
  <c r="AF680"/>
  <c r="DF680" s="1"/>
  <c r="Z680"/>
  <c r="DC680" s="1"/>
  <c r="T680"/>
  <c r="CZ680" s="1"/>
  <c r="AF679"/>
  <c r="DF679" s="1"/>
  <c r="T679"/>
  <c r="CZ679" s="1"/>
  <c r="Z679"/>
  <c r="DC679" s="1"/>
  <c r="AF673"/>
  <c r="DF673" s="1"/>
  <c r="T673"/>
  <c r="CZ673" s="1"/>
  <c r="N673"/>
  <c r="CW673" s="1"/>
  <c r="Z708"/>
  <c r="DC708" s="1"/>
  <c r="AF708"/>
  <c r="DF708" s="1"/>
  <c r="T708"/>
  <c r="CZ708" s="1"/>
  <c r="P708"/>
  <c r="CX708" s="1"/>
  <c r="Z704"/>
  <c r="DC704" s="1"/>
  <c r="N704"/>
  <c r="CW704" s="1"/>
  <c r="Z703"/>
  <c r="DC703" s="1"/>
  <c r="T703"/>
  <c r="CZ703" s="1"/>
  <c r="P703"/>
  <c r="CX703" s="1"/>
  <c r="AF702"/>
  <c r="DF702" s="1"/>
  <c r="Z702"/>
  <c r="DC702" s="1"/>
  <c r="T702"/>
  <c r="CZ702" s="1"/>
  <c r="P702"/>
  <c r="CX702" s="1"/>
  <c r="Z701"/>
  <c r="DC701" s="1"/>
  <c r="T701"/>
  <c r="CZ701" s="1"/>
  <c r="P701"/>
  <c r="CX701" s="1"/>
  <c r="T700"/>
  <c r="CZ700" s="1"/>
  <c r="Z700"/>
  <c r="DC700" s="1"/>
  <c r="T699"/>
  <c r="CZ699" s="1"/>
  <c r="Z699"/>
  <c r="DC699" s="1"/>
  <c r="N699"/>
  <c r="CW699" s="1"/>
  <c r="DF230" l="1"/>
  <c r="AB704"/>
  <c r="DD704" s="1"/>
  <c r="AH746"/>
  <c r="DG746" s="1"/>
  <c r="R774"/>
  <c r="AG774"/>
  <c r="Q774"/>
  <c r="S277"/>
  <c r="CY277" s="1"/>
  <c r="AI230"/>
  <c r="AG2"/>
  <c r="AH230"/>
  <c r="AH774" s="1"/>
  <c r="P700"/>
  <c r="CX700" s="1"/>
  <c r="P699"/>
  <c r="CX699" s="1"/>
  <c r="N701"/>
  <c r="CW701" s="1"/>
  <c r="P704"/>
  <c r="CX704" s="1"/>
  <c r="N708"/>
  <c r="CW708" s="1"/>
  <c r="P673"/>
  <c r="CX673" s="1"/>
  <c r="P681"/>
  <c r="CX681" s="1"/>
  <c r="P682"/>
  <c r="CX682" s="1"/>
  <c r="P589"/>
  <c r="CX589" s="1"/>
  <c r="P590"/>
  <c r="CX590" s="1"/>
  <c r="P591"/>
  <c r="CX591" s="1"/>
  <c r="N703"/>
  <c r="CW703" s="1"/>
  <c r="P684"/>
  <c r="CX684" s="1"/>
  <c r="P683"/>
  <c r="CX683" s="1"/>
  <c r="AF733"/>
  <c r="DF733" s="1"/>
  <c r="Z733"/>
  <c r="DC733" s="1"/>
  <c r="T733"/>
  <c r="CZ733" s="1"/>
  <c r="P733"/>
  <c r="CX733" s="1"/>
  <c r="AF734"/>
  <c r="DF734" s="1"/>
  <c r="Z734"/>
  <c r="DC734" s="1"/>
  <c r="T734"/>
  <c r="CZ734" s="1"/>
  <c r="P734"/>
  <c r="CX734" s="1"/>
  <c r="N738"/>
  <c r="CW738" s="1"/>
  <c r="Z739"/>
  <c r="DC739" s="1"/>
  <c r="T739"/>
  <c r="CZ739" s="1"/>
  <c r="N739"/>
  <c r="CW739" s="1"/>
  <c r="Z740"/>
  <c r="DC740" s="1"/>
  <c r="T740"/>
  <c r="CZ740" s="1"/>
  <c r="N740"/>
  <c r="CW740" s="1"/>
  <c r="P743"/>
  <c r="CX743" s="1"/>
  <c r="AF743"/>
  <c r="DF743" s="1"/>
  <c r="AF742"/>
  <c r="DF742" s="1"/>
  <c r="AF741"/>
  <c r="DF741" s="1"/>
  <c r="AF739"/>
  <c r="DF739" s="1"/>
  <c r="AF738"/>
  <c r="DF738" s="1"/>
  <c r="AF737"/>
  <c r="DF737" s="1"/>
  <c r="AF736"/>
  <c r="DF736" s="1"/>
  <c r="Z737"/>
  <c r="DC737" s="1"/>
  <c r="Z738"/>
  <c r="DC738" s="1"/>
  <c r="Z741"/>
  <c r="DC741" s="1"/>
  <c r="Z742"/>
  <c r="DC742" s="1"/>
  <c r="Z743"/>
  <c r="DC743" s="1"/>
  <c r="T737"/>
  <c r="CZ737" s="1"/>
  <c r="T738"/>
  <c r="CZ738" s="1"/>
  <c r="T741"/>
  <c r="CZ741" s="1"/>
  <c r="T742"/>
  <c r="CZ742" s="1"/>
  <c r="T743"/>
  <c r="CZ743" s="1"/>
  <c r="N737"/>
  <c r="CW737" s="1"/>
  <c r="N741"/>
  <c r="CW741" s="1"/>
  <c r="Z736"/>
  <c r="DC736" s="1"/>
  <c r="T736"/>
  <c r="CZ736" s="1"/>
  <c r="T29"/>
  <c r="CZ29" s="1"/>
  <c r="AF29"/>
  <c r="DF29" s="1"/>
  <c r="Z29"/>
  <c r="DC29" s="1"/>
  <c r="P29"/>
  <c r="CX29" s="1"/>
  <c r="J29"/>
  <c r="CU29" s="1"/>
  <c r="AF33"/>
  <c r="DF33" s="1"/>
  <c r="Z33"/>
  <c r="DC33" s="1"/>
  <c r="T33"/>
  <c r="CZ33" s="1"/>
  <c r="J33"/>
  <c r="CU33" s="1"/>
  <c r="P33"/>
  <c r="CX33" s="1"/>
  <c r="AF30"/>
  <c r="DF30" s="1"/>
  <c r="Z30"/>
  <c r="DC30" s="1"/>
  <c r="T30"/>
  <c r="CZ30" s="1"/>
  <c r="L17"/>
  <c r="CV17" s="1"/>
  <c r="V17"/>
  <c r="DA17" s="1"/>
  <c r="AD17"/>
  <c r="DE17" s="1"/>
  <c r="J18"/>
  <c r="CU18" s="1"/>
  <c r="T18"/>
  <c r="CZ18" s="1"/>
  <c r="Z18"/>
  <c r="DC18" s="1"/>
  <c r="AD18"/>
  <c r="DE18" s="1"/>
  <c r="AH18"/>
  <c r="DG18" s="1"/>
  <c r="J16"/>
  <c r="CU16" s="1"/>
  <c r="T16"/>
  <c r="CZ16" s="1"/>
  <c r="Z16"/>
  <c r="DC16" s="1"/>
  <c r="AD16"/>
  <c r="DE16" s="1"/>
  <c r="AH16"/>
  <c r="DG16" s="1"/>
  <c r="AH15"/>
  <c r="DG15" s="1"/>
  <c r="Z15"/>
  <c r="DC15" s="1"/>
  <c r="AD15"/>
  <c r="DE15" s="1"/>
  <c r="J15"/>
  <c r="CU15" s="1"/>
  <c r="T15"/>
  <c r="CZ15" s="1"/>
  <c r="Z13"/>
  <c r="DC13" s="1"/>
  <c r="T13"/>
  <c r="CZ13" s="1"/>
  <c r="J13"/>
  <c r="CU13" s="1"/>
  <c r="AH12"/>
  <c r="DG12" s="1"/>
  <c r="AA12"/>
  <c r="J12"/>
  <c r="CU12" s="1"/>
  <c r="AF522"/>
  <c r="DF522" s="1"/>
  <c r="N528"/>
  <c r="CW528" s="1"/>
  <c r="AF528"/>
  <c r="DF528" s="1"/>
  <c r="AF527"/>
  <c r="DF527" s="1"/>
  <c r="N527"/>
  <c r="CW527" s="1"/>
  <c r="N526"/>
  <c r="CW526" s="1"/>
  <c r="AF526"/>
  <c r="DF526" s="1"/>
  <c r="AF525"/>
  <c r="DF525" s="1"/>
  <c r="N525"/>
  <c r="CW525" s="1"/>
  <c r="N539"/>
  <c r="CW539" s="1"/>
  <c r="T539"/>
  <c r="CZ539" s="1"/>
  <c r="Z539"/>
  <c r="DC539" s="1"/>
  <c r="AF539"/>
  <c r="DF539" s="1"/>
  <c r="N538"/>
  <c r="CW538" s="1"/>
  <c r="T538"/>
  <c r="CZ538" s="1"/>
  <c r="Z538"/>
  <c r="DC538" s="1"/>
  <c r="N537"/>
  <c r="CW537" s="1"/>
  <c r="T537"/>
  <c r="CZ537" s="1"/>
  <c r="Z537"/>
  <c r="DC537" s="1"/>
  <c r="DF537"/>
  <c r="N536"/>
  <c r="CW536" s="1"/>
  <c r="T536"/>
  <c r="CZ536" s="1"/>
  <c r="Z536"/>
  <c r="DC536" s="1"/>
  <c r="N535"/>
  <c r="CW535" s="1"/>
  <c r="T535"/>
  <c r="CZ535" s="1"/>
  <c r="Z535"/>
  <c r="DC535" s="1"/>
  <c r="AF535"/>
  <c r="DF535" s="1"/>
  <c r="N534"/>
  <c r="CW534" s="1"/>
  <c r="T534"/>
  <c r="CZ534" s="1"/>
  <c r="N533"/>
  <c r="CW533" s="1"/>
  <c r="T533"/>
  <c r="CZ533" s="1"/>
  <c r="Z533"/>
  <c r="DC533" s="1"/>
  <c r="AF533"/>
  <c r="DF533" s="1"/>
  <c r="Z532"/>
  <c r="DC532" s="1"/>
  <c r="AF532"/>
  <c r="DF532" s="1"/>
  <c r="T532"/>
  <c r="CZ532" s="1"/>
  <c r="N532"/>
  <c r="CW532" s="1"/>
  <c r="AG531"/>
  <c r="DF531" s="1"/>
  <c r="AA531"/>
  <c r="U531"/>
  <c r="T530"/>
  <c r="CZ530" s="1"/>
  <c r="AG529"/>
  <c r="DF529" s="1"/>
  <c r="DG230" l="1"/>
  <c r="S774"/>
  <c r="AI774"/>
  <c r="CZ531"/>
  <c r="DC531"/>
  <c r="CZ529"/>
  <c r="AL230"/>
  <c r="AI2"/>
  <c r="AK230"/>
  <c r="DC529"/>
  <c r="DO12"/>
  <c r="DO13" s="1"/>
  <c r="EA12"/>
  <c r="EA13" s="1"/>
  <c r="EC12"/>
  <c r="EC13" s="1"/>
  <c r="DC12"/>
  <c r="DW12" s="1"/>
  <c r="P738"/>
  <c r="CX738" s="1"/>
  <c r="P530"/>
  <c r="CX530" s="1"/>
  <c r="P532"/>
  <c r="CX532" s="1"/>
  <c r="P538"/>
  <c r="CX538" s="1"/>
  <c r="P525"/>
  <c r="CX525" s="1"/>
  <c r="P527"/>
  <c r="CX527" s="1"/>
  <c r="X17"/>
  <c r="DB17" s="1"/>
  <c r="AD30"/>
  <c r="DE30" s="1"/>
  <c r="P737"/>
  <c r="CX737" s="1"/>
  <c r="P740"/>
  <c r="CX740" s="1"/>
  <c r="R591"/>
  <c r="CY591" s="1"/>
  <c r="R590"/>
  <c r="CY590" s="1"/>
  <c r="P533"/>
  <c r="CX533" s="1"/>
  <c r="P534"/>
  <c r="CX534" s="1"/>
  <c r="P535"/>
  <c r="CX535" s="1"/>
  <c r="P536"/>
  <c r="CX536" s="1"/>
  <c r="P537"/>
  <c r="CX537" s="1"/>
  <c r="P539"/>
  <c r="CX539" s="1"/>
  <c r="P526"/>
  <c r="CX526" s="1"/>
  <c r="P528"/>
  <c r="CX528" s="1"/>
  <c r="J17"/>
  <c r="CU17" s="1"/>
  <c r="DP17"/>
  <c r="DP18" s="1"/>
  <c r="N33"/>
  <c r="CW33" s="1"/>
  <c r="AH33"/>
  <c r="DG33" s="1"/>
  <c r="N29"/>
  <c r="CW29" s="1"/>
  <c r="AD29"/>
  <c r="DE29" s="1"/>
  <c r="P741"/>
  <c r="CX741" s="1"/>
  <c r="N743"/>
  <c r="CW743" s="1"/>
  <c r="P739"/>
  <c r="CX739" s="1"/>
  <c r="R589"/>
  <c r="CY589" s="1"/>
  <c r="AG573"/>
  <c r="DF573" s="1"/>
  <c r="AA573"/>
  <c r="DC573" s="1"/>
  <c r="T573"/>
  <c r="CZ573" s="1"/>
  <c r="P573"/>
  <c r="CX573" s="1"/>
  <c r="AF575"/>
  <c r="DF575" s="1"/>
  <c r="Z575"/>
  <c r="DC575" s="1"/>
  <c r="T575"/>
  <c r="CZ575" s="1"/>
  <c r="P575"/>
  <c r="CX575" s="1"/>
  <c r="J577"/>
  <c r="CU577" s="1"/>
  <c r="N577"/>
  <c r="CW577" s="1"/>
  <c r="P577"/>
  <c r="CX577" s="1"/>
  <c r="P576"/>
  <c r="CX576" s="1"/>
  <c r="T577"/>
  <c r="CZ577" s="1"/>
  <c r="T576"/>
  <c r="CZ576" s="1"/>
  <c r="Z577"/>
  <c r="DC577" s="1"/>
  <c r="Z576"/>
  <c r="DC576" s="1"/>
  <c r="AF577"/>
  <c r="DF577" s="1"/>
  <c r="AF576"/>
  <c r="DF576" s="1"/>
  <c r="N578"/>
  <c r="CW578" s="1"/>
  <c r="T578"/>
  <c r="CZ578" s="1"/>
  <c r="Z578"/>
  <c r="DC578" s="1"/>
  <c r="AF578"/>
  <c r="DF578" s="1"/>
  <c r="J579"/>
  <c r="CU579" s="1"/>
  <c r="N579"/>
  <c r="CW579" s="1"/>
  <c r="T579"/>
  <c r="CZ579" s="1"/>
  <c r="Z579"/>
  <c r="DC579" s="1"/>
  <c r="AF579"/>
  <c r="DF579" s="1"/>
  <c r="H518"/>
  <c r="CT518" s="1"/>
  <c r="L518"/>
  <c r="CV518" s="1"/>
  <c r="P518"/>
  <c r="CX518" s="1"/>
  <c r="X518"/>
  <c r="DB518" s="1"/>
  <c r="AB518"/>
  <c r="DD518" s="1"/>
  <c r="AF518"/>
  <c r="DF518" s="1"/>
  <c r="T542"/>
  <c r="CZ542" s="1"/>
  <c r="T543"/>
  <c r="CZ543" s="1"/>
  <c r="P543"/>
  <c r="CX543" s="1"/>
  <c r="Z543"/>
  <c r="DC543" s="1"/>
  <c r="AF543"/>
  <c r="DF543" s="1"/>
  <c r="P542"/>
  <c r="CX542" s="1"/>
  <c r="Z542"/>
  <c r="DC542" s="1"/>
  <c r="AF542"/>
  <c r="DF542" s="1"/>
  <c r="I541"/>
  <c r="CT541" s="1"/>
  <c r="Q541"/>
  <c r="CX541" s="1"/>
  <c r="U541"/>
  <c r="CZ541" s="1"/>
  <c r="AF541"/>
  <c r="DF541" s="1"/>
  <c r="Z540"/>
  <c r="DC540" s="1"/>
  <c r="T540"/>
  <c r="CZ540" s="1"/>
  <c r="N540"/>
  <c r="CW540" s="1"/>
  <c r="P519"/>
  <c r="CX519" s="1"/>
  <c r="N324"/>
  <c r="CW324" s="1"/>
  <c r="R324"/>
  <c r="CY324" s="1"/>
  <c r="Z324"/>
  <c r="DC324" s="1"/>
  <c r="AH324"/>
  <c r="DG324" s="1"/>
  <c r="AH323"/>
  <c r="DG323" s="1"/>
  <c r="Z323"/>
  <c r="DC323" s="1"/>
  <c r="N323"/>
  <c r="CW323" s="1"/>
  <c r="R323"/>
  <c r="CY323" s="1"/>
  <c r="N707"/>
  <c r="CW707" s="1"/>
  <c r="T707"/>
  <c r="CZ707" s="1"/>
  <c r="Z707"/>
  <c r="DC707" s="1"/>
  <c r="AF707"/>
  <c r="DF707" s="1"/>
  <c r="AF704"/>
  <c r="DF704" s="1"/>
  <c r="AF701"/>
  <c r="DF701" s="1"/>
  <c r="AF700"/>
  <c r="DF700" s="1"/>
  <c r="AF699"/>
  <c r="DF699" s="1"/>
  <c r="AF696"/>
  <c r="DF696" s="1"/>
  <c r="AF698"/>
  <c r="DF698" s="1"/>
  <c r="T696"/>
  <c r="CZ696" s="1"/>
  <c r="AF695"/>
  <c r="DF695" s="1"/>
  <c r="Z695"/>
  <c r="DC695" s="1"/>
  <c r="N695"/>
  <c r="CW695" s="1"/>
  <c r="T695"/>
  <c r="CZ695" s="1"/>
  <c r="Z694"/>
  <c r="DC694" s="1"/>
  <c r="AF694"/>
  <c r="DF694" s="1"/>
  <c r="T694"/>
  <c r="CZ694" s="1"/>
  <c r="N693"/>
  <c r="CW693" s="1"/>
  <c r="T693"/>
  <c r="CZ693" s="1"/>
  <c r="Z693"/>
  <c r="DC693" s="1"/>
  <c r="AF693"/>
  <c r="DF693" s="1"/>
  <c r="AF692"/>
  <c r="DF692" s="1"/>
  <c r="Z692"/>
  <c r="DC692" s="1"/>
  <c r="N692"/>
  <c r="CW692" s="1"/>
  <c r="T692"/>
  <c r="CZ692" s="1"/>
  <c r="T691"/>
  <c r="CZ691" s="1"/>
  <c r="Z691"/>
  <c r="DC691" s="1"/>
  <c r="AF691"/>
  <c r="DF691" s="1"/>
  <c r="AF690"/>
  <c r="DF690" s="1"/>
  <c r="Z690"/>
  <c r="DC690" s="1"/>
  <c r="N690"/>
  <c r="CW690" s="1"/>
  <c r="T690"/>
  <c r="CZ690" s="1"/>
  <c r="N689"/>
  <c r="CW689" s="1"/>
  <c r="T689"/>
  <c r="CZ689" s="1"/>
  <c r="AF689"/>
  <c r="DF689" s="1"/>
  <c r="AD184"/>
  <c r="DE184" s="1"/>
  <c r="Z187"/>
  <c r="DC187" s="1"/>
  <c r="T187"/>
  <c r="CZ187" s="1"/>
  <c r="DH230" l="1"/>
  <c r="AK774"/>
  <c r="AL774"/>
  <c r="AK2"/>
  <c r="DW13"/>
  <c r="AP230"/>
  <c r="AL2"/>
  <c r="AM230"/>
  <c r="DU12"/>
  <c r="DU13" s="1"/>
  <c r="DT12"/>
  <c r="DT13" s="1"/>
  <c r="DR12"/>
  <c r="DR13" s="1"/>
  <c r="DR14" s="1"/>
  <c r="DR15" s="1"/>
  <c r="DR16" s="1"/>
  <c r="DR17" s="1"/>
  <c r="DR18" s="1"/>
  <c r="DS12"/>
  <c r="DS13" s="1"/>
  <c r="DS14" s="1"/>
  <c r="DS15" s="1"/>
  <c r="DS16" s="1"/>
  <c r="DS17" s="1"/>
  <c r="DS18" s="1"/>
  <c r="X187"/>
  <c r="DB187" s="1"/>
  <c r="AB690"/>
  <c r="P692"/>
  <c r="CX692" s="1"/>
  <c r="P693"/>
  <c r="CX693" s="1"/>
  <c r="P694"/>
  <c r="CX694" s="1"/>
  <c r="P695"/>
  <c r="CX695" s="1"/>
  <c r="P707"/>
  <c r="CX707" s="1"/>
  <c r="L323"/>
  <c r="CV323" s="1"/>
  <c r="L324"/>
  <c r="CV324" s="1"/>
  <c r="N542"/>
  <c r="CW542" s="1"/>
  <c r="P578"/>
  <c r="CX578" s="1"/>
  <c r="R187"/>
  <c r="CY187" s="1"/>
  <c r="P689"/>
  <c r="CX689" s="1"/>
  <c r="P690"/>
  <c r="CX690" s="1"/>
  <c r="P540"/>
  <c r="CX540" s="1"/>
  <c r="N543"/>
  <c r="CW543" s="1"/>
  <c r="P579"/>
  <c r="CX579" s="1"/>
  <c r="T589"/>
  <c r="CZ589" s="1"/>
  <c r="T590"/>
  <c r="CZ590" s="1"/>
  <c r="T591"/>
  <c r="CZ591" s="1"/>
  <c r="Z17"/>
  <c r="DC17" s="1"/>
  <c r="N691"/>
  <c r="CW691" s="1"/>
  <c r="N680"/>
  <c r="CW680" s="1"/>
  <c r="N679"/>
  <c r="CW679" s="1"/>
  <c r="U549"/>
  <c r="CZ549" s="1"/>
  <c r="Q549"/>
  <c r="U551"/>
  <c r="CZ553"/>
  <c r="DC549"/>
  <c r="AG549"/>
  <c r="DF549" s="1"/>
  <c r="DF546"/>
  <c r="AA546"/>
  <c r="U546"/>
  <c r="CZ546" s="1"/>
  <c r="P547"/>
  <c r="CX547" s="1"/>
  <c r="P545"/>
  <c r="CX545" s="1"/>
  <c r="P544"/>
  <c r="CX544" s="1"/>
  <c r="H478"/>
  <c r="CT478" s="1"/>
  <c r="AB7" l="1"/>
  <c r="DD690"/>
  <c r="AM774"/>
  <c r="DI230"/>
  <c r="U770"/>
  <c r="AP774"/>
  <c r="U5"/>
  <c r="CX549"/>
  <c r="O549"/>
  <c r="O5" s="1"/>
  <c r="DC546"/>
  <c r="CZ551"/>
  <c r="CW541"/>
  <c r="AO230"/>
  <c r="DJ230" s="1"/>
  <c r="DX17"/>
  <c r="DX18" s="1"/>
  <c r="DX19" s="1"/>
  <c r="DX20" s="1"/>
  <c r="DX21" s="1"/>
  <c r="DX22" s="1"/>
  <c r="DX23" s="1"/>
  <c r="DX24" s="1"/>
  <c r="DX25" s="1"/>
  <c r="DX26" s="1"/>
  <c r="DV17"/>
  <c r="DV18" s="1"/>
  <c r="DV19" s="1"/>
  <c r="DV20" s="1"/>
  <c r="DV21" s="1"/>
  <c r="DV22" s="1"/>
  <c r="DV23" s="1"/>
  <c r="DV24" s="1"/>
  <c r="DV25" s="1"/>
  <c r="DV26" s="1"/>
  <c r="P679"/>
  <c r="CX679" s="1"/>
  <c r="P691"/>
  <c r="CX691" s="1"/>
  <c r="P680"/>
  <c r="CX680" s="1"/>
  <c r="P696"/>
  <c r="CX696" s="1"/>
  <c r="J324"/>
  <c r="CU324" s="1"/>
  <c r="J323"/>
  <c r="CU323" s="1"/>
  <c r="AD192"/>
  <c r="DE192" s="1"/>
  <c r="AA192"/>
  <c r="Z192"/>
  <c r="X192" s="1"/>
  <c r="V192" s="1"/>
  <c r="T192" s="1"/>
  <c r="R192" s="1"/>
  <c r="AE288"/>
  <c r="AE779" s="1"/>
  <c r="AE780" s="1"/>
  <c r="V152"/>
  <c r="DA152" s="1"/>
  <c r="L152"/>
  <c r="DG599"/>
  <c r="N599"/>
  <c r="CW599" s="1"/>
  <c r="H599"/>
  <c r="CT599" s="1"/>
  <c r="Y192" l="1"/>
  <c r="DC192"/>
  <c r="AE3"/>
  <c r="AO774"/>
  <c r="CW549"/>
  <c r="CV286"/>
  <c r="DE288"/>
  <c r="L599"/>
  <c r="CV599" s="1"/>
  <c r="J152"/>
  <c r="Z148"/>
  <c r="DC148" s="1"/>
  <c r="AD148"/>
  <c r="DE148" s="1"/>
  <c r="AH148"/>
  <c r="DG148" s="1"/>
  <c r="J148"/>
  <c r="CU148" s="1"/>
  <c r="Z147"/>
  <c r="DC147" s="1"/>
  <c r="AD147"/>
  <c r="DE147" s="1"/>
  <c r="AH147"/>
  <c r="DG147" s="1"/>
  <c r="AH146"/>
  <c r="DG146" s="1"/>
  <c r="AD146"/>
  <c r="DE146" s="1"/>
  <c r="Z146"/>
  <c r="DC146" s="1"/>
  <c r="M145"/>
  <c r="CV145" s="1"/>
  <c r="AH145"/>
  <c r="DG145" s="1"/>
  <c r="AD145"/>
  <c r="DE145" s="1"/>
  <c r="Z145"/>
  <c r="DC145" s="1"/>
  <c r="H637"/>
  <c r="CT637" s="1"/>
  <c r="P637"/>
  <c r="CX637" s="1"/>
  <c r="T637"/>
  <c r="CZ637" s="1"/>
  <c r="Z637"/>
  <c r="DC637" s="1"/>
  <c r="AF637"/>
  <c r="DF637" s="1"/>
  <c r="AL636"/>
  <c r="DH636" s="1"/>
  <c r="AF636"/>
  <c r="DF636" s="1"/>
  <c r="Z636"/>
  <c r="DC636" s="1"/>
  <c r="T636"/>
  <c r="CZ636" s="1"/>
  <c r="P636"/>
  <c r="CX636" s="1"/>
  <c r="H636"/>
  <c r="CT636" s="1"/>
  <c r="T635"/>
  <c r="CZ635" s="1"/>
  <c r="Z635"/>
  <c r="DC635" s="1"/>
  <c r="AF635"/>
  <c r="DF635" s="1"/>
  <c r="P634"/>
  <c r="CX634" s="1"/>
  <c r="T634"/>
  <c r="CZ634" s="1"/>
  <c r="H634"/>
  <c r="CT634" s="1"/>
  <c r="Z634"/>
  <c r="DC634" s="1"/>
  <c r="AF634"/>
  <c r="DF634" s="1"/>
  <c r="AF633"/>
  <c r="DF633" s="1"/>
  <c r="Z633"/>
  <c r="DC633" s="1"/>
  <c r="T633"/>
  <c r="CZ633" s="1"/>
  <c r="H633"/>
  <c r="CT633" s="1"/>
  <c r="P633"/>
  <c r="CX633" s="1"/>
  <c r="W192" l="1"/>
  <c r="DB192"/>
  <c r="CU145"/>
  <c r="X147"/>
  <c r="DB147" s="1"/>
  <c r="X148"/>
  <c r="DB148" s="1"/>
  <c r="X145"/>
  <c r="DB145" s="1"/>
  <c r="X146"/>
  <c r="DB146" s="1"/>
  <c r="L148"/>
  <c r="CV148" s="1"/>
  <c r="X588"/>
  <c r="DB588" s="1"/>
  <c r="Y587"/>
  <c r="DB587" s="1"/>
  <c r="T588"/>
  <c r="CZ588" s="1"/>
  <c r="AG600"/>
  <c r="DF600" s="1"/>
  <c r="W1" l="1"/>
  <c r="DA192"/>
  <c r="U192"/>
  <c r="D35" i="11"/>
  <c r="E35" s="1"/>
  <c r="AI600" i="2"/>
  <c r="DG600" s="1"/>
  <c r="Z588"/>
  <c r="DC588" s="1"/>
  <c r="AF517"/>
  <c r="DF517" s="1"/>
  <c r="N523"/>
  <c r="CW523" s="1"/>
  <c r="L503"/>
  <c r="CV503" s="1"/>
  <c r="P503"/>
  <c r="CX503" s="1"/>
  <c r="AB503"/>
  <c r="DD503" s="1"/>
  <c r="AF516"/>
  <c r="DF516" s="1"/>
  <c r="AB516"/>
  <c r="DD516" s="1"/>
  <c r="X516"/>
  <c r="DB516" s="1"/>
  <c r="AF515"/>
  <c r="DF515" s="1"/>
  <c r="AB515"/>
  <c r="DD515" s="1"/>
  <c r="X515"/>
  <c r="DB515" s="1"/>
  <c r="X514"/>
  <c r="DB514" s="1"/>
  <c r="AB514"/>
  <c r="DD514" s="1"/>
  <c r="AF514"/>
  <c r="DF514" s="1"/>
  <c r="AF513"/>
  <c r="DF513" s="1"/>
  <c r="AB513"/>
  <c r="DD513" s="1"/>
  <c r="X513"/>
  <c r="DB513" s="1"/>
  <c r="H511"/>
  <c r="CT511" s="1"/>
  <c r="AF512"/>
  <c r="DF512" s="1"/>
  <c r="AB512"/>
  <c r="DD512" s="1"/>
  <c r="AF511"/>
  <c r="DF511" s="1"/>
  <c r="X512"/>
  <c r="DB512" s="1"/>
  <c r="X507"/>
  <c r="DB507" s="1"/>
  <c r="AB507"/>
  <c r="DD507" s="1"/>
  <c r="AF507"/>
  <c r="DF507" s="1"/>
  <c r="P507"/>
  <c r="CX507" s="1"/>
  <c r="L507"/>
  <c r="CV507" s="1"/>
  <c r="H507"/>
  <c r="CT507" s="1"/>
  <c r="L511"/>
  <c r="CV511" s="1"/>
  <c r="P511"/>
  <c r="CX511" s="1"/>
  <c r="P504"/>
  <c r="CX504" s="1"/>
  <c r="AB504"/>
  <c r="DD504" s="1"/>
  <c r="H504"/>
  <c r="CT504" s="1"/>
  <c r="AR509"/>
  <c r="AL509"/>
  <c r="DH509" s="1"/>
  <c r="AG509"/>
  <c r="DF509" s="1"/>
  <c r="AC509"/>
  <c r="DD509" s="1"/>
  <c r="Y509"/>
  <c r="CX509"/>
  <c r="P506"/>
  <c r="CX506" s="1"/>
  <c r="X506"/>
  <c r="DB506" s="1"/>
  <c r="AB506"/>
  <c r="DD506" s="1"/>
  <c r="AF506"/>
  <c r="DF506" s="1"/>
  <c r="X508"/>
  <c r="DB508" s="1"/>
  <c r="AB508"/>
  <c r="DD508" s="1"/>
  <c r="AF508"/>
  <c r="DF508" s="1"/>
  <c r="H505"/>
  <c r="CT505" s="1"/>
  <c r="AH397"/>
  <c r="DG397" s="1"/>
  <c r="R397"/>
  <c r="CY397" s="1"/>
  <c r="J397"/>
  <c r="CU397" s="1"/>
  <c r="N397"/>
  <c r="CW397" s="1"/>
  <c r="P396"/>
  <c r="CX396" s="1"/>
  <c r="T396"/>
  <c r="CZ396" s="1"/>
  <c r="X396"/>
  <c r="DB396" s="1"/>
  <c r="P395"/>
  <c r="CX395" s="1"/>
  <c r="T395"/>
  <c r="CZ395" s="1"/>
  <c r="X395"/>
  <c r="DB395" s="1"/>
  <c r="P394"/>
  <c r="CX394" s="1"/>
  <c r="T394"/>
  <c r="CZ394" s="1"/>
  <c r="X394"/>
  <c r="DB394" s="1"/>
  <c r="X393"/>
  <c r="DB393" s="1"/>
  <c r="T393"/>
  <c r="CZ393" s="1"/>
  <c r="P393"/>
  <c r="CX393" s="1"/>
  <c r="AH392"/>
  <c r="DG392" s="1"/>
  <c r="R392"/>
  <c r="CY392" s="1"/>
  <c r="AH391"/>
  <c r="DG391" s="1"/>
  <c r="N391"/>
  <c r="CW391" s="1"/>
  <c r="R391"/>
  <c r="CY391" s="1"/>
  <c r="AH390"/>
  <c r="DG390" s="1"/>
  <c r="R390"/>
  <c r="CY390" s="1"/>
  <c r="N390"/>
  <c r="CW390" s="1"/>
  <c r="N389"/>
  <c r="CW389" s="1"/>
  <c r="R389"/>
  <c r="CY389" s="1"/>
  <c r="AH389"/>
  <c r="DG389" s="1"/>
  <c r="AH388"/>
  <c r="DG388" s="1"/>
  <c r="R388"/>
  <c r="CY388" s="1"/>
  <c r="R386"/>
  <c r="CY386" s="1"/>
  <c r="R387"/>
  <c r="CY387" s="1"/>
  <c r="AH386"/>
  <c r="DG386" s="1"/>
  <c r="AH387"/>
  <c r="DG387" s="1"/>
  <c r="R385"/>
  <c r="CY385" s="1"/>
  <c r="N385"/>
  <c r="CW385" s="1"/>
  <c r="AH385"/>
  <c r="DG385" s="1"/>
  <c r="N383"/>
  <c r="CW383" s="1"/>
  <c r="R383"/>
  <c r="CY383" s="1"/>
  <c r="AH383"/>
  <c r="DG383" s="1"/>
  <c r="AH381"/>
  <c r="DG381" s="1"/>
  <c r="R381"/>
  <c r="CY381" s="1"/>
  <c r="N381"/>
  <c r="CW381" s="1"/>
  <c r="AH382"/>
  <c r="DG382" s="1"/>
  <c r="R382"/>
  <c r="CY382" s="1"/>
  <c r="N382"/>
  <c r="CW382" s="1"/>
  <c r="AH384"/>
  <c r="DG384" s="1"/>
  <c r="CY384"/>
  <c r="CW384"/>
  <c r="AH353"/>
  <c r="DG353" s="1"/>
  <c r="R353"/>
  <c r="CY353" s="1"/>
  <c r="N353"/>
  <c r="CW353" s="1"/>
  <c r="AH354"/>
  <c r="DG354" s="1"/>
  <c r="AH349"/>
  <c r="DG349" s="1"/>
  <c r="CZ192" l="1"/>
  <c r="S192"/>
  <c r="AP509"/>
  <c r="DJ509" s="1"/>
  <c r="DK509"/>
  <c r="CV384"/>
  <c r="P523"/>
  <c r="CX523" s="1"/>
  <c r="AH350"/>
  <c r="DG350" s="1"/>
  <c r="R350"/>
  <c r="CY350" s="1"/>
  <c r="N350"/>
  <c r="CW350" s="1"/>
  <c r="AH351"/>
  <c r="DG351" s="1"/>
  <c r="R351"/>
  <c r="CY351" s="1"/>
  <c r="N351"/>
  <c r="CW351" s="1"/>
  <c r="N348"/>
  <c r="CW348" s="1"/>
  <c r="R348"/>
  <c r="CY348" s="1"/>
  <c r="N347"/>
  <c r="CW347" s="1"/>
  <c r="R347"/>
  <c r="CY347" s="1"/>
  <c r="AH347"/>
  <c r="DG347" s="1"/>
  <c r="N346"/>
  <c r="CW346" s="1"/>
  <c r="R346"/>
  <c r="CY346" s="1"/>
  <c r="AH346"/>
  <c r="DG346" s="1"/>
  <c r="AH345"/>
  <c r="DG345" s="1"/>
  <c r="R345"/>
  <c r="CY345" s="1"/>
  <c r="N345"/>
  <c r="CW345" s="1"/>
  <c r="AH344"/>
  <c r="DG344" s="1"/>
  <c r="AH343"/>
  <c r="DG343" s="1"/>
  <c r="Z343"/>
  <c r="DC343" s="1"/>
  <c r="N343"/>
  <c r="CW343" s="1"/>
  <c r="R343"/>
  <c r="CY343" s="1"/>
  <c r="R342"/>
  <c r="CY342" s="1"/>
  <c r="Z342"/>
  <c r="DC342" s="1"/>
  <c r="AH342"/>
  <c r="DG342" s="1"/>
  <c r="Z341"/>
  <c r="DC341" s="1"/>
  <c r="R341"/>
  <c r="CY341" s="1"/>
  <c r="L341"/>
  <c r="CV341" s="1"/>
  <c r="AH341"/>
  <c r="DG341" s="1"/>
  <c r="R340"/>
  <c r="CY340" s="1"/>
  <c r="L340"/>
  <c r="CV340" s="1"/>
  <c r="Z340"/>
  <c r="DC340" s="1"/>
  <c r="AH340"/>
  <c r="DG340" s="1"/>
  <c r="R338"/>
  <c r="CY338" s="1"/>
  <c r="J338"/>
  <c r="CU338" s="1"/>
  <c r="L337"/>
  <c r="CV337" s="1"/>
  <c r="R337"/>
  <c r="CY337" s="1"/>
  <c r="L336"/>
  <c r="CV336" s="1"/>
  <c r="R336"/>
  <c r="CY336" s="1"/>
  <c r="R335"/>
  <c r="CY335" s="1"/>
  <c r="L335"/>
  <c r="CV335" s="1"/>
  <c r="AH194"/>
  <c r="DG194" s="1"/>
  <c r="J194"/>
  <c r="AD326"/>
  <c r="DE326" s="1"/>
  <c r="J326"/>
  <c r="CU326" s="1"/>
  <c r="R326"/>
  <c r="CY326" s="1"/>
  <c r="AD325"/>
  <c r="DE325" s="1"/>
  <c r="R325"/>
  <c r="CY325" s="1"/>
  <c r="J325"/>
  <c r="CU325" s="1"/>
  <c r="R333"/>
  <c r="CY333" s="1"/>
  <c r="J333"/>
  <c r="CU333" s="1"/>
  <c r="J332"/>
  <c r="CU332" s="1"/>
  <c r="L331"/>
  <c r="CV331" s="1"/>
  <c r="L330"/>
  <c r="CV330" s="1"/>
  <c r="L329"/>
  <c r="CV329" s="1"/>
  <c r="L328"/>
  <c r="CV328" s="1"/>
  <c r="L327"/>
  <c r="CV327" s="1"/>
  <c r="L194" l="1"/>
  <c r="CV194" s="1"/>
  <c r="CU194"/>
  <c r="S1"/>
  <c r="CY192"/>
  <c r="D33" i="11"/>
  <c r="E33" s="1"/>
  <c r="DG327" i="2"/>
  <c r="N329"/>
  <c r="CW329" s="1"/>
  <c r="N331"/>
  <c r="CW331" s="1"/>
  <c r="T325"/>
  <c r="CZ325" s="1"/>
  <c r="T326"/>
  <c r="CZ326" s="1"/>
  <c r="AH326"/>
  <c r="DG326" s="1"/>
  <c r="N336"/>
  <c r="CW336" s="1"/>
  <c r="N337"/>
  <c r="CW337" s="1"/>
  <c r="N341"/>
  <c r="CW341" s="1"/>
  <c r="N327"/>
  <c r="CW327" s="1"/>
  <c r="N328"/>
  <c r="CW328" s="1"/>
  <c r="N330"/>
  <c r="CW330" s="1"/>
  <c r="L332"/>
  <c r="CV332" s="1"/>
  <c r="L333"/>
  <c r="CV333" s="1"/>
  <c r="L325"/>
  <c r="CV325" s="1"/>
  <c r="AH325"/>
  <c r="DG325" s="1"/>
  <c r="L326"/>
  <c r="CV326" s="1"/>
  <c r="N335"/>
  <c r="CW335" s="1"/>
  <c r="N340"/>
  <c r="CW340" s="1"/>
  <c r="H358"/>
  <c r="CT358" s="1"/>
  <c r="H355"/>
  <c r="CT355" s="1"/>
  <c r="H648"/>
  <c r="CT648" s="1"/>
  <c r="H752"/>
  <c r="I752"/>
  <c r="J44"/>
  <c r="CU44" s="1"/>
  <c r="U44"/>
  <c r="CZ44" s="1"/>
  <c r="T44"/>
  <c r="AF44"/>
  <c r="DF44" s="1"/>
  <c r="AA44"/>
  <c r="Z105"/>
  <c r="DC105" s="1"/>
  <c r="X105"/>
  <c r="DB105" s="1"/>
  <c r="AG197"/>
  <c r="DF197" s="1"/>
  <c r="AB197"/>
  <c r="DD197" s="1"/>
  <c r="X197"/>
  <c r="DB197" s="1"/>
  <c r="P197"/>
  <c r="CX197" s="1"/>
  <c r="H197"/>
  <c r="CT197" s="1"/>
  <c r="X149"/>
  <c r="DB149" s="1"/>
  <c r="AH149"/>
  <c r="DG149" s="1"/>
  <c r="AF446"/>
  <c r="DF446" s="1"/>
  <c r="AB446"/>
  <c r="DD446" s="1"/>
  <c r="X446"/>
  <c r="DB446" s="1"/>
  <c r="L446"/>
  <c r="CV446" s="1"/>
  <c r="AF477"/>
  <c r="DF477" s="1"/>
  <c r="P477"/>
  <c r="CX477" s="1"/>
  <c r="H477"/>
  <c r="CT477" s="1"/>
  <c r="AE113"/>
  <c r="DE113" s="1"/>
  <c r="AH401"/>
  <c r="DG401" s="1"/>
  <c r="Y303"/>
  <c r="X303"/>
  <c r="Z303" s="1"/>
  <c r="R304"/>
  <c r="CY304" s="1"/>
  <c r="AH304"/>
  <c r="DG304" s="1"/>
  <c r="R308"/>
  <c r="CY308" s="1"/>
  <c r="AE112"/>
  <c r="AD112"/>
  <c r="DE112" s="1"/>
  <c r="Y112"/>
  <c r="X112"/>
  <c r="Z112" s="1"/>
  <c r="U154"/>
  <c r="T154"/>
  <c r="CZ154" l="1"/>
  <c r="DB112"/>
  <c r="Y779"/>
  <c r="Y780" s="1"/>
  <c r="DB303"/>
  <c r="I8"/>
  <c r="CT752"/>
  <c r="T4"/>
  <c r="Y3"/>
  <c r="AE1"/>
  <c r="DC44"/>
  <c r="D39" i="11"/>
  <c r="E39" s="1"/>
  <c r="DB477" i="2"/>
  <c r="P308"/>
  <c r="CX308" s="1"/>
  <c r="Z149"/>
  <c r="DC149" s="1"/>
  <c r="V197"/>
  <c r="DA197" s="1"/>
  <c r="AI197"/>
  <c r="AI1" s="1"/>
  <c r="AA112"/>
  <c r="DC112" s="1"/>
  <c r="AA303"/>
  <c r="N194"/>
  <c r="CW194" s="1"/>
  <c r="N332"/>
  <c r="CW332" s="1"/>
  <c r="P330"/>
  <c r="CX330" s="1"/>
  <c r="P328"/>
  <c r="CX328" s="1"/>
  <c r="P327"/>
  <c r="CX327" s="1"/>
  <c r="V326"/>
  <c r="DA326" s="1"/>
  <c r="V325"/>
  <c r="DA325" s="1"/>
  <c r="P331"/>
  <c r="CX331" s="1"/>
  <c r="P329"/>
  <c r="CX329" s="1"/>
  <c r="AE360"/>
  <c r="AD360"/>
  <c r="AI360"/>
  <c r="R360"/>
  <c r="S360"/>
  <c r="AH312"/>
  <c r="DG312" s="1"/>
  <c r="L312"/>
  <c r="CV312" s="1"/>
  <c r="AD233"/>
  <c r="DE233" s="1"/>
  <c r="R233"/>
  <c r="CY233" s="1"/>
  <c r="L233"/>
  <c r="CV233" s="1"/>
  <c r="P472"/>
  <c r="CX472" s="1"/>
  <c r="L472"/>
  <c r="CV472" s="1"/>
  <c r="H472"/>
  <c r="CT472" s="1"/>
  <c r="AB472"/>
  <c r="DD472" s="1"/>
  <c r="AF472"/>
  <c r="DF472" s="1"/>
  <c r="AK472"/>
  <c r="DH472" s="1"/>
  <c r="AH83"/>
  <c r="DG83" s="1"/>
  <c r="AH122"/>
  <c r="DG122" s="1"/>
  <c r="AD122"/>
  <c r="DE122" s="1"/>
  <c r="X122"/>
  <c r="DB122" s="1"/>
  <c r="AD125"/>
  <c r="DE125" s="1"/>
  <c r="X125"/>
  <c r="DB125" s="1"/>
  <c r="AF92"/>
  <c r="X92"/>
  <c r="X93"/>
  <c r="DB93" s="1"/>
  <c r="H674"/>
  <c r="CT674" s="1"/>
  <c r="AO97"/>
  <c r="DJ97" s="1"/>
  <c r="L124"/>
  <c r="CV124" s="1"/>
  <c r="AD124"/>
  <c r="DE124" s="1"/>
  <c r="Z124"/>
  <c r="DC124" s="1"/>
  <c r="I359"/>
  <c r="H359"/>
  <c r="H92"/>
  <c r="CT92" s="1"/>
  <c r="H93"/>
  <c r="CT93" s="1"/>
  <c r="H95"/>
  <c r="CT95" s="1"/>
  <c r="X107"/>
  <c r="DB107" s="1"/>
  <c r="AH121"/>
  <c r="DG121" s="1"/>
  <c r="AD121"/>
  <c r="DE121" s="1"/>
  <c r="Z121"/>
  <c r="DC121" s="1"/>
  <c r="L121"/>
  <c r="CV121" s="1"/>
  <c r="S309"/>
  <c r="R309"/>
  <c r="Z173"/>
  <c r="DC173" s="1"/>
  <c r="AH162"/>
  <c r="DG162" s="1"/>
  <c r="Z162"/>
  <c r="DC162" s="1"/>
  <c r="T163"/>
  <c r="CZ163" s="1"/>
  <c r="AH164"/>
  <c r="DG164" s="1"/>
  <c r="L164"/>
  <c r="CV164" s="1"/>
  <c r="AD172"/>
  <c r="DE172" s="1"/>
  <c r="Z172"/>
  <c r="DC172" s="1"/>
  <c r="AH170"/>
  <c r="DG170" s="1"/>
  <c r="X170"/>
  <c r="DB170" s="1"/>
  <c r="AH171"/>
  <c r="DG171" s="1"/>
  <c r="Z171"/>
  <c r="DC171" s="1"/>
  <c r="L166"/>
  <c r="CV166" s="1"/>
  <c r="AH165"/>
  <c r="DG165" s="1"/>
  <c r="X165"/>
  <c r="DB165" s="1"/>
  <c r="L165"/>
  <c r="CV165" s="1"/>
  <c r="AH160"/>
  <c r="DG160" s="1"/>
  <c r="X160"/>
  <c r="DB160" s="1"/>
  <c r="L160"/>
  <c r="CV160" s="1"/>
  <c r="AH168"/>
  <c r="DG168" s="1"/>
  <c r="Z168"/>
  <c r="DC168" s="1"/>
  <c r="R168"/>
  <c r="CY168" s="1"/>
  <c r="J168"/>
  <c r="CU168" s="1"/>
  <c r="AD174"/>
  <c r="DE174" s="1"/>
  <c r="X174"/>
  <c r="DB174" s="1"/>
  <c r="J174"/>
  <c r="CU174" s="1"/>
  <c r="AH175"/>
  <c r="DG175" s="1"/>
  <c r="X175"/>
  <c r="DB175" s="1"/>
  <c r="J175"/>
  <c r="CU175" s="1"/>
  <c r="AH176"/>
  <c r="DG176" s="1"/>
  <c r="AD176"/>
  <c r="DE176" s="1"/>
  <c r="X176"/>
  <c r="DB176" s="1"/>
  <c r="R176"/>
  <c r="CY176" s="1"/>
  <c r="J176"/>
  <c r="CU176" s="1"/>
  <c r="AH177"/>
  <c r="DG177" s="1"/>
  <c r="AD177"/>
  <c r="DE177" s="1"/>
  <c r="X177"/>
  <c r="DB177" s="1"/>
  <c r="R177"/>
  <c r="CY177" s="1"/>
  <c r="L177"/>
  <c r="CV177" s="1"/>
  <c r="T158"/>
  <c r="CZ158" s="1"/>
  <c r="L159"/>
  <c r="CV159" s="1"/>
  <c r="T157"/>
  <c r="CZ157" s="1"/>
  <c r="T156"/>
  <c r="CZ156" s="1"/>
  <c r="P156"/>
  <c r="CX156" s="1"/>
  <c r="H156"/>
  <c r="CT156" s="1"/>
  <c r="AH310"/>
  <c r="Z310"/>
  <c r="Z188"/>
  <c r="DC188" s="1"/>
  <c r="T188"/>
  <c r="CZ188" s="1"/>
  <c r="N188"/>
  <c r="CW188" s="1"/>
  <c r="Z356"/>
  <c r="DC356" s="1"/>
  <c r="S355"/>
  <c r="Z357"/>
  <c r="DC357" s="1"/>
  <c r="Z358"/>
  <c r="DC358" s="1"/>
  <c r="AH361"/>
  <c r="DG361" s="1"/>
  <c r="H363"/>
  <c r="CT363" s="1"/>
  <c r="I362"/>
  <c r="H362"/>
  <c r="Z362"/>
  <c r="DC362" s="1"/>
  <c r="AH363"/>
  <c r="DG363" s="1"/>
  <c r="AD363"/>
  <c r="DE363" s="1"/>
  <c r="Z363"/>
  <c r="DC363" s="1"/>
  <c r="AH366"/>
  <c r="DG366" s="1"/>
  <c r="AD366"/>
  <c r="DE366" s="1"/>
  <c r="Z366"/>
  <c r="DC366" s="1"/>
  <c r="AK485"/>
  <c r="DH485" s="1"/>
  <c r="AO485"/>
  <c r="DJ485" s="1"/>
  <c r="AB485"/>
  <c r="DD485" s="1"/>
  <c r="AF485"/>
  <c r="DF485" s="1"/>
  <c r="DG161"/>
  <c r="DE161"/>
  <c r="DC161"/>
  <c r="N305"/>
  <c r="CW305" s="1"/>
  <c r="AH306"/>
  <c r="DG306" s="1"/>
  <c r="Z306"/>
  <c r="DC306" s="1"/>
  <c r="L306"/>
  <c r="CV306" s="1"/>
  <c r="J313"/>
  <c r="CU313" s="1"/>
  <c r="AH313"/>
  <c r="R313"/>
  <c r="CY313" s="1"/>
  <c r="Z313"/>
  <c r="DC313" s="1"/>
  <c r="AH317"/>
  <c r="DG317" s="1"/>
  <c r="Z317"/>
  <c r="DC317" s="1"/>
  <c r="L317"/>
  <c r="CV317" s="1"/>
  <c r="Z334"/>
  <c r="DC334" s="1"/>
  <c r="J334"/>
  <c r="CU334" s="1"/>
  <c r="AF193"/>
  <c r="DF193" s="1"/>
  <c r="Z193"/>
  <c r="DC193" s="1"/>
  <c r="J193"/>
  <c r="CU193" s="1"/>
  <c r="J364"/>
  <c r="CU364" s="1"/>
  <c r="H365"/>
  <c r="CT365" s="1"/>
  <c r="Z365"/>
  <c r="DC365" s="1"/>
  <c r="AD365"/>
  <c r="DE365" s="1"/>
  <c r="AD191"/>
  <c r="DE191" s="1"/>
  <c r="R191"/>
  <c r="CY191" s="1"/>
  <c r="J191"/>
  <c r="CU191" s="1"/>
  <c r="AG475"/>
  <c r="DF475" s="1"/>
  <c r="AK475"/>
  <c r="DH475" s="1"/>
  <c r="DD475"/>
  <c r="Q475"/>
  <c r="CX475" s="1"/>
  <c r="T473"/>
  <c r="CZ473" s="1"/>
  <c r="AH473"/>
  <c r="DG473" s="1"/>
  <c r="V473"/>
  <c r="DA473" s="1"/>
  <c r="P473"/>
  <c r="CX473" s="1"/>
  <c r="L473"/>
  <c r="CV473" s="1"/>
  <c r="H473"/>
  <c r="CT473" s="1"/>
  <c r="AH469"/>
  <c r="DG469" s="1"/>
  <c r="V469"/>
  <c r="DA469" s="1"/>
  <c r="H469"/>
  <c r="CT469" s="1"/>
  <c r="H468"/>
  <c r="CT468" s="1"/>
  <c r="AB476"/>
  <c r="DD476" s="1"/>
  <c r="X476"/>
  <c r="DB476" s="1"/>
  <c r="H476"/>
  <c r="CT476" s="1"/>
  <c r="AH479"/>
  <c r="DG479" s="1"/>
  <c r="AB479"/>
  <c r="DD479" s="1"/>
  <c r="X479"/>
  <c r="DB479" s="1"/>
  <c r="L480"/>
  <c r="CV480" s="1"/>
  <c r="L479"/>
  <c r="CV479" s="1"/>
  <c r="H479"/>
  <c r="CT479" s="1"/>
  <c r="AH480"/>
  <c r="DG480" s="1"/>
  <c r="AB480"/>
  <c r="DD480" s="1"/>
  <c r="X480"/>
  <c r="DB480" s="1"/>
  <c r="H480"/>
  <c r="CT480" s="1"/>
  <c r="AH481"/>
  <c r="DG481" s="1"/>
  <c r="AB481"/>
  <c r="DD481" s="1"/>
  <c r="X481"/>
  <c r="DB481" s="1"/>
  <c r="P481"/>
  <c r="CX481" s="1"/>
  <c r="L481"/>
  <c r="CV481" s="1"/>
  <c r="H481"/>
  <c r="CT481" s="1"/>
  <c r="AF487"/>
  <c r="DF487" s="1"/>
  <c r="AB487"/>
  <c r="DD487" s="1"/>
  <c r="X487"/>
  <c r="DB487" s="1"/>
  <c r="P487"/>
  <c r="CX487" s="1"/>
  <c r="L487"/>
  <c r="CV487" s="1"/>
  <c r="H487"/>
  <c r="CT487" s="1"/>
  <c r="AF678"/>
  <c r="DF678" s="1"/>
  <c r="AG606"/>
  <c r="AF606"/>
  <c r="Y606"/>
  <c r="X606"/>
  <c r="Z606" s="1"/>
  <c r="J605"/>
  <c r="CU605" s="1"/>
  <c r="P605"/>
  <c r="CX605" s="1"/>
  <c r="T605"/>
  <c r="CZ605" s="1"/>
  <c r="Z605"/>
  <c r="DC605" s="1"/>
  <c r="AF605"/>
  <c r="DF605" s="1"/>
  <c r="J603"/>
  <c r="CU603" s="1"/>
  <c r="P603"/>
  <c r="CX603" s="1"/>
  <c r="T603"/>
  <c r="CZ603" s="1"/>
  <c r="Z603"/>
  <c r="DC603" s="1"/>
  <c r="AF603"/>
  <c r="DF603" s="1"/>
  <c r="T602"/>
  <c r="CZ602" s="1"/>
  <c r="AF602"/>
  <c r="DF602" s="1"/>
  <c r="P602"/>
  <c r="CX602" s="1"/>
  <c r="Z602"/>
  <c r="DC602" s="1"/>
  <c r="P601"/>
  <c r="CX601" s="1"/>
  <c r="J601"/>
  <c r="CU601" s="1"/>
  <c r="J596"/>
  <c r="CU596" s="1"/>
  <c r="P596"/>
  <c r="CX596" s="1"/>
  <c r="T596"/>
  <c r="CZ596" s="1"/>
  <c r="X596"/>
  <c r="DB596" s="1"/>
  <c r="X595"/>
  <c r="DB595" s="1"/>
  <c r="T595"/>
  <c r="CZ595" s="1"/>
  <c r="P595"/>
  <c r="CX595" s="1"/>
  <c r="J595"/>
  <c r="CU595" s="1"/>
  <c r="AF510"/>
  <c r="DF510" s="1"/>
  <c r="V510"/>
  <c r="DA510" s="1"/>
  <c r="X501"/>
  <c r="DB501" s="1"/>
  <c r="X302"/>
  <c r="DB302" s="1"/>
  <c r="R302"/>
  <c r="CY302" s="1"/>
  <c r="L302"/>
  <c r="CV302" s="1"/>
  <c r="Z316"/>
  <c r="DC316" s="1"/>
  <c r="R316"/>
  <c r="CY316" s="1"/>
  <c r="Z315"/>
  <c r="DC315" s="1"/>
  <c r="AH314"/>
  <c r="DG314" s="1"/>
  <c r="R314"/>
  <c r="CY314" s="1"/>
  <c r="X650"/>
  <c r="DB650" s="1"/>
  <c r="AB650"/>
  <c r="DD650" s="1"/>
  <c r="AH662"/>
  <c r="DG662" s="1"/>
  <c r="L662"/>
  <c r="CV662" s="1"/>
  <c r="P662"/>
  <c r="CX662" s="1"/>
  <c r="X662"/>
  <c r="DB662" s="1"/>
  <c r="AH661"/>
  <c r="DG661" s="1"/>
  <c r="X661"/>
  <c r="DB661" s="1"/>
  <c r="P661"/>
  <c r="CX661" s="1"/>
  <c r="L661"/>
  <c r="CV661" s="1"/>
  <c r="AF663"/>
  <c r="DF663" s="1"/>
  <c r="AB663"/>
  <c r="DD663" s="1"/>
  <c r="X663"/>
  <c r="DB663" s="1"/>
  <c r="P663"/>
  <c r="CX663" s="1"/>
  <c r="L663"/>
  <c r="CV663" s="1"/>
  <c r="AK649"/>
  <c r="DH649" s="1"/>
  <c r="AF649"/>
  <c r="DF649" s="1"/>
  <c r="AF650"/>
  <c r="DF650" s="1"/>
  <c r="V649"/>
  <c r="DA649" s="1"/>
  <c r="L645"/>
  <c r="CV645" s="1"/>
  <c r="L648"/>
  <c r="CV648" s="1"/>
  <c r="X648"/>
  <c r="P648"/>
  <c r="CX648" s="1"/>
  <c r="Q648"/>
  <c r="Q6" s="1"/>
  <c r="X646"/>
  <c r="DB646" s="1"/>
  <c r="P646"/>
  <c r="CX646" s="1"/>
  <c r="L646"/>
  <c r="CV646" s="1"/>
  <c r="H646"/>
  <c r="CT646" s="1"/>
  <c r="H645"/>
  <c r="CT645" s="1"/>
  <c r="AF645"/>
  <c r="DF645" s="1"/>
  <c r="AB645"/>
  <c r="DD645" s="1"/>
  <c r="P645"/>
  <c r="CX645" s="1"/>
  <c r="X645"/>
  <c r="DB645" s="1"/>
  <c r="AK642"/>
  <c r="DH642" s="1"/>
  <c r="H644"/>
  <c r="CT644" s="1"/>
  <c r="L644"/>
  <c r="CV644" s="1"/>
  <c r="P644"/>
  <c r="CX644" s="1"/>
  <c r="X644"/>
  <c r="DB644" s="1"/>
  <c r="X643"/>
  <c r="DB643" s="1"/>
  <c r="AB643"/>
  <c r="DD643" s="1"/>
  <c r="H643"/>
  <c r="CT643" s="1"/>
  <c r="L643"/>
  <c r="CV643" s="1"/>
  <c r="P643"/>
  <c r="CX643" s="1"/>
  <c r="X642"/>
  <c r="DB642" s="1"/>
  <c r="AB642"/>
  <c r="DD642" s="1"/>
  <c r="AF642"/>
  <c r="DF642" s="1"/>
  <c r="H642"/>
  <c r="CT642" s="1"/>
  <c r="L642"/>
  <c r="CV642" s="1"/>
  <c r="P642"/>
  <c r="CX642" s="1"/>
  <c r="X641"/>
  <c r="DB641" s="1"/>
  <c r="L641"/>
  <c r="CV641" s="1"/>
  <c r="H641"/>
  <c r="CT641" s="1"/>
  <c r="X666"/>
  <c r="DB666" s="1"/>
  <c r="T666"/>
  <c r="CZ666" s="1"/>
  <c r="T676"/>
  <c r="CZ676" s="1"/>
  <c r="Z676"/>
  <c r="DC676" s="1"/>
  <c r="AF676"/>
  <c r="DF676" s="1"/>
  <c r="AK665"/>
  <c r="DH665" s="1"/>
  <c r="AK672"/>
  <c r="DH672" s="1"/>
  <c r="AF672"/>
  <c r="DF672" s="1"/>
  <c r="Z672"/>
  <c r="T672"/>
  <c r="CZ672" s="1"/>
  <c r="X674"/>
  <c r="DB674" s="1"/>
  <c r="T674"/>
  <c r="CZ674" s="1"/>
  <c r="T669"/>
  <c r="CZ669" s="1"/>
  <c r="X669"/>
  <c r="DB669" s="1"/>
  <c r="T668"/>
  <c r="CZ668" s="1"/>
  <c r="AF667"/>
  <c r="DF667" s="1"/>
  <c r="X667"/>
  <c r="DB667" s="1"/>
  <c r="T667"/>
  <c r="CZ667" s="1"/>
  <c r="X665"/>
  <c r="DB665" s="1"/>
  <c r="T665"/>
  <c r="CZ665" s="1"/>
  <c r="T664"/>
  <c r="CZ664" s="1"/>
  <c r="AB664"/>
  <c r="DD664" s="1"/>
  <c r="AL664"/>
  <c r="AK664"/>
  <c r="AF687"/>
  <c r="DF687" s="1"/>
  <c r="X687"/>
  <c r="DB687" s="1"/>
  <c r="T687"/>
  <c r="CZ687" s="1"/>
  <c r="T688"/>
  <c r="CZ688" s="1"/>
  <c r="N688"/>
  <c r="CW688" s="1"/>
  <c r="AF688"/>
  <c r="DF688" s="1"/>
  <c r="X688"/>
  <c r="DB688" s="1"/>
  <c r="AF686"/>
  <c r="DF686" s="1"/>
  <c r="X686"/>
  <c r="DB686" s="1"/>
  <c r="T686"/>
  <c r="CZ686" s="1"/>
  <c r="N686"/>
  <c r="CW686" s="1"/>
  <c r="AF685"/>
  <c r="DF685" s="1"/>
  <c r="X685"/>
  <c r="DB685" s="1"/>
  <c r="T685"/>
  <c r="CZ685" s="1"/>
  <c r="N685"/>
  <c r="CW685" s="1"/>
  <c r="AF570"/>
  <c r="DF570" s="1"/>
  <c r="X570"/>
  <c r="DB570" s="1"/>
  <c r="T570"/>
  <c r="CZ570" s="1"/>
  <c r="N570"/>
  <c r="CW570" s="1"/>
  <c r="X698"/>
  <c r="DB698" s="1"/>
  <c r="T698"/>
  <c r="CZ698" s="1"/>
  <c r="N698"/>
  <c r="CW698" s="1"/>
  <c r="N697"/>
  <c r="CW697" s="1"/>
  <c r="X697"/>
  <c r="DB697" s="1"/>
  <c r="AH151"/>
  <c r="DG151" s="1"/>
  <c r="AD151"/>
  <c r="DE151" s="1"/>
  <c r="DB151"/>
  <c r="L151"/>
  <c r="CV151" s="1"/>
  <c r="P510"/>
  <c r="CX510" s="1"/>
  <c r="L510"/>
  <c r="CV510" s="1"/>
  <c r="L501"/>
  <c r="CV501" s="1"/>
  <c r="H510"/>
  <c r="CT510" s="1"/>
  <c r="H501"/>
  <c r="CT501" s="1"/>
  <c r="AF558"/>
  <c r="DF558" s="1"/>
  <c r="X558"/>
  <c r="DB558" s="1"/>
  <c r="T558"/>
  <c r="CZ558" s="1"/>
  <c r="P558"/>
  <c r="CX558" s="1"/>
  <c r="H558"/>
  <c r="CT558" s="1"/>
  <c r="X126"/>
  <c r="DB126" s="1"/>
  <c r="AH126"/>
  <c r="DG126" s="1"/>
  <c r="AD126"/>
  <c r="DE126" s="1"/>
  <c r="Z705"/>
  <c r="DC705" s="1"/>
  <c r="X705"/>
  <c r="DB705" s="1"/>
  <c r="T705"/>
  <c r="CZ705" s="1"/>
  <c r="N705"/>
  <c r="CW705" s="1"/>
  <c r="J706"/>
  <c r="N706"/>
  <c r="CW706" s="1"/>
  <c r="T706"/>
  <c r="CZ706" s="1"/>
  <c r="Z706"/>
  <c r="DC706" s="1"/>
  <c r="AF706"/>
  <c r="DF706" s="1"/>
  <c r="AF722"/>
  <c r="DF722" s="1"/>
  <c r="Z722"/>
  <c r="DC722" s="1"/>
  <c r="T722"/>
  <c r="CZ722" s="1"/>
  <c r="P722"/>
  <c r="CX722" s="1"/>
  <c r="AH412"/>
  <c r="DG412" s="1"/>
  <c r="Z412"/>
  <c r="DC412" s="1"/>
  <c r="R412"/>
  <c r="CY412" s="1"/>
  <c r="J412"/>
  <c r="CU412" s="1"/>
  <c r="R411"/>
  <c r="CY411" s="1"/>
  <c r="X411"/>
  <c r="DB411" s="1"/>
  <c r="X410"/>
  <c r="DB410" s="1"/>
  <c r="R410"/>
  <c r="CY410" s="1"/>
  <c r="J409"/>
  <c r="CU409" s="1"/>
  <c r="R408"/>
  <c r="CY408" s="1"/>
  <c r="X408"/>
  <c r="DB408" s="1"/>
  <c r="J408"/>
  <c r="CU408" s="1"/>
  <c r="AH407"/>
  <c r="DG407" s="1"/>
  <c r="X407"/>
  <c r="DB407" s="1"/>
  <c r="R407"/>
  <c r="CY407" s="1"/>
  <c r="R403"/>
  <c r="CY403" s="1"/>
  <c r="Z405"/>
  <c r="DC405" s="1"/>
  <c r="R406"/>
  <c r="CY406" s="1"/>
  <c r="AH406"/>
  <c r="DG406" s="1"/>
  <c r="Z402"/>
  <c r="DC402" s="1"/>
  <c r="R402"/>
  <c r="CY402" s="1"/>
  <c r="AD404"/>
  <c r="DE404" s="1"/>
  <c r="X404"/>
  <c r="DB404" s="1"/>
  <c r="J404"/>
  <c r="AQ400"/>
  <c r="DK400" s="1"/>
  <c r="Z400"/>
  <c r="DC400" s="1"/>
  <c r="AH400"/>
  <c r="DG400" s="1"/>
  <c r="R400"/>
  <c r="CY400" s="1"/>
  <c r="AH399"/>
  <c r="DG399" s="1"/>
  <c r="R399"/>
  <c r="CY399" s="1"/>
  <c r="AD153"/>
  <c r="DE153" s="1"/>
  <c r="V153"/>
  <c r="DA153" s="1"/>
  <c r="L153"/>
  <c r="CV153" s="1"/>
  <c r="Z115"/>
  <c r="DC115" s="1"/>
  <c r="X115"/>
  <c r="DB115" s="1"/>
  <c r="L116"/>
  <c r="CV116" s="1"/>
  <c r="J116"/>
  <c r="CU116" s="1"/>
  <c r="AD116"/>
  <c r="DE116" s="1"/>
  <c r="Z116"/>
  <c r="DC116" s="1"/>
  <c r="Z117"/>
  <c r="DC117" s="1"/>
  <c r="X117"/>
  <c r="DB117" s="1"/>
  <c r="X103"/>
  <c r="DB103" s="1"/>
  <c r="Z103"/>
  <c r="DC103" s="1"/>
  <c r="T103"/>
  <c r="CZ103" s="1"/>
  <c r="Z150"/>
  <c r="DC150" s="1"/>
  <c r="X150"/>
  <c r="DB150" s="1"/>
  <c r="Z127"/>
  <c r="DC127" s="1"/>
  <c r="X127"/>
  <c r="DB127" s="1"/>
  <c r="X130"/>
  <c r="DB130" s="1"/>
  <c r="Z130"/>
  <c r="DC130" s="1"/>
  <c r="AH132"/>
  <c r="DG132" s="1"/>
  <c r="AD132"/>
  <c r="DE132" s="1"/>
  <c r="Y132"/>
  <c r="DB132" s="1"/>
  <c r="M132"/>
  <c r="AH137"/>
  <c r="DG137" s="1"/>
  <c r="X137"/>
  <c r="DB137" s="1"/>
  <c r="X136"/>
  <c r="DB136" s="1"/>
  <c r="J136"/>
  <c r="CU136" s="1"/>
  <c r="AH135"/>
  <c r="DG135" s="1"/>
  <c r="Y135"/>
  <c r="X135"/>
  <c r="Z135" s="1"/>
  <c r="J135"/>
  <c r="CU135" s="1"/>
  <c r="Z134"/>
  <c r="DC134" s="1"/>
  <c r="AH131"/>
  <c r="DG131" s="1"/>
  <c r="X131"/>
  <c r="DB131" s="1"/>
  <c r="Z129"/>
  <c r="DC129" s="1"/>
  <c r="CQ755"/>
  <c r="CQ572"/>
  <c r="CQ498"/>
  <c r="CQ497"/>
  <c r="CQ496"/>
  <c r="CQ495"/>
  <c r="CQ490"/>
  <c r="CQ489"/>
  <c r="CQ488"/>
  <c r="CQ735"/>
  <c r="CQ709"/>
  <c r="CQ744"/>
  <c r="CQ724"/>
  <c r="CQ721"/>
  <c r="CQ647"/>
  <c r="CQ632"/>
  <c r="CQ631"/>
  <c r="CQ630"/>
  <c r="CQ629"/>
  <c r="CQ628"/>
  <c r="CQ622"/>
  <c r="CQ621"/>
  <c r="CQ620"/>
  <c r="CQ574"/>
  <c r="CQ445"/>
  <c r="CQ444"/>
  <c r="CQ443"/>
  <c r="CQ442"/>
  <c r="CQ441"/>
  <c r="CQ439"/>
  <c r="CQ474"/>
  <c r="CQ431"/>
  <c r="CQ414"/>
  <c r="CQ189"/>
  <c r="CQ274"/>
  <c r="CQ270"/>
  <c r="CQ269"/>
  <c r="CQ266"/>
  <c r="CQ265"/>
  <c r="CQ264"/>
  <c r="CQ263"/>
  <c r="CQ262"/>
  <c r="CQ321"/>
  <c r="CQ282"/>
  <c r="CQ281"/>
  <c r="CQ256"/>
  <c r="CQ255"/>
  <c r="CQ254"/>
  <c r="CQ253"/>
  <c r="CQ252"/>
  <c r="CQ251"/>
  <c r="CQ250"/>
  <c r="CQ216"/>
  <c r="CQ169"/>
  <c r="CQ155"/>
  <c r="CQ144"/>
  <c r="CQ139"/>
  <c r="CQ138"/>
  <c r="CQ106"/>
  <c r="CQ105"/>
  <c r="CQ104"/>
  <c r="CQ81"/>
  <c r="V118"/>
  <c r="DA118" s="1"/>
  <c r="T118"/>
  <c r="CZ118" s="1"/>
  <c r="X108"/>
  <c r="DB108" s="1"/>
  <c r="X101"/>
  <c r="DB101" s="1"/>
  <c r="X110"/>
  <c r="DB110" s="1"/>
  <c r="X111"/>
  <c r="DB111" s="1"/>
  <c r="AK109"/>
  <c r="DH109" s="1"/>
  <c r="AD109"/>
  <c r="DE109" s="1"/>
  <c r="AF109"/>
  <c r="DF109" s="1"/>
  <c r="Z109"/>
  <c r="DC109" s="1"/>
  <c r="J109"/>
  <c r="CU109" s="1"/>
  <c r="AA100"/>
  <c r="Z100"/>
  <c r="X100" s="1"/>
  <c r="P100"/>
  <c r="CX100" s="1"/>
  <c r="X94"/>
  <c r="DB94" s="1"/>
  <c r="T94"/>
  <c r="CZ94" s="1"/>
  <c r="T82"/>
  <c r="CZ82" s="1"/>
  <c r="N82"/>
  <c r="CW82" s="1"/>
  <c r="N90"/>
  <c r="CW90" s="1"/>
  <c r="Z90"/>
  <c r="DC90" s="1"/>
  <c r="AF90"/>
  <c r="DF90" s="1"/>
  <c r="X84"/>
  <c r="DB84" s="1"/>
  <c r="P80"/>
  <c r="AF80"/>
  <c r="DF80" s="1"/>
  <c r="X80"/>
  <c r="DB80" s="1"/>
  <c r="T80"/>
  <c r="CZ80" s="1"/>
  <c r="X79"/>
  <c r="DB79" s="1"/>
  <c r="AG79"/>
  <c r="AG1" s="1"/>
  <c r="Z51"/>
  <c r="DC51" s="1"/>
  <c r="Z50"/>
  <c r="DC50" s="1"/>
  <c r="X73"/>
  <c r="DB73" s="1"/>
  <c r="Z73"/>
  <c r="DC73" s="1"/>
  <c r="AF37"/>
  <c r="DF37" s="1"/>
  <c r="Z37"/>
  <c r="DC37" s="1"/>
  <c r="T37"/>
  <c r="CZ37" s="1"/>
  <c r="AF78"/>
  <c r="DF78" s="1"/>
  <c r="X78"/>
  <c r="DB78" s="1"/>
  <c r="T78"/>
  <c r="CZ78" s="1"/>
  <c r="N78"/>
  <c r="CW78" s="1"/>
  <c r="Z101"/>
  <c r="DC101" s="1"/>
  <c r="Z91"/>
  <c r="DC91" s="1"/>
  <c r="X91"/>
  <c r="DB91" s="1"/>
  <c r="T91"/>
  <c r="CZ91" s="1"/>
  <c r="P91"/>
  <c r="CX91" s="1"/>
  <c r="Z89"/>
  <c r="DC89" s="1"/>
  <c r="U89"/>
  <c r="CZ89" s="1"/>
  <c r="N88"/>
  <c r="CW88" s="1"/>
  <c r="T88"/>
  <c r="CZ88" s="1"/>
  <c r="X88"/>
  <c r="DB88" s="1"/>
  <c r="AF87"/>
  <c r="DF87" s="1"/>
  <c r="X87"/>
  <c r="DB87" s="1"/>
  <c r="R87"/>
  <c r="CY87" s="1"/>
  <c r="N87"/>
  <c r="CW87" s="1"/>
  <c r="AF84"/>
  <c r="DF84" s="1"/>
  <c r="AF86"/>
  <c r="DF86" s="1"/>
  <c r="T86"/>
  <c r="CZ86" s="1"/>
  <c r="T85"/>
  <c r="CZ85" s="1"/>
  <c r="X86"/>
  <c r="DB86" s="1"/>
  <c r="X85"/>
  <c r="DB85" s="1"/>
  <c r="AH660"/>
  <c r="DG660" s="1"/>
  <c r="AE659"/>
  <c r="AD659"/>
  <c r="Y659"/>
  <c r="X659"/>
  <c r="X67"/>
  <c r="DB67" s="1"/>
  <c r="N73"/>
  <c r="CW73" s="1"/>
  <c r="AD71"/>
  <c r="DE71" s="1"/>
  <c r="X71"/>
  <c r="DB71" s="1"/>
  <c r="X70"/>
  <c r="DB70" s="1"/>
  <c r="AH69"/>
  <c r="DG69" s="1"/>
  <c r="X69"/>
  <c r="DB69" s="1"/>
  <c r="AD68"/>
  <c r="DE68" s="1"/>
  <c r="X68"/>
  <c r="DB68" s="1"/>
  <c r="AF49"/>
  <c r="DF49" s="1"/>
  <c r="Z49"/>
  <c r="DC49" s="1"/>
  <c r="T49"/>
  <c r="CZ49" s="1"/>
  <c r="P49"/>
  <c r="CX49" s="1"/>
  <c r="X61"/>
  <c r="DB61" s="1"/>
  <c r="AD60"/>
  <c r="DE60" s="1"/>
  <c r="X60"/>
  <c r="DB60" s="1"/>
  <c r="X59"/>
  <c r="DB59" s="1"/>
  <c r="AF65"/>
  <c r="DF65" s="1"/>
  <c r="U65"/>
  <c r="CZ65" s="1"/>
  <c r="T65"/>
  <c r="AF57"/>
  <c r="DF57" s="1"/>
  <c r="X57"/>
  <c r="DB57" s="1"/>
  <c r="J57"/>
  <c r="CU57" s="1"/>
  <c r="AF48"/>
  <c r="DF48" s="1"/>
  <c r="X48"/>
  <c r="DB48" s="1"/>
  <c r="N48"/>
  <c r="CW48" s="1"/>
  <c r="N46"/>
  <c r="CW46" s="1"/>
  <c r="J48"/>
  <c r="CU48" s="1"/>
  <c r="V46"/>
  <c r="DA46" s="1"/>
  <c r="AD46"/>
  <c r="DE46" s="1"/>
  <c r="AH46"/>
  <c r="DG46" s="1"/>
  <c r="AF45"/>
  <c r="DF45" s="1"/>
  <c r="X45"/>
  <c r="DB45" s="1"/>
  <c r="T45"/>
  <c r="CZ45" s="1"/>
  <c r="P45"/>
  <c r="CX45" s="1"/>
  <c r="AF43"/>
  <c r="DF43" s="1"/>
  <c r="AF42"/>
  <c r="DF42" s="1"/>
  <c r="T42"/>
  <c r="CZ42" s="1"/>
  <c r="Z43"/>
  <c r="DC43" s="1"/>
  <c r="Z42"/>
  <c r="DC42" s="1"/>
  <c r="T43"/>
  <c r="CZ43" s="1"/>
  <c r="P42"/>
  <c r="CX42" s="1"/>
  <c r="J42"/>
  <c r="CU42" s="1"/>
  <c r="P43"/>
  <c r="CX43" s="1"/>
  <c r="J43"/>
  <c r="CU43" s="1"/>
  <c r="AF34"/>
  <c r="Z34"/>
  <c r="DC34" s="1"/>
  <c r="T34"/>
  <c r="CZ34" s="1"/>
  <c r="P34"/>
  <c r="CX34" s="1"/>
  <c r="J34"/>
  <c r="CU34" s="1"/>
  <c r="AD32"/>
  <c r="DE32" s="1"/>
  <c r="Z32"/>
  <c r="DC32" s="1"/>
  <c r="T32"/>
  <c r="CZ32" s="1"/>
  <c r="J32"/>
  <c r="CU32" s="1"/>
  <c r="P32"/>
  <c r="CX32" s="1"/>
  <c r="AD31"/>
  <c r="DE31" s="1"/>
  <c r="Z31"/>
  <c r="DC31" s="1"/>
  <c r="J31"/>
  <c r="CU31" s="1"/>
  <c r="P31"/>
  <c r="CX31" s="1"/>
  <c r="AD28"/>
  <c r="DE28" s="1"/>
  <c r="X28"/>
  <c r="DB28" s="1"/>
  <c r="T28"/>
  <c r="CZ28" s="1"/>
  <c r="P28"/>
  <c r="CX28" s="1"/>
  <c r="J28"/>
  <c r="CU28" s="1"/>
  <c r="AD27"/>
  <c r="DE27" s="1"/>
  <c r="X27"/>
  <c r="DB27" s="1"/>
  <c r="J27"/>
  <c r="CU27" s="1"/>
  <c r="N27"/>
  <c r="CW27" s="1"/>
  <c r="AD14"/>
  <c r="DE14" s="1"/>
  <c r="Z14"/>
  <c r="DC14" s="1"/>
  <c r="J14"/>
  <c r="CU14" s="1"/>
  <c r="T14"/>
  <c r="CZ14" s="1"/>
  <c r="H717"/>
  <c r="CT717" s="1"/>
  <c r="H714"/>
  <c r="CT714" s="1"/>
  <c r="H713"/>
  <c r="CT713" s="1"/>
  <c r="I638"/>
  <c r="H638"/>
  <c r="X64"/>
  <c r="DB64" s="1"/>
  <c r="AF64"/>
  <c r="DF64" s="1"/>
  <c r="J62"/>
  <c r="CU62" s="1"/>
  <c r="X62"/>
  <c r="DB62" s="1"/>
  <c r="AF62"/>
  <c r="DF62" s="1"/>
  <c r="AF55"/>
  <c r="DF55" s="1"/>
  <c r="J55"/>
  <c r="CU55" s="1"/>
  <c r="X53"/>
  <c r="DB53" s="1"/>
  <c r="J54"/>
  <c r="CU54" s="1"/>
  <c r="X52"/>
  <c r="DB52" s="1"/>
  <c r="J46"/>
  <c r="CU46" s="1"/>
  <c r="J45"/>
  <c r="CU45" s="1"/>
  <c r="J50"/>
  <c r="CU50" s="1"/>
  <c r="J52"/>
  <c r="CU52" s="1"/>
  <c r="J53"/>
  <c r="CU53" s="1"/>
  <c r="AF53"/>
  <c r="DF53" s="1"/>
  <c r="X715"/>
  <c r="DB715" s="1"/>
  <c r="T715"/>
  <c r="CZ715" s="1"/>
  <c r="P715"/>
  <c r="CX715" s="1"/>
  <c r="H716"/>
  <c r="CT716" s="1"/>
  <c r="P716"/>
  <c r="CX716" s="1"/>
  <c r="X716"/>
  <c r="DB716" s="1"/>
  <c r="AF717"/>
  <c r="DF717" s="1"/>
  <c r="AF714"/>
  <c r="DF714" s="1"/>
  <c r="X714"/>
  <c r="DB714" s="1"/>
  <c r="T714"/>
  <c r="CZ714" s="1"/>
  <c r="P714"/>
  <c r="CX714" s="1"/>
  <c r="X713"/>
  <c r="DB713" s="1"/>
  <c r="X712"/>
  <c r="DB712" s="1"/>
  <c r="AF712"/>
  <c r="DF712" s="1"/>
  <c r="N723"/>
  <c r="CW723" s="1"/>
  <c r="AD26"/>
  <c r="DE26" s="1"/>
  <c r="Z26"/>
  <c r="DC26" s="1"/>
  <c r="P26"/>
  <c r="CX26" s="1"/>
  <c r="J26"/>
  <c r="CU26" s="1"/>
  <c r="H666"/>
  <c r="I666"/>
  <c r="CX25"/>
  <c r="AF25"/>
  <c r="DF25" s="1"/>
  <c r="Z25"/>
  <c r="DC25" s="1"/>
  <c r="J25"/>
  <c r="CU25" s="1"/>
  <c r="J24"/>
  <c r="CU24" s="1"/>
  <c r="P24"/>
  <c r="CX24" s="1"/>
  <c r="T24"/>
  <c r="CZ24" s="1"/>
  <c r="Z24"/>
  <c r="DC24" s="1"/>
  <c r="AF24"/>
  <c r="DF24" s="1"/>
  <c r="Z23"/>
  <c r="DC23" s="1"/>
  <c r="T23"/>
  <c r="CZ23" s="1"/>
  <c r="J23"/>
  <c r="CU23" s="1"/>
  <c r="AF22"/>
  <c r="DF22" s="1"/>
  <c r="Z22"/>
  <c r="DC22" s="1"/>
  <c r="T22"/>
  <c r="CZ22" s="1"/>
  <c r="P22"/>
  <c r="CX22" s="1"/>
  <c r="J22"/>
  <c r="CU22" s="1"/>
  <c r="Z21"/>
  <c r="DC21" s="1"/>
  <c r="AH21"/>
  <c r="P21"/>
  <c r="CX21" s="1"/>
  <c r="J21"/>
  <c r="CU21" s="1"/>
  <c r="Z20"/>
  <c r="DC20" s="1"/>
  <c r="J20"/>
  <c r="CU20" s="1"/>
  <c r="N20"/>
  <c r="CW20" s="1"/>
  <c r="T20"/>
  <c r="CZ20" s="1"/>
  <c r="Z19"/>
  <c r="DC19" s="1"/>
  <c r="N19"/>
  <c r="CW19" s="1"/>
  <c r="J19"/>
  <c r="CU19" s="1"/>
  <c r="AH41"/>
  <c r="DG41" s="1"/>
  <c r="AD41"/>
  <c r="DE41" s="1"/>
  <c r="AB41"/>
  <c r="X41"/>
  <c r="DB41" s="1"/>
  <c r="V41"/>
  <c r="DA41" s="1"/>
  <c r="R41"/>
  <c r="N41"/>
  <c r="CW41" s="1"/>
  <c r="L41"/>
  <c r="CV41" s="1"/>
  <c r="Z39"/>
  <c r="DC39" s="1"/>
  <c r="T39"/>
  <c r="CZ39" s="1"/>
  <c r="T38"/>
  <c r="CZ38" s="1"/>
  <c r="AF36"/>
  <c r="DF36" s="1"/>
  <c r="AH36"/>
  <c r="DG36" s="1"/>
  <c r="N36"/>
  <c r="CW36" s="1"/>
  <c r="T36"/>
  <c r="CZ36" s="1"/>
  <c r="AH35"/>
  <c r="DG35" s="1"/>
  <c r="Z35"/>
  <c r="DC35" s="1"/>
  <c r="J35"/>
  <c r="CU35" s="1"/>
  <c r="N76"/>
  <c r="CW76" s="1"/>
  <c r="AF484"/>
  <c r="DF484" s="1"/>
  <c r="AB484"/>
  <c r="DD484" s="1"/>
  <c r="X484"/>
  <c r="DB484" s="1"/>
  <c r="AF483"/>
  <c r="DF483" s="1"/>
  <c r="T486"/>
  <c r="CZ486" s="1"/>
  <c r="Z75"/>
  <c r="DC75" s="1"/>
  <c r="AF75"/>
  <c r="DF75" s="1"/>
  <c r="T75"/>
  <c r="CZ75" s="1"/>
  <c r="N75"/>
  <c r="CW75" s="1"/>
  <c r="Y638"/>
  <c r="Z638"/>
  <c r="Q638"/>
  <c r="CX638" s="1"/>
  <c r="P638"/>
  <c r="Y639"/>
  <c r="DB639" s="1"/>
  <c r="X639"/>
  <c r="AA639"/>
  <c r="DC639" s="1"/>
  <c r="Z639"/>
  <c r="Q639"/>
  <c r="CX639" s="1"/>
  <c r="P639"/>
  <c r="Z640"/>
  <c r="DC640" s="1"/>
  <c r="AF710"/>
  <c r="DF710" s="1"/>
  <c r="AF731"/>
  <c r="DF731" s="1"/>
  <c r="X731"/>
  <c r="DB731" s="1"/>
  <c r="AF732"/>
  <c r="DF732" s="1"/>
  <c r="X711"/>
  <c r="DB711" s="1"/>
  <c r="N247"/>
  <c r="CW247" s="1"/>
  <c r="AD300"/>
  <c r="DE300" s="1"/>
  <c r="AH299"/>
  <c r="DG299" s="1"/>
  <c r="Z300"/>
  <c r="DC300" s="1"/>
  <c r="R300"/>
  <c r="CY300" s="1"/>
  <c r="R299"/>
  <c r="CY299" s="1"/>
  <c r="X298"/>
  <c r="DB298" s="1"/>
  <c r="J298"/>
  <c r="CU298" s="1"/>
  <c r="L298"/>
  <c r="CV298" s="1"/>
  <c r="P297"/>
  <c r="CX297" s="1"/>
  <c r="DC297"/>
  <c r="AH297"/>
  <c r="DG297" s="1"/>
  <c r="AH296"/>
  <c r="DG296" s="1"/>
  <c r="Z293"/>
  <c r="DC293" s="1"/>
  <c r="N290"/>
  <c r="L290" s="1"/>
  <c r="O290"/>
  <c r="Z289"/>
  <c r="DC289" s="1"/>
  <c r="AD284"/>
  <c r="DE284" s="1"/>
  <c r="AE752"/>
  <c r="X752"/>
  <c r="DB752" s="1"/>
  <c r="R749"/>
  <c r="CY749" s="1"/>
  <c r="L748"/>
  <c r="CV748" s="1"/>
  <c r="X750"/>
  <c r="DB750" s="1"/>
  <c r="P748"/>
  <c r="CX748" s="1"/>
  <c r="X748"/>
  <c r="DB748" s="1"/>
  <c r="X747"/>
  <c r="DB747" s="1"/>
  <c r="L747"/>
  <c r="CV747" s="1"/>
  <c r="H746"/>
  <c r="CT746" s="1"/>
  <c r="N243"/>
  <c r="CW243" s="1"/>
  <c r="Z243"/>
  <c r="DC243" s="1"/>
  <c r="AH243"/>
  <c r="DG243" s="1"/>
  <c r="N242"/>
  <c r="CW242" s="1"/>
  <c r="Z242"/>
  <c r="DC242" s="1"/>
  <c r="AH242"/>
  <c r="DG242" s="1"/>
  <c r="N241"/>
  <c r="CW241" s="1"/>
  <c r="Z241"/>
  <c r="DC241" s="1"/>
  <c r="AH241"/>
  <c r="DG241" s="1"/>
  <c r="N240"/>
  <c r="CW240" s="1"/>
  <c r="AH240"/>
  <c r="DG240" s="1"/>
  <c r="Z240"/>
  <c r="DC240" s="1"/>
  <c r="N239"/>
  <c r="CW239" s="1"/>
  <c r="AF238"/>
  <c r="DF238" s="1"/>
  <c r="Z239"/>
  <c r="DC239" s="1"/>
  <c r="Z238"/>
  <c r="DC238" s="1"/>
  <c r="N238"/>
  <c r="CW238" s="1"/>
  <c r="AA72"/>
  <c r="Z72"/>
  <c r="X438"/>
  <c r="DB438" s="1"/>
  <c r="AF438"/>
  <c r="DF438" s="1"/>
  <c r="X754"/>
  <c r="Y754"/>
  <c r="AB467"/>
  <c r="DD467" s="1"/>
  <c r="AF467"/>
  <c r="DF467" s="1"/>
  <c r="H464"/>
  <c r="CT464" s="1"/>
  <c r="L464"/>
  <c r="CV464" s="1"/>
  <c r="P464"/>
  <c r="CX464" s="1"/>
  <c r="X464"/>
  <c r="DB464" s="1"/>
  <c r="AB464"/>
  <c r="DD464" s="1"/>
  <c r="H466"/>
  <c r="CT466" s="1"/>
  <c r="L466"/>
  <c r="CV466" s="1"/>
  <c r="P466"/>
  <c r="CX466" s="1"/>
  <c r="X466"/>
  <c r="DB466" s="1"/>
  <c r="AB466"/>
  <c r="DD466" s="1"/>
  <c r="AF466"/>
  <c r="DF466" s="1"/>
  <c r="AF465"/>
  <c r="DF465" s="1"/>
  <c r="H465"/>
  <c r="CT465" s="1"/>
  <c r="L465"/>
  <c r="CV465" s="1"/>
  <c r="P463"/>
  <c r="CX463" s="1"/>
  <c r="X463"/>
  <c r="DB463" s="1"/>
  <c r="AB463"/>
  <c r="DD463" s="1"/>
  <c r="AF463"/>
  <c r="DF463" s="1"/>
  <c r="L463"/>
  <c r="CV463" s="1"/>
  <c r="H463"/>
  <c r="CT463" s="1"/>
  <c r="AL455"/>
  <c r="AK455"/>
  <c r="AI455" s="1"/>
  <c r="AB455"/>
  <c r="DD455" s="1"/>
  <c r="X455"/>
  <c r="DB455" s="1"/>
  <c r="P455"/>
  <c r="CX455" s="1"/>
  <c r="H455"/>
  <c r="CT455" s="1"/>
  <c r="L455"/>
  <c r="CV455" s="1"/>
  <c r="H454"/>
  <c r="CT454" s="1"/>
  <c r="L454"/>
  <c r="CV454" s="1"/>
  <c r="P454"/>
  <c r="CX454" s="1"/>
  <c r="AB454"/>
  <c r="DD454" s="1"/>
  <c r="X454"/>
  <c r="DB454" s="1"/>
  <c r="H462"/>
  <c r="CT462" s="1"/>
  <c r="AK461"/>
  <c r="DH461" s="1"/>
  <c r="AO449"/>
  <c r="DJ449" s="1"/>
  <c r="AQ449"/>
  <c r="DK449" s="1"/>
  <c r="AO450"/>
  <c r="DJ450" s="1"/>
  <c r="AQ450"/>
  <c r="DK450" s="1"/>
  <c r="AK449"/>
  <c r="DH449" s="1"/>
  <c r="AK450"/>
  <c r="DH450" s="1"/>
  <c r="AQ448"/>
  <c r="DK448" s="1"/>
  <c r="AK448"/>
  <c r="DH448" s="1"/>
  <c r="AO448"/>
  <c r="DJ448" s="1"/>
  <c r="AF450"/>
  <c r="DF450" s="1"/>
  <c r="AF449"/>
  <c r="DF449" s="1"/>
  <c r="X450"/>
  <c r="DB450" s="1"/>
  <c r="AB450"/>
  <c r="DD450" s="1"/>
  <c r="H450"/>
  <c r="CT450" s="1"/>
  <c r="H449"/>
  <c r="CT449" s="1"/>
  <c r="H448"/>
  <c r="CT448" s="1"/>
  <c r="L450"/>
  <c r="CV450" s="1"/>
  <c r="L448"/>
  <c r="CV448" s="1"/>
  <c r="P450"/>
  <c r="CX450" s="1"/>
  <c r="P448"/>
  <c r="CX448" s="1"/>
  <c r="X449"/>
  <c r="DB449" s="1"/>
  <c r="X448"/>
  <c r="DB448" s="1"/>
  <c r="AB449"/>
  <c r="DD449" s="1"/>
  <c r="AH471"/>
  <c r="DG471" s="1"/>
  <c r="P471"/>
  <c r="CX471" s="1"/>
  <c r="AH753"/>
  <c r="DG753" s="1"/>
  <c r="AS753"/>
  <c r="AQ753" s="1"/>
  <c r="DK753" s="1"/>
  <c r="AF460"/>
  <c r="DF460" s="1"/>
  <c r="AF457"/>
  <c r="DF457" s="1"/>
  <c r="X457"/>
  <c r="DB457" s="1"/>
  <c r="W458"/>
  <c r="DA458" s="1"/>
  <c r="AK456"/>
  <c r="AH456" s="1"/>
  <c r="AF456" s="1"/>
  <c r="AL456"/>
  <c r="AC456"/>
  <c r="V460"/>
  <c r="DA460" s="1"/>
  <c r="V461"/>
  <c r="H453"/>
  <c r="CT453" s="1"/>
  <c r="AB452"/>
  <c r="DD452" s="1"/>
  <c r="AK452"/>
  <c r="DH452" s="1"/>
  <c r="Z451"/>
  <c r="DC451" s="1"/>
  <c r="Y451"/>
  <c r="R451"/>
  <c r="N451"/>
  <c r="CW451" s="1"/>
  <c r="J451"/>
  <c r="AD232"/>
  <c r="DE232" s="1"/>
  <c r="Z232"/>
  <c r="DC232" s="1"/>
  <c r="R232"/>
  <c r="CY232" s="1"/>
  <c r="AD236"/>
  <c r="DE236" s="1"/>
  <c r="J236"/>
  <c r="CU236" s="1"/>
  <c r="Z236"/>
  <c r="DC236" s="1"/>
  <c r="J235"/>
  <c r="CU235" s="1"/>
  <c r="AD235"/>
  <c r="DE235" s="1"/>
  <c r="Z235"/>
  <c r="DC235" s="1"/>
  <c r="AD234"/>
  <c r="DE234" s="1"/>
  <c r="O234"/>
  <c r="S234"/>
  <c r="CY234" s="1"/>
  <c r="R234"/>
  <c r="N234"/>
  <c r="AB237"/>
  <c r="AF237"/>
  <c r="DF237" s="1"/>
  <c r="P237"/>
  <c r="Z231"/>
  <c r="DC231" s="1"/>
  <c r="AD203"/>
  <c r="DE203" s="1"/>
  <c r="Z203"/>
  <c r="DC203" s="1"/>
  <c r="AD224"/>
  <c r="DE224" s="1"/>
  <c r="X224"/>
  <c r="DB224" s="1"/>
  <c r="R224"/>
  <c r="CY224" s="1"/>
  <c r="Z206"/>
  <c r="AD206"/>
  <c r="DE206" s="1"/>
  <c r="AH206"/>
  <c r="DG206" s="1"/>
  <c r="AH205"/>
  <c r="DG205" s="1"/>
  <c r="Z204"/>
  <c r="DC204" s="1"/>
  <c r="AD204"/>
  <c r="DE204" s="1"/>
  <c r="AH204"/>
  <c r="DG204" s="1"/>
  <c r="AH201"/>
  <c r="DG201" s="1"/>
  <c r="AD201"/>
  <c r="DE201" s="1"/>
  <c r="Z201"/>
  <c r="DC201" s="1"/>
  <c r="AC609"/>
  <c r="DD609" s="1"/>
  <c r="AB609"/>
  <c r="AB610"/>
  <c r="DD610" s="1"/>
  <c r="P611"/>
  <c r="CX611" s="1"/>
  <c r="X612"/>
  <c r="DB612" s="1"/>
  <c r="H619"/>
  <c r="H617"/>
  <c r="CT617" s="1"/>
  <c r="AB617"/>
  <c r="DD617" s="1"/>
  <c r="AB616"/>
  <c r="DD616" s="1"/>
  <c r="H616"/>
  <c r="CT616" s="1"/>
  <c r="L616"/>
  <c r="CV616" s="1"/>
  <c r="H613"/>
  <c r="CT613" s="1"/>
  <c r="H614"/>
  <c r="CT614" s="1"/>
  <c r="L615"/>
  <c r="CV615" s="1"/>
  <c r="L618"/>
  <c r="CV618" s="1"/>
  <c r="H618"/>
  <c r="CT618" s="1"/>
  <c r="H615"/>
  <c r="CT615" s="1"/>
  <c r="H612"/>
  <c r="CT612" s="1"/>
  <c r="H611"/>
  <c r="CT611" s="1"/>
  <c r="AQ190"/>
  <c r="DK190" s="1"/>
  <c r="AH190"/>
  <c r="DG190" s="1"/>
  <c r="AD227"/>
  <c r="DE227" s="1"/>
  <c r="AH227"/>
  <c r="DG227" s="1"/>
  <c r="AD226"/>
  <c r="DE226" s="1"/>
  <c r="AH226"/>
  <c r="DG226" s="1"/>
  <c r="AH225"/>
  <c r="DG225" s="1"/>
  <c r="AD225"/>
  <c r="DE225" s="1"/>
  <c r="AD223"/>
  <c r="DE223" s="1"/>
  <c r="X223"/>
  <c r="DB223" s="1"/>
  <c r="X222"/>
  <c r="DB222" s="1"/>
  <c r="AD222"/>
  <c r="DE222" s="1"/>
  <c r="AD221"/>
  <c r="DE221" s="1"/>
  <c r="L437"/>
  <c r="CV437" s="1"/>
  <c r="H436"/>
  <c r="CT436" s="1"/>
  <c r="L436"/>
  <c r="CV436" s="1"/>
  <c r="P436"/>
  <c r="CX436" s="1"/>
  <c r="V436"/>
  <c r="DA436" s="1"/>
  <c r="X436"/>
  <c r="DB436" s="1"/>
  <c r="H435"/>
  <c r="CT435" s="1"/>
  <c r="L435"/>
  <c r="CV435" s="1"/>
  <c r="P435"/>
  <c r="CX435" s="1"/>
  <c r="H437"/>
  <c r="CT437" s="1"/>
  <c r="H434"/>
  <c r="CT434" s="1"/>
  <c r="L434"/>
  <c r="CV434" s="1"/>
  <c r="P434"/>
  <c r="CX434" s="1"/>
  <c r="R432"/>
  <c r="CY432" s="1"/>
  <c r="R433"/>
  <c r="CY433" s="1"/>
  <c r="AF416"/>
  <c r="DF416" s="1"/>
  <c r="V417"/>
  <c r="DA417" s="1"/>
  <c r="R416"/>
  <c r="R415"/>
  <c r="CY415" s="1"/>
  <c r="R429"/>
  <c r="CY429" s="1"/>
  <c r="R428"/>
  <c r="CY428" s="1"/>
  <c r="R427"/>
  <c r="CY427" s="1"/>
  <c r="R426"/>
  <c r="CY426" s="1"/>
  <c r="R425"/>
  <c r="CY425" s="1"/>
  <c r="R424"/>
  <c r="CY424" s="1"/>
  <c r="R423"/>
  <c r="CY423" s="1"/>
  <c r="R422"/>
  <c r="CY422" s="1"/>
  <c r="R421"/>
  <c r="CY421" s="1"/>
  <c r="R420"/>
  <c r="CY420" s="1"/>
  <c r="R419"/>
  <c r="CY419" s="1"/>
  <c r="R418"/>
  <c r="CY418" s="1"/>
  <c r="V413"/>
  <c r="DA413" s="1"/>
  <c r="Z278"/>
  <c r="DC278" s="1"/>
  <c r="Z260"/>
  <c r="DC260" s="1"/>
  <c r="AH249"/>
  <c r="DG249" s="1"/>
  <c r="AH248"/>
  <c r="DG248" s="1"/>
  <c r="Z248"/>
  <c r="DC248" s="1"/>
  <c r="AH247"/>
  <c r="DG247" s="1"/>
  <c r="Z244"/>
  <c r="DC244" s="1"/>
  <c r="Z321" i="1"/>
  <c r="Z414" s="1"/>
  <c r="AF321"/>
  <c r="AH321" s="1"/>
  <c r="AE321"/>
  <c r="AG321" s="1"/>
  <c r="AJ321"/>
  <c r="H6" i="10"/>
  <c r="E6"/>
  <c r="B6"/>
  <c r="I6"/>
  <c r="F6"/>
  <c r="C6"/>
  <c r="Q158" i="1"/>
  <c r="Z146"/>
  <c r="AF146"/>
  <c r="G167"/>
  <c r="G160"/>
  <c r="AI97"/>
  <c r="AI384" s="1"/>
  <c r="L339" i="2"/>
  <c r="CV339" s="1"/>
  <c r="Z339"/>
  <c r="DC339" s="1"/>
  <c r="AF339"/>
  <c r="DF339" s="1"/>
  <c r="AM339"/>
  <c r="DI339" s="1"/>
  <c r="Q360" i="1"/>
  <c r="Q418" s="1"/>
  <c r="Q447" s="1"/>
  <c r="R360"/>
  <c r="R418" s="1"/>
  <c r="M360"/>
  <c r="N360"/>
  <c r="AN174"/>
  <c r="AN396" s="1"/>
  <c r="AK174"/>
  <c r="AL180"/>
  <c r="AM180"/>
  <c r="AM398" s="1"/>
  <c r="AM399" s="1"/>
  <c r="AS279"/>
  <c r="AR279"/>
  <c r="AS277"/>
  <c r="AR255"/>
  <c r="G307"/>
  <c r="G303"/>
  <c r="G306"/>
  <c r="AQ100"/>
  <c r="BA362"/>
  <c r="AK333"/>
  <c r="AK416" s="1"/>
  <c r="AP360"/>
  <c r="BB320"/>
  <c r="AZ320" s="1"/>
  <c r="AX320" s="1"/>
  <c r="AV320" s="1"/>
  <c r="AT320" s="1"/>
  <c r="AR320" s="1"/>
  <c r="AP320" s="1"/>
  <c r="BC320"/>
  <c r="BA320" s="1"/>
  <c r="AY320" s="1"/>
  <c r="AW320" s="1"/>
  <c r="AJ312"/>
  <c r="AJ412" s="1"/>
  <c r="AI312"/>
  <c r="AI412" s="1"/>
  <c r="AX223"/>
  <c r="AV223" s="1"/>
  <c r="AW222"/>
  <c r="AY222" s="1"/>
  <c r="AV222"/>
  <c r="AX222" s="1"/>
  <c r="AP174"/>
  <c r="AQ174"/>
  <c r="BB174"/>
  <c r="BC174"/>
  <c r="AV214"/>
  <c r="AX214" s="1"/>
  <c r="AV213"/>
  <c r="AX213" s="1"/>
  <c r="AZ213" s="1"/>
  <c r="AV147"/>
  <c r="AV148"/>
  <c r="AV146"/>
  <c r="BC150"/>
  <c r="BA150" s="1"/>
  <c r="AX116"/>
  <c r="AV116" s="1"/>
  <c r="AX115"/>
  <c r="AV115" s="1"/>
  <c r="AV69"/>
  <c r="AT108"/>
  <c r="AV106"/>
  <c r="AT106" s="1"/>
  <c r="AV104"/>
  <c r="AT104" s="1"/>
  <c r="BB30"/>
  <c r="AZ30" s="1"/>
  <c r="AX30" s="1"/>
  <c r="AV30" s="1"/>
  <c r="AV32"/>
  <c r="AX32" s="1"/>
  <c r="AY32"/>
  <c r="AW32" s="1"/>
  <c r="BA10"/>
  <c r="AY10" s="1"/>
  <c r="AW10" s="1"/>
  <c r="AZ10"/>
  <c r="AX10" s="1"/>
  <c r="AV10" s="1"/>
  <c r="AZ11"/>
  <c r="AZ9"/>
  <c r="AZ8"/>
  <c r="BA360"/>
  <c r="AY360" s="1"/>
  <c r="AW360" s="1"/>
  <c r="AU360" s="1"/>
  <c r="AS360" s="1"/>
  <c r="AQ360" s="1"/>
  <c r="AS430" i="2"/>
  <c r="AQ430" s="1"/>
  <c r="DK430" s="1"/>
  <c r="DH144"/>
  <c r="Z279"/>
  <c r="DC279" s="1"/>
  <c r="AQ292"/>
  <c r="DK292" s="1"/>
  <c r="AR316"/>
  <c r="AT207"/>
  <c r="AS207"/>
  <c r="AV207"/>
  <c r="AS78"/>
  <c r="AO78"/>
  <c r="DJ78" s="1"/>
  <c r="AO383"/>
  <c r="DJ383" s="1"/>
  <c r="AM381"/>
  <c r="DI381" s="1"/>
  <c r="AM382"/>
  <c r="DI382" s="1"/>
  <c r="AM26"/>
  <c r="DI26" s="1"/>
  <c r="AS26"/>
  <c r="AS25"/>
  <c r="AQ25" s="1"/>
  <c r="DK25" s="1"/>
  <c r="AK543"/>
  <c r="DH543" s="1"/>
  <c r="AO543"/>
  <c r="DJ543" s="1"/>
  <c r="AK542"/>
  <c r="DH542" s="1"/>
  <c r="AO542"/>
  <c r="DJ542" s="1"/>
  <c r="AK540"/>
  <c r="DH540" s="1"/>
  <c r="AK544"/>
  <c r="DH544" s="1"/>
  <c r="AO540"/>
  <c r="DJ540" s="1"/>
  <c r="AT589"/>
  <c r="AK610"/>
  <c r="DH610" s="1"/>
  <c r="AS592"/>
  <c r="AS607"/>
  <c r="AS608"/>
  <c r="AO608"/>
  <c r="DJ608" s="1"/>
  <c r="AS606"/>
  <c r="AO605"/>
  <c r="DJ605" s="1"/>
  <c r="AO396"/>
  <c r="DJ396" s="1"/>
  <c r="AO395"/>
  <c r="DJ395" s="1"/>
  <c r="AT600"/>
  <c r="AS600"/>
  <c r="AS394"/>
  <c r="AO394"/>
  <c r="DJ394" s="1"/>
  <c r="AS393"/>
  <c r="AS583"/>
  <c r="AS582"/>
  <c r="AQ206"/>
  <c r="DK206" s="1"/>
  <c r="AS205"/>
  <c r="AQ205"/>
  <c r="DK205" s="1"/>
  <c r="AQ204"/>
  <c r="DK204" s="1"/>
  <c r="AS203"/>
  <c r="AS202"/>
  <c r="AS16"/>
  <c r="AQ15"/>
  <c r="DK15" s="1"/>
  <c r="AQ14"/>
  <c r="DK14" s="1"/>
  <c r="AS601"/>
  <c r="AS602"/>
  <c r="AQ617"/>
  <c r="DK617" s="1"/>
  <c r="AQ615"/>
  <c r="DK615" s="1"/>
  <c r="AR161"/>
  <c r="AQ167"/>
  <c r="DK167" s="1"/>
  <c r="AQ166"/>
  <c r="DK166" s="1"/>
  <c r="AS238"/>
  <c r="AQ637"/>
  <c r="DK637" s="1"/>
  <c r="AR659"/>
  <c r="AQ659"/>
  <c r="AS659" s="1"/>
  <c r="AQ657"/>
  <c r="DK657" s="1"/>
  <c r="AQ656"/>
  <c r="DK656" s="1"/>
  <c r="AQ655"/>
  <c r="DK655" s="1"/>
  <c r="AQ645"/>
  <c r="DK645" s="1"/>
  <c r="AQ642"/>
  <c r="DK642" s="1"/>
  <c r="AK628"/>
  <c r="DH628" s="1"/>
  <c r="AK622"/>
  <c r="DH622" s="1"/>
  <c r="AK621"/>
  <c r="DH621" s="1"/>
  <c r="AS620"/>
  <c r="AS256"/>
  <c r="AQ256" s="1"/>
  <c r="DK256" s="1"/>
  <c r="AS255"/>
  <c r="AQ255" s="1"/>
  <c r="DK255" s="1"/>
  <c r="AS251"/>
  <c r="AS250"/>
  <c r="AS249"/>
  <c r="AS248"/>
  <c r="AS247"/>
  <c r="AS222"/>
  <c r="AS221"/>
  <c r="AS660"/>
  <c r="AQ660" s="1"/>
  <c r="DK660" s="1"/>
  <c r="AQ661"/>
  <c r="DK661" s="1"/>
  <c r="AQ663"/>
  <c r="DK663" s="1"/>
  <c r="AQ304"/>
  <c r="DK304" s="1"/>
  <c r="AQ262"/>
  <c r="DK262" s="1"/>
  <c r="AM407"/>
  <c r="DI407" s="1"/>
  <c r="AO436"/>
  <c r="DJ436" s="1"/>
  <c r="AO434"/>
  <c r="DJ434" s="1"/>
  <c r="AK433"/>
  <c r="DH433" s="1"/>
  <c r="AO433"/>
  <c r="DJ433" s="1"/>
  <c r="AR197"/>
  <c r="DK197" s="1"/>
  <c r="AS429"/>
  <c r="AQ429" s="1"/>
  <c r="DK429" s="1"/>
  <c r="AS428"/>
  <c r="AQ428" s="1"/>
  <c r="DK428" s="1"/>
  <c r="AS422"/>
  <c r="AQ422" s="1"/>
  <c r="DK422" s="1"/>
  <c r="AQ192"/>
  <c r="DK192" s="1"/>
  <c r="AS191"/>
  <c r="AQ191" s="1"/>
  <c r="DK191" s="1"/>
  <c r="AQ189"/>
  <c r="DK189" s="1"/>
  <c r="AK417"/>
  <c r="DH417" s="1"/>
  <c r="AQ417"/>
  <c r="DK417" s="1"/>
  <c r="AQ416"/>
  <c r="DK416" s="1"/>
  <c r="AQ415"/>
  <c r="DK415" s="1"/>
  <c r="AQ414"/>
  <c r="DK414" s="1"/>
  <c r="AT754"/>
  <c r="AR754" s="1"/>
  <c r="DK754" s="1"/>
  <c r="AS752"/>
  <c r="AQ752" s="1"/>
  <c r="AT752"/>
  <c r="AQ745"/>
  <c r="DK745" s="1"/>
  <c r="AQ750"/>
  <c r="DK750" s="1"/>
  <c r="AQ749"/>
  <c r="DK749" s="1"/>
  <c r="AQ748"/>
  <c r="DK748" s="1"/>
  <c r="AS48"/>
  <c r="AS40"/>
  <c r="AS20"/>
  <c r="AT21"/>
  <c r="AS41"/>
  <c r="AS38"/>
  <c r="AS37"/>
  <c r="AQ35"/>
  <c r="DK35" s="1"/>
  <c r="AQ24"/>
  <c r="AS39"/>
  <c r="AS22"/>
  <c r="AS45"/>
  <c r="AS44"/>
  <c r="AS43"/>
  <c r="AS42"/>
  <c r="AO149"/>
  <c r="DJ149" s="1"/>
  <c r="AS49"/>
  <c r="AS50"/>
  <c r="AS75"/>
  <c r="AT72"/>
  <c r="AS72"/>
  <c r="AS76"/>
  <c r="AS77"/>
  <c r="AO99"/>
  <c r="DJ99" s="1"/>
  <c r="AO107"/>
  <c r="DJ107" s="1"/>
  <c r="AO94"/>
  <c r="DJ94" s="1"/>
  <c r="AO92"/>
  <c r="DJ92" s="1"/>
  <c r="AO137"/>
  <c r="DJ137" s="1"/>
  <c r="AO66"/>
  <c r="DJ66" s="1"/>
  <c r="AS66"/>
  <c r="AS64"/>
  <c r="AS65"/>
  <c r="AS58"/>
  <c r="AS57"/>
  <c r="AS56"/>
  <c r="AM122"/>
  <c r="DI122" s="1"/>
  <c r="AM125"/>
  <c r="DI125" s="1"/>
  <c r="AQ196"/>
  <c r="DK196" s="1"/>
  <c r="AQ195"/>
  <c r="DK195" s="1"/>
  <c r="AQ194"/>
  <c r="DK194" s="1"/>
  <c r="AQ193"/>
  <c r="DK193" s="1"/>
  <c r="AU245"/>
  <c r="AU3" s="1"/>
  <c r="AS390"/>
  <c r="AQ390" s="1"/>
  <c r="DK390" s="1"/>
  <c r="AO392"/>
  <c r="DJ392" s="1"/>
  <c r="AM389"/>
  <c r="DI389" s="1"/>
  <c r="AM387"/>
  <c r="DI387" s="1"/>
  <c r="AM388"/>
  <c r="DI388" s="1"/>
  <c r="AM386"/>
  <c r="DI386" s="1"/>
  <c r="AM385"/>
  <c r="DI385" s="1"/>
  <c r="AM384"/>
  <c r="DI384" s="1"/>
  <c r="AQ397"/>
  <c r="DK397" s="1"/>
  <c r="AS354"/>
  <c r="AQ354" s="1"/>
  <c r="DK354" s="1"/>
  <c r="AQ349"/>
  <c r="DK349" s="1"/>
  <c r="AS348"/>
  <c r="AQ348" s="1"/>
  <c r="DK348" s="1"/>
  <c r="AS347"/>
  <c r="AQ347" s="1"/>
  <c r="DK347" s="1"/>
  <c r="AS344"/>
  <c r="AQ344" s="1"/>
  <c r="DK344" s="1"/>
  <c r="AS341"/>
  <c r="AQ341" s="1"/>
  <c r="DK341" s="1"/>
  <c r="AQ334"/>
  <c r="DK334" s="1"/>
  <c r="AQ332"/>
  <c r="DK332" s="1"/>
  <c r="AQ331"/>
  <c r="DK331" s="1"/>
  <c r="AQ330"/>
  <c r="DK330" s="1"/>
  <c r="AQ487"/>
  <c r="DK487" s="1"/>
  <c r="AS446"/>
  <c r="AS523"/>
  <c r="AT538"/>
  <c r="AT539"/>
  <c r="AP537"/>
  <c r="DJ537" s="1"/>
  <c r="AP536"/>
  <c r="DJ536" s="1"/>
  <c r="AT537"/>
  <c r="AT549"/>
  <c r="AT546"/>
  <c r="AP546"/>
  <c r="DJ546" s="1"/>
  <c r="AQ640"/>
  <c r="AO640" s="1"/>
  <c r="AQ639"/>
  <c r="DK639" s="1"/>
  <c r="AO503"/>
  <c r="DJ503" s="1"/>
  <c r="AK503"/>
  <c r="DH503" s="1"/>
  <c r="AO506"/>
  <c r="DJ506" s="1"/>
  <c r="AK506"/>
  <c r="DH506" s="1"/>
  <c r="AO508"/>
  <c r="DJ508" s="1"/>
  <c r="AK508"/>
  <c r="DH508" s="1"/>
  <c r="AO513"/>
  <c r="DJ513" s="1"/>
  <c r="AK513"/>
  <c r="DH513" s="1"/>
  <c r="AO512"/>
  <c r="DJ512" s="1"/>
  <c r="AK512"/>
  <c r="DH512" s="1"/>
  <c r="AO517"/>
  <c r="DJ517" s="1"/>
  <c r="AK517"/>
  <c r="DH517" s="1"/>
  <c r="AK516"/>
  <c r="DH516" s="1"/>
  <c r="AO516"/>
  <c r="DJ516" s="1"/>
  <c r="AK515"/>
  <c r="DH515" s="1"/>
  <c r="AO515"/>
  <c r="DJ515" s="1"/>
  <c r="AK514"/>
  <c r="DH514" s="1"/>
  <c r="AO514"/>
  <c r="DJ514" s="1"/>
  <c r="AO730"/>
  <c r="DJ730" s="1"/>
  <c r="AP728"/>
  <c r="AO728"/>
  <c r="AQ728" s="1"/>
  <c r="AS728" s="1"/>
  <c r="AO716"/>
  <c r="AO722"/>
  <c r="AO713"/>
  <c r="AO712"/>
  <c r="AQ412"/>
  <c r="DK412" s="1"/>
  <c r="AQ404"/>
  <c r="DK404" s="1"/>
  <c r="AQ403"/>
  <c r="DK403" s="1"/>
  <c r="AQ402"/>
  <c r="DK402" s="1"/>
  <c r="AQ401"/>
  <c r="DK401" s="1"/>
  <c r="AQ398"/>
  <c r="DK398" s="1"/>
  <c r="AM278"/>
  <c r="DI278" s="1"/>
  <c r="AQ363"/>
  <c r="AR363"/>
  <c r="AQ362"/>
  <c r="DK362" s="1"/>
  <c r="AO355"/>
  <c r="DJ355" s="1"/>
  <c r="AQ463"/>
  <c r="DK463" s="1"/>
  <c r="AO463"/>
  <c r="DJ463" s="1"/>
  <c r="AQ466"/>
  <c r="DK466" s="1"/>
  <c r="AQ445"/>
  <c r="DK445" s="1"/>
  <c r="AQ444"/>
  <c r="DK444" s="1"/>
  <c r="AQ443"/>
  <c r="DK443" s="1"/>
  <c r="AQ442"/>
  <c r="AK442"/>
  <c r="AQ441"/>
  <c r="DK441" s="1"/>
  <c r="AO481"/>
  <c r="DJ481" s="1"/>
  <c r="AO480"/>
  <c r="DJ480" s="1"/>
  <c r="AQ480"/>
  <c r="DK480" s="1"/>
  <c r="AQ479"/>
  <c r="DK479" s="1"/>
  <c r="AQ477"/>
  <c r="DK477" s="1"/>
  <c r="AQ475"/>
  <c r="DK475" s="1"/>
  <c r="AQ473"/>
  <c r="DK473" s="1"/>
  <c r="AQ469"/>
  <c r="DK469" s="1"/>
  <c r="AQ468"/>
  <c r="DK468" s="1"/>
  <c r="AQ467"/>
  <c r="DK467" s="1"/>
  <c r="AQ457"/>
  <c r="DK457" s="1"/>
  <c r="AQ288"/>
  <c r="DK288" s="1"/>
  <c r="AQ285"/>
  <c r="DK285" s="1"/>
  <c r="AM320"/>
  <c r="DI320" s="1"/>
  <c r="AQ320"/>
  <c r="DK320" s="1"/>
  <c r="AQ319"/>
  <c r="DK319" s="1"/>
  <c r="AQ316"/>
  <c r="AQ310"/>
  <c r="AQ290"/>
  <c r="DK290" s="1"/>
  <c r="AQ298"/>
  <c r="DK298" s="1"/>
  <c r="AQ297"/>
  <c r="DK297" s="1"/>
  <c r="AQ308"/>
  <c r="DK308" s="1"/>
  <c r="AQ307"/>
  <c r="DK307" s="1"/>
  <c r="AQ313"/>
  <c r="DK313" s="1"/>
  <c r="AQ309"/>
  <c r="DK309" s="1"/>
  <c r="AQ306"/>
  <c r="DK306" s="1"/>
  <c r="AR302"/>
  <c r="AQ302"/>
  <c r="AQ301"/>
  <c r="DK301" s="1"/>
  <c r="AQ296"/>
  <c r="DK296" s="1"/>
  <c r="AQ294"/>
  <c r="DK294" s="1"/>
  <c r="AQ291"/>
  <c r="DK291" s="1"/>
  <c r="AQ317"/>
  <c r="DK317" s="1"/>
  <c r="AQ314"/>
  <c r="DK314" s="1"/>
  <c r="AQ312"/>
  <c r="DK312" s="1"/>
  <c r="AQ248"/>
  <c r="DK248" s="1"/>
  <c r="AQ161"/>
  <c r="AM148"/>
  <c r="DI148" s="1"/>
  <c r="AO157"/>
  <c r="DJ157" s="1"/>
  <c r="AO77"/>
  <c r="DJ77" s="1"/>
  <c r="AV221"/>
  <c r="AX221" s="1"/>
  <c r="AO109"/>
  <c r="DJ109" s="1"/>
  <c r="AQ109"/>
  <c r="DK109" s="1"/>
  <c r="AO71"/>
  <c r="DJ71" s="1"/>
  <c r="AR83"/>
  <c r="DK83" s="1"/>
  <c r="AQ83"/>
  <c r="AP197"/>
  <c r="DJ197" s="1"/>
  <c r="BY765"/>
  <c r="BX765"/>
  <c r="BW765"/>
  <c r="BV765"/>
  <c r="BU765"/>
  <c r="BT765"/>
  <c r="BS765"/>
  <c r="BR765"/>
  <c r="BQ765"/>
  <c r="BP765"/>
  <c r="AL320" i="1"/>
  <c r="AK321"/>
  <c r="BZ180"/>
  <c r="BY180"/>
  <c r="R745" i="2"/>
  <c r="CY745" s="1"/>
  <c r="L515"/>
  <c r="CV515" s="1"/>
  <c r="L506"/>
  <c r="CV506" s="1"/>
  <c r="L514"/>
  <c r="CV514" s="1"/>
  <c r="M508"/>
  <c r="CV508" s="1"/>
  <c r="M509"/>
  <c r="CV509" s="1"/>
  <c r="M513"/>
  <c r="CV513" s="1"/>
  <c r="AO511"/>
  <c r="DJ511" s="1"/>
  <c r="AK654"/>
  <c r="DH654" s="1"/>
  <c r="AH652"/>
  <c r="DG652" s="1"/>
  <c r="AK657"/>
  <c r="DH657" s="1"/>
  <c r="AO696"/>
  <c r="AK696"/>
  <c r="DH696" s="1"/>
  <c r="AB611"/>
  <c r="DD611" s="1"/>
  <c r="L611"/>
  <c r="CV611" s="1"/>
  <c r="AB505"/>
  <c r="DD505" s="1"/>
  <c r="AO523"/>
  <c r="DJ523" s="1"/>
  <c r="AK523"/>
  <c r="DH523" s="1"/>
  <c r="AF523"/>
  <c r="DF523" s="1"/>
  <c r="L453"/>
  <c r="CV453" s="1"/>
  <c r="AB453"/>
  <c r="DD453" s="1"/>
  <c r="AH411"/>
  <c r="DG411" s="1"/>
  <c r="AM411"/>
  <c r="DI411" s="1"/>
  <c r="AO642"/>
  <c r="DJ642" s="1"/>
  <c r="AO718"/>
  <c r="AM280"/>
  <c r="DI280" s="1"/>
  <c r="AK525"/>
  <c r="DH525" s="1"/>
  <c r="AL558"/>
  <c r="DH558" s="1"/>
  <c r="AK534"/>
  <c r="DH534" s="1"/>
  <c r="AM391"/>
  <c r="DI391" s="1"/>
  <c r="AM147"/>
  <c r="DI147" s="1"/>
  <c r="AM146"/>
  <c r="DI146" s="1"/>
  <c r="AM145"/>
  <c r="DI145" s="1"/>
  <c r="AM30"/>
  <c r="DI30" s="1"/>
  <c r="AM29"/>
  <c r="DI29" s="1"/>
  <c r="AO703"/>
  <c r="AK703"/>
  <c r="DH703" s="1"/>
  <c r="CC207"/>
  <c r="CC143" i="1"/>
  <c r="CE253"/>
  <c r="N6" i="9"/>
  <c r="N8"/>
  <c r="N9"/>
  <c r="N11"/>
  <c r="N12"/>
  <c r="N5"/>
  <c r="N19"/>
  <c r="O19" s="1"/>
  <c r="G5"/>
  <c r="G6"/>
  <c r="G7"/>
  <c r="G8"/>
  <c r="G9"/>
  <c r="G10"/>
  <c r="G11"/>
  <c r="G12"/>
  <c r="G4"/>
  <c r="K4"/>
  <c r="N4" s="1"/>
  <c r="K7"/>
  <c r="L7"/>
  <c r="K10"/>
  <c r="N10" s="1"/>
  <c r="O10" s="1"/>
  <c r="C14"/>
  <c r="D14"/>
  <c r="E14"/>
  <c r="G15"/>
  <c r="L15"/>
  <c r="M15"/>
  <c r="H15"/>
  <c r="I15"/>
  <c r="J15"/>
  <c r="G19"/>
  <c r="G20"/>
  <c r="G24"/>
  <c r="G25"/>
  <c r="G27"/>
  <c r="G28"/>
  <c r="G29"/>
  <c r="G30"/>
  <c r="AM306" i="2"/>
  <c r="DI306" s="1"/>
  <c r="AY362" i="1" l="1"/>
  <c r="AY420" s="1"/>
  <c r="AY421" s="1"/>
  <c r="BA420"/>
  <c r="BA421" s="1"/>
  <c r="AJ413"/>
  <c r="R425"/>
  <c r="R430" s="1"/>
  <c r="R447"/>
  <c r="AI385"/>
  <c r="AI438" s="1"/>
  <c r="AI437"/>
  <c r="AI413"/>
  <c r="AN397"/>
  <c r="Z415"/>
  <c r="Z445"/>
  <c r="M418"/>
  <c r="M447" s="1"/>
  <c r="O360"/>
  <c r="N418"/>
  <c r="N447" s="1"/>
  <c r="P360"/>
  <c r="AM321"/>
  <c r="AM414" s="1"/>
  <c r="AK414"/>
  <c r="AK445" s="1"/>
  <c r="AI174"/>
  <c r="AI396" s="1"/>
  <c r="AK396"/>
  <c r="AK439" s="1"/>
  <c r="AB146"/>
  <c r="AB392" s="1"/>
  <c r="AB393" s="1"/>
  <c r="Z392"/>
  <c r="AE414"/>
  <c r="AN320"/>
  <c r="AN414" s="1"/>
  <c r="AL414"/>
  <c r="AL445" s="1"/>
  <c r="AJ180"/>
  <c r="AJ398" s="1"/>
  <c r="AL398"/>
  <c r="AL439" s="1"/>
  <c r="AH146"/>
  <c r="AJ146" s="1"/>
  <c r="AF392"/>
  <c r="AF435" s="1"/>
  <c r="AF414"/>
  <c r="AA384"/>
  <c r="AA385" s="1"/>
  <c r="Y384"/>
  <c r="AL378"/>
  <c r="G201"/>
  <c r="O158"/>
  <c r="O394" s="1"/>
  <c r="O395" s="1"/>
  <c r="Q394"/>
  <c r="T360"/>
  <c r="T374" s="1"/>
  <c r="P418"/>
  <c r="S360"/>
  <c r="S419" s="1"/>
  <c r="S448" s="1"/>
  <c r="O418"/>
  <c r="AI321"/>
  <c r="AM333"/>
  <c r="AM416" s="1"/>
  <c r="AM417" s="1"/>
  <c r="BE174"/>
  <c r="BG174" s="1"/>
  <c r="BI174" s="1"/>
  <c r="BK174" s="1"/>
  <c r="BM174" s="1"/>
  <c r="BO174" s="1"/>
  <c r="BA174"/>
  <c r="AY174" s="1"/>
  <c r="AW174" s="1"/>
  <c r="AU174" s="1"/>
  <c r="AS174" s="1"/>
  <c r="BD174"/>
  <c r="BF174" s="1"/>
  <c r="BH174" s="1"/>
  <c r="BJ174" s="1"/>
  <c r="BL174" s="1"/>
  <c r="BN174" s="1"/>
  <c r="AZ174"/>
  <c r="AX174" s="1"/>
  <c r="AV174" s="1"/>
  <c r="AT174" s="1"/>
  <c r="AR174" s="1"/>
  <c r="DK316" i="2"/>
  <c r="Y6"/>
  <c r="DB659"/>
  <c r="AE6"/>
  <c r="DE659"/>
  <c r="AL6"/>
  <c r="DH664"/>
  <c r="X672"/>
  <c r="DB672" s="1"/>
  <c r="DC672"/>
  <c r="CT362"/>
  <c r="CY309"/>
  <c r="CT359"/>
  <c r="CY360"/>
  <c r="AI4"/>
  <c r="DG360"/>
  <c r="AE4"/>
  <c r="DE360"/>
  <c r="AA779"/>
  <c r="AA780" s="1"/>
  <c r="DC303"/>
  <c r="AQ703"/>
  <c r="DJ703"/>
  <c r="AQ718"/>
  <c r="DK718" s="1"/>
  <c r="DJ718"/>
  <c r="AQ696"/>
  <c r="DJ696"/>
  <c r="AR779"/>
  <c r="AR780" s="1"/>
  <c r="DK302"/>
  <c r="AQ713"/>
  <c r="DK713" s="1"/>
  <c r="DJ713"/>
  <c r="AQ716"/>
  <c r="DK716" s="1"/>
  <c r="DJ716"/>
  <c r="AP7"/>
  <c r="DJ728"/>
  <c r="AR6"/>
  <c r="DK659"/>
  <c r="J5"/>
  <c r="CU451"/>
  <c r="R5"/>
  <c r="CY451"/>
  <c r="X461"/>
  <c r="DB461" s="1"/>
  <c r="DA461"/>
  <c r="Y8"/>
  <c r="DB754"/>
  <c r="AE8"/>
  <c r="DE752"/>
  <c r="AA638"/>
  <c r="DC638" s="1"/>
  <c r="DB638"/>
  <c r="AB1"/>
  <c r="F1" s="1"/>
  <c r="DD41"/>
  <c r="AF21"/>
  <c r="DF21" s="1"/>
  <c r="DG21"/>
  <c r="AQ712"/>
  <c r="DK712" s="1"/>
  <c r="DJ712"/>
  <c r="AQ722"/>
  <c r="DK722" s="1"/>
  <c r="DJ722"/>
  <c r="AS24"/>
  <c r="DK24"/>
  <c r="DK161"/>
  <c r="P416"/>
  <c r="CY416"/>
  <c r="R237"/>
  <c r="CY237" s="1"/>
  <c r="CX237"/>
  <c r="AB2"/>
  <c r="DD237"/>
  <c r="CW234"/>
  <c r="AI456"/>
  <c r="DH456"/>
  <c r="DH455"/>
  <c r="DC72"/>
  <c r="CW290"/>
  <c r="P41"/>
  <c r="CX41" s="1"/>
  <c r="CY41"/>
  <c r="I6"/>
  <c r="CT666"/>
  <c r="CT638"/>
  <c r="Y100"/>
  <c r="DB100" s="1"/>
  <c r="DC100"/>
  <c r="DB135"/>
  <c r="M1"/>
  <c r="CV132"/>
  <c r="L404"/>
  <c r="CV404" s="1"/>
  <c r="CU404"/>
  <c r="J7"/>
  <c r="CU706"/>
  <c r="V648"/>
  <c r="DA648" s="1"/>
  <c r="DB648"/>
  <c r="DB606"/>
  <c r="DF606"/>
  <c r="S4"/>
  <c r="CY355"/>
  <c r="AM174" i="1"/>
  <c r="AM396" s="1"/>
  <c r="AR4" i="2"/>
  <c r="DK363"/>
  <c r="AV89" i="1"/>
  <c r="AT89" s="1"/>
  <c r="BE150"/>
  <c r="AX765" i="2"/>
  <c r="AW2"/>
  <c r="AX2"/>
  <c r="T7"/>
  <c r="AQ8"/>
  <c r="AR752"/>
  <c r="AT8"/>
  <c r="H8"/>
  <c r="X8"/>
  <c r="AQ6"/>
  <c r="H6"/>
  <c r="X779"/>
  <c r="X780" s="1"/>
  <c r="H1"/>
  <c r="V4"/>
  <c r="AV770"/>
  <c r="AF4"/>
  <c r="I4"/>
  <c r="AD4"/>
  <c r="AQ779"/>
  <c r="AQ780" s="1"/>
  <c r="AH779"/>
  <c r="AH780" s="1"/>
  <c r="AD779"/>
  <c r="AD780" s="1"/>
  <c r="AA3"/>
  <c r="AE770"/>
  <c r="AI5"/>
  <c r="T5"/>
  <c r="W451"/>
  <c r="AG455"/>
  <c r="X3"/>
  <c r="AD3"/>
  <c r="AU2"/>
  <c r="AH3"/>
  <c r="AB451"/>
  <c r="DD451" s="1"/>
  <c r="Z298"/>
  <c r="DC298" s="1"/>
  <c r="V298"/>
  <c r="N277"/>
  <c r="CW277" s="1"/>
  <c r="Z2"/>
  <c r="R2"/>
  <c r="L297"/>
  <c r="CV297" s="1"/>
  <c r="X2"/>
  <c r="O2"/>
  <c r="EE14"/>
  <c r="EE15" s="1"/>
  <c r="EE16" s="1"/>
  <c r="EE17" s="1"/>
  <c r="EE18" s="1"/>
  <c r="EE19" s="1"/>
  <c r="EE20" s="1"/>
  <c r="EE21" s="1"/>
  <c r="EE22" s="1"/>
  <c r="EE23" s="1"/>
  <c r="AD2"/>
  <c r="S2"/>
  <c r="AV2"/>
  <c r="AT83"/>
  <c r="C38" i="11"/>
  <c r="G38" s="1"/>
  <c r="AT1" i="2"/>
  <c r="AG752"/>
  <c r="D34" i="11"/>
  <c r="E34" s="1"/>
  <c r="Y1" i="2"/>
  <c r="U1"/>
  <c r="D30" i="11"/>
  <c r="DG197" i="2"/>
  <c r="AL197"/>
  <c r="DH197" s="1"/>
  <c r="D41" i="11"/>
  <c r="DF79" i="2"/>
  <c r="D40" i="11"/>
  <c r="D36"/>
  <c r="C28"/>
  <c r="G28" s="1"/>
  <c r="AO475" i="2"/>
  <c r="DJ475" s="1"/>
  <c r="AO443"/>
  <c r="DJ443" s="1"/>
  <c r="AS749"/>
  <c r="AS745"/>
  <c r="AO255"/>
  <c r="DJ255" s="1"/>
  <c r="AT659"/>
  <c r="AP161"/>
  <c r="DJ161" s="1"/>
  <c r="AO615"/>
  <c r="DJ615" s="1"/>
  <c r="AO617"/>
  <c r="DJ617" s="1"/>
  <c r="AO441"/>
  <c r="DJ441" s="1"/>
  <c r="AO362"/>
  <c r="AO639"/>
  <c r="DJ639" s="1"/>
  <c r="AS397"/>
  <c r="AU397" s="1"/>
  <c r="AU4" s="1"/>
  <c r="AO390"/>
  <c r="DJ390" s="1"/>
  <c r="AS35"/>
  <c r="AS748"/>
  <c r="AS750"/>
  <c r="AT221"/>
  <c r="AO256"/>
  <c r="DJ256" s="1"/>
  <c r="AO645"/>
  <c r="DJ645" s="1"/>
  <c r="AO637"/>
  <c r="DJ637" s="1"/>
  <c r="AO83"/>
  <c r="AS83"/>
  <c r="AS245"/>
  <c r="DO14"/>
  <c r="DO15" s="1"/>
  <c r="DO16" s="1"/>
  <c r="DO17" s="1"/>
  <c r="DO18" s="1"/>
  <c r="DT14"/>
  <c r="DT15" s="1"/>
  <c r="DT16" s="1"/>
  <c r="DT17" s="1"/>
  <c r="DT18" s="1"/>
  <c r="DW14"/>
  <c r="DW15" s="1"/>
  <c r="DW16" s="1"/>
  <c r="DW17" s="1"/>
  <c r="DW18" s="1"/>
  <c r="L234"/>
  <c r="J234" s="1"/>
  <c r="H234" s="1"/>
  <c r="AR728"/>
  <c r="AQ730"/>
  <c r="DK730" s="1"/>
  <c r="AQ514"/>
  <c r="DK514" s="1"/>
  <c r="AQ515"/>
  <c r="DK515" s="1"/>
  <c r="AQ516"/>
  <c r="DK516" s="1"/>
  <c r="AM109"/>
  <c r="DI109" s="1"/>
  <c r="AH657"/>
  <c r="DG657" s="1"/>
  <c r="AQ511"/>
  <c r="DK511" s="1"/>
  <c r="AH654"/>
  <c r="DG654" s="1"/>
  <c r="AQ157"/>
  <c r="DK157" s="1"/>
  <c r="AQ481"/>
  <c r="DK481" s="1"/>
  <c r="AM355"/>
  <c r="DI355" s="1"/>
  <c r="AQ517"/>
  <c r="DK517" s="1"/>
  <c r="AQ512"/>
  <c r="DK512" s="1"/>
  <c r="AQ513"/>
  <c r="DK513" s="1"/>
  <c r="AQ508"/>
  <c r="DK508" s="1"/>
  <c r="AQ506"/>
  <c r="DK506" s="1"/>
  <c r="AQ503"/>
  <c r="DK503" s="1"/>
  <c r="AQ392"/>
  <c r="DK392" s="1"/>
  <c r="AQ433"/>
  <c r="DK433" s="1"/>
  <c r="AH452"/>
  <c r="DG452" s="1"/>
  <c r="AQ485"/>
  <c r="DK485" s="1"/>
  <c r="AK30"/>
  <c r="DH30" s="1"/>
  <c r="AO391"/>
  <c r="DJ391" s="1"/>
  <c r="AP83"/>
  <c r="AO385"/>
  <c r="DJ385" s="1"/>
  <c r="AO339"/>
  <c r="DJ339" s="1"/>
  <c r="X109"/>
  <c r="DB109" s="1"/>
  <c r="X134"/>
  <c r="DB134" s="1"/>
  <c r="AF83"/>
  <c r="DF83" s="1"/>
  <c r="DI113"/>
  <c r="AO388"/>
  <c r="DJ388" s="1"/>
  <c r="AO389"/>
  <c r="DJ389" s="1"/>
  <c r="AO122"/>
  <c r="DJ122" s="1"/>
  <c r="AO384"/>
  <c r="DJ384" s="1"/>
  <c r="AO386"/>
  <c r="DJ386" s="1"/>
  <c r="AO387"/>
  <c r="DJ387" s="1"/>
  <c r="AO125"/>
  <c r="DJ125" s="1"/>
  <c r="AO382"/>
  <c r="DJ382" s="1"/>
  <c r="L451"/>
  <c r="CV451" s="1"/>
  <c r="P451"/>
  <c r="CX451" s="1"/>
  <c r="X75"/>
  <c r="DB75" s="1"/>
  <c r="AH109"/>
  <c r="DG109" s="1"/>
  <c r="AO381"/>
  <c r="DJ381" s="1"/>
  <c r="Z41"/>
  <c r="DC41" s="1"/>
  <c r="DD1"/>
  <c r="X451"/>
  <c r="DB451" s="1"/>
  <c r="T41"/>
  <c r="CZ41" s="1"/>
  <c r="AF41"/>
  <c r="DF41" s="1"/>
  <c r="CQ102"/>
  <c r="CQ99"/>
  <c r="CQ154"/>
  <c r="CQ112"/>
  <c r="CQ745"/>
  <c r="CQ143"/>
  <c r="CQ267"/>
  <c r="CQ259"/>
  <c r="P418"/>
  <c r="CX418" s="1"/>
  <c r="P420"/>
  <c r="CX420" s="1"/>
  <c r="P422"/>
  <c r="CX422" s="1"/>
  <c r="P424"/>
  <c r="CX424" s="1"/>
  <c r="P426"/>
  <c r="CX426" s="1"/>
  <c r="P428"/>
  <c r="CX428" s="1"/>
  <c r="P433"/>
  <c r="CX433" s="1"/>
  <c r="AF222"/>
  <c r="DF222" s="1"/>
  <c r="CQ614"/>
  <c r="M234"/>
  <c r="L235"/>
  <c r="CV235" s="1"/>
  <c r="L236"/>
  <c r="CV236" s="1"/>
  <c r="X460"/>
  <c r="DB460" s="1"/>
  <c r="AF753"/>
  <c r="DF753" s="1"/>
  <c r="AH463"/>
  <c r="AH465"/>
  <c r="DG465" s="1"/>
  <c r="AH466"/>
  <c r="DG466" s="1"/>
  <c r="V466"/>
  <c r="DA466" s="1"/>
  <c r="L238"/>
  <c r="CV238" s="1"/>
  <c r="L239"/>
  <c r="CV239" s="1"/>
  <c r="L241"/>
  <c r="CV241" s="1"/>
  <c r="L243"/>
  <c r="CV243" s="1"/>
  <c r="V747"/>
  <c r="DA747" s="1"/>
  <c r="L244"/>
  <c r="CV244" s="1"/>
  <c r="CQ38"/>
  <c r="P19"/>
  <c r="CX19" s="1"/>
  <c r="AH24"/>
  <c r="DG24" s="1"/>
  <c r="CW25"/>
  <c r="AF26"/>
  <c r="DF26" s="1"/>
  <c r="P723"/>
  <c r="CX723" s="1"/>
  <c r="N714"/>
  <c r="CW714" s="1"/>
  <c r="Z714"/>
  <c r="DC714" s="1"/>
  <c r="Z716"/>
  <c r="DC716" s="1"/>
  <c r="Z64"/>
  <c r="DC64" s="1"/>
  <c r="AF14"/>
  <c r="DF14" s="1"/>
  <c r="AF27"/>
  <c r="DF27" s="1"/>
  <c r="N28"/>
  <c r="CW28" s="1"/>
  <c r="Z28"/>
  <c r="DC28" s="1"/>
  <c r="N31"/>
  <c r="CW31" s="1"/>
  <c r="X31"/>
  <c r="DB31" s="1"/>
  <c r="N32"/>
  <c r="CW32" s="1"/>
  <c r="AF32"/>
  <c r="DF32" s="1"/>
  <c r="N34"/>
  <c r="CW34" s="1"/>
  <c r="X34"/>
  <c r="DB34" s="1"/>
  <c r="X43"/>
  <c r="DB43" s="1"/>
  <c r="N45"/>
  <c r="CW45" s="1"/>
  <c r="Z45"/>
  <c r="DC45" s="1"/>
  <c r="X46"/>
  <c r="DB46" s="1"/>
  <c r="P46"/>
  <c r="CX46" s="1"/>
  <c r="Z48"/>
  <c r="DC48" s="1"/>
  <c r="CQ59"/>
  <c r="N49"/>
  <c r="CW49" s="1"/>
  <c r="X49"/>
  <c r="DB49" s="1"/>
  <c r="CQ70"/>
  <c r="AF71"/>
  <c r="DF71" s="1"/>
  <c r="CQ67"/>
  <c r="Z85"/>
  <c r="DC85" s="1"/>
  <c r="Z87"/>
  <c r="DC87" s="1"/>
  <c r="P78"/>
  <c r="CX78" s="1"/>
  <c r="Z78"/>
  <c r="DC78" s="1"/>
  <c r="X50"/>
  <c r="DB50" s="1"/>
  <c r="Z79"/>
  <c r="DC79" s="1"/>
  <c r="Z84"/>
  <c r="DC84" s="1"/>
  <c r="X90"/>
  <c r="DB90" s="1"/>
  <c r="P82"/>
  <c r="CX82" s="1"/>
  <c r="X129"/>
  <c r="DB129" s="1"/>
  <c r="AA135"/>
  <c r="DC135" s="1"/>
  <c r="Z137"/>
  <c r="DC137" s="1"/>
  <c r="CQ98"/>
  <c r="J153"/>
  <c r="CU153" s="1"/>
  <c r="P400"/>
  <c r="CX400" s="1"/>
  <c r="P402"/>
  <c r="CX402" s="1"/>
  <c r="P407"/>
  <c r="CX407" s="1"/>
  <c r="Z408"/>
  <c r="DC408" s="1"/>
  <c r="P410"/>
  <c r="CX410" s="1"/>
  <c r="Z411"/>
  <c r="DC411" s="1"/>
  <c r="Z126"/>
  <c r="DC126" s="1"/>
  <c r="Z151"/>
  <c r="DC151" s="1"/>
  <c r="P697"/>
  <c r="CX697" s="1"/>
  <c r="P570"/>
  <c r="CX570" s="1"/>
  <c r="Z570"/>
  <c r="DC570" s="1"/>
  <c r="P685"/>
  <c r="CX685" s="1"/>
  <c r="Z685"/>
  <c r="DC685" s="1"/>
  <c r="P686"/>
  <c r="CX686" s="1"/>
  <c r="Z686"/>
  <c r="DC686" s="1"/>
  <c r="Z688"/>
  <c r="DC688" s="1"/>
  <c r="P688"/>
  <c r="CX688" s="1"/>
  <c r="Z687"/>
  <c r="DC687" s="1"/>
  <c r="Z665"/>
  <c r="DC665" s="1"/>
  <c r="AH650"/>
  <c r="DG650" s="1"/>
  <c r="V661"/>
  <c r="DA661" s="1"/>
  <c r="V662"/>
  <c r="DA662" s="1"/>
  <c r="V650"/>
  <c r="DA650" s="1"/>
  <c r="P316"/>
  <c r="CX316" s="1"/>
  <c r="Z596"/>
  <c r="DC596" s="1"/>
  <c r="N596"/>
  <c r="CW596" s="1"/>
  <c r="X603"/>
  <c r="DB603" s="1"/>
  <c r="N603"/>
  <c r="CW603" s="1"/>
  <c r="AA606"/>
  <c r="V481"/>
  <c r="DA481" s="1"/>
  <c r="AF481"/>
  <c r="DF481" s="1"/>
  <c r="V480"/>
  <c r="DA480" s="1"/>
  <c r="AF480"/>
  <c r="DF480" s="1"/>
  <c r="V479"/>
  <c r="DA479" s="1"/>
  <c r="AF479"/>
  <c r="DF479" s="1"/>
  <c r="V476"/>
  <c r="DA476" s="1"/>
  <c r="AF476"/>
  <c r="DF476" s="1"/>
  <c r="X469"/>
  <c r="DB469" s="1"/>
  <c r="AF473"/>
  <c r="DF473" s="1"/>
  <c r="L191"/>
  <c r="CV191" s="1"/>
  <c r="L364"/>
  <c r="CV364" s="1"/>
  <c r="L334"/>
  <c r="CV334" s="1"/>
  <c r="N306"/>
  <c r="CW306" s="1"/>
  <c r="L305"/>
  <c r="CV305" s="1"/>
  <c r="DB161"/>
  <c r="CQ361"/>
  <c r="CQ356"/>
  <c r="R188"/>
  <c r="CY188" s="1"/>
  <c r="N156"/>
  <c r="CW156" s="1"/>
  <c r="CQ157"/>
  <c r="L176"/>
  <c r="CV176" s="1"/>
  <c r="Z176"/>
  <c r="DC176" s="1"/>
  <c r="L168"/>
  <c r="CV168" s="1"/>
  <c r="V160"/>
  <c r="DA160" s="1"/>
  <c r="J165"/>
  <c r="CU165" s="1"/>
  <c r="CQ167"/>
  <c r="X172"/>
  <c r="DB172" s="1"/>
  <c r="J164"/>
  <c r="CU164" s="1"/>
  <c r="V163"/>
  <c r="X162"/>
  <c r="DB162" s="1"/>
  <c r="X173"/>
  <c r="DB173" s="1"/>
  <c r="X121"/>
  <c r="DB121" s="1"/>
  <c r="P233"/>
  <c r="CX233" s="1"/>
  <c r="AF233"/>
  <c r="DF233" s="1"/>
  <c r="Z312"/>
  <c r="DC312" s="1"/>
  <c r="AH339"/>
  <c r="N339"/>
  <c r="CW339" s="1"/>
  <c r="CQ258"/>
  <c r="CQ260"/>
  <c r="P419"/>
  <c r="CX419" s="1"/>
  <c r="P421"/>
  <c r="CX421" s="1"/>
  <c r="P423"/>
  <c r="CX423" s="1"/>
  <c r="P425"/>
  <c r="CX425" s="1"/>
  <c r="P427"/>
  <c r="CX427" s="1"/>
  <c r="P429"/>
  <c r="CX429" s="1"/>
  <c r="P415"/>
  <c r="CX415" s="1"/>
  <c r="P432"/>
  <c r="CX432" s="1"/>
  <c r="AF221"/>
  <c r="DF221" s="1"/>
  <c r="AF223"/>
  <c r="DF223" s="1"/>
  <c r="CQ190"/>
  <c r="CQ613"/>
  <c r="CQ205"/>
  <c r="P224"/>
  <c r="CX224" s="1"/>
  <c r="AF224"/>
  <c r="DF224" s="1"/>
  <c r="L237"/>
  <c r="CV237" s="1"/>
  <c r="Y458"/>
  <c r="V454"/>
  <c r="DA454" s="1"/>
  <c r="V455"/>
  <c r="DA455" s="1"/>
  <c r="AH467"/>
  <c r="DG467" s="1"/>
  <c r="L240"/>
  <c r="CV240" s="1"/>
  <c r="L242"/>
  <c r="CV242" s="1"/>
  <c r="V752"/>
  <c r="DA752" s="1"/>
  <c r="M290"/>
  <c r="CV290" s="1"/>
  <c r="L231"/>
  <c r="CV231" s="1"/>
  <c r="L247"/>
  <c r="X640"/>
  <c r="DB640" s="1"/>
  <c r="P75"/>
  <c r="CX75" s="1"/>
  <c r="P76"/>
  <c r="CX76" s="1"/>
  <c r="P36"/>
  <c r="CX36" s="1"/>
  <c r="P20"/>
  <c r="CX20" s="1"/>
  <c r="AH25"/>
  <c r="DG25" s="1"/>
  <c r="Z712"/>
  <c r="DC712" s="1"/>
  <c r="AH714"/>
  <c r="N716"/>
  <c r="CW716" s="1"/>
  <c r="N715"/>
  <c r="CW715" s="1"/>
  <c r="Z715"/>
  <c r="DC715" s="1"/>
  <c r="Z62"/>
  <c r="DC62" s="1"/>
  <c r="P27"/>
  <c r="CX27" s="1"/>
  <c r="Z27"/>
  <c r="DC27" s="1"/>
  <c r="AF28"/>
  <c r="DF28" s="1"/>
  <c r="AF31"/>
  <c r="DF31" s="1"/>
  <c r="X32"/>
  <c r="DB32" s="1"/>
  <c r="AH34"/>
  <c r="DG34" s="1"/>
  <c r="N43"/>
  <c r="CW43" s="1"/>
  <c r="N42"/>
  <c r="CW42" s="1"/>
  <c r="X42"/>
  <c r="DB42" s="1"/>
  <c r="P48"/>
  <c r="CX48" s="1"/>
  <c r="CQ66"/>
  <c r="CQ61"/>
  <c r="AF68"/>
  <c r="DF68" s="1"/>
  <c r="Z71"/>
  <c r="DC71" s="1"/>
  <c r="P73"/>
  <c r="CX73" s="1"/>
  <c r="AF660"/>
  <c r="DF660" s="1"/>
  <c r="Z86"/>
  <c r="DC86" s="1"/>
  <c r="T87"/>
  <c r="CZ87" s="1"/>
  <c r="Z88"/>
  <c r="DC88" s="1"/>
  <c r="P88"/>
  <c r="CX88" s="1"/>
  <c r="Z80"/>
  <c r="DC80" s="1"/>
  <c r="N80"/>
  <c r="CQ108"/>
  <c r="Z131"/>
  <c r="DC131" s="1"/>
  <c r="Z136"/>
  <c r="DC136" s="1"/>
  <c r="AA132"/>
  <c r="DC132" s="1"/>
  <c r="AD150"/>
  <c r="DE150" s="1"/>
  <c r="X116"/>
  <c r="DB116" s="1"/>
  <c r="X153"/>
  <c r="DB153" s="1"/>
  <c r="P399"/>
  <c r="CX399" s="1"/>
  <c r="Z404"/>
  <c r="DC404" s="1"/>
  <c r="P406"/>
  <c r="CX406" s="1"/>
  <c r="P403"/>
  <c r="CX403" s="1"/>
  <c r="Z407"/>
  <c r="DC407" s="1"/>
  <c r="P408"/>
  <c r="CX408" s="1"/>
  <c r="Z410"/>
  <c r="DC410" s="1"/>
  <c r="P411"/>
  <c r="CX411" s="1"/>
  <c r="P412"/>
  <c r="CX412" s="1"/>
  <c r="X706"/>
  <c r="DB706" s="1"/>
  <c r="P706"/>
  <c r="CX706" s="1"/>
  <c r="P705"/>
  <c r="CX705" s="1"/>
  <c r="Z697"/>
  <c r="DC697" s="1"/>
  <c r="P698"/>
  <c r="CX698" s="1"/>
  <c r="Z698"/>
  <c r="DC698" s="1"/>
  <c r="Z664"/>
  <c r="DC664" s="1"/>
  <c r="Z667"/>
  <c r="DC667" s="1"/>
  <c r="Z669"/>
  <c r="DC669" s="1"/>
  <c r="Z674"/>
  <c r="DC674" s="1"/>
  <c r="X676"/>
  <c r="DB676" s="1"/>
  <c r="AH645"/>
  <c r="DG645" s="1"/>
  <c r="T649"/>
  <c r="AH649"/>
  <c r="DG649" s="1"/>
  <c r="V663"/>
  <c r="DA663" s="1"/>
  <c r="AH663"/>
  <c r="DG663" s="1"/>
  <c r="AF661"/>
  <c r="DF661" s="1"/>
  <c r="AF662"/>
  <c r="DF662" s="1"/>
  <c r="P314"/>
  <c r="CX314" s="1"/>
  <c r="N302"/>
  <c r="CW302" s="1"/>
  <c r="Z302"/>
  <c r="DC302" s="1"/>
  <c r="N595"/>
  <c r="CW595" s="1"/>
  <c r="Z595"/>
  <c r="DC595" s="1"/>
  <c r="N601"/>
  <c r="CW601" s="1"/>
  <c r="N602"/>
  <c r="CW602" s="1"/>
  <c r="X605"/>
  <c r="DB605" s="1"/>
  <c r="N605"/>
  <c r="CW605" s="1"/>
  <c r="AF469"/>
  <c r="DF469" s="1"/>
  <c r="X473"/>
  <c r="DB473" s="1"/>
  <c r="T191"/>
  <c r="CZ191" s="1"/>
  <c r="J365"/>
  <c r="CU365" s="1"/>
  <c r="L193"/>
  <c r="CV193" s="1"/>
  <c r="AH193"/>
  <c r="DG193" s="1"/>
  <c r="N317"/>
  <c r="CW317" s="1"/>
  <c r="L313"/>
  <c r="CV313" s="1"/>
  <c r="X188"/>
  <c r="DB188" s="1"/>
  <c r="J159"/>
  <c r="CU159" s="1"/>
  <c r="Z177"/>
  <c r="DC177" s="1"/>
  <c r="L175"/>
  <c r="CV175" s="1"/>
  <c r="L174"/>
  <c r="CV174" s="1"/>
  <c r="J160"/>
  <c r="CU160" s="1"/>
  <c r="CQ166"/>
  <c r="X171"/>
  <c r="DB171" s="1"/>
  <c r="L170"/>
  <c r="CV170" s="1"/>
  <c r="Q309"/>
  <c r="Z107"/>
  <c r="DC107" s="1"/>
  <c r="X124"/>
  <c r="DB124" s="1"/>
  <c r="Z92"/>
  <c r="Z125"/>
  <c r="DC125" s="1"/>
  <c r="Z122"/>
  <c r="DC122" s="1"/>
  <c r="J233"/>
  <c r="CU233" s="1"/>
  <c r="N312"/>
  <c r="CW312" s="1"/>
  <c r="R329"/>
  <c r="CY329" s="1"/>
  <c r="R331"/>
  <c r="CY331" s="1"/>
  <c r="X325"/>
  <c r="DB325" s="1"/>
  <c r="X326"/>
  <c r="DB326" s="1"/>
  <c r="R327"/>
  <c r="CY327" s="1"/>
  <c r="R328"/>
  <c r="CY328" s="1"/>
  <c r="P332"/>
  <c r="CX332" s="1"/>
  <c r="P194"/>
  <c r="CX194" s="1"/>
  <c r="CQ360"/>
  <c r="K15" i="9"/>
  <c r="AK481" i="2"/>
  <c r="DH481" s="1"/>
  <c r="CQ125"/>
  <c r="CQ366"/>
  <c r="CQ487"/>
  <c r="CQ315"/>
  <c r="CQ643"/>
  <c r="CQ130"/>
  <c r="CQ149"/>
  <c r="CQ642"/>
  <c r="CQ558"/>
  <c r="CQ91"/>
  <c r="CQ127"/>
  <c r="CQ103"/>
  <c r="CQ117"/>
  <c r="CQ115"/>
  <c r="CQ268"/>
  <c r="CQ248"/>
  <c r="CQ249"/>
  <c r="CQ225"/>
  <c r="CQ226"/>
  <c r="CQ615"/>
  <c r="CQ618"/>
  <c r="CQ616"/>
  <c r="CQ204"/>
  <c r="CQ232"/>
  <c r="CQ289"/>
  <c r="CQ711"/>
  <c r="CQ732"/>
  <c r="CQ710"/>
  <c r="CQ484"/>
  <c r="CQ21"/>
  <c r="CQ22"/>
  <c r="CQ23"/>
  <c r="CQ53"/>
  <c r="CQ52"/>
  <c r="CQ57"/>
  <c r="CQ60"/>
  <c r="CQ69"/>
  <c r="CQ94"/>
  <c r="CQ111"/>
  <c r="CQ279"/>
  <c r="CQ245"/>
  <c r="CQ436"/>
  <c r="CQ611"/>
  <c r="CQ612"/>
  <c r="CQ202"/>
  <c r="CQ206"/>
  <c r="CQ449"/>
  <c r="CQ638"/>
  <c r="CQ100"/>
  <c r="CQ246"/>
  <c r="CQ278"/>
  <c r="CQ435"/>
  <c r="CQ227"/>
  <c r="CQ617"/>
  <c r="CQ619"/>
  <c r="CQ201"/>
  <c r="CQ471"/>
  <c r="CQ448"/>
  <c r="CQ450"/>
  <c r="CQ731"/>
  <c r="CQ639"/>
  <c r="CQ65"/>
  <c r="CQ101"/>
  <c r="AH455"/>
  <c r="AF455" s="1"/>
  <c r="AV765"/>
  <c r="AV792" s="1"/>
  <c r="AF652"/>
  <c r="AJ320" i="1"/>
  <c r="AN180"/>
  <c r="AN398" s="1"/>
  <c r="AN399" s="1"/>
  <c r="BC374"/>
  <c r="BY766" i="2"/>
  <c r="BQ766"/>
  <c r="BS766"/>
  <c r="BU766"/>
  <c r="BW766"/>
  <c r="N7" i="9"/>
  <c r="N15"/>
  <c r="G14"/>
  <c r="AP455" i="2"/>
  <c r="AK714"/>
  <c r="DH714" s="1"/>
  <c r="AK717"/>
  <c r="DH717" s="1"/>
  <c r="AP612"/>
  <c r="AO612"/>
  <c r="AK609"/>
  <c r="DH609" s="1"/>
  <c r="AM111"/>
  <c r="DI111" s="1"/>
  <c r="AM132"/>
  <c r="DI132" s="1"/>
  <c r="AN134"/>
  <c r="AM134"/>
  <c r="DI134" s="1"/>
  <c r="AM135"/>
  <c r="DI135" s="1"/>
  <c r="AO136"/>
  <c r="DJ136" s="1"/>
  <c r="AM133"/>
  <c r="DI133" s="1"/>
  <c r="AM131"/>
  <c r="DI131" s="1"/>
  <c r="AN118"/>
  <c r="AM118"/>
  <c r="AO130"/>
  <c r="DJ130" s="1"/>
  <c r="AP128"/>
  <c r="DJ128" s="1"/>
  <c r="AO128"/>
  <c r="AO114"/>
  <c r="DJ114" s="1"/>
  <c r="AO127"/>
  <c r="DJ127" s="1"/>
  <c r="AN119"/>
  <c r="DI119" s="1"/>
  <c r="AM119"/>
  <c r="AM123"/>
  <c r="AM124"/>
  <c r="DI124" s="1"/>
  <c r="AM112"/>
  <c r="DI112" s="1"/>
  <c r="AO108"/>
  <c r="DJ108" s="1"/>
  <c r="AO102"/>
  <c r="DJ102" s="1"/>
  <c r="AO63"/>
  <c r="DJ63" s="1"/>
  <c r="AO57"/>
  <c r="DJ57" s="1"/>
  <c r="AO58"/>
  <c r="DJ58" s="1"/>
  <c r="AP54"/>
  <c r="DJ54" s="1"/>
  <c r="AO54"/>
  <c r="AP154"/>
  <c r="DJ154" s="1"/>
  <c r="AO154"/>
  <c r="AQ154" s="1"/>
  <c r="AO155"/>
  <c r="DJ155" s="1"/>
  <c r="AO156"/>
  <c r="DJ156" s="1"/>
  <c r="AO159"/>
  <c r="DJ159" s="1"/>
  <c r="AO160"/>
  <c r="DJ160" s="1"/>
  <c r="AM162"/>
  <c r="DI162" s="1"/>
  <c r="AM164"/>
  <c r="DI164" s="1"/>
  <c r="AN181"/>
  <c r="DI181" s="1"/>
  <c r="AM181"/>
  <c r="AK143"/>
  <c r="DH143" s="1"/>
  <c r="AM139"/>
  <c r="DI139" s="1"/>
  <c r="AO138"/>
  <c r="DJ138" s="1"/>
  <c r="AK138"/>
  <c r="DH138" s="1"/>
  <c r="AO96"/>
  <c r="DJ96" s="1"/>
  <c r="AN74"/>
  <c r="AM74"/>
  <c r="AK75"/>
  <c r="DH75" s="1"/>
  <c r="AL83"/>
  <c r="DH83" s="1"/>
  <c r="AK83"/>
  <c r="AO81"/>
  <c r="DJ81" s="1"/>
  <c r="AO84"/>
  <c r="DJ84" s="1"/>
  <c r="AO93"/>
  <c r="DJ93" s="1"/>
  <c r="AN221"/>
  <c r="AM315"/>
  <c r="DI315" s="1"/>
  <c r="AN316"/>
  <c r="AM316"/>
  <c r="AM238"/>
  <c r="DI238" s="1"/>
  <c r="AM239"/>
  <c r="AN239"/>
  <c r="AM398"/>
  <c r="DI398" s="1"/>
  <c r="AM400"/>
  <c r="DI400" s="1"/>
  <c r="AN401"/>
  <c r="DI401" s="1"/>
  <c r="AM403"/>
  <c r="DI403" s="1"/>
  <c r="AL564"/>
  <c r="DH564" s="1"/>
  <c r="AP599"/>
  <c r="DJ599" s="1"/>
  <c r="AM397"/>
  <c r="DI397" s="1"/>
  <c r="AM364"/>
  <c r="DI364" s="1"/>
  <c r="AM366"/>
  <c r="DI366" s="1"/>
  <c r="AM365"/>
  <c r="DI365" s="1"/>
  <c r="AM363"/>
  <c r="DI363" s="1"/>
  <c r="AM361"/>
  <c r="DI361" s="1"/>
  <c r="AN360"/>
  <c r="AM360"/>
  <c r="AO360" s="1"/>
  <c r="DJ360" s="1"/>
  <c r="AM359"/>
  <c r="DI359" s="1"/>
  <c r="AM358"/>
  <c r="DI358" s="1"/>
  <c r="AM357"/>
  <c r="DI357" s="1"/>
  <c r="AP538"/>
  <c r="DJ538" s="1"/>
  <c r="AP529"/>
  <c r="AP531"/>
  <c r="DJ531" s="1"/>
  <c r="AK531"/>
  <c r="AL531"/>
  <c r="AM412"/>
  <c r="DI412" s="1"/>
  <c r="AM406"/>
  <c r="DI406" s="1"/>
  <c r="AK405"/>
  <c r="DH405" s="1"/>
  <c r="AO435"/>
  <c r="DJ435" s="1"/>
  <c r="AO432"/>
  <c r="DJ432" s="1"/>
  <c r="AK432"/>
  <c r="DH432" s="1"/>
  <c r="AM257"/>
  <c r="DI257" s="1"/>
  <c r="AM268"/>
  <c r="AP268"/>
  <c r="DJ268" s="1"/>
  <c r="AL268"/>
  <c r="DH268" s="1"/>
  <c r="AO261"/>
  <c r="AQ261" s="1"/>
  <c r="DK261" s="1"/>
  <c r="AM309"/>
  <c r="DI309" s="1"/>
  <c r="AM317"/>
  <c r="DI317" s="1"/>
  <c r="AM314"/>
  <c r="DI314" s="1"/>
  <c r="AM313"/>
  <c r="DI313" s="1"/>
  <c r="AM312"/>
  <c r="DI312" s="1"/>
  <c r="AN300"/>
  <c r="DI300" s="1"/>
  <c r="AM300"/>
  <c r="AM299"/>
  <c r="DI299" s="1"/>
  <c r="AM297"/>
  <c r="DI297" s="1"/>
  <c r="AN294"/>
  <c r="DI294" s="1"/>
  <c r="AN291"/>
  <c r="AN302"/>
  <c r="DI302" s="1"/>
  <c r="AM302"/>
  <c r="AM285"/>
  <c r="DI285" s="1"/>
  <c r="AK723"/>
  <c r="DH723" s="1"/>
  <c r="AK638"/>
  <c r="DH638" s="1"/>
  <c r="AP640"/>
  <c r="DJ640" s="1"/>
  <c r="AL640"/>
  <c r="DH640" s="1"/>
  <c r="AM246"/>
  <c r="DI246" s="1"/>
  <c r="AM206"/>
  <c r="DI206" s="1"/>
  <c r="AM205"/>
  <c r="DI205" s="1"/>
  <c r="AM204"/>
  <c r="DI204" s="1"/>
  <c r="AM203"/>
  <c r="DI203" s="1"/>
  <c r="AM201"/>
  <c r="DI201" s="1"/>
  <c r="AM221"/>
  <c r="AP207"/>
  <c r="AM207"/>
  <c r="DI207" s="1"/>
  <c r="AM311"/>
  <c r="DI311" s="1"/>
  <c r="AM310"/>
  <c r="AM308"/>
  <c r="DI308" s="1"/>
  <c r="AM305"/>
  <c r="DI305" s="1"/>
  <c r="AM301"/>
  <c r="DI301" s="1"/>
  <c r="AM296"/>
  <c r="DI296" s="1"/>
  <c r="AM291"/>
  <c r="AM292"/>
  <c r="DI292" s="1"/>
  <c r="AO442"/>
  <c r="AO439"/>
  <c r="DJ439" s="1"/>
  <c r="AO438"/>
  <c r="DJ438" s="1"/>
  <c r="AK445"/>
  <c r="DH445" s="1"/>
  <c r="AK444"/>
  <c r="DH444" s="1"/>
  <c r="AK441"/>
  <c r="DH441" s="1"/>
  <c r="AK439"/>
  <c r="DH439" s="1"/>
  <c r="AK438"/>
  <c r="DH438" s="1"/>
  <c r="AO469"/>
  <c r="DJ469" s="1"/>
  <c r="AK469"/>
  <c r="DH469" s="1"/>
  <c r="AO468"/>
  <c r="DJ468" s="1"/>
  <c r="AO473"/>
  <c r="DJ473" s="1"/>
  <c r="AK473"/>
  <c r="DH473" s="1"/>
  <c r="AK471"/>
  <c r="DH471" s="1"/>
  <c r="AK470"/>
  <c r="DH470" s="1"/>
  <c r="AO467"/>
  <c r="DJ467" s="1"/>
  <c r="AO460"/>
  <c r="DJ460" s="1"/>
  <c r="AO459"/>
  <c r="DJ459" s="1"/>
  <c r="AO458"/>
  <c r="DJ458" s="1"/>
  <c r="AO457"/>
  <c r="DJ457" s="1"/>
  <c r="AO455"/>
  <c r="AQ455" s="1"/>
  <c r="AO454"/>
  <c r="DJ454" s="1"/>
  <c r="AO452"/>
  <c r="DJ452" s="1"/>
  <c r="AO446"/>
  <c r="DJ446" s="1"/>
  <c r="AO447"/>
  <c r="AO451"/>
  <c r="DJ451" s="1"/>
  <c r="AH460"/>
  <c r="DG460" s="1"/>
  <c r="AH457"/>
  <c r="DG457" s="1"/>
  <c r="AK446"/>
  <c r="DH446" s="1"/>
  <c r="AO479"/>
  <c r="DJ479" s="1"/>
  <c r="AF729"/>
  <c r="DF729" s="1"/>
  <c r="AL725"/>
  <c r="AO725"/>
  <c r="DJ725" s="1"/>
  <c r="AK687"/>
  <c r="DH687" s="1"/>
  <c r="AK686"/>
  <c r="DH686" s="1"/>
  <c r="AK685"/>
  <c r="DH685" s="1"/>
  <c r="AK658"/>
  <c r="DH658" s="1"/>
  <c r="AK650"/>
  <c r="DH650" s="1"/>
  <c r="AK529"/>
  <c r="DH529" s="1"/>
  <c r="AO518"/>
  <c r="DJ518" s="1"/>
  <c r="AK518"/>
  <c r="DH518" s="1"/>
  <c r="AO505"/>
  <c r="DJ505" s="1"/>
  <c r="AF505"/>
  <c r="DF505" s="1"/>
  <c r="AO504"/>
  <c r="DJ504" s="1"/>
  <c r="AK510"/>
  <c r="DH510" s="1"/>
  <c r="AO510"/>
  <c r="DJ510" s="1"/>
  <c r="AO501"/>
  <c r="DJ501" s="1"/>
  <c r="AK501"/>
  <c r="DH501" s="1"/>
  <c r="AO484"/>
  <c r="DJ484" s="1"/>
  <c r="AO483"/>
  <c r="DJ483" s="1"/>
  <c r="AK484"/>
  <c r="DH484" s="1"/>
  <c r="AK483"/>
  <c r="DH483" s="1"/>
  <c r="AK486"/>
  <c r="DH486" s="1"/>
  <c r="AF486"/>
  <c r="DF486" s="1"/>
  <c r="AO486"/>
  <c r="DJ486" s="1"/>
  <c r="AK695"/>
  <c r="DH695" s="1"/>
  <c r="AO695"/>
  <c r="AO694"/>
  <c r="DJ694" s="1"/>
  <c r="AK694"/>
  <c r="DH694" s="1"/>
  <c r="AO702"/>
  <c r="AK702"/>
  <c r="DH702" s="1"/>
  <c r="AK701"/>
  <c r="DH701" s="1"/>
  <c r="AO701"/>
  <c r="AK700"/>
  <c r="DH700" s="1"/>
  <c r="AO700"/>
  <c r="AO699"/>
  <c r="AO697"/>
  <c r="AK699"/>
  <c r="DH699" s="1"/>
  <c r="AF697"/>
  <c r="DF697" s="1"/>
  <c r="AK697"/>
  <c r="DH697" s="1"/>
  <c r="AF750"/>
  <c r="DF750" s="1"/>
  <c r="AH749"/>
  <c r="DG749" s="1"/>
  <c r="AH748"/>
  <c r="DG748" s="1"/>
  <c r="DG754"/>
  <c r="AS362" i="1"/>
  <c r="AR362"/>
  <c r="AS256"/>
  <c r="AS282"/>
  <c r="AS82"/>
  <c r="AQ82" s="1"/>
  <c r="AS32"/>
  <c r="AQ32" s="1"/>
  <c r="AR32"/>
  <c r="AP32" s="1"/>
  <c r="AS30"/>
  <c r="AQ30" s="1"/>
  <c r="AR30"/>
  <c r="AP30" s="1"/>
  <c r="AS10"/>
  <c r="AR10"/>
  <c r="AP10" s="1"/>
  <c r="AR7"/>
  <c r="AP7" s="1"/>
  <c r="AR5"/>
  <c r="AP5" s="1"/>
  <c r="AR3"/>
  <c r="AO52" i="2"/>
  <c r="DJ52" s="1"/>
  <c r="AO60"/>
  <c r="DJ60" s="1"/>
  <c r="AO59"/>
  <c r="DJ59" s="1"/>
  <c r="AO56"/>
  <c r="DJ56" s="1"/>
  <c r="AO61"/>
  <c r="DJ61" s="1"/>
  <c r="AO64"/>
  <c r="DJ64" s="1"/>
  <c r="AO65"/>
  <c r="DJ65" s="1"/>
  <c r="AO46"/>
  <c r="DJ46" s="1"/>
  <c r="AO45"/>
  <c r="DJ45" s="1"/>
  <c r="AO44"/>
  <c r="DJ44" s="1"/>
  <c r="AO42"/>
  <c r="DJ42" s="1"/>
  <c r="AM28"/>
  <c r="DI28" s="1"/>
  <c r="BD56" i="7"/>
  <c r="P505" i="2"/>
  <c r="CX505" s="1"/>
  <c r="BB40" i="7"/>
  <c r="BB59"/>
  <c r="BB33"/>
  <c r="BB5"/>
  <c r="BB4"/>
  <c r="AU58"/>
  <c r="BB58" s="1"/>
  <c r="AV50"/>
  <c r="AV51" s="1"/>
  <c r="AV47"/>
  <c r="AV46"/>
  <c r="AU32"/>
  <c r="BB32" s="1"/>
  <c r="AB32" i="1"/>
  <c r="AB378" s="1"/>
  <c r="AA32"/>
  <c r="AA378" s="1"/>
  <c r="AM5"/>
  <c r="AK5" s="1"/>
  <c r="AT4"/>
  <c r="AV4" s="1"/>
  <c r="AX4" s="1"/>
  <c r="AM4"/>
  <c r="AP362" l="1"/>
  <c r="AP420" s="1"/>
  <c r="AP421" s="1"/>
  <c r="AR420"/>
  <c r="AR421" s="1"/>
  <c r="AQ362"/>
  <c r="AQ420" s="1"/>
  <c r="AQ421" s="1"/>
  <c r="AS420"/>
  <c r="AS421" s="1"/>
  <c r="O419"/>
  <c r="O448" s="1"/>
  <c r="O447"/>
  <c r="P419"/>
  <c r="P448" s="1"/>
  <c r="P447"/>
  <c r="Y385"/>
  <c r="Y438" s="1"/>
  <c r="Y437"/>
  <c r="AF425"/>
  <c r="AF430" s="1"/>
  <c r="AF445"/>
  <c r="AJ399"/>
  <c r="AJ440" s="1"/>
  <c r="AJ439"/>
  <c r="AN415"/>
  <c r="AN446" s="1"/>
  <c r="AN445"/>
  <c r="Z425"/>
  <c r="Z435"/>
  <c r="AN439"/>
  <c r="AB379"/>
  <c r="AB436" s="1"/>
  <c r="AB435"/>
  <c r="AA379"/>
  <c r="AM397"/>
  <c r="AM440" s="1"/>
  <c r="AM439"/>
  <c r="AL379"/>
  <c r="AI397"/>
  <c r="AI440" s="1"/>
  <c r="AI439"/>
  <c r="AM415"/>
  <c r="AM446" s="1"/>
  <c r="AM445"/>
  <c r="Z429"/>
  <c r="Z446"/>
  <c r="AN440"/>
  <c r="AH392"/>
  <c r="AH393" s="1"/>
  <c r="T418"/>
  <c r="T419"/>
  <c r="AI416"/>
  <c r="AI417" s="1"/>
  <c r="AG416"/>
  <c r="AG417" s="1"/>
  <c r="AJ414"/>
  <c r="AH414"/>
  <c r="AI414"/>
  <c r="AG414"/>
  <c r="V360"/>
  <c r="V418" s="1"/>
  <c r="V447" s="1"/>
  <c r="AK4"/>
  <c r="AK378" s="1"/>
  <c r="AK435" s="1"/>
  <c r="AM378"/>
  <c r="AM435" s="1"/>
  <c r="U360"/>
  <c r="S418"/>
  <c r="S447" s="1"/>
  <c r="AL146"/>
  <c r="AJ392"/>
  <c r="AJ393" s="1"/>
  <c r="AJ378"/>
  <c r="AQ697" i="2"/>
  <c r="DJ697"/>
  <c r="AQ700"/>
  <c r="DJ700"/>
  <c r="AQ701"/>
  <c r="DJ701"/>
  <c r="AQ695"/>
  <c r="DJ695"/>
  <c r="AQ447"/>
  <c r="DK447" s="1"/>
  <c r="DJ447"/>
  <c r="AP2"/>
  <c r="DJ207"/>
  <c r="AH7"/>
  <c r="DG714"/>
  <c r="J247"/>
  <c r="CU247" s="1"/>
  <c r="CV247"/>
  <c r="AA5"/>
  <c r="DC606"/>
  <c r="CQ463"/>
  <c r="DG463"/>
  <c r="DF455"/>
  <c r="AS696"/>
  <c r="AU696" s="1"/>
  <c r="DK696"/>
  <c r="AS703"/>
  <c r="AU703" s="1"/>
  <c r="DK703"/>
  <c r="AN4"/>
  <c r="DI360"/>
  <c r="AR612"/>
  <c r="DJ612"/>
  <c r="X163"/>
  <c r="DB163" s="1"/>
  <c r="DA163"/>
  <c r="AQ699"/>
  <c r="DJ699"/>
  <c r="AQ702"/>
  <c r="DJ702"/>
  <c r="AL7"/>
  <c r="DH725"/>
  <c r="DI291"/>
  <c r="DH531"/>
  <c r="DI239"/>
  <c r="DI316"/>
  <c r="DI221"/>
  <c r="DI74"/>
  <c r="DI118"/>
  <c r="DJ455"/>
  <c r="AD652"/>
  <c r="DF652"/>
  <c r="Q779"/>
  <c r="Q780" s="1"/>
  <c r="T6"/>
  <c r="CZ649"/>
  <c r="Y5"/>
  <c r="AH4"/>
  <c r="DG339"/>
  <c r="CV234"/>
  <c r="DJ83"/>
  <c r="AR7"/>
  <c r="DK728"/>
  <c r="AM362"/>
  <c r="DI362" s="1"/>
  <c r="DJ362"/>
  <c r="AG8"/>
  <c r="DF752"/>
  <c r="V779"/>
  <c r="V780" s="1"/>
  <c r="DA298"/>
  <c r="W770"/>
  <c r="DA451"/>
  <c r="AR8"/>
  <c r="DK752"/>
  <c r="AG456"/>
  <c r="DF456" s="1"/>
  <c r="DG456"/>
  <c r="N416"/>
  <c r="CW416" s="1"/>
  <c r="CX416"/>
  <c r="DG455"/>
  <c r="S6" i="1"/>
  <c r="BG150"/>
  <c r="BE374"/>
  <c r="AF7" i="2"/>
  <c r="AO7"/>
  <c r="AH8"/>
  <c r="CQ132"/>
  <c r="AS6"/>
  <c r="AT6"/>
  <c r="Z7"/>
  <c r="AK7"/>
  <c r="X7"/>
  <c r="AS8"/>
  <c r="V8"/>
  <c r="Z6"/>
  <c r="V6"/>
  <c r="AK6"/>
  <c r="AO6"/>
  <c r="N5"/>
  <c r="L2"/>
  <c r="Z779"/>
  <c r="Z780" s="1"/>
  <c r="X4"/>
  <c r="AM779"/>
  <c r="AM780" s="1"/>
  <c r="AN779"/>
  <c r="AN780" s="1"/>
  <c r="AL770"/>
  <c r="N774"/>
  <c r="P2"/>
  <c r="Q3"/>
  <c r="AS2"/>
  <c r="AG770"/>
  <c r="AA770"/>
  <c r="Y770"/>
  <c r="Z5"/>
  <c r="AL5"/>
  <c r="AP5"/>
  <c r="AF452"/>
  <c r="DF452" s="1"/>
  <c r="W5"/>
  <c r="AR455"/>
  <c r="DK455" s="1"/>
  <c r="Z3"/>
  <c r="AK460"/>
  <c r="DH460" s="1"/>
  <c r="T298"/>
  <c r="V3"/>
  <c r="AP3"/>
  <c r="L277"/>
  <c r="CV277" s="1"/>
  <c r="AQ245"/>
  <c r="AM2"/>
  <c r="AS1"/>
  <c r="M2"/>
  <c r="AF2"/>
  <c r="AF1"/>
  <c r="AD1"/>
  <c r="AN161"/>
  <c r="DI161" s="1"/>
  <c r="EE24"/>
  <c r="EE25" s="1"/>
  <c r="EE26" s="1"/>
  <c r="EE27" s="1"/>
  <c r="EE28" s="1"/>
  <c r="EE29" s="1"/>
  <c r="EE30" s="1"/>
  <c r="EE31" s="1"/>
  <c r="EE32" s="1"/>
  <c r="EE33" s="1"/>
  <c r="EE34" s="1"/>
  <c r="EE35" s="1"/>
  <c r="EE36" s="1"/>
  <c r="EE37" s="1"/>
  <c r="EE38" s="1"/>
  <c r="EE39" s="1"/>
  <c r="EE40" s="1"/>
  <c r="EE41" s="1"/>
  <c r="AR207"/>
  <c r="DK207" s="1"/>
  <c r="AL74"/>
  <c r="AR268"/>
  <c r="DK268" s="1"/>
  <c r="AN2"/>
  <c r="AI752"/>
  <c r="AA1"/>
  <c r="AT2"/>
  <c r="C43" i="11"/>
  <c r="DU14" i="2"/>
  <c r="DU15" s="1"/>
  <c r="DU16" s="1"/>
  <c r="DU17" s="1"/>
  <c r="DU18" s="1"/>
  <c r="DU19" s="1"/>
  <c r="DU20" s="1"/>
  <c r="DU21" s="1"/>
  <c r="DU22" s="1"/>
  <c r="DU23" s="1"/>
  <c r="DU24" s="1"/>
  <c r="DU25" s="1"/>
  <c r="DU26" s="1"/>
  <c r="C42" i="11"/>
  <c r="E36"/>
  <c r="C39"/>
  <c r="G39" s="1"/>
  <c r="E41"/>
  <c r="C40"/>
  <c r="G40" s="1"/>
  <c r="E40"/>
  <c r="E30"/>
  <c r="D37"/>
  <c r="E37" s="1"/>
  <c r="DO19" i="2"/>
  <c r="DO20" s="1"/>
  <c r="DO21" s="1"/>
  <c r="DO22" s="1"/>
  <c r="DO23" s="1"/>
  <c r="DO24" s="1"/>
  <c r="DO25" s="1"/>
  <c r="DO26" s="1"/>
  <c r="DO27" s="1"/>
  <c r="DO28" s="1"/>
  <c r="DO29" s="1"/>
  <c r="DO30" s="1"/>
  <c r="DO31" s="1"/>
  <c r="DO32" s="1"/>
  <c r="DO33" s="1"/>
  <c r="DO34" s="1"/>
  <c r="DO35" s="1"/>
  <c r="DO36" s="1"/>
  <c r="AQ694"/>
  <c r="DK694" s="1"/>
  <c r="AQ454"/>
  <c r="DK454" s="1"/>
  <c r="AQ458"/>
  <c r="DK458" s="1"/>
  <c r="AS718"/>
  <c r="AS730"/>
  <c r="AT728"/>
  <c r="AT7" s="1"/>
  <c r="AQ460"/>
  <c r="DK460" s="1"/>
  <c r="AQ459"/>
  <c r="DK459" s="1"/>
  <c r="AS392"/>
  <c r="DT19"/>
  <c r="DT20" s="1"/>
  <c r="DT21" s="1"/>
  <c r="DT22" s="1"/>
  <c r="DT23" s="1"/>
  <c r="DT24" s="1"/>
  <c r="DT25" s="1"/>
  <c r="DT26" s="1"/>
  <c r="DW19"/>
  <c r="DW20" s="1"/>
  <c r="DW21" s="1"/>
  <c r="DW22" s="1"/>
  <c r="DW23" s="1"/>
  <c r="DW24" s="1"/>
  <c r="DW25" s="1"/>
  <c r="DW26" s="1"/>
  <c r="DW27" s="1"/>
  <c r="DW28" s="1"/>
  <c r="DW29" s="1"/>
  <c r="DW30" s="1"/>
  <c r="DW31" s="1"/>
  <c r="DW32" s="1"/>
  <c r="DW33" s="1"/>
  <c r="DW34" s="1"/>
  <c r="DW35" s="1"/>
  <c r="DW36" s="1"/>
  <c r="DW37" s="1"/>
  <c r="DW38" s="1"/>
  <c r="DW39" s="1"/>
  <c r="DW40" s="1"/>
  <c r="DW41" s="1"/>
  <c r="DW42" s="1"/>
  <c r="DW43" s="1"/>
  <c r="DW44" s="1"/>
  <c r="DW45" s="1"/>
  <c r="DW46" s="1"/>
  <c r="DW48" s="1"/>
  <c r="DW49" s="1"/>
  <c r="DW50" s="1"/>
  <c r="DW51" s="1"/>
  <c r="DW52" s="1"/>
  <c r="DW53" s="1"/>
  <c r="DW54" s="1"/>
  <c r="DW55" s="1"/>
  <c r="DW56" s="1"/>
  <c r="DW57" s="1"/>
  <c r="DW58" s="1"/>
  <c r="DW59" s="1"/>
  <c r="DW60" s="1"/>
  <c r="DW61" s="1"/>
  <c r="DW62" s="1"/>
  <c r="DW63" s="1"/>
  <c r="DW64" s="1"/>
  <c r="DW65" s="1"/>
  <c r="DW66" s="1"/>
  <c r="DW67" s="1"/>
  <c r="DW68" s="1"/>
  <c r="DW69" s="1"/>
  <c r="DW70" s="1"/>
  <c r="DW71" s="1"/>
  <c r="DW72" s="1"/>
  <c r="DW74" s="1"/>
  <c r="DW75" s="1"/>
  <c r="DW73" s="1"/>
  <c r="DW76" s="1"/>
  <c r="DW77" s="1"/>
  <c r="DW78" s="1"/>
  <c r="DW79" s="1"/>
  <c r="DW80" s="1"/>
  <c r="DW82" s="1"/>
  <c r="DW83" s="1"/>
  <c r="DW81" s="1"/>
  <c r="DW84" s="1"/>
  <c r="DW85" s="1"/>
  <c r="DW86" s="1"/>
  <c r="DW87" s="1"/>
  <c r="DW88" s="1"/>
  <c r="DW89" s="1"/>
  <c r="DW90" s="1"/>
  <c r="DW91" s="1"/>
  <c r="DW92" s="1"/>
  <c r="DW93" s="1"/>
  <c r="DW94" s="1"/>
  <c r="DW95" s="1"/>
  <c r="CT1"/>
  <c r="CS200"/>
  <c r="DJ261"/>
  <c r="AM261"/>
  <c r="DI261" s="1"/>
  <c r="F4"/>
  <c r="AK4"/>
  <c r="DV27"/>
  <c r="DV28" s="1"/>
  <c r="DV29" s="1"/>
  <c r="DV30" s="1"/>
  <c r="DV31" s="1"/>
  <c r="DV32" s="1"/>
  <c r="DV33" s="1"/>
  <c r="DV34" s="1"/>
  <c r="DV35" s="1"/>
  <c r="DV36" s="1"/>
  <c r="DV37" s="1"/>
  <c r="DV38" s="1"/>
  <c r="DV39" s="1"/>
  <c r="DV40" s="1"/>
  <c r="DV41" s="1"/>
  <c r="DV42" s="1"/>
  <c r="DV43" s="1"/>
  <c r="DV44" s="1"/>
  <c r="DV45" s="1"/>
  <c r="DV46" s="1"/>
  <c r="DV48" s="1"/>
  <c r="DV49" s="1"/>
  <c r="DV50" s="1"/>
  <c r="DV51" s="1"/>
  <c r="DV52" s="1"/>
  <c r="DV53" s="1"/>
  <c r="DV54" s="1"/>
  <c r="DV55" s="1"/>
  <c r="DV56" s="1"/>
  <c r="DV57" s="1"/>
  <c r="DV58" s="1"/>
  <c r="DV59" s="1"/>
  <c r="DV60" s="1"/>
  <c r="DV61" s="1"/>
  <c r="DV62" s="1"/>
  <c r="DV63" s="1"/>
  <c r="DV64" s="1"/>
  <c r="DV65" s="1"/>
  <c r="DV66" s="1"/>
  <c r="DV67" s="1"/>
  <c r="DV68" s="1"/>
  <c r="DV69" s="1"/>
  <c r="DV70" s="1"/>
  <c r="DV71" s="1"/>
  <c r="DV72" s="1"/>
  <c r="DV74" s="1"/>
  <c r="DV75" s="1"/>
  <c r="DV73" s="1"/>
  <c r="DV76" s="1"/>
  <c r="DV77" s="1"/>
  <c r="DV78" s="1"/>
  <c r="DV79" s="1"/>
  <c r="DV80" s="1"/>
  <c r="DV82" s="1"/>
  <c r="DV83" s="1"/>
  <c r="DV81" s="1"/>
  <c r="DV84" s="1"/>
  <c r="DV85" s="1"/>
  <c r="DV86" s="1"/>
  <c r="DV87" s="1"/>
  <c r="DV88" s="1"/>
  <c r="DV89" s="1"/>
  <c r="DV90" s="1"/>
  <c r="DV91" s="1"/>
  <c r="DV92" s="1"/>
  <c r="DV93" s="1"/>
  <c r="DV94" s="1"/>
  <c r="DV95" s="1"/>
  <c r="DV96" s="1"/>
  <c r="DV97" s="1"/>
  <c r="DV98" s="1"/>
  <c r="DV100" s="1"/>
  <c r="DV101" s="1"/>
  <c r="DV102" s="1"/>
  <c r="DV103" s="1"/>
  <c r="DV104" s="1"/>
  <c r="DV105" s="1"/>
  <c r="DV106" s="1"/>
  <c r="DV107" s="1"/>
  <c r="DV99" s="1"/>
  <c r="DV108" s="1"/>
  <c r="DV109" s="1"/>
  <c r="DV110" s="1"/>
  <c r="DV111" s="1"/>
  <c r="DV112" s="1"/>
  <c r="DV113" s="1"/>
  <c r="DV114" s="1"/>
  <c r="DV115" s="1"/>
  <c r="DV116" s="1"/>
  <c r="DV117" s="1"/>
  <c r="DX27"/>
  <c r="DX28" s="1"/>
  <c r="DX29" s="1"/>
  <c r="DX30" s="1"/>
  <c r="DX31" s="1"/>
  <c r="DX32" s="1"/>
  <c r="DX33" s="1"/>
  <c r="DX34" s="1"/>
  <c r="DX35" s="1"/>
  <c r="DX36" s="1"/>
  <c r="DX37" s="1"/>
  <c r="DX38" s="1"/>
  <c r="DX39" s="1"/>
  <c r="DX40" s="1"/>
  <c r="DX41" s="1"/>
  <c r="DX42" s="1"/>
  <c r="DX43" s="1"/>
  <c r="DX44" s="1"/>
  <c r="DX45" s="1"/>
  <c r="DX46" s="1"/>
  <c r="DX48" s="1"/>
  <c r="DX49" s="1"/>
  <c r="DX50" s="1"/>
  <c r="DX51" s="1"/>
  <c r="DX52" s="1"/>
  <c r="DX53" s="1"/>
  <c r="DX54" s="1"/>
  <c r="DX55" s="1"/>
  <c r="DX56" s="1"/>
  <c r="DX57" s="1"/>
  <c r="DX58" s="1"/>
  <c r="DX59" s="1"/>
  <c r="DX60" s="1"/>
  <c r="DX61" s="1"/>
  <c r="DX62" s="1"/>
  <c r="DX63" s="1"/>
  <c r="DX64" s="1"/>
  <c r="DX65" s="1"/>
  <c r="DX66" s="1"/>
  <c r="DX67" s="1"/>
  <c r="DX68" s="1"/>
  <c r="DX69" s="1"/>
  <c r="DX70" s="1"/>
  <c r="DX71" s="1"/>
  <c r="DX72" s="1"/>
  <c r="DX74" s="1"/>
  <c r="DX75" s="1"/>
  <c r="DX73" s="1"/>
  <c r="DX76" s="1"/>
  <c r="DX77" s="1"/>
  <c r="DX78" s="1"/>
  <c r="DX79" s="1"/>
  <c r="DX80" s="1"/>
  <c r="DX82" s="1"/>
  <c r="DX83" s="1"/>
  <c r="DX81" s="1"/>
  <c r="DX84" s="1"/>
  <c r="DX85" s="1"/>
  <c r="DX86" s="1"/>
  <c r="DX87" s="1"/>
  <c r="DX88" s="1"/>
  <c r="DX89" s="1"/>
  <c r="DX90" s="1"/>
  <c r="DX91" s="1"/>
  <c r="DX92" s="1"/>
  <c r="DX93" s="1"/>
  <c r="DX94" s="1"/>
  <c r="DX95" s="1"/>
  <c r="DX96" s="1"/>
  <c r="DX97" s="1"/>
  <c r="DX98" s="1"/>
  <c r="DX100" s="1"/>
  <c r="DX101" s="1"/>
  <c r="DX102" s="1"/>
  <c r="DX103" s="1"/>
  <c r="DX104" s="1"/>
  <c r="DX105" s="1"/>
  <c r="DX106" s="1"/>
  <c r="DX107" s="1"/>
  <c r="DX99" s="1"/>
  <c r="DX108" s="1"/>
  <c r="DX109" s="1"/>
  <c r="DX110" s="1"/>
  <c r="DX111" s="1"/>
  <c r="DX112" s="1"/>
  <c r="DX113" s="1"/>
  <c r="DX114" s="1"/>
  <c r="DX115" s="1"/>
  <c r="DX116" s="1"/>
  <c r="DX117" s="1"/>
  <c r="DY14"/>
  <c r="DY15" s="1"/>
  <c r="DY16" s="1"/>
  <c r="DY17" s="1"/>
  <c r="DY18" s="1"/>
  <c r="DY19" s="1"/>
  <c r="DY20" s="1"/>
  <c r="DY21" s="1"/>
  <c r="DY22" s="1"/>
  <c r="DY23" s="1"/>
  <c r="DY24" s="1"/>
  <c r="DY25" s="1"/>
  <c r="DY26" s="1"/>
  <c r="DY27" s="1"/>
  <c r="DY28" s="1"/>
  <c r="DY29" s="1"/>
  <c r="DY30" s="1"/>
  <c r="DY31" s="1"/>
  <c r="DY32" s="1"/>
  <c r="DY33" s="1"/>
  <c r="DY34" s="1"/>
  <c r="DY35" s="1"/>
  <c r="DY36" s="1"/>
  <c r="DY37" s="1"/>
  <c r="DY38" s="1"/>
  <c r="DY39" s="1"/>
  <c r="DY40" s="1"/>
  <c r="DY41" s="1"/>
  <c r="DY42" s="1"/>
  <c r="DY43" s="1"/>
  <c r="DY44" s="1"/>
  <c r="DY45" s="1"/>
  <c r="DY46" s="1"/>
  <c r="DY48" s="1"/>
  <c r="DY49" s="1"/>
  <c r="DY50" s="1"/>
  <c r="DY51" s="1"/>
  <c r="DY52" s="1"/>
  <c r="DY53" s="1"/>
  <c r="DY54" s="1"/>
  <c r="DY55" s="1"/>
  <c r="DY56" s="1"/>
  <c r="DY57" s="1"/>
  <c r="DY58" s="1"/>
  <c r="DY59" s="1"/>
  <c r="DY60" s="1"/>
  <c r="DY61" s="1"/>
  <c r="DY62" s="1"/>
  <c r="DY63" s="1"/>
  <c r="DY64" s="1"/>
  <c r="DY65" s="1"/>
  <c r="DY66" s="1"/>
  <c r="DY67" s="1"/>
  <c r="DY68" s="1"/>
  <c r="DY69" s="1"/>
  <c r="DY70" s="1"/>
  <c r="DY71" s="1"/>
  <c r="DY72" s="1"/>
  <c r="DY74" s="1"/>
  <c r="DY75" s="1"/>
  <c r="DY73" s="1"/>
  <c r="DY76" s="1"/>
  <c r="DY77" s="1"/>
  <c r="DY78" s="1"/>
  <c r="DY79" s="1"/>
  <c r="DY80" s="1"/>
  <c r="DY82" s="1"/>
  <c r="DY83" s="1"/>
  <c r="DY81" s="1"/>
  <c r="DY84" s="1"/>
  <c r="DY85" s="1"/>
  <c r="DY86" s="1"/>
  <c r="DY87" s="1"/>
  <c r="DY88" s="1"/>
  <c r="DY89" s="1"/>
  <c r="DY90" s="1"/>
  <c r="DY91" s="1"/>
  <c r="DY92" s="1"/>
  <c r="DY93" s="1"/>
  <c r="DY94" s="1"/>
  <c r="DY95" s="1"/>
  <c r="DY96" s="1"/>
  <c r="DY97" s="1"/>
  <c r="DY98" s="1"/>
  <c r="DY100" s="1"/>
  <c r="DY101" s="1"/>
  <c r="DY102" s="1"/>
  <c r="DY103" s="1"/>
  <c r="DY104" s="1"/>
  <c r="DY105" s="1"/>
  <c r="DY106" s="1"/>
  <c r="DY107" s="1"/>
  <c r="DY99" s="1"/>
  <c r="DY108" s="1"/>
  <c r="DY109" s="1"/>
  <c r="DY110" s="1"/>
  <c r="DY111" s="1"/>
  <c r="DY112" s="1"/>
  <c r="DY113" s="1"/>
  <c r="DY114" s="1"/>
  <c r="DY115" s="1"/>
  <c r="DY116" s="1"/>
  <c r="DY117" s="1"/>
  <c r="DY118" s="1"/>
  <c r="DY119" s="1"/>
  <c r="DY120" s="1"/>
  <c r="DY121" s="1"/>
  <c r="DY122" s="1"/>
  <c r="DY123" s="1"/>
  <c r="DY124" s="1"/>
  <c r="DY125" s="1"/>
  <c r="DY126" s="1"/>
  <c r="DY127" s="1"/>
  <c r="DY128" s="1"/>
  <c r="DY129" s="1"/>
  <c r="DY130" s="1"/>
  <c r="DY131" s="1"/>
  <c r="DY132" s="1"/>
  <c r="DY133" s="1"/>
  <c r="DY134" s="1"/>
  <c r="DY135" s="1"/>
  <c r="DY136" s="1"/>
  <c r="DY137" s="1"/>
  <c r="DY138" s="1"/>
  <c r="DY139" s="1"/>
  <c r="DY143" s="1"/>
  <c r="DY144" s="1"/>
  <c r="DY145" s="1"/>
  <c r="DY146" s="1"/>
  <c r="DY147" s="1"/>
  <c r="DY148" s="1"/>
  <c r="DY149" s="1"/>
  <c r="DY150" s="1"/>
  <c r="DY151" s="1"/>
  <c r="DY152" s="1"/>
  <c r="DY153" s="1"/>
  <c r="DY154" s="1"/>
  <c r="DY155" s="1"/>
  <c r="DY156" s="1"/>
  <c r="DY157" s="1"/>
  <c r="DY158" s="1"/>
  <c r="DY159" s="1"/>
  <c r="DY160" s="1"/>
  <c r="DY161" s="1"/>
  <c r="DY162" s="1"/>
  <c r="DY163" s="1"/>
  <c r="DY164" s="1"/>
  <c r="DY165" s="1"/>
  <c r="DY166" s="1"/>
  <c r="DY167" s="1"/>
  <c r="DY168" s="1"/>
  <c r="DY169" s="1"/>
  <c r="DY170" s="1"/>
  <c r="DY171" s="1"/>
  <c r="DY172" s="1"/>
  <c r="DY173" s="1"/>
  <c r="DY174" s="1"/>
  <c r="DY175" s="1"/>
  <c r="DY176" s="1"/>
  <c r="DY177" s="1"/>
  <c r="DY178" s="1"/>
  <c r="DY179" s="1"/>
  <c r="DY180" s="1"/>
  <c r="DY181" s="1"/>
  <c r="DY182" s="1"/>
  <c r="DY183" s="1"/>
  <c r="DY184" s="1"/>
  <c r="DY185" s="1"/>
  <c r="DY186" s="1"/>
  <c r="DY187" s="1"/>
  <c r="DY188" s="1"/>
  <c r="DY189" s="1"/>
  <c r="DY190" s="1"/>
  <c r="DY191" s="1"/>
  <c r="DY192" s="1"/>
  <c r="DY193" s="1"/>
  <c r="DY194" s="1"/>
  <c r="DY195" s="1"/>
  <c r="DY196" s="1"/>
  <c r="DY197" s="1"/>
  <c r="DY198" s="1"/>
  <c r="DY199" s="1"/>
  <c r="DY200" s="1"/>
  <c r="DY201" s="1"/>
  <c r="DY202" s="1"/>
  <c r="DY203" s="1"/>
  <c r="DY204" s="1"/>
  <c r="DY205" s="1"/>
  <c r="DY206" s="1"/>
  <c r="DY207" s="1"/>
  <c r="DY216" s="1"/>
  <c r="DY221" s="1"/>
  <c r="DY222" s="1"/>
  <c r="DY223" s="1"/>
  <c r="DY224" s="1"/>
  <c r="DY225" s="1"/>
  <c r="DY226" s="1"/>
  <c r="DY227" s="1"/>
  <c r="DY228" s="1"/>
  <c r="DY229" s="1"/>
  <c r="DY230" s="1"/>
  <c r="DY231" s="1"/>
  <c r="DY232" s="1"/>
  <c r="DY233" s="1"/>
  <c r="DY234" s="1"/>
  <c r="DY235" s="1"/>
  <c r="DY236" s="1"/>
  <c r="DY237" s="1"/>
  <c r="DY238" s="1"/>
  <c r="DY239" s="1"/>
  <c r="DY240" s="1"/>
  <c r="DY241" s="1"/>
  <c r="DY242" s="1"/>
  <c r="DY243" s="1"/>
  <c r="DY244" s="1"/>
  <c r="DY245" s="1"/>
  <c r="DY246" s="1"/>
  <c r="DY247" s="1"/>
  <c r="DY248" s="1"/>
  <c r="DY249" s="1"/>
  <c r="DY250" s="1"/>
  <c r="DY251" s="1"/>
  <c r="DY252" s="1"/>
  <c r="DY253" s="1"/>
  <c r="DY254" s="1"/>
  <c r="DY255" s="1"/>
  <c r="DY256" s="1"/>
  <c r="DY257" s="1"/>
  <c r="DY258" s="1"/>
  <c r="DY259" s="1"/>
  <c r="DY260" s="1"/>
  <c r="DY261" s="1"/>
  <c r="DY262" s="1"/>
  <c r="DY263" s="1"/>
  <c r="DY264" s="1"/>
  <c r="DY265" s="1"/>
  <c r="DY266" s="1"/>
  <c r="DY267" s="1"/>
  <c r="DY268" s="1"/>
  <c r="DY269" s="1"/>
  <c r="DY270" s="1"/>
  <c r="DY274" s="1"/>
  <c r="DY277" s="1"/>
  <c r="DY278" s="1"/>
  <c r="DY279" s="1"/>
  <c r="DY280" s="1"/>
  <c r="DY281" s="1"/>
  <c r="DY282" s="1"/>
  <c r="DY283" s="1"/>
  <c r="DY284" s="1"/>
  <c r="DY285" s="1"/>
  <c r="DY286" s="1"/>
  <c r="DY287" s="1"/>
  <c r="DY288" s="1"/>
  <c r="DY289" s="1"/>
  <c r="DY290" s="1"/>
  <c r="DY291" s="1"/>
  <c r="DY292" s="1"/>
  <c r="DY293" s="1"/>
  <c r="DY294" s="1"/>
  <c r="DY296" s="1"/>
  <c r="DY297" s="1"/>
  <c r="DE1"/>
  <c r="DP19"/>
  <c r="DP20" s="1"/>
  <c r="DP21" s="1"/>
  <c r="DP22" s="1"/>
  <c r="DP23" s="1"/>
  <c r="DP24" s="1"/>
  <c r="DP25" s="1"/>
  <c r="DP26" s="1"/>
  <c r="DP27" s="1"/>
  <c r="DP28" s="1"/>
  <c r="DP29" s="1"/>
  <c r="DP30" s="1"/>
  <c r="DP31" s="1"/>
  <c r="DP32" s="1"/>
  <c r="DP33" s="1"/>
  <c r="DP34" s="1"/>
  <c r="DS19"/>
  <c r="DS20" s="1"/>
  <c r="DS21" s="1"/>
  <c r="DS22" s="1"/>
  <c r="DS23" s="1"/>
  <c r="DS24" s="1"/>
  <c r="DS25" s="1"/>
  <c r="DS26" s="1"/>
  <c r="J244"/>
  <c r="CU244" s="1"/>
  <c r="CQ109"/>
  <c r="AO2"/>
  <c r="F2" s="1"/>
  <c r="CQ39"/>
  <c r="AF657"/>
  <c r="AH658"/>
  <c r="DG658" s="1"/>
  <c r="AQ389"/>
  <c r="DK389" s="1"/>
  <c r="AQ388"/>
  <c r="DK388" s="1"/>
  <c r="AQ385"/>
  <c r="DK385" s="1"/>
  <c r="EB24"/>
  <c r="EB25" s="1"/>
  <c r="EB26" s="1"/>
  <c r="EB27" s="1"/>
  <c r="ED24"/>
  <c r="ED25" s="1"/>
  <c r="ED26" s="1"/>
  <c r="ED27" s="1"/>
  <c r="AR154"/>
  <c r="AQ381"/>
  <c r="DK381" s="1"/>
  <c r="AQ382"/>
  <c r="DK382" s="1"/>
  <c r="AQ387"/>
  <c r="DK387" s="1"/>
  <c r="AQ386"/>
  <c r="DK386" s="1"/>
  <c r="AQ384"/>
  <c r="DK384" s="1"/>
  <c r="AQ339"/>
  <c r="DK339" s="1"/>
  <c r="AQ391"/>
  <c r="DK391" s="1"/>
  <c r="CQ62"/>
  <c r="CQ19"/>
  <c r="CQ64"/>
  <c r="CQ36"/>
  <c r="CQ79"/>
  <c r="CQ714"/>
  <c r="CQ89"/>
  <c r="CQ644"/>
  <c r="CQ237"/>
  <c r="CQ85"/>
  <c r="CQ86"/>
  <c r="CQ68"/>
  <c r="CQ481"/>
  <c r="AK467"/>
  <c r="DH467" s="1"/>
  <c r="CQ640"/>
  <c r="CQ34"/>
  <c r="CQ466"/>
  <c r="CQ55"/>
  <c r="CQ54"/>
  <c r="CQ290"/>
  <c r="CQ663"/>
  <c r="P306"/>
  <c r="CX306" s="1"/>
  <c r="CQ156"/>
  <c r="CQ165"/>
  <c r="CQ717"/>
  <c r="CQ118"/>
  <c r="CQ45"/>
  <c r="CQ24"/>
  <c r="CQ437"/>
  <c r="CQ42"/>
  <c r="CQ46"/>
  <c r="CQ715"/>
  <c r="CQ160"/>
  <c r="CQ706"/>
  <c r="CQ116"/>
  <c r="CQ601"/>
  <c r="CQ473"/>
  <c r="L365"/>
  <c r="CQ175"/>
  <c r="CQ84"/>
  <c r="CQ82"/>
  <c r="CQ76"/>
  <c r="CQ20"/>
  <c r="CQ90"/>
  <c r="CQ50"/>
  <c r="CQ75"/>
  <c r="CQ135"/>
  <c r="CQ722"/>
  <c r="CQ151"/>
  <c r="CQ676"/>
  <c r="CQ646"/>
  <c r="CQ641"/>
  <c r="CQ595"/>
  <c r="CQ605"/>
  <c r="P317"/>
  <c r="CX317" s="1"/>
  <c r="CQ313"/>
  <c r="CQ174"/>
  <c r="CQ469"/>
  <c r="CQ455"/>
  <c r="CQ119"/>
  <c r="CQ78"/>
  <c r="CQ48"/>
  <c r="CQ73"/>
  <c r="CQ88"/>
  <c r="CQ716"/>
  <c r="CQ25"/>
  <c r="CQ80"/>
  <c r="CQ87"/>
  <c r="CQ49"/>
  <c r="CQ43"/>
  <c r="CQ137"/>
  <c r="AH150"/>
  <c r="DG150" s="1"/>
  <c r="CQ404"/>
  <c r="CQ705"/>
  <c r="CQ510"/>
  <c r="CQ668"/>
  <c r="CQ645"/>
  <c r="CQ661"/>
  <c r="CQ669"/>
  <c r="CQ648"/>
  <c r="CQ302"/>
  <c r="CQ596"/>
  <c r="CQ602"/>
  <c r="CQ678"/>
  <c r="CQ480"/>
  <c r="CQ476"/>
  <c r="CQ603"/>
  <c r="N193"/>
  <c r="CW193" s="1"/>
  <c r="CQ159"/>
  <c r="CQ188"/>
  <c r="CQ176"/>
  <c r="N168"/>
  <c r="CQ177"/>
  <c r="CQ170"/>
  <c r="CQ107"/>
  <c r="AF749"/>
  <c r="DF749" s="1"/>
  <c r="AF751"/>
  <c r="DF751" s="1"/>
  <c r="P312"/>
  <c r="CX312" s="1"/>
  <c r="CQ96"/>
  <c r="O309"/>
  <c r="V191"/>
  <c r="N314"/>
  <c r="CW314" s="1"/>
  <c r="R649"/>
  <c r="AB667"/>
  <c r="DD667" s="1"/>
  <c r="X664"/>
  <c r="N411"/>
  <c r="CW411" s="1"/>
  <c r="N408"/>
  <c r="CW408" s="1"/>
  <c r="N403"/>
  <c r="N406"/>
  <c r="CW406" s="1"/>
  <c r="N399"/>
  <c r="CW399" s="1"/>
  <c r="Z153"/>
  <c r="DC153" s="1"/>
  <c r="CQ660"/>
  <c r="AH31"/>
  <c r="DG31" s="1"/>
  <c r="AH28"/>
  <c r="DG28" s="1"/>
  <c r="R27"/>
  <c r="CY27" s="1"/>
  <c r="J242"/>
  <c r="CU242" s="1"/>
  <c r="J240"/>
  <c r="CU240" s="1"/>
  <c r="P339"/>
  <c r="CX339" s="1"/>
  <c r="AH233"/>
  <c r="DG233" s="1"/>
  <c r="V162"/>
  <c r="DA162" s="1"/>
  <c r="N316"/>
  <c r="CW316" s="1"/>
  <c r="N410"/>
  <c r="CW410" s="1"/>
  <c r="N407"/>
  <c r="CW407" s="1"/>
  <c r="N402"/>
  <c r="CW402" s="1"/>
  <c r="N400"/>
  <c r="CW400" s="1"/>
  <c r="CQ129"/>
  <c r="AH71"/>
  <c r="DG71" s="1"/>
  <c r="AH26"/>
  <c r="DG26" s="1"/>
  <c r="J243"/>
  <c r="CU243" s="1"/>
  <c r="J241"/>
  <c r="CU241" s="1"/>
  <c r="J239"/>
  <c r="CU239" s="1"/>
  <c r="J238"/>
  <c r="CU238" s="1"/>
  <c r="AD753"/>
  <c r="DE753" s="1"/>
  <c r="N236"/>
  <c r="CW236" s="1"/>
  <c r="N235"/>
  <c r="K234"/>
  <c r="AH222"/>
  <c r="DG222" s="1"/>
  <c r="N433"/>
  <c r="CW433" s="1"/>
  <c r="N428"/>
  <c r="CW428" s="1"/>
  <c r="N426"/>
  <c r="CW426" s="1"/>
  <c r="N424"/>
  <c r="CW424" s="1"/>
  <c r="N422"/>
  <c r="CW422" s="1"/>
  <c r="N420"/>
  <c r="CW420" s="1"/>
  <c r="N418"/>
  <c r="CW418" s="1"/>
  <c r="DF754"/>
  <c r="AF748"/>
  <c r="AD750"/>
  <c r="DE750" s="1"/>
  <c r="CQ697"/>
  <c r="CQ486"/>
  <c r="CQ114"/>
  <c r="R194"/>
  <c r="CY194" s="1"/>
  <c r="R332"/>
  <c r="CY332" s="1"/>
  <c r="Z326"/>
  <c r="CQ77"/>
  <c r="J231"/>
  <c r="CU231" s="1"/>
  <c r="AH224"/>
  <c r="DG224" s="1"/>
  <c r="AH223"/>
  <c r="DG223" s="1"/>
  <c r="AH221"/>
  <c r="DG221" s="1"/>
  <c r="N432"/>
  <c r="CW432" s="1"/>
  <c r="N415"/>
  <c r="CW415" s="1"/>
  <c r="N429"/>
  <c r="CW429" s="1"/>
  <c r="N427"/>
  <c r="CW427" s="1"/>
  <c r="N425"/>
  <c r="CW425" s="1"/>
  <c r="N423"/>
  <c r="CW423" s="1"/>
  <c r="N421"/>
  <c r="CW421" s="1"/>
  <c r="N419"/>
  <c r="CW419" s="1"/>
  <c r="DA161"/>
  <c r="J305"/>
  <c r="CU305" s="1"/>
  <c r="N334"/>
  <c r="CW334" s="1"/>
  <c r="N364"/>
  <c r="CW364" s="1"/>
  <c r="AH32"/>
  <c r="DG32" s="1"/>
  <c r="AH27"/>
  <c r="DG27" s="1"/>
  <c r="AH14"/>
  <c r="DG14" s="1"/>
  <c r="DZ14"/>
  <c r="DZ15" s="1"/>
  <c r="DZ16" s="1"/>
  <c r="DZ17" s="1"/>
  <c r="DZ18" s="1"/>
  <c r="DZ19" s="1"/>
  <c r="DZ20" s="1"/>
  <c r="DZ21" s="1"/>
  <c r="DZ22" s="1"/>
  <c r="DZ23" s="1"/>
  <c r="DZ24" s="1"/>
  <c r="DZ25" s="1"/>
  <c r="AK466"/>
  <c r="DH466" s="1"/>
  <c r="AK463"/>
  <c r="DH463" s="1"/>
  <c r="CQ656"/>
  <c r="CQ654"/>
  <c r="CQ653"/>
  <c r="Q15" i="9"/>
  <c r="CQ74" i="2"/>
  <c r="CQ453"/>
  <c r="AK479"/>
  <c r="DH479" s="1"/>
  <c r="CQ479"/>
  <c r="AK457"/>
  <c r="DH457" s="1"/>
  <c r="AB457"/>
  <c r="DD457" s="1"/>
  <c r="S7" i="1"/>
  <c r="AO357" i="2"/>
  <c r="DJ357" s="1"/>
  <c r="AO359"/>
  <c r="DJ359" s="1"/>
  <c r="AO365"/>
  <c r="DJ365" s="1"/>
  <c r="AO364"/>
  <c r="DJ364" s="1"/>
  <c r="AO162"/>
  <c r="DJ162" s="1"/>
  <c r="AO123"/>
  <c r="AP119"/>
  <c r="AP118"/>
  <c r="AO133"/>
  <c r="DJ133" s="1"/>
  <c r="AO358"/>
  <c r="DJ358" s="1"/>
  <c r="AO361"/>
  <c r="DJ361" s="1"/>
  <c r="AO363"/>
  <c r="DJ363" s="1"/>
  <c r="AO366"/>
  <c r="DJ366" s="1"/>
  <c r="AO139"/>
  <c r="DJ139" s="1"/>
  <c r="AO164"/>
  <c r="DJ164" s="1"/>
  <c r="AO124"/>
  <c r="DJ124" s="1"/>
  <c r="AO119"/>
  <c r="AO118"/>
  <c r="AO131"/>
  <c r="DJ131" s="1"/>
  <c r="AO132"/>
  <c r="DJ132" s="1"/>
  <c r="AQ46"/>
  <c r="DK46" s="1"/>
  <c r="AQ483"/>
  <c r="DK483" s="1"/>
  <c r="AQ510"/>
  <c r="DK510" s="1"/>
  <c r="AQ504"/>
  <c r="DK504" s="1"/>
  <c r="AQ725"/>
  <c r="DK725" s="1"/>
  <c r="AQ452"/>
  <c r="DK452" s="1"/>
  <c r="AQ438"/>
  <c r="DK438" s="1"/>
  <c r="AQ160"/>
  <c r="DK160" s="1"/>
  <c r="AQ156"/>
  <c r="DK156" s="1"/>
  <c r="AQ612"/>
  <c r="AQ486"/>
  <c r="DK486" s="1"/>
  <c r="AQ484"/>
  <c r="DK484" s="1"/>
  <c r="AQ501"/>
  <c r="DK501" s="1"/>
  <c r="AQ505"/>
  <c r="DK505" s="1"/>
  <c r="AQ518"/>
  <c r="DK518" s="1"/>
  <c r="AQ451"/>
  <c r="DK451" s="1"/>
  <c r="AQ439"/>
  <c r="DK439" s="1"/>
  <c r="AR640"/>
  <c r="DK640" s="1"/>
  <c r="AQ432"/>
  <c r="DK432" s="1"/>
  <c r="AR599"/>
  <c r="AQ93"/>
  <c r="DK93" s="1"/>
  <c r="AQ138"/>
  <c r="DK138" s="1"/>
  <c r="AQ155"/>
  <c r="DK155" s="1"/>
  <c r="AR4" i="1"/>
  <c r="AP4" s="1"/>
  <c r="AP3"/>
  <c r="AQ10"/>
  <c r="AN268" i="2"/>
  <c r="AJ435" i="1" l="1"/>
  <c r="AG415"/>
  <c r="AG446" s="1"/>
  <c r="AG445"/>
  <c r="AH415"/>
  <c r="AH446" s="1"/>
  <c r="AH445"/>
  <c r="T429"/>
  <c r="T448"/>
  <c r="AI415"/>
  <c r="AI446" s="1"/>
  <c r="AI445"/>
  <c r="AJ415"/>
  <c r="AJ446" s="1"/>
  <c r="AJ445"/>
  <c r="T425"/>
  <c r="T426" s="1"/>
  <c r="T447"/>
  <c r="Z430"/>
  <c r="V425"/>
  <c r="V419"/>
  <c r="V374"/>
  <c r="AK425"/>
  <c r="AK379"/>
  <c r="AJ425"/>
  <c r="AJ379"/>
  <c r="X374"/>
  <c r="X418"/>
  <c r="X447" s="1"/>
  <c r="AH374"/>
  <c r="AH378"/>
  <c r="AH435" s="1"/>
  <c r="AN146"/>
  <c r="AN392" s="1"/>
  <c r="AN435" s="1"/>
  <c r="AL392"/>
  <c r="AL435" s="1"/>
  <c r="W418"/>
  <c r="U418"/>
  <c r="AG378"/>
  <c r="AI378"/>
  <c r="DJ118" i="2"/>
  <c r="AF8"/>
  <c r="DF748"/>
  <c r="K770"/>
  <c r="CU234"/>
  <c r="L403"/>
  <c r="CV403" s="1"/>
  <c r="CW403"/>
  <c r="N365"/>
  <c r="CW365" s="1"/>
  <c r="CV365"/>
  <c r="CQ657"/>
  <c r="DF657"/>
  <c r="DJ119"/>
  <c r="Z4"/>
  <c r="DC326"/>
  <c r="N2"/>
  <c r="CW235"/>
  <c r="X6"/>
  <c r="DB664"/>
  <c r="R6"/>
  <c r="CY649"/>
  <c r="X191"/>
  <c r="DA191"/>
  <c r="AR1"/>
  <c r="DK154"/>
  <c r="AI8"/>
  <c r="DG752"/>
  <c r="AB652"/>
  <c r="DD652" s="1"/>
  <c r="DE652"/>
  <c r="AS702"/>
  <c r="AU702" s="1"/>
  <c r="DK702"/>
  <c r="AS699"/>
  <c r="AU699" s="1"/>
  <c r="DK699"/>
  <c r="DK612"/>
  <c r="AN770"/>
  <c r="DI268"/>
  <c r="O779"/>
  <c r="O780" s="1"/>
  <c r="CQ168"/>
  <c r="CW168"/>
  <c r="AL1"/>
  <c r="DH74"/>
  <c r="AO245"/>
  <c r="DK245"/>
  <c r="T779"/>
  <c r="T780" s="1"/>
  <c r="CZ298"/>
  <c r="AG5"/>
  <c r="AM4"/>
  <c r="AS695"/>
  <c r="AU695" s="1"/>
  <c r="DK695"/>
  <c r="AS701"/>
  <c r="AU701" s="1"/>
  <c r="DK701"/>
  <c r="AS700"/>
  <c r="AU700" s="1"/>
  <c r="DK700"/>
  <c r="AS697"/>
  <c r="AU697" s="1"/>
  <c r="DK697"/>
  <c r="BI150" i="1"/>
  <c r="BG374"/>
  <c r="AQ7" i="2"/>
  <c r="AB6"/>
  <c r="AH6"/>
  <c r="AL765"/>
  <c r="AL792" s="1"/>
  <c r="AK1"/>
  <c r="J2"/>
  <c r="AO4"/>
  <c r="Z770"/>
  <c r="Z771" s="1"/>
  <c r="AP770"/>
  <c r="O3"/>
  <c r="T3"/>
  <c r="T770"/>
  <c r="T771" s="1"/>
  <c r="AI770"/>
  <c r="AO770"/>
  <c r="AQ2"/>
  <c r="AR770"/>
  <c r="L774"/>
  <c r="AK770"/>
  <c r="AK771" s="1"/>
  <c r="AH2"/>
  <c r="D42" i="11"/>
  <c r="E42" s="1"/>
  <c r="AN1" i="2"/>
  <c r="AK5"/>
  <c r="AR5"/>
  <c r="R298"/>
  <c r="CY298" s="1"/>
  <c r="R317"/>
  <c r="AQ360"/>
  <c r="DK360" s="1"/>
  <c r="AL3"/>
  <c r="AK3"/>
  <c r="AR3"/>
  <c r="AN3"/>
  <c r="J277"/>
  <c r="CU277" s="1"/>
  <c r="AH1"/>
  <c r="AO1"/>
  <c r="AP1"/>
  <c r="K2"/>
  <c r="AM1"/>
  <c r="D43" i="11"/>
  <c r="E43" s="1"/>
  <c r="DY298" i="2"/>
  <c r="DY299" s="1"/>
  <c r="DY300" s="1"/>
  <c r="DY301" s="1"/>
  <c r="DY302" s="1"/>
  <c r="DY303" s="1"/>
  <c r="DY304" s="1"/>
  <c r="DY305" s="1"/>
  <c r="DY306" s="1"/>
  <c r="DY307" s="1"/>
  <c r="DY308" s="1"/>
  <c r="DY309" s="1"/>
  <c r="DY310" s="1"/>
  <c r="DY311" s="1"/>
  <c r="DY312" s="1"/>
  <c r="DY313" s="1"/>
  <c r="DY314" s="1"/>
  <c r="DY315" s="1"/>
  <c r="DY316" s="1"/>
  <c r="DY317" s="1"/>
  <c r="DY319" s="1"/>
  <c r="DY320" s="1"/>
  <c r="DY321" s="1"/>
  <c r="DY323" s="1"/>
  <c r="DY324" s="1"/>
  <c r="DY325" s="1"/>
  <c r="DY326" s="1"/>
  <c r="DY327" s="1"/>
  <c r="DY328" s="1"/>
  <c r="DY329" s="1"/>
  <c r="DY330" s="1"/>
  <c r="DY331" s="1"/>
  <c r="DY332" s="1"/>
  <c r="DY333" s="1"/>
  <c r="DY334" s="1"/>
  <c r="DY335" s="1"/>
  <c r="DY336" s="1"/>
  <c r="DY337" s="1"/>
  <c r="DY338" s="1"/>
  <c r="DY339" s="1"/>
  <c r="DY340" s="1"/>
  <c r="DY341" s="1"/>
  <c r="DY342" s="1"/>
  <c r="DY343" s="1"/>
  <c r="DY344" s="1"/>
  <c r="DY345" s="1"/>
  <c r="DY346" s="1"/>
  <c r="DY347" s="1"/>
  <c r="DY348" s="1"/>
  <c r="DY349" s="1"/>
  <c r="DY350" s="1"/>
  <c r="DY351" s="1"/>
  <c r="DY352" s="1"/>
  <c r="DY353" s="1"/>
  <c r="DY354" s="1"/>
  <c r="DY355" s="1"/>
  <c r="DY356" s="1"/>
  <c r="DY357" s="1"/>
  <c r="DY358" s="1"/>
  <c r="DY359" s="1"/>
  <c r="DY360" s="1"/>
  <c r="DY361" s="1"/>
  <c r="DY362" s="1"/>
  <c r="DY363" s="1"/>
  <c r="DY364" s="1"/>
  <c r="DY365" s="1"/>
  <c r="DY366" s="1"/>
  <c r="DY381" s="1"/>
  <c r="DY382" s="1"/>
  <c r="DY383" s="1"/>
  <c r="DY384" s="1"/>
  <c r="DY385" s="1"/>
  <c r="DY386" s="1"/>
  <c r="DY387" s="1"/>
  <c r="DY388" s="1"/>
  <c r="DY389" s="1"/>
  <c r="DY390" s="1"/>
  <c r="DY391" s="1"/>
  <c r="DY392" s="1"/>
  <c r="DY393" s="1"/>
  <c r="DY394" s="1"/>
  <c r="DY395" s="1"/>
  <c r="DY396" s="1"/>
  <c r="DY397" s="1"/>
  <c r="DY398" s="1"/>
  <c r="DY399" s="1"/>
  <c r="DY400" s="1"/>
  <c r="DY401" s="1"/>
  <c r="DY402" s="1"/>
  <c r="DY403" s="1"/>
  <c r="DY404" s="1"/>
  <c r="DY405" s="1"/>
  <c r="DY406" s="1"/>
  <c r="DY407" s="1"/>
  <c r="DY408" s="1"/>
  <c r="DY409" s="1"/>
  <c r="DY410" s="1"/>
  <c r="DY411" s="1"/>
  <c r="DY412" s="1"/>
  <c r="DY413" s="1"/>
  <c r="DY414" s="1"/>
  <c r="DY415" s="1"/>
  <c r="DY416" s="1"/>
  <c r="DY417" s="1"/>
  <c r="DY418" s="1"/>
  <c r="DY419" s="1"/>
  <c r="DY420" s="1"/>
  <c r="DY421" s="1"/>
  <c r="DY422" s="1"/>
  <c r="DY423" s="1"/>
  <c r="DY424" s="1"/>
  <c r="DY425" s="1"/>
  <c r="DY426" s="1"/>
  <c r="DY427" s="1"/>
  <c r="DY428" s="1"/>
  <c r="DY429" s="1"/>
  <c r="DY430" s="1"/>
  <c r="DY431" s="1"/>
  <c r="DY432" s="1"/>
  <c r="DY433" s="1"/>
  <c r="DY434" s="1"/>
  <c r="DY435" s="1"/>
  <c r="DY436" s="1"/>
  <c r="DY437" s="1"/>
  <c r="DY438" s="1"/>
  <c r="DY439" s="1"/>
  <c r="DY441" s="1"/>
  <c r="DY442" s="1"/>
  <c r="DY443" s="1"/>
  <c r="DY444" s="1"/>
  <c r="DY445" s="1"/>
  <c r="DY446" s="1"/>
  <c r="AR2"/>
  <c r="DH1"/>
  <c r="C44" i="11"/>
  <c r="D44"/>
  <c r="E44" s="1"/>
  <c r="Z191" i="2"/>
  <c r="DC191" s="1"/>
  <c r="C36" i="11"/>
  <c r="G36" s="1"/>
  <c r="C41"/>
  <c r="G41" s="1"/>
  <c r="CQ655" i="2"/>
  <c r="EE42"/>
  <c r="EE43" s="1"/>
  <c r="EE44" s="1"/>
  <c r="EE45" s="1"/>
  <c r="AS694"/>
  <c r="AM245"/>
  <c r="AS725"/>
  <c r="AT599"/>
  <c r="AS391"/>
  <c r="AS384"/>
  <c r="AS386"/>
  <c r="AS387"/>
  <c r="AS382"/>
  <c r="AS381"/>
  <c r="AS385"/>
  <c r="AS388"/>
  <c r="AS389"/>
  <c r="AS339"/>
  <c r="DW96"/>
  <c r="DW97" s="1"/>
  <c r="DW98" s="1"/>
  <c r="DW100" s="1"/>
  <c r="DW101" s="1"/>
  <c r="DW102" s="1"/>
  <c r="DW103" s="1"/>
  <c r="DW104" s="1"/>
  <c r="DW105" s="1"/>
  <c r="DW106" s="1"/>
  <c r="DW107" s="1"/>
  <c r="DW99" s="1"/>
  <c r="DW108" s="1"/>
  <c r="DW109" s="1"/>
  <c r="DW110" s="1"/>
  <c r="DW111" s="1"/>
  <c r="DW112" s="1"/>
  <c r="DW113" s="1"/>
  <c r="DW114" s="1"/>
  <c r="DW115" s="1"/>
  <c r="DW116" s="1"/>
  <c r="DW117" s="1"/>
  <c r="DW118" s="1"/>
  <c r="DW119" s="1"/>
  <c r="DW120" s="1"/>
  <c r="DW121" s="1"/>
  <c r="DW122" s="1"/>
  <c r="DW123" s="1"/>
  <c r="DW124" s="1"/>
  <c r="DW125" s="1"/>
  <c r="DW126" s="1"/>
  <c r="DW127" s="1"/>
  <c r="DW128" s="1"/>
  <c r="DW129" s="1"/>
  <c r="DW130" s="1"/>
  <c r="DW131" s="1"/>
  <c r="DW132" s="1"/>
  <c r="DW133" s="1"/>
  <c r="DW134" s="1"/>
  <c r="DW135" s="1"/>
  <c r="DW136" s="1"/>
  <c r="DW137" s="1"/>
  <c r="DW138" s="1"/>
  <c r="DW139" s="1"/>
  <c r="DW143" s="1"/>
  <c r="DW144" s="1"/>
  <c r="DW145" s="1"/>
  <c r="DW146" s="1"/>
  <c r="DW147" s="1"/>
  <c r="DW148" s="1"/>
  <c r="DW149" s="1"/>
  <c r="DW150" s="1"/>
  <c r="DW151" s="1"/>
  <c r="DW152" s="1"/>
  <c r="DX118"/>
  <c r="DX119" s="1"/>
  <c r="DX120" s="1"/>
  <c r="DX121" s="1"/>
  <c r="DX122" s="1"/>
  <c r="DX123" s="1"/>
  <c r="DX124" s="1"/>
  <c r="DX125" s="1"/>
  <c r="DX126" s="1"/>
  <c r="DX127" s="1"/>
  <c r="DX128" s="1"/>
  <c r="DX129" s="1"/>
  <c r="DX130" s="1"/>
  <c r="DX131" s="1"/>
  <c r="DX132" s="1"/>
  <c r="DX133" s="1"/>
  <c r="DX134" s="1"/>
  <c r="DX135" s="1"/>
  <c r="DX136" s="1"/>
  <c r="DX137" s="1"/>
  <c r="DX138" s="1"/>
  <c r="DX139" s="1"/>
  <c r="DX143" s="1"/>
  <c r="DX144" s="1"/>
  <c r="DX145" s="1"/>
  <c r="DX146" s="1"/>
  <c r="DX147" s="1"/>
  <c r="DX148" s="1"/>
  <c r="DX149" s="1"/>
  <c r="DX150" s="1"/>
  <c r="DX151" s="1"/>
  <c r="DX152" s="1"/>
  <c r="DX153" s="1"/>
  <c r="DX154" s="1"/>
  <c r="DX155" s="1"/>
  <c r="DX156" s="1"/>
  <c r="DX157" s="1"/>
  <c r="DX158" s="1"/>
  <c r="DX159" s="1"/>
  <c r="DX160" s="1"/>
  <c r="DX161" s="1"/>
  <c r="DX162" s="1"/>
  <c r="DX163" s="1"/>
  <c r="DV118"/>
  <c r="DV119" s="1"/>
  <c r="DV120" s="1"/>
  <c r="DV121" s="1"/>
  <c r="DV122" s="1"/>
  <c r="DV123" s="1"/>
  <c r="DV124" s="1"/>
  <c r="DV125" s="1"/>
  <c r="DV126" s="1"/>
  <c r="DV127" s="1"/>
  <c r="DV128" s="1"/>
  <c r="DV129" s="1"/>
  <c r="DV130" s="1"/>
  <c r="DV131" s="1"/>
  <c r="DV132" s="1"/>
  <c r="DV133" s="1"/>
  <c r="DV134" s="1"/>
  <c r="DV135" s="1"/>
  <c r="DV136" s="1"/>
  <c r="DV137" s="1"/>
  <c r="DV138" s="1"/>
  <c r="DV139" s="1"/>
  <c r="DV143" s="1"/>
  <c r="DV144" s="1"/>
  <c r="DV145" s="1"/>
  <c r="DV146" s="1"/>
  <c r="DV147" s="1"/>
  <c r="DV148" s="1"/>
  <c r="DV149" s="1"/>
  <c r="DV150" s="1"/>
  <c r="DV151" s="1"/>
  <c r="DV152" s="1"/>
  <c r="DV153" s="1"/>
  <c r="DV154" s="1"/>
  <c r="DV155" s="1"/>
  <c r="DV156" s="1"/>
  <c r="DV157" s="1"/>
  <c r="DV158" s="1"/>
  <c r="DV159" s="1"/>
  <c r="DV160" s="1"/>
  <c r="DV161" s="1"/>
  <c r="DV162" s="1"/>
  <c r="DV163" s="1"/>
  <c r="DZ26"/>
  <c r="DZ27" s="1"/>
  <c r="DZ28" s="1"/>
  <c r="DZ29" s="1"/>
  <c r="DZ30" s="1"/>
  <c r="DZ31" s="1"/>
  <c r="DZ32" s="1"/>
  <c r="DZ33" s="1"/>
  <c r="DZ34" s="1"/>
  <c r="DZ35" s="1"/>
  <c r="DZ36" s="1"/>
  <c r="DZ37" s="1"/>
  <c r="DZ38" s="1"/>
  <c r="DZ39" s="1"/>
  <c r="DZ40" s="1"/>
  <c r="DZ41" s="1"/>
  <c r="DZ42" s="1"/>
  <c r="DZ43" s="1"/>
  <c r="DZ44" s="1"/>
  <c r="DZ45" s="1"/>
  <c r="DZ46" s="1"/>
  <c r="DZ48" s="1"/>
  <c r="DZ49" s="1"/>
  <c r="DZ50" s="1"/>
  <c r="DZ51" s="1"/>
  <c r="DZ52" s="1"/>
  <c r="DZ53" s="1"/>
  <c r="DZ54" s="1"/>
  <c r="DZ55" s="1"/>
  <c r="DZ56" s="1"/>
  <c r="DZ57" s="1"/>
  <c r="DZ58" s="1"/>
  <c r="DZ59" s="1"/>
  <c r="DZ60" s="1"/>
  <c r="DZ61" s="1"/>
  <c r="DZ62" s="1"/>
  <c r="DZ63" s="1"/>
  <c r="DZ64" s="1"/>
  <c r="DZ65" s="1"/>
  <c r="DZ66" s="1"/>
  <c r="DZ67" s="1"/>
  <c r="DZ68" s="1"/>
  <c r="DZ69" s="1"/>
  <c r="DZ70" s="1"/>
  <c r="DZ71" s="1"/>
  <c r="DZ72" s="1"/>
  <c r="DZ74" s="1"/>
  <c r="DZ75" s="1"/>
  <c r="DZ73" s="1"/>
  <c r="DZ76" s="1"/>
  <c r="DZ77" s="1"/>
  <c r="DZ78" s="1"/>
  <c r="DZ79" s="1"/>
  <c r="DZ80" s="1"/>
  <c r="DZ82" s="1"/>
  <c r="DZ83" s="1"/>
  <c r="DZ81" s="1"/>
  <c r="DZ84" s="1"/>
  <c r="DZ85" s="1"/>
  <c r="DZ86" s="1"/>
  <c r="DZ87" s="1"/>
  <c r="DZ88" s="1"/>
  <c r="DZ89" s="1"/>
  <c r="DZ90" s="1"/>
  <c r="DZ91" s="1"/>
  <c r="DZ92" s="1"/>
  <c r="DZ93" s="1"/>
  <c r="DZ94" s="1"/>
  <c r="DZ95" s="1"/>
  <c r="DZ96" s="1"/>
  <c r="DZ97" s="1"/>
  <c r="DZ98" s="1"/>
  <c r="DZ100" s="1"/>
  <c r="DZ101" s="1"/>
  <c r="DZ102" s="1"/>
  <c r="DZ103" s="1"/>
  <c r="DZ104" s="1"/>
  <c r="DZ105" s="1"/>
  <c r="DZ106" s="1"/>
  <c r="DZ107" s="1"/>
  <c r="DZ99" s="1"/>
  <c r="DZ108" s="1"/>
  <c r="DZ109" s="1"/>
  <c r="DZ110" s="1"/>
  <c r="DZ111" s="1"/>
  <c r="DZ112" s="1"/>
  <c r="DZ113" s="1"/>
  <c r="DZ114" s="1"/>
  <c r="DZ115" s="1"/>
  <c r="DZ116" s="1"/>
  <c r="DZ117" s="1"/>
  <c r="DZ118" s="1"/>
  <c r="DZ119" s="1"/>
  <c r="DZ120" s="1"/>
  <c r="DZ121" s="1"/>
  <c r="DZ122" s="1"/>
  <c r="DZ123" s="1"/>
  <c r="DZ124" s="1"/>
  <c r="DZ125" s="1"/>
  <c r="DZ126" s="1"/>
  <c r="DZ127" s="1"/>
  <c r="DZ128" s="1"/>
  <c r="DZ129" s="1"/>
  <c r="DZ130" s="1"/>
  <c r="DZ131" s="1"/>
  <c r="DZ132" s="1"/>
  <c r="DZ133" s="1"/>
  <c r="DZ134" s="1"/>
  <c r="DZ135" s="1"/>
  <c r="DZ136" s="1"/>
  <c r="DZ137" s="1"/>
  <c r="DZ138" s="1"/>
  <c r="DZ139" s="1"/>
  <c r="DZ143" s="1"/>
  <c r="DZ144" s="1"/>
  <c r="DZ145" s="1"/>
  <c r="DZ146" s="1"/>
  <c r="DZ147" s="1"/>
  <c r="DZ148" s="1"/>
  <c r="DZ149" s="1"/>
  <c r="DZ150" s="1"/>
  <c r="DZ151" s="1"/>
  <c r="DZ152" s="1"/>
  <c r="DZ153" s="1"/>
  <c r="DZ154" s="1"/>
  <c r="DZ155" s="1"/>
  <c r="DZ156" s="1"/>
  <c r="DZ157" s="1"/>
  <c r="DZ158" s="1"/>
  <c r="DZ159" s="1"/>
  <c r="DZ160" s="1"/>
  <c r="DZ161" s="1"/>
  <c r="DZ162" s="1"/>
  <c r="DZ163" s="1"/>
  <c r="DZ164" s="1"/>
  <c r="DZ165" s="1"/>
  <c r="DZ166" s="1"/>
  <c r="DZ167" s="1"/>
  <c r="DZ168" s="1"/>
  <c r="DZ169" s="1"/>
  <c r="DZ170" s="1"/>
  <c r="DZ171" s="1"/>
  <c r="DZ172" s="1"/>
  <c r="DZ173" s="1"/>
  <c r="DZ174" s="1"/>
  <c r="DZ175" s="1"/>
  <c r="DZ176" s="1"/>
  <c r="DZ177" s="1"/>
  <c r="DZ178" s="1"/>
  <c r="DZ179" s="1"/>
  <c r="DZ180" s="1"/>
  <c r="DZ181" s="1"/>
  <c r="DZ182" s="1"/>
  <c r="DZ183" s="1"/>
  <c r="DZ184" s="1"/>
  <c r="DZ185" s="1"/>
  <c r="DZ186" s="1"/>
  <c r="DZ187" s="1"/>
  <c r="DZ188" s="1"/>
  <c r="DZ189" s="1"/>
  <c r="DZ190" s="1"/>
  <c r="DZ191" s="1"/>
  <c r="DZ192" s="1"/>
  <c r="DZ193" s="1"/>
  <c r="DZ194" s="1"/>
  <c r="DZ195" s="1"/>
  <c r="DZ196" s="1"/>
  <c r="DZ197" s="1"/>
  <c r="DZ198" s="1"/>
  <c r="DZ199" s="1"/>
  <c r="DZ200" s="1"/>
  <c r="DZ201" s="1"/>
  <c r="DZ202" s="1"/>
  <c r="DZ203" s="1"/>
  <c r="DZ204" s="1"/>
  <c r="DZ205" s="1"/>
  <c r="DZ206" s="1"/>
  <c r="DZ207" s="1"/>
  <c r="DZ216" s="1"/>
  <c r="DZ221" s="1"/>
  <c r="DZ222" s="1"/>
  <c r="DZ223" s="1"/>
  <c r="DZ224" s="1"/>
  <c r="DZ225" s="1"/>
  <c r="DZ226" s="1"/>
  <c r="DZ227" s="1"/>
  <c r="DZ228" s="1"/>
  <c r="DZ229" s="1"/>
  <c r="DZ230" s="1"/>
  <c r="DZ231" s="1"/>
  <c r="DZ232" s="1"/>
  <c r="DZ233" s="1"/>
  <c r="DZ234" s="1"/>
  <c r="DZ235" s="1"/>
  <c r="DZ236" s="1"/>
  <c r="DZ237" s="1"/>
  <c r="DZ238" s="1"/>
  <c r="DZ239" s="1"/>
  <c r="DZ240" s="1"/>
  <c r="DZ241" s="1"/>
  <c r="DZ242" s="1"/>
  <c r="DZ243" s="1"/>
  <c r="DZ244" s="1"/>
  <c r="DZ245" s="1"/>
  <c r="DZ246" s="1"/>
  <c r="DZ247" s="1"/>
  <c r="DZ248" s="1"/>
  <c r="DZ249" s="1"/>
  <c r="DZ250" s="1"/>
  <c r="DZ251" s="1"/>
  <c r="DZ252" s="1"/>
  <c r="DZ253" s="1"/>
  <c r="DZ254" s="1"/>
  <c r="DZ255" s="1"/>
  <c r="DZ256" s="1"/>
  <c r="DZ257" s="1"/>
  <c r="DZ258" s="1"/>
  <c r="DZ259" s="1"/>
  <c r="DZ260" s="1"/>
  <c r="DZ261" s="1"/>
  <c r="DZ262" s="1"/>
  <c r="DZ263" s="1"/>
  <c r="DZ264" s="1"/>
  <c r="DZ265" s="1"/>
  <c r="DZ266" s="1"/>
  <c r="DZ267" s="1"/>
  <c r="DZ268" s="1"/>
  <c r="DZ269" s="1"/>
  <c r="DZ270" s="1"/>
  <c r="DZ274" s="1"/>
  <c r="DZ277" s="1"/>
  <c r="DZ278" s="1"/>
  <c r="DZ279" s="1"/>
  <c r="DZ280" s="1"/>
  <c r="DZ281" s="1"/>
  <c r="DZ282" s="1"/>
  <c r="DZ283" s="1"/>
  <c r="DZ284" s="1"/>
  <c r="DZ285" s="1"/>
  <c r="DZ286" s="1"/>
  <c r="DZ287" s="1"/>
  <c r="DZ288" s="1"/>
  <c r="DZ289" s="1"/>
  <c r="DZ290" s="1"/>
  <c r="DZ291" s="1"/>
  <c r="DZ292" s="1"/>
  <c r="DZ293" s="1"/>
  <c r="DZ294" s="1"/>
  <c r="DZ296" s="1"/>
  <c r="DZ297" s="1"/>
  <c r="DZ298" s="1"/>
  <c r="DZ299" s="1"/>
  <c r="DZ300" s="1"/>
  <c r="DZ301" s="1"/>
  <c r="DZ302" s="1"/>
  <c r="DZ303" s="1"/>
  <c r="DZ304" s="1"/>
  <c r="DZ305" s="1"/>
  <c r="DZ306" s="1"/>
  <c r="DZ307" s="1"/>
  <c r="DZ308" s="1"/>
  <c r="DZ309" s="1"/>
  <c r="DZ310" s="1"/>
  <c r="DZ311" s="1"/>
  <c r="DZ312" s="1"/>
  <c r="DZ313" s="1"/>
  <c r="DZ314" s="1"/>
  <c r="DZ315" s="1"/>
  <c r="DZ316" s="1"/>
  <c r="DZ317" s="1"/>
  <c r="DZ319" s="1"/>
  <c r="DZ320" s="1"/>
  <c r="DZ321" s="1"/>
  <c r="DZ323" s="1"/>
  <c r="DZ324" s="1"/>
  <c r="DZ325" s="1"/>
  <c r="DZ326" s="1"/>
  <c r="DZ327" s="1"/>
  <c r="DZ328" s="1"/>
  <c r="DZ329" s="1"/>
  <c r="DZ330" s="1"/>
  <c r="DZ331" s="1"/>
  <c r="DZ332" s="1"/>
  <c r="DZ333" s="1"/>
  <c r="DZ334" s="1"/>
  <c r="DZ335" s="1"/>
  <c r="DZ336" s="1"/>
  <c r="DZ337" s="1"/>
  <c r="DZ338" s="1"/>
  <c r="DZ339" s="1"/>
  <c r="DZ340" s="1"/>
  <c r="DZ341" s="1"/>
  <c r="DZ342" s="1"/>
  <c r="DZ343" s="1"/>
  <c r="DZ344" s="1"/>
  <c r="DZ345" s="1"/>
  <c r="DZ346" s="1"/>
  <c r="DZ347" s="1"/>
  <c r="DZ348" s="1"/>
  <c r="DZ349" s="1"/>
  <c r="DZ350" s="1"/>
  <c r="DZ351" s="1"/>
  <c r="DZ352" s="1"/>
  <c r="DZ353" s="1"/>
  <c r="DZ354" s="1"/>
  <c r="DZ355" s="1"/>
  <c r="DZ356" s="1"/>
  <c r="DZ357" s="1"/>
  <c r="DZ358" s="1"/>
  <c r="DZ359" s="1"/>
  <c r="DZ360" s="1"/>
  <c r="DZ361" s="1"/>
  <c r="DZ362" s="1"/>
  <c r="DZ363" s="1"/>
  <c r="DZ364" s="1"/>
  <c r="DZ365" s="1"/>
  <c r="DZ366" s="1"/>
  <c r="DZ381" s="1"/>
  <c r="DZ382" s="1"/>
  <c r="DZ383" s="1"/>
  <c r="DZ384" s="1"/>
  <c r="DZ385" s="1"/>
  <c r="DZ386" s="1"/>
  <c r="DZ387" s="1"/>
  <c r="DZ388" s="1"/>
  <c r="DZ389" s="1"/>
  <c r="DZ390" s="1"/>
  <c r="DZ391" s="1"/>
  <c r="DZ392" s="1"/>
  <c r="DZ393" s="1"/>
  <c r="DZ394" s="1"/>
  <c r="DZ395" s="1"/>
  <c r="DZ396" s="1"/>
  <c r="DZ397" s="1"/>
  <c r="DZ398" s="1"/>
  <c r="DZ399" s="1"/>
  <c r="DZ400" s="1"/>
  <c r="DZ401" s="1"/>
  <c r="DZ402" s="1"/>
  <c r="DZ403" s="1"/>
  <c r="DZ404" s="1"/>
  <c r="DZ405" s="1"/>
  <c r="DZ406" s="1"/>
  <c r="DZ407" s="1"/>
  <c r="DZ408" s="1"/>
  <c r="DZ409" s="1"/>
  <c r="DZ410" s="1"/>
  <c r="DZ411" s="1"/>
  <c r="DZ412" s="1"/>
  <c r="DZ413" s="1"/>
  <c r="DZ414" s="1"/>
  <c r="DZ415" s="1"/>
  <c r="DZ416" s="1"/>
  <c r="DZ417" s="1"/>
  <c r="DZ418" s="1"/>
  <c r="DZ419" s="1"/>
  <c r="DZ420" s="1"/>
  <c r="DZ421" s="1"/>
  <c r="DZ422" s="1"/>
  <c r="DZ423" s="1"/>
  <c r="DZ424" s="1"/>
  <c r="DZ425" s="1"/>
  <c r="DZ426" s="1"/>
  <c r="DZ427" s="1"/>
  <c r="DZ428" s="1"/>
  <c r="DZ429" s="1"/>
  <c r="DZ430" s="1"/>
  <c r="DZ431" s="1"/>
  <c r="DZ432" s="1"/>
  <c r="DZ433" s="1"/>
  <c r="DZ434" s="1"/>
  <c r="DZ435" s="1"/>
  <c r="DZ436" s="1"/>
  <c r="DZ437" s="1"/>
  <c r="DZ438" s="1"/>
  <c r="DZ439" s="1"/>
  <c r="DZ441" s="1"/>
  <c r="DZ442" s="1"/>
  <c r="DZ443" s="1"/>
  <c r="DZ444" s="1"/>
  <c r="DZ445" s="1"/>
  <c r="DZ446" s="1"/>
  <c r="AF658"/>
  <c r="P649"/>
  <c r="CX649" s="1"/>
  <c r="R306"/>
  <c r="CY306" s="1"/>
  <c r="DF1"/>
  <c r="DQ19"/>
  <c r="DQ20" s="1"/>
  <c r="DQ21" s="1"/>
  <c r="DQ22" s="1"/>
  <c r="DQ23" s="1"/>
  <c r="DQ24" s="1"/>
  <c r="DQ25" s="1"/>
  <c r="DQ26" s="1"/>
  <c r="DQ27" s="1"/>
  <c r="DQ28" s="1"/>
  <c r="DQ29" s="1"/>
  <c r="DQ30" s="1"/>
  <c r="DQ31" s="1"/>
  <c r="DQ32" s="1"/>
  <c r="DQ33" s="1"/>
  <c r="DQ34" s="1"/>
  <c r="DR19"/>
  <c r="DR20" s="1"/>
  <c r="DR21" s="1"/>
  <c r="DR22" s="1"/>
  <c r="DR23" s="1"/>
  <c r="DR24" s="1"/>
  <c r="DR25" s="1"/>
  <c r="DR26" s="1"/>
  <c r="CQ150"/>
  <c r="CQ163"/>
  <c r="AQ359"/>
  <c r="DK359" s="1"/>
  <c r="EB28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EB44" s="1"/>
  <c r="EB45" s="1"/>
  <c r="EB46" s="1"/>
  <c r="EB48" s="1"/>
  <c r="EB49" s="1"/>
  <c r="EB50" s="1"/>
  <c r="EB51" s="1"/>
  <c r="EB52" s="1"/>
  <c r="EB53" s="1"/>
  <c r="EB54" s="1"/>
  <c r="EB55" s="1"/>
  <c r="EB56" s="1"/>
  <c r="EB57" s="1"/>
  <c r="EB58" s="1"/>
  <c r="EB59" s="1"/>
  <c r="EB60" s="1"/>
  <c r="EB61" s="1"/>
  <c r="EB62" s="1"/>
  <c r="EB63" s="1"/>
  <c r="EB64" s="1"/>
  <c r="EB65" s="1"/>
  <c r="EB66" s="1"/>
  <c r="EB67" s="1"/>
  <c r="EB68" s="1"/>
  <c r="EB69" s="1"/>
  <c r="EB70" s="1"/>
  <c r="EB71" s="1"/>
  <c r="EB72" s="1"/>
  <c r="AQ164"/>
  <c r="DK164" s="1"/>
  <c r="AQ361"/>
  <c r="DK361" s="1"/>
  <c r="AQ358"/>
  <c r="DK358" s="1"/>
  <c r="AQ365"/>
  <c r="DK365" s="1"/>
  <c r="AQ162"/>
  <c r="DK162" s="1"/>
  <c r="AQ364"/>
  <c r="DK364" s="1"/>
  <c r="AQ357"/>
  <c r="DK357" s="1"/>
  <c r="ED28"/>
  <c r="ED29" s="1"/>
  <c r="ED30" s="1"/>
  <c r="ED31" s="1"/>
  <c r="ED32" s="1"/>
  <c r="ED33" s="1"/>
  <c r="ED34" s="1"/>
  <c r="ED35" s="1"/>
  <c r="ED36" s="1"/>
  <c r="ED37" s="1"/>
  <c r="ED38" s="1"/>
  <c r="ED39" s="1"/>
  <c r="ED40" s="1"/>
  <c r="ED41" s="1"/>
  <c r="ED42" s="1"/>
  <c r="ED43" s="1"/>
  <c r="ED44" s="1"/>
  <c r="ED45" s="1"/>
  <c r="ED46" s="1"/>
  <c r="ED48" s="1"/>
  <c r="ED49" s="1"/>
  <c r="ED50" s="1"/>
  <c r="ED51" s="1"/>
  <c r="ED52" s="1"/>
  <c r="ED53" s="1"/>
  <c r="ED54" s="1"/>
  <c r="ED55" s="1"/>
  <c r="ED56" s="1"/>
  <c r="ED57" s="1"/>
  <c r="ED58" s="1"/>
  <c r="ED59" s="1"/>
  <c r="ED60" s="1"/>
  <c r="ED61" s="1"/>
  <c r="ED62" s="1"/>
  <c r="ED63" s="1"/>
  <c r="ED64" s="1"/>
  <c r="ED65" s="1"/>
  <c r="ED66" s="1"/>
  <c r="ED67" s="1"/>
  <c r="ED68" s="1"/>
  <c r="ED69" s="1"/>
  <c r="ED70" s="1"/>
  <c r="ED71" s="1"/>
  <c r="ED72" s="1"/>
  <c r="ED74" s="1"/>
  <c r="ED75" s="1"/>
  <c r="ED73" s="1"/>
  <c r="ED76" s="1"/>
  <c r="ED77" s="1"/>
  <c r="ED78" s="1"/>
  <c r="ED79" s="1"/>
  <c r="ED80" s="1"/>
  <c r="ED82" s="1"/>
  <c r="ED83" s="1"/>
  <c r="ED81" s="1"/>
  <c r="ED84" s="1"/>
  <c r="ED85" s="1"/>
  <c r="ED86" s="1"/>
  <c r="ED87" s="1"/>
  <c r="ED88" s="1"/>
  <c r="ED89" s="1"/>
  <c r="ED90" s="1"/>
  <c r="ED91" s="1"/>
  <c r="ED92" s="1"/>
  <c r="ED93" s="1"/>
  <c r="ED94" s="1"/>
  <c r="ED95" s="1"/>
  <c r="ED96" s="1"/>
  <c r="ED97" s="1"/>
  <c r="ED98" s="1"/>
  <c r="ED100" s="1"/>
  <c r="ED101" s="1"/>
  <c r="ED102" s="1"/>
  <c r="ED103" s="1"/>
  <c r="ED104" s="1"/>
  <c r="ED105" s="1"/>
  <c r="ED106" s="1"/>
  <c r="ED107" s="1"/>
  <c r="ED99" s="1"/>
  <c r="ED108" s="1"/>
  <c r="ED109" s="1"/>
  <c r="ED110" s="1"/>
  <c r="ED111" s="1"/>
  <c r="ED112" s="1"/>
  <c r="ED113" s="1"/>
  <c r="ED114" s="1"/>
  <c r="ED115" s="1"/>
  <c r="ED116" s="1"/>
  <c r="ED117" s="1"/>
  <c r="AI765"/>
  <c r="AI792" s="1"/>
  <c r="DE754"/>
  <c r="AG765"/>
  <c r="AG792" s="1"/>
  <c r="CQ365"/>
  <c r="P193"/>
  <c r="CX193" s="1"/>
  <c r="AD749"/>
  <c r="DE749" s="1"/>
  <c r="AD6"/>
  <c r="CQ14"/>
  <c r="CQ32"/>
  <c r="CQ364"/>
  <c r="P334"/>
  <c r="CX334" s="1"/>
  <c r="CQ305"/>
  <c r="CQ161"/>
  <c r="CQ419"/>
  <c r="CQ421"/>
  <c r="CQ423"/>
  <c r="CQ425"/>
  <c r="CQ427"/>
  <c r="CQ429"/>
  <c r="CQ415"/>
  <c r="CQ432"/>
  <c r="CQ221"/>
  <c r="CQ223"/>
  <c r="CQ224"/>
  <c r="H231"/>
  <c r="CT231" s="1"/>
  <c r="H247"/>
  <c r="CT247" s="1"/>
  <c r="CQ652"/>
  <c r="H238"/>
  <c r="CT238" s="1"/>
  <c r="H239"/>
  <c r="CT239" s="1"/>
  <c r="H241"/>
  <c r="CT241" s="1"/>
  <c r="H243"/>
  <c r="CT243" s="1"/>
  <c r="CQ285"/>
  <c r="H244"/>
  <c r="CT244" s="1"/>
  <c r="CQ71"/>
  <c r="L400"/>
  <c r="CV400" s="1"/>
  <c r="L402"/>
  <c r="CV402" s="1"/>
  <c r="L407"/>
  <c r="CV407" s="1"/>
  <c r="L410"/>
  <c r="CV410" s="1"/>
  <c r="CQ665"/>
  <c r="L316"/>
  <c r="CV316" s="1"/>
  <c r="R339"/>
  <c r="CY339" s="1"/>
  <c r="V457"/>
  <c r="DA457" s="1"/>
  <c r="CQ750"/>
  <c r="AD748"/>
  <c r="DE748" s="1"/>
  <c r="CQ418"/>
  <c r="CQ420"/>
  <c r="CQ422"/>
  <c r="CQ424"/>
  <c r="CQ426"/>
  <c r="CQ428"/>
  <c r="CQ430"/>
  <c r="CQ433"/>
  <c r="CQ222"/>
  <c r="I234"/>
  <c r="CT234" s="1"/>
  <c r="CQ235"/>
  <c r="CQ236"/>
  <c r="CQ753"/>
  <c r="H240"/>
  <c r="CT240" s="1"/>
  <c r="H242"/>
  <c r="CT242" s="1"/>
  <c r="T27"/>
  <c r="CQ28"/>
  <c r="CQ31"/>
  <c r="CQ153"/>
  <c r="L399"/>
  <c r="CV399" s="1"/>
  <c r="L406"/>
  <c r="CV406" s="1"/>
  <c r="CQ408"/>
  <c r="CQ409"/>
  <c r="L411"/>
  <c r="CV411" s="1"/>
  <c r="CQ667"/>
  <c r="L314"/>
  <c r="CV314" s="1"/>
  <c r="CQ164"/>
  <c r="M309"/>
  <c r="R312"/>
  <c r="CY312" s="1"/>
  <c r="AD751"/>
  <c r="DE751" s="1"/>
  <c r="AN765"/>
  <c r="AN792" s="1"/>
  <c r="AR765"/>
  <c r="AP765"/>
  <c r="AP792" s="1"/>
  <c r="AA372" i="1"/>
  <c r="AB372"/>
  <c r="AB371"/>
  <c r="AA371"/>
  <c r="O420"/>
  <c r="L171" i="2"/>
  <c r="CV171" s="1"/>
  <c r="R747"/>
  <c r="CY747" s="1"/>
  <c r="R297"/>
  <c r="CY297" s="1"/>
  <c r="T430" i="1" l="1"/>
  <c r="AG379"/>
  <c r="AG436" s="1"/>
  <c r="AG435"/>
  <c r="W419"/>
  <c r="W448" s="1"/>
  <c r="W447"/>
  <c r="AI379"/>
  <c r="AI436" s="1"/>
  <c r="AI435"/>
  <c r="U419"/>
  <c r="U448" s="1"/>
  <c r="U447"/>
  <c r="AJ429"/>
  <c r="AJ430" s="1"/>
  <c r="AJ436"/>
  <c r="AK429"/>
  <c r="AK430" s="1"/>
  <c r="AK436"/>
  <c r="V429"/>
  <c r="V430" s="1"/>
  <c r="V448"/>
  <c r="V426"/>
  <c r="X425"/>
  <c r="X426" s="1"/>
  <c r="X419"/>
  <c r="AL425"/>
  <c r="AL393"/>
  <c r="AN425"/>
  <c r="AN393"/>
  <c r="AL427"/>
  <c r="AH425"/>
  <c r="AH426" s="1"/>
  <c r="AH379"/>
  <c r="BI374"/>
  <c r="BK150"/>
  <c r="BM150" s="1"/>
  <c r="T1" i="2"/>
  <c r="CZ27"/>
  <c r="AF6"/>
  <c r="DF658"/>
  <c r="X1"/>
  <c r="DB191"/>
  <c r="CQ27"/>
  <c r="CQ339"/>
  <c r="AM770"/>
  <c r="AM771" s="1"/>
  <c r="DI245"/>
  <c r="CQ317"/>
  <c r="CY317"/>
  <c r="AO3"/>
  <c r="DJ245"/>
  <c r="AR792"/>
  <c r="AD8"/>
  <c r="AS7"/>
  <c r="AO771"/>
  <c r="H2"/>
  <c r="AS4"/>
  <c r="G43" i="11"/>
  <c r="AQ4" i="2"/>
  <c r="M3"/>
  <c r="M779"/>
  <c r="M780" s="1"/>
  <c r="J774"/>
  <c r="V5"/>
  <c r="V770"/>
  <c r="V771" s="1"/>
  <c r="AT5"/>
  <c r="AT770"/>
  <c r="G42" i="11"/>
  <c r="EE46" i="2"/>
  <c r="EE48" s="1"/>
  <c r="EE49" s="1"/>
  <c r="EE50" s="1"/>
  <c r="EE51" s="1"/>
  <c r="EE52" s="1"/>
  <c r="EE53" s="1"/>
  <c r="EE54" s="1"/>
  <c r="EE55" s="1"/>
  <c r="EE56" s="1"/>
  <c r="EE57" s="1"/>
  <c r="EE58" s="1"/>
  <c r="EE59" s="1"/>
  <c r="EE60" s="1"/>
  <c r="EE61" s="1"/>
  <c r="EE62" s="1"/>
  <c r="EE63" s="1"/>
  <c r="EE64" s="1"/>
  <c r="EE65" s="1"/>
  <c r="EE66" s="1"/>
  <c r="EE67" s="1"/>
  <c r="EE68" s="1"/>
  <c r="EE69" s="1"/>
  <c r="EE70" s="1"/>
  <c r="EE71" s="1"/>
  <c r="EE72" s="1"/>
  <c r="EE74" s="1"/>
  <c r="EE75" s="1"/>
  <c r="EE73" s="1"/>
  <c r="EE76" s="1"/>
  <c r="EE77" s="1"/>
  <c r="EE78" s="1"/>
  <c r="EE79" s="1"/>
  <c r="EE80" s="1"/>
  <c r="EE82" s="1"/>
  <c r="EE83" s="1"/>
  <c r="EE81" s="1"/>
  <c r="EE84" s="1"/>
  <c r="EE85" s="1"/>
  <c r="EE86" s="1"/>
  <c r="EE87" s="1"/>
  <c r="EE88" s="1"/>
  <c r="EE89" s="1"/>
  <c r="EE90" s="1"/>
  <c r="EE91" s="1"/>
  <c r="EE92" s="1"/>
  <c r="EE93" s="1"/>
  <c r="EE94" s="1"/>
  <c r="EE95" s="1"/>
  <c r="EE96" s="1"/>
  <c r="EE97" s="1"/>
  <c r="EE98" s="1"/>
  <c r="EE100" s="1"/>
  <c r="EE101" s="1"/>
  <c r="EE102" s="1"/>
  <c r="EE103" s="1"/>
  <c r="EE104" s="1"/>
  <c r="EE105" s="1"/>
  <c r="EE106" s="1"/>
  <c r="EE107" s="1"/>
  <c r="EE99" s="1"/>
  <c r="EE108" s="1"/>
  <c r="EE109" s="1"/>
  <c r="EE110" s="1"/>
  <c r="EE111" s="1"/>
  <c r="EE112" s="1"/>
  <c r="EE113" s="1"/>
  <c r="EE114" s="1"/>
  <c r="EE115" s="1"/>
  <c r="EE116" s="1"/>
  <c r="EE117" s="1"/>
  <c r="EE118" s="1"/>
  <c r="EE119" s="1"/>
  <c r="EE120" s="1"/>
  <c r="EE121" s="1"/>
  <c r="EE122" s="1"/>
  <c r="EE123" s="1"/>
  <c r="EE124" s="1"/>
  <c r="EE125" s="1"/>
  <c r="EE126" s="1"/>
  <c r="EE127" s="1"/>
  <c r="EE128" s="1"/>
  <c r="EE129" s="1"/>
  <c r="EE130" s="1"/>
  <c r="EE131" s="1"/>
  <c r="EE132" s="1"/>
  <c r="EE133" s="1"/>
  <c r="EE134" s="1"/>
  <c r="EE135" s="1"/>
  <c r="EE136" s="1"/>
  <c r="EE137" s="1"/>
  <c r="EE138" s="1"/>
  <c r="EE139" s="1"/>
  <c r="EE143" s="1"/>
  <c r="EE144" s="1"/>
  <c r="EE145" s="1"/>
  <c r="EE146" s="1"/>
  <c r="EE147" s="1"/>
  <c r="EE148" s="1"/>
  <c r="EE149" s="1"/>
  <c r="EE150" s="1"/>
  <c r="EE151" s="1"/>
  <c r="EE152" s="1"/>
  <c r="EE153" s="1"/>
  <c r="EE154" s="1"/>
  <c r="EE155" s="1"/>
  <c r="EE156" s="1"/>
  <c r="EE157" s="1"/>
  <c r="EE158" s="1"/>
  <c r="EE159" s="1"/>
  <c r="EE160" s="1"/>
  <c r="EE161" s="1"/>
  <c r="EE162" s="1"/>
  <c r="EE163" s="1"/>
  <c r="EE164" s="1"/>
  <c r="EE165" s="1"/>
  <c r="EE166" s="1"/>
  <c r="EE167" s="1"/>
  <c r="EE168" s="1"/>
  <c r="EE169" s="1"/>
  <c r="EE170" s="1"/>
  <c r="EE171" s="1"/>
  <c r="EE172" s="1"/>
  <c r="EE173" s="1"/>
  <c r="EE174" s="1"/>
  <c r="EE175" s="1"/>
  <c r="EE176" s="1"/>
  <c r="EE177" s="1"/>
  <c r="EE178" s="1"/>
  <c r="EE179" s="1"/>
  <c r="EE180" s="1"/>
  <c r="EE181" s="1"/>
  <c r="EE182" s="1"/>
  <c r="EE183" s="1"/>
  <c r="EE184" s="1"/>
  <c r="EE185" s="1"/>
  <c r="EE186" s="1"/>
  <c r="EE187" s="1"/>
  <c r="EE188" s="1"/>
  <c r="EE189" s="1"/>
  <c r="EE190" s="1"/>
  <c r="EE191" s="1"/>
  <c r="EE192" s="1"/>
  <c r="EE193" s="1"/>
  <c r="EE194" s="1"/>
  <c r="EE195" s="1"/>
  <c r="EE196" s="1"/>
  <c r="EE197" s="1"/>
  <c r="EE198" s="1"/>
  <c r="EE199" s="1"/>
  <c r="EE200" s="1"/>
  <c r="EE201" s="1"/>
  <c r="EE202" s="1"/>
  <c r="EE203" s="1"/>
  <c r="EE204" s="1"/>
  <c r="EE205" s="1"/>
  <c r="EE206" s="1"/>
  <c r="EE207" s="1"/>
  <c r="EE216" s="1"/>
  <c r="EE221" s="1"/>
  <c r="EE222" s="1"/>
  <c r="EE223" s="1"/>
  <c r="EE224" s="1"/>
  <c r="EE225" s="1"/>
  <c r="EE226" s="1"/>
  <c r="EE227" s="1"/>
  <c r="EE228" s="1"/>
  <c r="EE229" s="1"/>
  <c r="EE230" s="1"/>
  <c r="EE231" s="1"/>
  <c r="EE232" s="1"/>
  <c r="EE233" s="1"/>
  <c r="EE234" s="1"/>
  <c r="EE235" s="1"/>
  <c r="EE236" s="1"/>
  <c r="EE237" s="1"/>
  <c r="EE238" s="1"/>
  <c r="EE239" s="1"/>
  <c r="EE240" s="1"/>
  <c r="EE241" s="1"/>
  <c r="EE242" s="1"/>
  <c r="EE243" s="1"/>
  <c r="EE244" s="1"/>
  <c r="EE245" s="1"/>
  <c r="DZ447"/>
  <c r="DZ448" s="1"/>
  <c r="DZ449" s="1"/>
  <c r="DZ450" s="1"/>
  <c r="DZ451" s="1"/>
  <c r="DZ452" s="1"/>
  <c r="DZ453" s="1"/>
  <c r="H277"/>
  <c r="AQ1"/>
  <c r="I2"/>
  <c r="C37" i="11"/>
  <c r="G37" s="1"/>
  <c r="Z1" i="2"/>
  <c r="G44" i="11"/>
  <c r="EB74" i="2"/>
  <c r="EB75" s="1"/>
  <c r="EB73" s="1"/>
  <c r="EB76" s="1"/>
  <c r="EB77" s="1"/>
  <c r="EB78" s="1"/>
  <c r="EB79" s="1"/>
  <c r="EB80" s="1"/>
  <c r="EB82" s="1"/>
  <c r="EB83" s="1"/>
  <c r="EB81" s="1"/>
  <c r="EB84" s="1"/>
  <c r="EB85" s="1"/>
  <c r="EB86" s="1"/>
  <c r="EB87" s="1"/>
  <c r="EB88" s="1"/>
  <c r="EB89" s="1"/>
  <c r="EB90" s="1"/>
  <c r="EB91" s="1"/>
  <c r="EB92" s="1"/>
  <c r="EB93" s="1"/>
  <c r="EB94" s="1"/>
  <c r="EB95" s="1"/>
  <c r="EB96" s="1"/>
  <c r="EB97" s="1"/>
  <c r="EB98" s="1"/>
  <c r="EB100" s="1"/>
  <c r="EB101" s="1"/>
  <c r="EB102" s="1"/>
  <c r="EB103" s="1"/>
  <c r="EB104" s="1"/>
  <c r="EB105" s="1"/>
  <c r="EB106" s="1"/>
  <c r="EB107" s="1"/>
  <c r="EB99" s="1"/>
  <c r="EB108" s="1"/>
  <c r="EB109" s="1"/>
  <c r="EB110" s="1"/>
  <c r="EB111" s="1"/>
  <c r="EB112" s="1"/>
  <c r="EB113" s="1"/>
  <c r="EB114" s="1"/>
  <c r="EB115" s="1"/>
  <c r="EB116" s="1"/>
  <c r="EB117" s="1"/>
  <c r="EB118" s="1"/>
  <c r="EB119" s="1"/>
  <c r="EB120" s="1"/>
  <c r="EB121" s="1"/>
  <c r="EB122" s="1"/>
  <c r="EB123" s="1"/>
  <c r="EB124" s="1"/>
  <c r="EB125" s="1"/>
  <c r="EB126" s="1"/>
  <c r="EB127" s="1"/>
  <c r="EB128" s="1"/>
  <c r="EB129" s="1"/>
  <c r="EB130" s="1"/>
  <c r="EB131" s="1"/>
  <c r="EB132" s="1"/>
  <c r="EB133" s="1"/>
  <c r="EB134" s="1"/>
  <c r="EB135" s="1"/>
  <c r="EB136" s="1"/>
  <c r="EB137" s="1"/>
  <c r="EB138" s="1"/>
  <c r="EB139" s="1"/>
  <c r="EB143" s="1"/>
  <c r="EB144" s="1"/>
  <c r="EB145" s="1"/>
  <c r="EB146" s="1"/>
  <c r="EB147" s="1"/>
  <c r="EB148" s="1"/>
  <c r="EB149" s="1"/>
  <c r="EB150" s="1"/>
  <c r="EB151" s="1"/>
  <c r="EB152" s="1"/>
  <c r="EB153" s="1"/>
  <c r="EB154" s="1"/>
  <c r="EB155" s="1"/>
  <c r="EB156" s="1"/>
  <c r="EB157" s="1"/>
  <c r="EB158" s="1"/>
  <c r="EB159" s="1"/>
  <c r="EB160" s="1"/>
  <c r="EB161" s="1"/>
  <c r="EB162" s="1"/>
  <c r="EB163" s="1"/>
  <c r="EB164" s="1"/>
  <c r="EB165" s="1"/>
  <c r="EB166" s="1"/>
  <c r="EB167" s="1"/>
  <c r="EB168" s="1"/>
  <c r="EB169" s="1"/>
  <c r="EB170" s="1"/>
  <c r="EB171" s="1"/>
  <c r="EB172" s="1"/>
  <c r="EB173" s="1"/>
  <c r="EB174" s="1"/>
  <c r="EB175" s="1"/>
  <c r="EB176" s="1"/>
  <c r="EB177" s="1"/>
  <c r="EB178" s="1"/>
  <c r="EB179" s="1"/>
  <c r="EB180" s="1"/>
  <c r="EB181" s="1"/>
  <c r="EB182" s="1"/>
  <c r="EB183" s="1"/>
  <c r="EB184" s="1"/>
  <c r="EB185" s="1"/>
  <c r="EB186" s="1"/>
  <c r="EB187" s="1"/>
  <c r="EB188" s="1"/>
  <c r="EB189" s="1"/>
  <c r="EB190" s="1"/>
  <c r="EB191" s="1"/>
  <c r="EB192" s="1"/>
  <c r="EB193" s="1"/>
  <c r="EB194" s="1"/>
  <c r="EB195" s="1"/>
  <c r="EB196" s="1"/>
  <c r="EB197" s="1"/>
  <c r="EB198" s="1"/>
  <c r="EB199" s="1"/>
  <c r="EB200" s="1"/>
  <c r="EB201" s="1"/>
  <c r="EB202" s="1"/>
  <c r="EB203" s="1"/>
  <c r="EB204" s="1"/>
  <c r="EB205" s="1"/>
  <c r="EB206" s="1"/>
  <c r="EB207" s="1"/>
  <c r="EB216" s="1"/>
  <c r="EB221" s="1"/>
  <c r="EB222" s="1"/>
  <c r="EB223" s="1"/>
  <c r="EB224" s="1"/>
  <c r="EB225" s="1"/>
  <c r="EB226" s="1"/>
  <c r="EB227" s="1"/>
  <c r="EB228" s="1"/>
  <c r="EB229" s="1"/>
  <c r="EB230" s="1"/>
  <c r="EB231" s="1"/>
  <c r="EB232" s="1"/>
  <c r="EB233" s="1"/>
  <c r="EB234" s="1"/>
  <c r="EB235" s="1"/>
  <c r="EB236" s="1"/>
  <c r="EB237" s="1"/>
  <c r="EB238" s="1"/>
  <c r="EB239" s="1"/>
  <c r="EB240" s="1"/>
  <c r="EB241" s="1"/>
  <c r="EB242" s="1"/>
  <c r="EB243" s="1"/>
  <c r="AT765"/>
  <c r="AT792" s="1"/>
  <c r="C34" i="11"/>
  <c r="G34" s="1"/>
  <c r="AU694" i="2"/>
  <c r="AU7" s="1"/>
  <c r="DA1"/>
  <c r="ED118"/>
  <c r="ED119" s="1"/>
  <c r="ED120" s="1"/>
  <c r="ED121" s="1"/>
  <c r="ED122" s="1"/>
  <c r="ED123" s="1"/>
  <c r="ED124" s="1"/>
  <c r="ED125" s="1"/>
  <c r="ED126" s="1"/>
  <c r="ED127" s="1"/>
  <c r="ED128" s="1"/>
  <c r="ED129" s="1"/>
  <c r="ED130" s="1"/>
  <c r="ED131" s="1"/>
  <c r="ED132" s="1"/>
  <c r="ED133" s="1"/>
  <c r="ED134" s="1"/>
  <c r="ED135" s="1"/>
  <c r="ED136" s="1"/>
  <c r="ED137" s="1"/>
  <c r="ED138" s="1"/>
  <c r="ED139" s="1"/>
  <c r="ED143" s="1"/>
  <c r="ED144" s="1"/>
  <c r="ED145" s="1"/>
  <c r="ED146" s="1"/>
  <c r="ED147" s="1"/>
  <c r="ED148" s="1"/>
  <c r="ED149" s="1"/>
  <c r="ED150" s="1"/>
  <c r="ED151" s="1"/>
  <c r="ED152" s="1"/>
  <c r="ED153" s="1"/>
  <c r="ED154" s="1"/>
  <c r="ED155" s="1"/>
  <c r="ED156" s="1"/>
  <c r="ED157" s="1"/>
  <c r="ED158" s="1"/>
  <c r="ED159" s="1"/>
  <c r="ED160" s="1"/>
  <c r="ED161" s="1"/>
  <c r="ED162" s="1"/>
  <c r="ED163" s="1"/>
  <c r="ED164" s="1"/>
  <c r="ED165" s="1"/>
  <c r="ED166" s="1"/>
  <c r="ED167" s="1"/>
  <c r="ED168" s="1"/>
  <c r="ED169" s="1"/>
  <c r="ED170" s="1"/>
  <c r="ED171" s="1"/>
  <c r="ED172" s="1"/>
  <c r="ED173" s="1"/>
  <c r="ED174" s="1"/>
  <c r="ED175" s="1"/>
  <c r="ED176" s="1"/>
  <c r="ED177" s="1"/>
  <c r="ED178" s="1"/>
  <c r="ED179" s="1"/>
  <c r="ED180" s="1"/>
  <c r="ED181" s="1"/>
  <c r="ED182" s="1"/>
  <c r="ED183" s="1"/>
  <c r="ED184" s="1"/>
  <c r="ED185" s="1"/>
  <c r="ED186" s="1"/>
  <c r="ED187" s="1"/>
  <c r="ED188" s="1"/>
  <c r="ED189" s="1"/>
  <c r="ED190" s="1"/>
  <c r="ED191" s="1"/>
  <c r="ED192" s="1"/>
  <c r="ED193" s="1"/>
  <c r="ED194" s="1"/>
  <c r="ED195" s="1"/>
  <c r="ED196" s="1"/>
  <c r="ED197" s="1"/>
  <c r="ED198" s="1"/>
  <c r="ED199" s="1"/>
  <c r="ED200" s="1"/>
  <c r="ED201" s="1"/>
  <c r="ED202" s="1"/>
  <c r="ED203" s="1"/>
  <c r="ED204" s="1"/>
  <c r="ED205" s="1"/>
  <c r="ED206" s="1"/>
  <c r="ED207" s="1"/>
  <c r="ED216" s="1"/>
  <c r="ED221" s="1"/>
  <c r="ED222" s="1"/>
  <c r="ED223" s="1"/>
  <c r="ED224" s="1"/>
  <c r="ED225" s="1"/>
  <c r="ED226" s="1"/>
  <c r="ED227" s="1"/>
  <c r="ED228" s="1"/>
  <c r="ED229" s="1"/>
  <c r="ED230" s="1"/>
  <c r="ED231" s="1"/>
  <c r="ED232" s="1"/>
  <c r="ED233" s="1"/>
  <c r="ED234" s="1"/>
  <c r="ED235" s="1"/>
  <c r="ED236" s="1"/>
  <c r="ED237" s="1"/>
  <c r="ED238" s="1"/>
  <c r="ED239" s="1"/>
  <c r="ED240" s="1"/>
  <c r="ED241" s="1"/>
  <c r="ED242" s="1"/>
  <c r="ED243" s="1"/>
  <c r="CQ658"/>
  <c r="CQ306"/>
  <c r="N649"/>
  <c r="DW153"/>
  <c r="DW154" s="1"/>
  <c r="DW155" s="1"/>
  <c r="DW156" s="1"/>
  <c r="DW157" s="1"/>
  <c r="DW158" s="1"/>
  <c r="DW159" s="1"/>
  <c r="DW160" s="1"/>
  <c r="DW161" s="1"/>
  <c r="DW162" s="1"/>
  <c r="DW163" s="1"/>
  <c r="DG1"/>
  <c r="DS27"/>
  <c r="DS28" s="1"/>
  <c r="DS29" s="1"/>
  <c r="DS30" s="1"/>
  <c r="DS31" s="1"/>
  <c r="DS32" s="1"/>
  <c r="DS33" s="1"/>
  <c r="DS34" s="1"/>
  <c r="DR27"/>
  <c r="DR28" s="1"/>
  <c r="DR29" s="1"/>
  <c r="DR30" s="1"/>
  <c r="DR31" s="1"/>
  <c r="DR32" s="1"/>
  <c r="DR33" s="1"/>
  <c r="DR34" s="1"/>
  <c r="DX164"/>
  <c r="DX165" s="1"/>
  <c r="DX166" s="1"/>
  <c r="DX167" s="1"/>
  <c r="DX168" s="1"/>
  <c r="DX169" s="1"/>
  <c r="DX170" s="1"/>
  <c r="DX171" s="1"/>
  <c r="DX172" s="1"/>
  <c r="DX173" s="1"/>
  <c r="DX174" s="1"/>
  <c r="DX175" s="1"/>
  <c r="DX176" s="1"/>
  <c r="DX177" s="1"/>
  <c r="DX178" s="1"/>
  <c r="DX179" s="1"/>
  <c r="DX180" s="1"/>
  <c r="DX181" s="1"/>
  <c r="DX182" s="1"/>
  <c r="DX183" s="1"/>
  <c r="DX184" s="1"/>
  <c r="DX185" s="1"/>
  <c r="DX186" s="1"/>
  <c r="DX187" s="1"/>
  <c r="DX188" s="1"/>
  <c r="DX189" s="1"/>
  <c r="DX190" s="1"/>
  <c r="DV164"/>
  <c r="DV165" s="1"/>
  <c r="DV166" s="1"/>
  <c r="DV167" s="1"/>
  <c r="DV168" s="1"/>
  <c r="DV169" s="1"/>
  <c r="DV170" s="1"/>
  <c r="DV171" s="1"/>
  <c r="DV172" s="1"/>
  <c r="DV173" s="1"/>
  <c r="DV174" s="1"/>
  <c r="DV175" s="1"/>
  <c r="DV176" s="1"/>
  <c r="DV177" s="1"/>
  <c r="DV178" s="1"/>
  <c r="DV179" s="1"/>
  <c r="DV180" s="1"/>
  <c r="DV181" s="1"/>
  <c r="DV182" s="1"/>
  <c r="DV183" s="1"/>
  <c r="DV184" s="1"/>
  <c r="DV185" s="1"/>
  <c r="DV186" s="1"/>
  <c r="DV187" s="1"/>
  <c r="DV188" s="1"/>
  <c r="DV189" s="1"/>
  <c r="DV190" s="1"/>
  <c r="DW164"/>
  <c r="DW165" s="1"/>
  <c r="DW166" s="1"/>
  <c r="DW167" s="1"/>
  <c r="DW168" s="1"/>
  <c r="DW169" s="1"/>
  <c r="DW170" s="1"/>
  <c r="DW171" s="1"/>
  <c r="DW172" s="1"/>
  <c r="DW173" s="1"/>
  <c r="DW174" s="1"/>
  <c r="DW175" s="1"/>
  <c r="DW176" s="1"/>
  <c r="DW177" s="1"/>
  <c r="DW178" s="1"/>
  <c r="DW179" s="1"/>
  <c r="DW180" s="1"/>
  <c r="DW181" s="1"/>
  <c r="DW182" s="1"/>
  <c r="DW183" s="1"/>
  <c r="DW184" s="1"/>
  <c r="DW185" s="1"/>
  <c r="DW186" s="1"/>
  <c r="DW187" s="1"/>
  <c r="DW188" s="1"/>
  <c r="DW189" s="1"/>
  <c r="DW190" s="1"/>
  <c r="EC14"/>
  <c r="EC15" s="1"/>
  <c r="EC16" s="1"/>
  <c r="EC17" s="1"/>
  <c r="EC18" s="1"/>
  <c r="EC19" s="1"/>
  <c r="EC20" s="1"/>
  <c r="EC21" s="1"/>
  <c r="EC22" s="1"/>
  <c r="EC23" s="1"/>
  <c r="EC24" s="1"/>
  <c r="EC25" s="1"/>
  <c r="EC26" s="1"/>
  <c r="EC27" s="1"/>
  <c r="EC28" s="1"/>
  <c r="EC29" s="1"/>
  <c r="EC30" s="1"/>
  <c r="EC31" s="1"/>
  <c r="EC32" s="1"/>
  <c r="EC33" s="1"/>
  <c r="EC34" s="1"/>
  <c r="EC35" s="1"/>
  <c r="EC36" s="1"/>
  <c r="EC37" s="1"/>
  <c r="EC38" s="1"/>
  <c r="EC39" s="1"/>
  <c r="EC40" s="1"/>
  <c r="EC41" s="1"/>
  <c r="EC42" s="1"/>
  <c r="EC43" s="1"/>
  <c r="EC44" s="1"/>
  <c r="EC45" s="1"/>
  <c r="EC46" s="1"/>
  <c r="EC48" s="1"/>
  <c r="EC49" s="1"/>
  <c r="EC50" s="1"/>
  <c r="EC51" s="1"/>
  <c r="EC52" s="1"/>
  <c r="EC53" s="1"/>
  <c r="EC54" s="1"/>
  <c r="EC55" s="1"/>
  <c r="EC56" s="1"/>
  <c r="EC57" s="1"/>
  <c r="EC58" s="1"/>
  <c r="EC59" s="1"/>
  <c r="EC60" s="1"/>
  <c r="EC61" s="1"/>
  <c r="EC62" s="1"/>
  <c r="EC63" s="1"/>
  <c r="EC64" s="1"/>
  <c r="EC65" s="1"/>
  <c r="EC66" s="1"/>
  <c r="EC67" s="1"/>
  <c r="EC68" s="1"/>
  <c r="EC69" s="1"/>
  <c r="EC70" s="1"/>
  <c r="EC71" s="1"/>
  <c r="EC72" s="1"/>
  <c r="EC74" s="1"/>
  <c r="EC75" s="1"/>
  <c r="EC73" s="1"/>
  <c r="EC76" s="1"/>
  <c r="EC77" s="1"/>
  <c r="EC78" s="1"/>
  <c r="EC79" s="1"/>
  <c r="EC80" s="1"/>
  <c r="EC82" s="1"/>
  <c r="EC83" s="1"/>
  <c r="EC81" s="1"/>
  <c r="EC84" s="1"/>
  <c r="EC85" s="1"/>
  <c r="EC86" s="1"/>
  <c r="EC87" s="1"/>
  <c r="EC88" s="1"/>
  <c r="EC89" s="1"/>
  <c r="EC90" s="1"/>
  <c r="EC91" s="1"/>
  <c r="EC92" s="1"/>
  <c r="EC93" s="1"/>
  <c r="EC94" s="1"/>
  <c r="EC95" s="1"/>
  <c r="EC96" s="1"/>
  <c r="EC97" s="1"/>
  <c r="EC98" s="1"/>
  <c r="EC100" s="1"/>
  <c r="EC101" s="1"/>
  <c r="EC102" s="1"/>
  <c r="EC103" s="1"/>
  <c r="EC104" s="1"/>
  <c r="EC105" s="1"/>
  <c r="EC106" s="1"/>
  <c r="EC107" s="1"/>
  <c r="EC99" s="1"/>
  <c r="EC108" s="1"/>
  <c r="EC109" s="1"/>
  <c r="EC110" s="1"/>
  <c r="EC111" s="1"/>
  <c r="EC112" s="1"/>
  <c r="EC113" s="1"/>
  <c r="EC114" s="1"/>
  <c r="EC115" s="1"/>
  <c r="EC116" s="1"/>
  <c r="EC117" s="1"/>
  <c r="EC118" s="1"/>
  <c r="EC119" s="1"/>
  <c r="EC120" s="1"/>
  <c r="EC121" s="1"/>
  <c r="EC122" s="1"/>
  <c r="EC123" s="1"/>
  <c r="EC124" s="1"/>
  <c r="EC125" s="1"/>
  <c r="EC126" s="1"/>
  <c r="EC127" s="1"/>
  <c r="EC128" s="1"/>
  <c r="EC129" s="1"/>
  <c r="EC130" s="1"/>
  <c r="EC131" s="1"/>
  <c r="EC132" s="1"/>
  <c r="EC133" s="1"/>
  <c r="EC134" s="1"/>
  <c r="EC135" s="1"/>
  <c r="EC136" s="1"/>
  <c r="EC137" s="1"/>
  <c r="EC138" s="1"/>
  <c r="EC139" s="1"/>
  <c r="EC143" s="1"/>
  <c r="EC144" s="1"/>
  <c r="EC145" s="1"/>
  <c r="EC146" s="1"/>
  <c r="EC147" s="1"/>
  <c r="EC148" s="1"/>
  <c r="EC149" s="1"/>
  <c r="EC150" s="1"/>
  <c r="EC151" s="1"/>
  <c r="EC152" s="1"/>
  <c r="EC153" s="1"/>
  <c r="EC154" s="1"/>
  <c r="EC155" s="1"/>
  <c r="EC156" s="1"/>
  <c r="EC157" s="1"/>
  <c r="EC158" s="1"/>
  <c r="EC159" s="1"/>
  <c r="EC160" s="1"/>
  <c r="EC161" s="1"/>
  <c r="EC162" s="1"/>
  <c r="EC163" s="1"/>
  <c r="EC164" s="1"/>
  <c r="EC165" s="1"/>
  <c r="EC166" s="1"/>
  <c r="EC167" s="1"/>
  <c r="EC168" s="1"/>
  <c r="EC169" s="1"/>
  <c r="EC170" s="1"/>
  <c r="EC171" s="1"/>
  <c r="EC172" s="1"/>
  <c r="EC173" s="1"/>
  <c r="EC174" s="1"/>
  <c r="EC175" s="1"/>
  <c r="EC176" s="1"/>
  <c r="EC177" s="1"/>
  <c r="EC178" s="1"/>
  <c r="EC179" s="1"/>
  <c r="EC180" s="1"/>
  <c r="EC181" s="1"/>
  <c r="EC182" s="1"/>
  <c r="EC183" s="1"/>
  <c r="EC184" s="1"/>
  <c r="EC185" s="1"/>
  <c r="EC186" s="1"/>
  <c r="EC187" s="1"/>
  <c r="EC188" s="1"/>
  <c r="EC189" s="1"/>
  <c r="EC190" s="1"/>
  <c r="EC191" s="1"/>
  <c r="EC192" s="1"/>
  <c r="EC193" s="1"/>
  <c r="EC194" s="1"/>
  <c r="EC195" s="1"/>
  <c r="EC196" s="1"/>
  <c r="EC197" s="1"/>
  <c r="EC198" s="1"/>
  <c r="EC199" s="1"/>
  <c r="EC200" s="1"/>
  <c r="EC201" s="1"/>
  <c r="EC202" s="1"/>
  <c r="EC203" s="1"/>
  <c r="EC204" s="1"/>
  <c r="EC205" s="1"/>
  <c r="EC206" s="1"/>
  <c r="EC207" s="1"/>
  <c r="EC216" s="1"/>
  <c r="EC221" s="1"/>
  <c r="EC222" s="1"/>
  <c r="EC223" s="1"/>
  <c r="EC224" s="1"/>
  <c r="EC225" s="1"/>
  <c r="EC226" s="1"/>
  <c r="EC227" s="1"/>
  <c r="EC228" s="1"/>
  <c r="EC229" s="1"/>
  <c r="EC230" s="1"/>
  <c r="EC231" s="1"/>
  <c r="EC232" s="1"/>
  <c r="EC233" s="1"/>
  <c r="EC234" s="1"/>
  <c r="EC235" s="1"/>
  <c r="EC236" s="1"/>
  <c r="EC237" s="1"/>
  <c r="EC238" s="1"/>
  <c r="EC239" s="1"/>
  <c r="EC240" s="1"/>
  <c r="EC241" s="1"/>
  <c r="EC242" s="1"/>
  <c r="EC243" s="1"/>
  <c r="EA14"/>
  <c r="EA15" s="1"/>
  <c r="EA16" s="1"/>
  <c r="EA17" s="1"/>
  <c r="EA18" s="1"/>
  <c r="EA19" s="1"/>
  <c r="EA20" s="1"/>
  <c r="EA21" s="1"/>
  <c r="EA22" s="1"/>
  <c r="EA23" s="1"/>
  <c r="EA24" s="1"/>
  <c r="EA25" s="1"/>
  <c r="EA26" s="1"/>
  <c r="EA27" s="1"/>
  <c r="EA28" s="1"/>
  <c r="EA29" s="1"/>
  <c r="EA30" s="1"/>
  <c r="EA31" s="1"/>
  <c r="EA32" s="1"/>
  <c r="EA33" s="1"/>
  <c r="EA34" s="1"/>
  <c r="EA35" s="1"/>
  <c r="EA36" s="1"/>
  <c r="EA37" s="1"/>
  <c r="EA38" s="1"/>
  <c r="EA39" s="1"/>
  <c r="EA40" s="1"/>
  <c r="EA41" s="1"/>
  <c r="EA42" s="1"/>
  <c r="EA43" s="1"/>
  <c r="EA44" s="1"/>
  <c r="EA45" s="1"/>
  <c r="EA46" s="1"/>
  <c r="EA48" s="1"/>
  <c r="EA49" s="1"/>
  <c r="EA50" s="1"/>
  <c r="EA51" s="1"/>
  <c r="EA52" s="1"/>
  <c r="EA53" s="1"/>
  <c r="EA54" s="1"/>
  <c r="EA55" s="1"/>
  <c r="EA56" s="1"/>
  <c r="EA57" s="1"/>
  <c r="EA58" s="1"/>
  <c r="EA59" s="1"/>
  <c r="EA60" s="1"/>
  <c r="EA61" s="1"/>
  <c r="EA62" s="1"/>
  <c r="EA63" s="1"/>
  <c r="EA64" s="1"/>
  <c r="EA65" s="1"/>
  <c r="EA66" s="1"/>
  <c r="EA67" s="1"/>
  <c r="EA68" s="1"/>
  <c r="EA69" s="1"/>
  <c r="EA70" s="1"/>
  <c r="EA71" s="1"/>
  <c r="EA72" s="1"/>
  <c r="EA74" s="1"/>
  <c r="EA75" s="1"/>
  <c r="EA73" s="1"/>
  <c r="EA76" s="1"/>
  <c r="EA77" s="1"/>
  <c r="EA78" s="1"/>
  <c r="EA79" s="1"/>
  <c r="EA80" s="1"/>
  <c r="EA82" s="1"/>
  <c r="EA83" s="1"/>
  <c r="EA81" s="1"/>
  <c r="EA84" s="1"/>
  <c r="EA85" s="1"/>
  <c r="EA86" s="1"/>
  <c r="EA87" s="1"/>
  <c r="EA88" s="1"/>
  <c r="EA89" s="1"/>
  <c r="EA90" s="1"/>
  <c r="EA91" s="1"/>
  <c r="EA92" s="1"/>
  <c r="EA93" s="1"/>
  <c r="EA94" s="1"/>
  <c r="EA95" s="1"/>
  <c r="EA96" s="1"/>
  <c r="EA97" s="1"/>
  <c r="EA98" s="1"/>
  <c r="EA100" s="1"/>
  <c r="EA101" s="1"/>
  <c r="EA102" s="1"/>
  <c r="EA103" s="1"/>
  <c r="EA104" s="1"/>
  <c r="EA105" s="1"/>
  <c r="EA106" s="1"/>
  <c r="EA107" s="1"/>
  <c r="EA99" s="1"/>
  <c r="EA108" s="1"/>
  <c r="EA109" s="1"/>
  <c r="EA110" s="1"/>
  <c r="EA111" s="1"/>
  <c r="EA112" s="1"/>
  <c r="EA113" s="1"/>
  <c r="EA114" s="1"/>
  <c r="EA115" s="1"/>
  <c r="EA116" s="1"/>
  <c r="EA117" s="1"/>
  <c r="EA118" s="1"/>
  <c r="EA119" s="1"/>
  <c r="EA120" s="1"/>
  <c r="EA121" s="1"/>
  <c r="EA122" s="1"/>
  <c r="EA123" s="1"/>
  <c r="EA124" s="1"/>
  <c r="EA125" s="1"/>
  <c r="EA126" s="1"/>
  <c r="EA127" s="1"/>
  <c r="EA128" s="1"/>
  <c r="EA129" s="1"/>
  <c r="EA130" s="1"/>
  <c r="EA131" s="1"/>
  <c r="EA132" s="1"/>
  <c r="EA133" s="1"/>
  <c r="EA134" s="1"/>
  <c r="EA135" s="1"/>
  <c r="EA136" s="1"/>
  <c r="EA137" s="1"/>
  <c r="EA138" s="1"/>
  <c r="EA139" s="1"/>
  <c r="EA143" s="1"/>
  <c r="EA144" s="1"/>
  <c r="EA145" s="1"/>
  <c r="EA146" s="1"/>
  <c r="EA147" s="1"/>
  <c r="EA148" s="1"/>
  <c r="EA149" s="1"/>
  <c r="EA150" s="1"/>
  <c r="EA151" s="1"/>
  <c r="EA152" s="1"/>
  <c r="EA153" s="1"/>
  <c r="EA154" s="1"/>
  <c r="EA155" s="1"/>
  <c r="EA156" s="1"/>
  <c r="EA157" s="1"/>
  <c r="EA158" s="1"/>
  <c r="EA159" s="1"/>
  <c r="EA160" s="1"/>
  <c r="EA161" s="1"/>
  <c r="EA162" s="1"/>
  <c r="EA163" s="1"/>
  <c r="EA164" s="1"/>
  <c r="EA165" s="1"/>
  <c r="EA166" s="1"/>
  <c r="EA167" s="1"/>
  <c r="EA168" s="1"/>
  <c r="EA169" s="1"/>
  <c r="EA170" s="1"/>
  <c r="EA171" s="1"/>
  <c r="EA172" s="1"/>
  <c r="EA173" s="1"/>
  <c r="EA174" s="1"/>
  <c r="EA175" s="1"/>
  <c r="EA176" s="1"/>
  <c r="EA177" s="1"/>
  <c r="EA178" s="1"/>
  <c r="EA179" s="1"/>
  <c r="EA180" s="1"/>
  <c r="EA181" s="1"/>
  <c r="EA182" s="1"/>
  <c r="EA183" s="1"/>
  <c r="EA184" s="1"/>
  <c r="EA185" s="1"/>
  <c r="EA186" s="1"/>
  <c r="EA187" s="1"/>
  <c r="EA188" s="1"/>
  <c r="EA189" s="1"/>
  <c r="EA190" s="1"/>
  <c r="EA191" s="1"/>
  <c r="EA192" s="1"/>
  <c r="EA193" s="1"/>
  <c r="EA194" s="1"/>
  <c r="EA195" s="1"/>
  <c r="EA196" s="1"/>
  <c r="EA197" s="1"/>
  <c r="EA198" s="1"/>
  <c r="EA199" s="1"/>
  <c r="EA200" s="1"/>
  <c r="EA201" s="1"/>
  <c r="EA202" s="1"/>
  <c r="EA203" s="1"/>
  <c r="EA204" s="1"/>
  <c r="EA205" s="1"/>
  <c r="EA206" s="1"/>
  <c r="EA207" s="1"/>
  <c r="EA216" s="1"/>
  <c r="EA221" s="1"/>
  <c r="EA222" s="1"/>
  <c r="EA223" s="1"/>
  <c r="EA224" s="1"/>
  <c r="EA225" s="1"/>
  <c r="EA226" s="1"/>
  <c r="EA227" s="1"/>
  <c r="EA228" s="1"/>
  <c r="EA229" s="1"/>
  <c r="EA230" s="1"/>
  <c r="EA231" s="1"/>
  <c r="EA232" s="1"/>
  <c r="EA233" s="1"/>
  <c r="EA234" s="1"/>
  <c r="EA235" s="1"/>
  <c r="EA236" s="1"/>
  <c r="EA237" s="1"/>
  <c r="EA238" s="1"/>
  <c r="EA239" s="1"/>
  <c r="EA240" s="1"/>
  <c r="EA241" s="1"/>
  <c r="EA242" s="1"/>
  <c r="EA243" s="1"/>
  <c r="EA244" s="1"/>
  <c r="EA245" s="1"/>
  <c r="EA246" s="1"/>
  <c r="EA247" s="1"/>
  <c r="EA248" s="1"/>
  <c r="EA249" s="1"/>
  <c r="EA250" s="1"/>
  <c r="EA251" s="1"/>
  <c r="EA252" s="1"/>
  <c r="EA253" s="1"/>
  <c r="EA254" s="1"/>
  <c r="EA255" s="1"/>
  <c r="EA256" s="1"/>
  <c r="EA257" s="1"/>
  <c r="EA258" s="1"/>
  <c r="EA259" s="1"/>
  <c r="EA260" s="1"/>
  <c r="EA261" s="1"/>
  <c r="EA262" s="1"/>
  <c r="EA263" s="1"/>
  <c r="EA264" s="1"/>
  <c r="EA265" s="1"/>
  <c r="EA266" s="1"/>
  <c r="EA267" s="1"/>
  <c r="EA268" s="1"/>
  <c r="EA269" s="1"/>
  <c r="EA270" s="1"/>
  <c r="EA274" s="1"/>
  <c r="EA277" s="1"/>
  <c r="EA278" s="1"/>
  <c r="EA279" s="1"/>
  <c r="EA280" s="1"/>
  <c r="EA281" s="1"/>
  <c r="EA282" s="1"/>
  <c r="EA283" s="1"/>
  <c r="EA284" s="1"/>
  <c r="EA285" s="1"/>
  <c r="EA286" s="1"/>
  <c r="EA287" s="1"/>
  <c r="EA288" s="1"/>
  <c r="EA289" s="1"/>
  <c r="EA290" s="1"/>
  <c r="EA291" s="1"/>
  <c r="EA292" s="1"/>
  <c r="EA293" s="1"/>
  <c r="EA294" s="1"/>
  <c r="EA296" s="1"/>
  <c r="EA297" s="1"/>
  <c r="EA298" s="1"/>
  <c r="EA299" s="1"/>
  <c r="EA300" s="1"/>
  <c r="EA301" s="1"/>
  <c r="EA302" s="1"/>
  <c r="EA303" s="1"/>
  <c r="EA304" s="1"/>
  <c r="EA305" s="1"/>
  <c r="EA306" s="1"/>
  <c r="EA307" s="1"/>
  <c r="EA308" s="1"/>
  <c r="EA309" s="1"/>
  <c r="EA310" s="1"/>
  <c r="EA311" s="1"/>
  <c r="EA312" s="1"/>
  <c r="EA313" s="1"/>
  <c r="EA314" s="1"/>
  <c r="EA315" s="1"/>
  <c r="EA316" s="1"/>
  <c r="EA317" s="1"/>
  <c r="EA319" s="1"/>
  <c r="EA320" s="1"/>
  <c r="EA321" s="1"/>
  <c r="EA323" s="1"/>
  <c r="EA324" s="1"/>
  <c r="EA325" s="1"/>
  <c r="EA326" s="1"/>
  <c r="EA327" s="1"/>
  <c r="EA328" s="1"/>
  <c r="EA329" s="1"/>
  <c r="EA330" s="1"/>
  <c r="EA331" s="1"/>
  <c r="EA332" s="1"/>
  <c r="EA333" s="1"/>
  <c r="EA334" s="1"/>
  <c r="EA335" s="1"/>
  <c r="EA336" s="1"/>
  <c r="EA337" s="1"/>
  <c r="EA338" s="1"/>
  <c r="EA339" s="1"/>
  <c r="EA340" s="1"/>
  <c r="EA341" s="1"/>
  <c r="EA342" s="1"/>
  <c r="EA343" s="1"/>
  <c r="EA344" s="1"/>
  <c r="EA345" s="1"/>
  <c r="EA346" s="1"/>
  <c r="EA347" s="1"/>
  <c r="EA348" s="1"/>
  <c r="EA349" s="1"/>
  <c r="EA350" s="1"/>
  <c r="EA351" s="1"/>
  <c r="EA352" s="1"/>
  <c r="EA353" s="1"/>
  <c r="EA354" s="1"/>
  <c r="EA355" s="1"/>
  <c r="EA356" s="1"/>
  <c r="EA357" s="1"/>
  <c r="EA358" s="1"/>
  <c r="EA359" s="1"/>
  <c r="EA360" s="1"/>
  <c r="EA361" s="1"/>
  <c r="EA362" s="1"/>
  <c r="EA363" s="1"/>
  <c r="EA364" s="1"/>
  <c r="EA365" s="1"/>
  <c r="EA366" s="1"/>
  <c r="EA381" s="1"/>
  <c r="EA382" s="1"/>
  <c r="EA383" s="1"/>
  <c r="EA384" s="1"/>
  <c r="EA385" s="1"/>
  <c r="EA386" s="1"/>
  <c r="EA387" s="1"/>
  <c r="EA388" s="1"/>
  <c r="EA389" s="1"/>
  <c r="EA390" s="1"/>
  <c r="EA391" s="1"/>
  <c r="EA392" s="1"/>
  <c r="EA393" s="1"/>
  <c r="EA394" s="1"/>
  <c r="EA395" s="1"/>
  <c r="EA396" s="1"/>
  <c r="EA397" s="1"/>
  <c r="EA398" s="1"/>
  <c r="EA399" s="1"/>
  <c r="EA400" s="1"/>
  <c r="EA401" s="1"/>
  <c r="EA402" s="1"/>
  <c r="EA403" s="1"/>
  <c r="EA404" s="1"/>
  <c r="EA405" s="1"/>
  <c r="EA406" s="1"/>
  <c r="EA407" s="1"/>
  <c r="EA408" s="1"/>
  <c r="EA409" s="1"/>
  <c r="EA410" s="1"/>
  <c r="EA411" s="1"/>
  <c r="EA412" s="1"/>
  <c r="EA413" s="1"/>
  <c r="EA414" s="1"/>
  <c r="EA415" s="1"/>
  <c r="EA416" s="1"/>
  <c r="EA417" s="1"/>
  <c r="EA418" s="1"/>
  <c r="EA419" s="1"/>
  <c r="EA420" s="1"/>
  <c r="EA421" s="1"/>
  <c r="EA422" s="1"/>
  <c r="EA423" s="1"/>
  <c r="EA424" s="1"/>
  <c r="EA425" s="1"/>
  <c r="EA426" s="1"/>
  <c r="EA427" s="1"/>
  <c r="EA428" s="1"/>
  <c r="EA429" s="1"/>
  <c r="EA430" s="1"/>
  <c r="EA431" s="1"/>
  <c r="EA432" s="1"/>
  <c r="EA433" s="1"/>
  <c r="EA434" s="1"/>
  <c r="EA435" s="1"/>
  <c r="EA436" s="1"/>
  <c r="EA437" s="1"/>
  <c r="EA438" s="1"/>
  <c r="EA439" s="1"/>
  <c r="EA441" s="1"/>
  <c r="EA442" s="1"/>
  <c r="EA443" s="1"/>
  <c r="EA444" s="1"/>
  <c r="EA445" s="1"/>
  <c r="EA446" s="1"/>
  <c r="EA447" s="1"/>
  <c r="EA448" s="1"/>
  <c r="EA449" s="1"/>
  <c r="EA450" s="1"/>
  <c r="EA451" s="1"/>
  <c r="EA452" s="1"/>
  <c r="EA453" s="1"/>
  <c r="R193"/>
  <c r="CQ398"/>
  <c r="CQ754"/>
  <c r="AE765"/>
  <c r="AE792" s="1"/>
  <c r="N297"/>
  <c r="CW297" s="1"/>
  <c r="J314"/>
  <c r="J411"/>
  <c r="CU411" s="1"/>
  <c r="CQ403"/>
  <c r="J399"/>
  <c r="CU399" s="1"/>
  <c r="CQ748"/>
  <c r="R334"/>
  <c r="CQ334"/>
  <c r="CQ171"/>
  <c r="P747"/>
  <c r="CX747" s="1"/>
  <c r="CQ173"/>
  <c r="CQ751"/>
  <c r="CQ242"/>
  <c r="CQ240"/>
  <c r="CQ234"/>
  <c r="CQ416"/>
  <c r="CQ316"/>
  <c r="J410"/>
  <c r="CU410" s="1"/>
  <c r="J407"/>
  <c r="CU407" s="1"/>
  <c r="J402"/>
  <c r="CU402" s="1"/>
  <c r="J400"/>
  <c r="CU400" s="1"/>
  <c r="CQ244"/>
  <c r="CQ243"/>
  <c r="CQ241"/>
  <c r="CQ239"/>
  <c r="CQ238"/>
  <c r="CQ231"/>
  <c r="CQ651"/>
  <c r="CQ172"/>
  <c r="AJ374" i="1"/>
  <c r="AJ426" s="1"/>
  <c r="AL374"/>
  <c r="AN374"/>
  <c r="AN426" s="1"/>
  <c r="CQ124" i="2"/>
  <c r="G360" i="1"/>
  <c r="AH429" l="1"/>
  <c r="AH430" s="1"/>
  <c r="AH436"/>
  <c r="AN429"/>
  <c r="AN430" s="1"/>
  <c r="AN436"/>
  <c r="AL429"/>
  <c r="AL431" s="1"/>
  <c r="AL436"/>
  <c r="X429"/>
  <c r="X430" s="1"/>
  <c r="X448"/>
  <c r="AL426"/>
  <c r="BO150"/>
  <c r="BO374" s="1"/>
  <c r="BM374"/>
  <c r="R4" i="2"/>
  <c r="CY334"/>
  <c r="R1"/>
  <c r="CY193"/>
  <c r="N6"/>
  <c r="CW649"/>
  <c r="H779"/>
  <c r="H780" s="1"/>
  <c r="CT277"/>
  <c r="J3"/>
  <c r="CU314"/>
  <c r="AU765"/>
  <c r="AV766" s="1"/>
  <c r="AV9" s="1"/>
  <c r="AV791" s="1"/>
  <c r="J4"/>
  <c r="H3"/>
  <c r="J779"/>
  <c r="J780" s="1"/>
  <c r="AU770"/>
  <c r="AU771" s="1"/>
  <c r="J770"/>
  <c r="J771" s="1"/>
  <c r="H774"/>
  <c r="AM765"/>
  <c r="DI765"/>
  <c r="AM3"/>
  <c r="EC244"/>
  <c r="EC245" s="1"/>
  <c r="EC246" s="1"/>
  <c r="EC247" s="1"/>
  <c r="EC248" s="1"/>
  <c r="EC249" s="1"/>
  <c r="EC250" s="1"/>
  <c r="EC251" s="1"/>
  <c r="EC252" s="1"/>
  <c r="EC253" s="1"/>
  <c r="EC254" s="1"/>
  <c r="EC255" s="1"/>
  <c r="EC256" s="1"/>
  <c r="EC257" s="1"/>
  <c r="EC258" s="1"/>
  <c r="EC259" s="1"/>
  <c r="EC260" s="1"/>
  <c r="EC261" s="1"/>
  <c r="EC262" s="1"/>
  <c r="EC263" s="1"/>
  <c r="EC264" s="1"/>
  <c r="EC265" s="1"/>
  <c r="EC266" s="1"/>
  <c r="EC267" s="1"/>
  <c r="EC268" s="1"/>
  <c r="EC269" s="1"/>
  <c r="EC270" s="1"/>
  <c r="EC274" s="1"/>
  <c r="EC277" s="1"/>
  <c r="EC278" s="1"/>
  <c r="EC279" s="1"/>
  <c r="EC280" s="1"/>
  <c r="EC281" s="1"/>
  <c r="EC282" s="1"/>
  <c r="EC283" s="1"/>
  <c r="EC284" s="1"/>
  <c r="EC285" s="1"/>
  <c r="EC286" s="1"/>
  <c r="EC287" s="1"/>
  <c r="EC288" s="1"/>
  <c r="EC289" s="1"/>
  <c r="EC290" s="1"/>
  <c r="EC291" s="1"/>
  <c r="EC292" s="1"/>
  <c r="EC293" s="1"/>
  <c r="EC294" s="1"/>
  <c r="EC296" s="1"/>
  <c r="EC297" s="1"/>
  <c r="EC298" s="1"/>
  <c r="EC299" s="1"/>
  <c r="EC300" s="1"/>
  <c r="EC301" s="1"/>
  <c r="EC302" s="1"/>
  <c r="EC303" s="1"/>
  <c r="EC304" s="1"/>
  <c r="EC305" s="1"/>
  <c r="EC306" s="1"/>
  <c r="EC307" s="1"/>
  <c r="EC308" s="1"/>
  <c r="EC309" s="1"/>
  <c r="EC310" s="1"/>
  <c r="EC311" s="1"/>
  <c r="EC312" s="1"/>
  <c r="EC313" s="1"/>
  <c r="EC314" s="1"/>
  <c r="EC315" s="1"/>
  <c r="EC316" s="1"/>
  <c r="EC317" s="1"/>
  <c r="EC319" s="1"/>
  <c r="EC320" s="1"/>
  <c r="EC321" s="1"/>
  <c r="EC323" s="1"/>
  <c r="EC324" s="1"/>
  <c r="EC325" s="1"/>
  <c r="EC326" s="1"/>
  <c r="EC327" s="1"/>
  <c r="EC328" s="1"/>
  <c r="EC329" s="1"/>
  <c r="EC330" s="1"/>
  <c r="EC331" s="1"/>
  <c r="EC332" s="1"/>
  <c r="EC333" s="1"/>
  <c r="EC334" s="1"/>
  <c r="EC335" s="1"/>
  <c r="EC336" s="1"/>
  <c r="EC337" s="1"/>
  <c r="EC338" s="1"/>
  <c r="EC339" s="1"/>
  <c r="EC340" s="1"/>
  <c r="EC341" s="1"/>
  <c r="EC342" s="1"/>
  <c r="EC343" s="1"/>
  <c r="EC344" s="1"/>
  <c r="EC345" s="1"/>
  <c r="EC346" s="1"/>
  <c r="EC347" s="1"/>
  <c r="EC348" s="1"/>
  <c r="EC349" s="1"/>
  <c r="EC350" s="1"/>
  <c r="EC351" s="1"/>
  <c r="EC352" s="1"/>
  <c r="EC353" s="1"/>
  <c r="EC354" s="1"/>
  <c r="EC355" s="1"/>
  <c r="EC356" s="1"/>
  <c r="EC357" s="1"/>
  <c r="EC358" s="1"/>
  <c r="EC359" s="1"/>
  <c r="EC360" s="1"/>
  <c r="EC361" s="1"/>
  <c r="EC362" s="1"/>
  <c r="EC363" s="1"/>
  <c r="EC364" s="1"/>
  <c r="EC365" s="1"/>
  <c r="EC366" s="1"/>
  <c r="EC381" s="1"/>
  <c r="EC382" s="1"/>
  <c r="EC383" s="1"/>
  <c r="EC384" s="1"/>
  <c r="EC385" s="1"/>
  <c r="EC386" s="1"/>
  <c r="EC387" s="1"/>
  <c r="EC388" s="1"/>
  <c r="EC389" s="1"/>
  <c r="EC390" s="1"/>
  <c r="EC391" s="1"/>
  <c r="EC392" s="1"/>
  <c r="EC393" s="1"/>
  <c r="EC394" s="1"/>
  <c r="EC395" s="1"/>
  <c r="EC396" s="1"/>
  <c r="EC397" s="1"/>
  <c r="EC398" s="1"/>
  <c r="EC399" s="1"/>
  <c r="EC400" s="1"/>
  <c r="EC401" s="1"/>
  <c r="EC402" s="1"/>
  <c r="EC403" s="1"/>
  <c r="EC404" s="1"/>
  <c r="EC405" s="1"/>
  <c r="EC406" s="1"/>
  <c r="EC407" s="1"/>
  <c r="EC408" s="1"/>
  <c r="EC409" s="1"/>
  <c r="EC410" s="1"/>
  <c r="EC411" s="1"/>
  <c r="EC412" s="1"/>
  <c r="EC413" s="1"/>
  <c r="EC414" s="1"/>
  <c r="EC415" s="1"/>
  <c r="EC416" s="1"/>
  <c r="EC417" s="1"/>
  <c r="EC418" s="1"/>
  <c r="EC419" s="1"/>
  <c r="EC420" s="1"/>
  <c r="EC421" s="1"/>
  <c r="EC422" s="1"/>
  <c r="EC423" s="1"/>
  <c r="EC424" s="1"/>
  <c r="EC425" s="1"/>
  <c r="EC426" s="1"/>
  <c r="EC427" s="1"/>
  <c r="EC428" s="1"/>
  <c r="EC429" s="1"/>
  <c r="EC430" s="1"/>
  <c r="EC431" s="1"/>
  <c r="EC432" s="1"/>
  <c r="EC433" s="1"/>
  <c r="EC434" s="1"/>
  <c r="EC435" s="1"/>
  <c r="EC436" s="1"/>
  <c r="EC437" s="1"/>
  <c r="EC438" s="1"/>
  <c r="EC439" s="1"/>
  <c r="EC441" s="1"/>
  <c r="EC442" s="1"/>
  <c r="EC443" s="1"/>
  <c r="EC444" s="1"/>
  <c r="EC445" s="1"/>
  <c r="EC446" s="1"/>
  <c r="EC447" s="1"/>
  <c r="EC448" s="1"/>
  <c r="EC449" s="1"/>
  <c r="EC450" s="1"/>
  <c r="EC451" s="1"/>
  <c r="EC452" s="1"/>
  <c r="EC453" s="1"/>
  <c r="EB244"/>
  <c r="EB245" s="1"/>
  <c r="EB246" s="1"/>
  <c r="EB247" s="1"/>
  <c r="EB248" s="1"/>
  <c r="EB249" s="1"/>
  <c r="EB250" s="1"/>
  <c r="EB251" s="1"/>
  <c r="EB252" s="1"/>
  <c r="EB253" s="1"/>
  <c r="EB254" s="1"/>
  <c r="EB255" s="1"/>
  <c r="EB256" s="1"/>
  <c r="EB257" s="1"/>
  <c r="EB258" s="1"/>
  <c r="EB259" s="1"/>
  <c r="EB260" s="1"/>
  <c r="EB261" s="1"/>
  <c r="EB262" s="1"/>
  <c r="EB263" s="1"/>
  <c r="EB264" s="1"/>
  <c r="EB265" s="1"/>
  <c r="EB266" s="1"/>
  <c r="EB267" s="1"/>
  <c r="EB268" s="1"/>
  <c r="EB269" s="1"/>
  <c r="EB270" s="1"/>
  <c r="EB274" s="1"/>
  <c r="EB277" s="1"/>
  <c r="EB278" s="1"/>
  <c r="EB279" s="1"/>
  <c r="EB280" s="1"/>
  <c r="EB281" s="1"/>
  <c r="EB282" s="1"/>
  <c r="EB283" s="1"/>
  <c r="EB284" s="1"/>
  <c r="EB285" s="1"/>
  <c r="EB286" s="1"/>
  <c r="EB287" s="1"/>
  <c r="EB288" s="1"/>
  <c r="EB289" s="1"/>
  <c r="EB290" s="1"/>
  <c r="EB291" s="1"/>
  <c r="EB292" s="1"/>
  <c r="EB293" s="1"/>
  <c r="EB294" s="1"/>
  <c r="EB296" s="1"/>
  <c r="EB297" s="1"/>
  <c r="EB298" s="1"/>
  <c r="EB299" s="1"/>
  <c r="EB300" s="1"/>
  <c r="EB301" s="1"/>
  <c r="EB302" s="1"/>
  <c r="EB303" s="1"/>
  <c r="EB304" s="1"/>
  <c r="EB305" s="1"/>
  <c r="EB306" s="1"/>
  <c r="EB307" s="1"/>
  <c r="EB308" s="1"/>
  <c r="EB309" s="1"/>
  <c r="EB310" s="1"/>
  <c r="EB311" s="1"/>
  <c r="EB312" s="1"/>
  <c r="EB313" s="1"/>
  <c r="EB314" s="1"/>
  <c r="EB315" s="1"/>
  <c r="EB316" s="1"/>
  <c r="EB317" s="1"/>
  <c r="EB319" s="1"/>
  <c r="EB320" s="1"/>
  <c r="EB321" s="1"/>
  <c r="EB323" s="1"/>
  <c r="EB324" s="1"/>
  <c r="EB325" s="1"/>
  <c r="EB326" s="1"/>
  <c r="EB327" s="1"/>
  <c r="EB328" s="1"/>
  <c r="EB329" s="1"/>
  <c r="EB330" s="1"/>
  <c r="EB331" s="1"/>
  <c r="EB332" s="1"/>
  <c r="EB333" s="1"/>
  <c r="EB334" s="1"/>
  <c r="EB335" s="1"/>
  <c r="EB336" s="1"/>
  <c r="EB337" s="1"/>
  <c r="EB338" s="1"/>
  <c r="EB339" s="1"/>
  <c r="EB340" s="1"/>
  <c r="EB341" s="1"/>
  <c r="EB342" s="1"/>
  <c r="EB343" s="1"/>
  <c r="EB344" s="1"/>
  <c r="EB345" s="1"/>
  <c r="EB346" s="1"/>
  <c r="EB347" s="1"/>
  <c r="EB348" s="1"/>
  <c r="EB349" s="1"/>
  <c r="EB350" s="1"/>
  <c r="EB351" s="1"/>
  <c r="EB352" s="1"/>
  <c r="EB353" s="1"/>
  <c r="EB354" s="1"/>
  <c r="EB355" s="1"/>
  <c r="EB356" s="1"/>
  <c r="EB357" s="1"/>
  <c r="EB358" s="1"/>
  <c r="EB359" s="1"/>
  <c r="EB360" s="1"/>
  <c r="EB361" s="1"/>
  <c r="EB362" s="1"/>
  <c r="EB363" s="1"/>
  <c r="EB364" s="1"/>
  <c r="EB365" s="1"/>
  <c r="EB366" s="1"/>
  <c r="EB381" s="1"/>
  <c r="EB382" s="1"/>
  <c r="EB383" s="1"/>
  <c r="EB384" s="1"/>
  <c r="EB385" s="1"/>
  <c r="EB386" s="1"/>
  <c r="EB387" s="1"/>
  <c r="EB388" s="1"/>
  <c r="EB389" s="1"/>
  <c r="EB390" s="1"/>
  <c r="EB391" s="1"/>
  <c r="EB392" s="1"/>
  <c r="EB393" s="1"/>
  <c r="EB394" s="1"/>
  <c r="EB395" s="1"/>
  <c r="EB396" s="1"/>
  <c r="EB397" s="1"/>
  <c r="EB398" s="1"/>
  <c r="EB399" s="1"/>
  <c r="EB400" s="1"/>
  <c r="EB401" s="1"/>
  <c r="EB402" s="1"/>
  <c r="EB403" s="1"/>
  <c r="EB404" s="1"/>
  <c r="EB405" s="1"/>
  <c r="EB406" s="1"/>
  <c r="EB407" s="1"/>
  <c r="EB408" s="1"/>
  <c r="EB409" s="1"/>
  <c r="EB410" s="1"/>
  <c r="EB411" s="1"/>
  <c r="EB412" s="1"/>
  <c r="EB413" s="1"/>
  <c r="EB414" s="1"/>
  <c r="EB415" s="1"/>
  <c r="EB416" s="1"/>
  <c r="EB417" s="1"/>
  <c r="EB418" s="1"/>
  <c r="EB419" s="1"/>
  <c r="EB420" s="1"/>
  <c r="EB421" s="1"/>
  <c r="EB422" s="1"/>
  <c r="EB423" s="1"/>
  <c r="EB424" s="1"/>
  <c r="EB425" s="1"/>
  <c r="EB426" s="1"/>
  <c r="EB427" s="1"/>
  <c r="EB428" s="1"/>
  <c r="EB429" s="1"/>
  <c r="EB430" s="1"/>
  <c r="EB431" s="1"/>
  <c r="EB432" s="1"/>
  <c r="EB433" s="1"/>
  <c r="EB434" s="1"/>
  <c r="EB435" s="1"/>
  <c r="EB436" s="1"/>
  <c r="EB437" s="1"/>
  <c r="EB438" s="1"/>
  <c r="EB439" s="1"/>
  <c r="EB441" s="1"/>
  <c r="EB442" s="1"/>
  <c r="EB443" s="1"/>
  <c r="EB444" s="1"/>
  <c r="EB445" s="1"/>
  <c r="EB446" s="1"/>
  <c r="EB447" s="1"/>
  <c r="EB448" s="1"/>
  <c r="EB449" s="1"/>
  <c r="EB450" s="1"/>
  <c r="EB451" s="1"/>
  <c r="EB452" s="1"/>
  <c r="EB453" s="1"/>
  <c r="C33" i="11"/>
  <c r="G33" s="1"/>
  <c r="ED244" i="2"/>
  <c r="ED245" s="1"/>
  <c r="DB1"/>
  <c r="DV191"/>
  <c r="DV192" s="1"/>
  <c r="DV193" s="1"/>
  <c r="DV194" s="1"/>
  <c r="DV195" s="1"/>
  <c r="DV196" s="1"/>
  <c r="DV197" s="1"/>
  <c r="DV198" s="1"/>
  <c r="DV199" s="1"/>
  <c r="DV200" s="1"/>
  <c r="DV201" s="1"/>
  <c r="DV202" s="1"/>
  <c r="DV203" s="1"/>
  <c r="DV204" s="1"/>
  <c r="DV205" s="1"/>
  <c r="DV206" s="1"/>
  <c r="DV207" s="1"/>
  <c r="DV216" s="1"/>
  <c r="DV221" s="1"/>
  <c r="DV222" s="1"/>
  <c r="DV223" s="1"/>
  <c r="DV224" s="1"/>
  <c r="DV225" s="1"/>
  <c r="DV226" s="1"/>
  <c r="DV227" s="1"/>
  <c r="DV228" s="1"/>
  <c r="DV229" s="1"/>
  <c r="DV230" s="1"/>
  <c r="DV231" s="1"/>
  <c r="DV232" s="1"/>
  <c r="DV233" s="1"/>
  <c r="DV234" s="1"/>
  <c r="DV235" s="1"/>
  <c r="DV236" s="1"/>
  <c r="DV237" s="1"/>
  <c r="DV238" s="1"/>
  <c r="DV239" s="1"/>
  <c r="DV240" s="1"/>
  <c r="DV241" s="1"/>
  <c r="DV242" s="1"/>
  <c r="DV243" s="1"/>
  <c r="DV244" s="1"/>
  <c r="DV245" s="1"/>
  <c r="DV246" s="1"/>
  <c r="DV247" s="1"/>
  <c r="DV248" s="1"/>
  <c r="DV249" s="1"/>
  <c r="DV250" s="1"/>
  <c r="DV251" s="1"/>
  <c r="DV252" s="1"/>
  <c r="DV253" s="1"/>
  <c r="DV254" s="1"/>
  <c r="DV255" s="1"/>
  <c r="DV256" s="1"/>
  <c r="DV257" s="1"/>
  <c r="DV258" s="1"/>
  <c r="DV259" s="1"/>
  <c r="DV260" s="1"/>
  <c r="DV261" s="1"/>
  <c r="DV262" s="1"/>
  <c r="DV263" s="1"/>
  <c r="DV264" s="1"/>
  <c r="DV265" s="1"/>
  <c r="DV266" s="1"/>
  <c r="DV267" s="1"/>
  <c r="DV268" s="1"/>
  <c r="DV269" s="1"/>
  <c r="DV270" s="1"/>
  <c r="DV274" s="1"/>
  <c r="DV277" s="1"/>
  <c r="DV278" s="1"/>
  <c r="DV279" s="1"/>
  <c r="DV280" s="1"/>
  <c r="DV281" s="1"/>
  <c r="DV282" s="1"/>
  <c r="DV283" s="1"/>
  <c r="DX191"/>
  <c r="DX192" s="1"/>
  <c r="DX193" s="1"/>
  <c r="DX194" s="1"/>
  <c r="DX195" s="1"/>
  <c r="DX196" s="1"/>
  <c r="DX197" s="1"/>
  <c r="DX198" s="1"/>
  <c r="DX199" s="1"/>
  <c r="DX200" s="1"/>
  <c r="DX201" s="1"/>
  <c r="DX202" s="1"/>
  <c r="DX203" s="1"/>
  <c r="DX204" s="1"/>
  <c r="DX205" s="1"/>
  <c r="DX206" s="1"/>
  <c r="DX207" s="1"/>
  <c r="DX216" s="1"/>
  <c r="DX221" s="1"/>
  <c r="DX222" s="1"/>
  <c r="DX223" s="1"/>
  <c r="DX224" s="1"/>
  <c r="DX225" s="1"/>
  <c r="DX226" s="1"/>
  <c r="DX227" s="1"/>
  <c r="DX228" s="1"/>
  <c r="DX229" s="1"/>
  <c r="DX230" s="1"/>
  <c r="DX231" s="1"/>
  <c r="DX232" s="1"/>
  <c r="DX233" s="1"/>
  <c r="DX234" s="1"/>
  <c r="DX235" s="1"/>
  <c r="DX236" s="1"/>
  <c r="DX237" s="1"/>
  <c r="DX238" s="1"/>
  <c r="DX239" s="1"/>
  <c r="DX240" s="1"/>
  <c r="DX241" s="1"/>
  <c r="DX242" s="1"/>
  <c r="DX243" s="1"/>
  <c r="DX244" s="1"/>
  <c r="DX245" s="1"/>
  <c r="DX246" s="1"/>
  <c r="DX247" s="1"/>
  <c r="DX248" s="1"/>
  <c r="DX249" s="1"/>
  <c r="DX250" s="1"/>
  <c r="DX251" s="1"/>
  <c r="DX252" s="1"/>
  <c r="DX253" s="1"/>
  <c r="DX254" s="1"/>
  <c r="DX255" s="1"/>
  <c r="DX256" s="1"/>
  <c r="DX257" s="1"/>
  <c r="DX258" s="1"/>
  <c r="DX259" s="1"/>
  <c r="DX260" s="1"/>
  <c r="DX261" s="1"/>
  <c r="DX262" s="1"/>
  <c r="DX263" s="1"/>
  <c r="DX264" s="1"/>
  <c r="DX265" s="1"/>
  <c r="DX266" s="1"/>
  <c r="DX267" s="1"/>
  <c r="DX268" s="1"/>
  <c r="DX269" s="1"/>
  <c r="DX270" s="1"/>
  <c r="DX274" s="1"/>
  <c r="DX277" s="1"/>
  <c r="DX278" s="1"/>
  <c r="DX279" s="1"/>
  <c r="DX280" s="1"/>
  <c r="DX281" s="1"/>
  <c r="DX282" s="1"/>
  <c r="DX283" s="1"/>
  <c r="CQ193"/>
  <c r="L649"/>
  <c r="CV649" s="1"/>
  <c r="DU27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U44" s="1"/>
  <c r="DU45" s="1"/>
  <c r="DU46" s="1"/>
  <c r="DU48" s="1"/>
  <c r="DU49" s="1"/>
  <c r="DU50" s="1"/>
  <c r="DU51" s="1"/>
  <c r="DU52" s="1"/>
  <c r="DU53" s="1"/>
  <c r="DU54" s="1"/>
  <c r="DU55" s="1"/>
  <c r="DU56" s="1"/>
  <c r="DU57" s="1"/>
  <c r="DU58" s="1"/>
  <c r="DU59" s="1"/>
  <c r="DU60" s="1"/>
  <c r="DU61" s="1"/>
  <c r="DU62" s="1"/>
  <c r="DU63" s="1"/>
  <c r="DU64" s="1"/>
  <c r="DU65" s="1"/>
  <c r="DU66" s="1"/>
  <c r="DU67" s="1"/>
  <c r="DU68" s="1"/>
  <c r="DU69" s="1"/>
  <c r="DU70" s="1"/>
  <c r="DU71" s="1"/>
  <c r="DU72" s="1"/>
  <c r="DU74" s="1"/>
  <c r="DU75" s="1"/>
  <c r="DU73" s="1"/>
  <c r="DU76" s="1"/>
  <c r="DU77" s="1"/>
  <c r="DU78" s="1"/>
  <c r="DU79" s="1"/>
  <c r="DU80" s="1"/>
  <c r="DU82" s="1"/>
  <c r="DU83" s="1"/>
  <c r="DU81" s="1"/>
  <c r="DU84" s="1"/>
  <c r="DU85" s="1"/>
  <c r="DU86" s="1"/>
  <c r="DU87" s="1"/>
  <c r="DU88" s="1"/>
  <c r="DU89" s="1"/>
  <c r="DU90" s="1"/>
  <c r="DU91" s="1"/>
  <c r="DU92" s="1"/>
  <c r="DU93" s="1"/>
  <c r="DU94" s="1"/>
  <c r="DU95" s="1"/>
  <c r="DU96" s="1"/>
  <c r="DU97" s="1"/>
  <c r="DU98" s="1"/>
  <c r="DU100" s="1"/>
  <c r="DU101" s="1"/>
  <c r="DU102" s="1"/>
  <c r="DU103" s="1"/>
  <c r="DU104" s="1"/>
  <c r="DU105" s="1"/>
  <c r="DU106" s="1"/>
  <c r="DU107" s="1"/>
  <c r="DU99" s="1"/>
  <c r="DU108" s="1"/>
  <c r="DU109" s="1"/>
  <c r="DU110" s="1"/>
  <c r="DU111" s="1"/>
  <c r="DU112" s="1"/>
  <c r="DU113" s="1"/>
  <c r="DU114" s="1"/>
  <c r="DU115" s="1"/>
  <c r="DU116" s="1"/>
  <c r="DU117" s="1"/>
  <c r="DU118" s="1"/>
  <c r="DU119" s="1"/>
  <c r="DU120" s="1"/>
  <c r="DU121" s="1"/>
  <c r="DU122" s="1"/>
  <c r="DU123" s="1"/>
  <c r="DU124" s="1"/>
  <c r="DU125" s="1"/>
  <c r="DU126" s="1"/>
  <c r="DU127" s="1"/>
  <c r="DU128" s="1"/>
  <c r="DU129" s="1"/>
  <c r="DU130" s="1"/>
  <c r="DU131" s="1"/>
  <c r="DU132" s="1"/>
  <c r="DU133" s="1"/>
  <c r="DU134" s="1"/>
  <c r="DU135" s="1"/>
  <c r="DU136" s="1"/>
  <c r="DU137" s="1"/>
  <c r="DU138" s="1"/>
  <c r="DU139" s="1"/>
  <c r="DU143" s="1"/>
  <c r="DU144" s="1"/>
  <c r="DU145" s="1"/>
  <c r="DU146" s="1"/>
  <c r="DU147" s="1"/>
  <c r="DU148" s="1"/>
  <c r="DU149" s="1"/>
  <c r="DU150" s="1"/>
  <c r="DU151" s="1"/>
  <c r="DU152" s="1"/>
  <c r="DU153" s="1"/>
  <c r="DU154" s="1"/>
  <c r="DU155" s="1"/>
  <c r="DU156" s="1"/>
  <c r="DU157" s="1"/>
  <c r="DU158" s="1"/>
  <c r="DU159" s="1"/>
  <c r="DU160" s="1"/>
  <c r="DU161" s="1"/>
  <c r="DU162" s="1"/>
  <c r="DU163" s="1"/>
  <c r="DU164" s="1"/>
  <c r="DU165" s="1"/>
  <c r="DU166" s="1"/>
  <c r="DU167" s="1"/>
  <c r="DU168" s="1"/>
  <c r="DU169" s="1"/>
  <c r="DU170" s="1"/>
  <c r="DU171" s="1"/>
  <c r="DU172" s="1"/>
  <c r="DU173" s="1"/>
  <c r="DU174" s="1"/>
  <c r="DU175" s="1"/>
  <c r="DU176" s="1"/>
  <c r="DU177" s="1"/>
  <c r="DU178" s="1"/>
  <c r="DU179" s="1"/>
  <c r="DU180" s="1"/>
  <c r="DU181" s="1"/>
  <c r="DU182" s="1"/>
  <c r="DU183" s="1"/>
  <c r="DU184" s="1"/>
  <c r="DU185" s="1"/>
  <c r="DU186" s="1"/>
  <c r="DU187" s="1"/>
  <c r="DU188" s="1"/>
  <c r="DU189" s="1"/>
  <c r="DU190" s="1"/>
  <c r="DU191" s="1"/>
  <c r="DU192" s="1"/>
  <c r="DU193" s="1"/>
  <c r="DU194" s="1"/>
  <c r="DU195" s="1"/>
  <c r="DU196" s="1"/>
  <c r="DU197" s="1"/>
  <c r="DU198" s="1"/>
  <c r="DU199" s="1"/>
  <c r="DU200" s="1"/>
  <c r="DU201" s="1"/>
  <c r="DU202" s="1"/>
  <c r="DU203" s="1"/>
  <c r="DU204" s="1"/>
  <c r="DU205" s="1"/>
  <c r="DU206" s="1"/>
  <c r="DU207" s="1"/>
  <c r="DU216" s="1"/>
  <c r="DU221" s="1"/>
  <c r="DU222" s="1"/>
  <c r="DU223" s="1"/>
  <c r="DU224" s="1"/>
  <c r="DU225" s="1"/>
  <c r="DU226" s="1"/>
  <c r="DU227" s="1"/>
  <c r="DU228" s="1"/>
  <c r="DU229" s="1"/>
  <c r="DU230" s="1"/>
  <c r="DU231" s="1"/>
  <c r="DU232" s="1"/>
  <c r="DU233" s="1"/>
  <c r="DU234" s="1"/>
  <c r="DU235" s="1"/>
  <c r="DU236" s="1"/>
  <c r="DU237" s="1"/>
  <c r="DU238" s="1"/>
  <c r="DU239" s="1"/>
  <c r="DU240" s="1"/>
  <c r="DU241" s="1"/>
  <c r="DU242" s="1"/>
  <c r="DU243" s="1"/>
  <c r="DU244" s="1"/>
  <c r="DU245" s="1"/>
  <c r="DU246" s="1"/>
  <c r="DU247" s="1"/>
  <c r="DU248" s="1"/>
  <c r="DU249" s="1"/>
  <c r="DU250" s="1"/>
  <c r="DU251" s="1"/>
  <c r="DU252" s="1"/>
  <c r="DU253" s="1"/>
  <c r="DU254" s="1"/>
  <c r="DU255" s="1"/>
  <c r="DU256" s="1"/>
  <c r="DU257" s="1"/>
  <c r="DU258" s="1"/>
  <c r="DU259" s="1"/>
  <c r="DU260" s="1"/>
  <c r="DU261" s="1"/>
  <c r="DU262" s="1"/>
  <c r="DU263" s="1"/>
  <c r="DU264" s="1"/>
  <c r="DU265" s="1"/>
  <c r="DU266" s="1"/>
  <c r="DU267" s="1"/>
  <c r="DU268" s="1"/>
  <c r="DU269" s="1"/>
  <c r="DU270" s="1"/>
  <c r="DU274" s="1"/>
  <c r="DU277" s="1"/>
  <c r="DU278" s="1"/>
  <c r="DU279" s="1"/>
  <c r="DU280" s="1"/>
  <c r="DU281" s="1"/>
  <c r="DU282" s="1"/>
  <c r="DU283" s="1"/>
  <c r="DT27"/>
  <c r="DT28" s="1"/>
  <c r="DT29" s="1"/>
  <c r="DT30" s="1"/>
  <c r="DT31" s="1"/>
  <c r="DT32" s="1"/>
  <c r="DT33" s="1"/>
  <c r="DT34" s="1"/>
  <c r="DT35" s="1"/>
  <c r="DT36" s="1"/>
  <c r="DT37" s="1"/>
  <c r="DT38" s="1"/>
  <c r="DT39" s="1"/>
  <c r="DT40" s="1"/>
  <c r="DT41" s="1"/>
  <c r="DT42" s="1"/>
  <c r="DT43" s="1"/>
  <c r="DT44" s="1"/>
  <c r="DT45" s="1"/>
  <c r="DT46" s="1"/>
  <c r="DT48" s="1"/>
  <c r="DT49" s="1"/>
  <c r="DT50" s="1"/>
  <c r="DT51" s="1"/>
  <c r="DT52" s="1"/>
  <c r="DT53" s="1"/>
  <c r="DT54" s="1"/>
  <c r="DT55" s="1"/>
  <c r="DT56" s="1"/>
  <c r="DT57" s="1"/>
  <c r="DT58" s="1"/>
  <c r="DT59" s="1"/>
  <c r="DT60" s="1"/>
  <c r="DT61" s="1"/>
  <c r="DT62" s="1"/>
  <c r="DT63" s="1"/>
  <c r="DT64" s="1"/>
  <c r="DT65" s="1"/>
  <c r="DT66" s="1"/>
  <c r="DT67" s="1"/>
  <c r="DT68" s="1"/>
  <c r="DT69" s="1"/>
  <c r="DT70" s="1"/>
  <c r="DT71" s="1"/>
  <c r="DT72" s="1"/>
  <c r="DT74" s="1"/>
  <c r="DT75" s="1"/>
  <c r="DT73" s="1"/>
  <c r="DT76" s="1"/>
  <c r="DT77" s="1"/>
  <c r="DT78" s="1"/>
  <c r="DT79" s="1"/>
  <c r="DT80" s="1"/>
  <c r="DT82" s="1"/>
  <c r="DT83" s="1"/>
  <c r="DT81" s="1"/>
  <c r="DT84" s="1"/>
  <c r="DT85" s="1"/>
  <c r="DT86" s="1"/>
  <c r="DT87" s="1"/>
  <c r="DT88" s="1"/>
  <c r="DT89" s="1"/>
  <c r="DT90" s="1"/>
  <c r="DT91" s="1"/>
  <c r="DT92" s="1"/>
  <c r="DT93" s="1"/>
  <c r="DT94" s="1"/>
  <c r="DT95" s="1"/>
  <c r="DT96" s="1"/>
  <c r="DT97" s="1"/>
  <c r="DT98" s="1"/>
  <c r="DT100" s="1"/>
  <c r="DT101" s="1"/>
  <c r="DT102" s="1"/>
  <c r="DT103" s="1"/>
  <c r="DT104" s="1"/>
  <c r="DT105" s="1"/>
  <c r="DT106" s="1"/>
  <c r="DT107" s="1"/>
  <c r="DT99" s="1"/>
  <c r="DT108" s="1"/>
  <c r="DT109" s="1"/>
  <c r="DT110" s="1"/>
  <c r="DT111" s="1"/>
  <c r="DT112" s="1"/>
  <c r="DT113" s="1"/>
  <c r="DT114" s="1"/>
  <c r="DT115" s="1"/>
  <c r="DT116" s="1"/>
  <c r="DT117" s="1"/>
  <c r="DT118" s="1"/>
  <c r="DT119" s="1"/>
  <c r="DT120" s="1"/>
  <c r="DT121" s="1"/>
  <c r="DT122" s="1"/>
  <c r="DT123" s="1"/>
  <c r="DT124" s="1"/>
  <c r="DT125" s="1"/>
  <c r="DT126" s="1"/>
  <c r="DT127" s="1"/>
  <c r="DT128" s="1"/>
  <c r="DT129" s="1"/>
  <c r="DT130" s="1"/>
  <c r="DT131" s="1"/>
  <c r="DT132" s="1"/>
  <c r="DT133" s="1"/>
  <c r="DT134" s="1"/>
  <c r="DT135" s="1"/>
  <c r="DT136" s="1"/>
  <c r="DT137" s="1"/>
  <c r="DT138" s="1"/>
  <c r="DT139" s="1"/>
  <c r="DT143" s="1"/>
  <c r="DT144" s="1"/>
  <c r="DT145" s="1"/>
  <c r="DT146" s="1"/>
  <c r="DT147" s="1"/>
  <c r="DT148" s="1"/>
  <c r="DT149" s="1"/>
  <c r="DT150" s="1"/>
  <c r="DT151" s="1"/>
  <c r="DT152" s="1"/>
  <c r="DT153" s="1"/>
  <c r="DT154" s="1"/>
  <c r="DT155" s="1"/>
  <c r="DT156" s="1"/>
  <c r="DT157" s="1"/>
  <c r="DT158" s="1"/>
  <c r="DT159" s="1"/>
  <c r="DT160" s="1"/>
  <c r="DT161" s="1"/>
  <c r="DT162" s="1"/>
  <c r="DT163" s="1"/>
  <c r="DT164" s="1"/>
  <c r="DT165" s="1"/>
  <c r="DT166" s="1"/>
  <c r="DT167" s="1"/>
  <c r="DT168" s="1"/>
  <c r="DT169" s="1"/>
  <c r="DT170" s="1"/>
  <c r="DT171" s="1"/>
  <c r="DT172" s="1"/>
  <c r="DT173" s="1"/>
  <c r="DT174" s="1"/>
  <c r="DT175" s="1"/>
  <c r="DT176" s="1"/>
  <c r="DT177" s="1"/>
  <c r="DT178" s="1"/>
  <c r="DT179" s="1"/>
  <c r="DT180" s="1"/>
  <c r="DT181" s="1"/>
  <c r="DT182" s="1"/>
  <c r="DT183" s="1"/>
  <c r="DT184" s="1"/>
  <c r="DT185" s="1"/>
  <c r="DT186" s="1"/>
  <c r="DT187" s="1"/>
  <c r="DT188" s="1"/>
  <c r="DT189" s="1"/>
  <c r="DT190" s="1"/>
  <c r="DT191" s="1"/>
  <c r="DT192" s="1"/>
  <c r="CZ1"/>
  <c r="CQ747"/>
  <c r="CQ298"/>
  <c r="CQ402"/>
  <c r="CQ407"/>
  <c r="CQ410"/>
  <c r="CQ280"/>
  <c r="CQ399"/>
  <c r="CQ411"/>
  <c r="CQ314"/>
  <c r="DW191"/>
  <c r="DW192" s="1"/>
  <c r="DW193" s="1"/>
  <c r="DW194" s="1"/>
  <c r="DW195" s="1"/>
  <c r="DW196" s="1"/>
  <c r="DW197" s="1"/>
  <c r="DW198" s="1"/>
  <c r="DW199" s="1"/>
  <c r="DW200" s="1"/>
  <c r="DW201" s="1"/>
  <c r="DW202" s="1"/>
  <c r="DW203" s="1"/>
  <c r="DW204" s="1"/>
  <c r="DW205" s="1"/>
  <c r="DW206" s="1"/>
  <c r="DW207" s="1"/>
  <c r="DW216" s="1"/>
  <c r="DW221" s="1"/>
  <c r="DW222" s="1"/>
  <c r="DW223" s="1"/>
  <c r="DW224" s="1"/>
  <c r="DW225" s="1"/>
  <c r="DW226" s="1"/>
  <c r="DW227" s="1"/>
  <c r="DW228" s="1"/>
  <c r="DW229" s="1"/>
  <c r="DW230" s="1"/>
  <c r="DW231" s="1"/>
  <c r="DW232" s="1"/>
  <c r="DW233" s="1"/>
  <c r="DW234" s="1"/>
  <c r="DW235" s="1"/>
  <c r="DW236" s="1"/>
  <c r="DW237" s="1"/>
  <c r="DW238" s="1"/>
  <c r="DW239" s="1"/>
  <c r="DW240" s="1"/>
  <c r="DW241" s="1"/>
  <c r="DW242" s="1"/>
  <c r="DW243" s="1"/>
  <c r="DW244" s="1"/>
  <c r="DW245" s="1"/>
  <c r="DW246" s="1"/>
  <c r="DW247" s="1"/>
  <c r="DW248" s="1"/>
  <c r="DW249" s="1"/>
  <c r="DW250" s="1"/>
  <c r="DW251" s="1"/>
  <c r="DW252" s="1"/>
  <c r="DW253" s="1"/>
  <c r="DW254" s="1"/>
  <c r="DW255" s="1"/>
  <c r="DW256" s="1"/>
  <c r="DW257" s="1"/>
  <c r="DW258" s="1"/>
  <c r="DW259" s="1"/>
  <c r="DW260" s="1"/>
  <c r="DW261" s="1"/>
  <c r="DW262" s="1"/>
  <c r="DW263" s="1"/>
  <c r="DW264" s="1"/>
  <c r="DW265" s="1"/>
  <c r="DW266" s="1"/>
  <c r="DW267" s="1"/>
  <c r="DW268" s="1"/>
  <c r="DW269" s="1"/>
  <c r="DW270" s="1"/>
  <c r="DW274" s="1"/>
  <c r="DW277" s="1"/>
  <c r="DW278" s="1"/>
  <c r="DW279" s="1"/>
  <c r="DW280" s="1"/>
  <c r="DW281" s="1"/>
  <c r="DW282" s="1"/>
  <c r="DW283" s="1"/>
  <c r="CQ191"/>
  <c r="CQ297"/>
  <c r="CQ674"/>
  <c r="H360" i="1"/>
  <c r="AY106" i="7"/>
  <c r="AY93"/>
  <c r="AY112"/>
  <c r="AY82"/>
  <c r="AY75" s="1"/>
  <c r="AY21"/>
  <c r="BB21" s="1"/>
  <c r="AY25"/>
  <c r="AY15"/>
  <c r="AY17"/>
  <c r="AZ60"/>
  <c r="AZ73" s="1"/>
  <c r="AU47"/>
  <c r="AU46"/>
  <c r="AU51"/>
  <c r="AU50"/>
  <c r="AY55"/>
  <c r="AU57"/>
  <c r="BB57" s="1"/>
  <c r="AU56"/>
  <c r="BB56" s="1"/>
  <c r="AU55"/>
  <c r="BB55" s="1"/>
  <c r="AU27"/>
  <c r="BB27" s="1"/>
  <c r="AU10"/>
  <c r="AU9"/>
  <c r="AU8"/>
  <c r="BB8" s="1"/>
  <c r="AU7"/>
  <c r="AU20"/>
  <c r="AU19"/>
  <c r="BB19" s="1"/>
  <c r="AU18"/>
  <c r="AY18" s="1"/>
  <c r="BB18" s="1"/>
  <c r="AU17"/>
  <c r="BB17" s="1"/>
  <c r="AU16"/>
  <c r="AU14"/>
  <c r="AU26"/>
  <c r="BB26" s="1"/>
  <c r="AU25"/>
  <c r="BB25" s="1"/>
  <c r="AU6"/>
  <c r="AB461" i="2"/>
  <c r="DD461" s="1"/>
  <c r="AC470"/>
  <c r="DD470" s="1"/>
  <c r="AB456"/>
  <c r="DD456" s="1"/>
  <c r="E6" i="7"/>
  <c r="AR36"/>
  <c r="AP36"/>
  <c r="AS15"/>
  <c r="AT15" s="1"/>
  <c r="AU15" s="1"/>
  <c r="AS4"/>
  <c r="AQ4"/>
  <c r="AQ15"/>
  <c r="AH5"/>
  <c r="AH4"/>
  <c r="AH25"/>
  <c r="M234" i="1"/>
  <c r="K234" s="1"/>
  <c r="N234"/>
  <c r="AB422"/>
  <c r="AB423" s="1"/>
  <c r="AA422"/>
  <c r="AA423" s="1"/>
  <c r="G329"/>
  <c r="H329"/>
  <c r="G321"/>
  <c r="AB312"/>
  <c r="AB412" s="1"/>
  <c r="AA312"/>
  <c r="AA412" s="1"/>
  <c r="Q35"/>
  <c r="Q378" s="1"/>
  <c r="Q435" s="1"/>
  <c r="P10"/>
  <c r="P378" s="1"/>
  <c r="O10"/>
  <c r="G312"/>
  <c r="G311"/>
  <c r="G330"/>
  <c r="L210"/>
  <c r="K210"/>
  <c r="G315"/>
  <c r="G314"/>
  <c r="P366"/>
  <c r="P422" s="1"/>
  <c r="M223"/>
  <c r="H723" i="2"/>
  <c r="P713"/>
  <c r="Q713"/>
  <c r="CX713" s="1"/>
  <c r="P664"/>
  <c r="L650"/>
  <c r="CV650" s="1"/>
  <c r="H609"/>
  <c r="CT609" s="1"/>
  <c r="Q609"/>
  <c r="L609"/>
  <c r="CV609" s="1"/>
  <c r="H417"/>
  <c r="CT417" s="1"/>
  <c r="H413"/>
  <c r="CT413" s="1"/>
  <c r="P438"/>
  <c r="CX438" s="1"/>
  <c r="H438"/>
  <c r="CT438" s="1"/>
  <c r="L438"/>
  <c r="CV438" s="1"/>
  <c r="P749"/>
  <c r="CX749" s="1"/>
  <c r="L749"/>
  <c r="CV749" s="1"/>
  <c r="M752"/>
  <c r="L752"/>
  <c r="L8" s="1"/>
  <c r="CQ501"/>
  <c r="M456"/>
  <c r="I475"/>
  <c r="CT475" s="1"/>
  <c r="I470"/>
  <c r="I458"/>
  <c r="I456"/>
  <c r="I451"/>
  <c r="H456"/>
  <c r="P467"/>
  <c r="CX467" s="1"/>
  <c r="L467"/>
  <c r="CV467" s="1"/>
  <c r="CQ126"/>
  <c r="V123"/>
  <c r="V1" s="1"/>
  <c r="J37"/>
  <c r="J128"/>
  <c r="CQ121"/>
  <c r="CQ122"/>
  <c r="CQ120"/>
  <c r="L113"/>
  <c r="CV113" s="1"/>
  <c r="L197"/>
  <c r="CV197" s="1"/>
  <c r="N93"/>
  <c r="CW93" s="1"/>
  <c r="N92"/>
  <c r="N35"/>
  <c r="CW35" s="1"/>
  <c r="J63"/>
  <c r="CU63" s="1"/>
  <c r="O44"/>
  <c r="CJ118"/>
  <c r="CI118"/>
  <c r="CJ83"/>
  <c r="CI83"/>
  <c r="CJ72"/>
  <c r="CI72"/>
  <c r="L354"/>
  <c r="CV354" s="1"/>
  <c r="P309"/>
  <c r="CX309" s="1"/>
  <c r="S303"/>
  <c r="S779" s="1"/>
  <c r="S780" s="1"/>
  <c r="N307"/>
  <c r="CW307" s="1"/>
  <c r="L299"/>
  <c r="CV299" s="1"/>
  <c r="L292"/>
  <c r="CV292" s="1"/>
  <c r="L304"/>
  <c r="CV304" s="1"/>
  <c r="L310"/>
  <c r="L294"/>
  <c r="CV294" s="1"/>
  <c r="N308"/>
  <c r="CW308" s="1"/>
  <c r="R301"/>
  <c r="CY301" s="1"/>
  <c r="N300"/>
  <c r="CW300" s="1"/>
  <c r="H470"/>
  <c r="J110"/>
  <c r="CU110" s="1"/>
  <c r="P449" i="1" l="1"/>
  <c r="P423"/>
  <c r="P450" s="1"/>
  <c r="AL430"/>
  <c r="P379"/>
  <c r="P435"/>
  <c r="AA413"/>
  <c r="AB450"/>
  <c r="AB449"/>
  <c r="AB413"/>
  <c r="AB446" s="1"/>
  <c r="AB445"/>
  <c r="AA450"/>
  <c r="AA449"/>
  <c r="AB429"/>
  <c r="P425"/>
  <c r="L400"/>
  <c r="J210"/>
  <c r="J400" s="1"/>
  <c r="K400"/>
  <c r="I210"/>
  <c r="I400" s="1"/>
  <c r="L234"/>
  <c r="L402" s="1"/>
  <c r="N402"/>
  <c r="N441" s="1"/>
  <c r="AB425"/>
  <c r="I234"/>
  <c r="S35"/>
  <c r="U35" s="1"/>
  <c r="U378" s="1"/>
  <c r="O35"/>
  <c r="O378" s="1"/>
  <c r="CT456" i="2"/>
  <c r="CT470"/>
  <c r="M5"/>
  <c r="CV456"/>
  <c r="Q5"/>
  <c r="CX609"/>
  <c r="H7"/>
  <c r="CT723"/>
  <c r="O1"/>
  <c r="CW44"/>
  <c r="CQ128"/>
  <c r="CU128"/>
  <c r="M8"/>
  <c r="CV752"/>
  <c r="P6"/>
  <c r="CX664"/>
  <c r="S3" i="1"/>
  <c r="S378" s="1"/>
  <c r="S379" s="1"/>
  <c r="AU792" i="2"/>
  <c r="AB5"/>
  <c r="Q7"/>
  <c r="P7"/>
  <c r="L6"/>
  <c r="AN766"/>
  <c r="AM792"/>
  <c r="H4"/>
  <c r="L1"/>
  <c r="I770"/>
  <c r="S3"/>
  <c r="AB770"/>
  <c r="AC5"/>
  <c r="AC770"/>
  <c r="I5"/>
  <c r="P5"/>
  <c r="N1"/>
  <c r="CV288"/>
  <c r="CW303"/>
  <c r="CY303"/>
  <c r="C31" i="11"/>
  <c r="C30"/>
  <c r="G30" s="1"/>
  <c r="D31"/>
  <c r="C35"/>
  <c r="G35" s="1"/>
  <c r="N713" i="2"/>
  <c r="CY1"/>
  <c r="DT193"/>
  <c r="DT194" s="1"/>
  <c r="DT195" s="1"/>
  <c r="DT196" s="1"/>
  <c r="DT197" s="1"/>
  <c r="DT198" s="1"/>
  <c r="DT199" s="1"/>
  <c r="DT200" s="1"/>
  <c r="DT201" s="1"/>
  <c r="DT202" s="1"/>
  <c r="DT203" s="1"/>
  <c r="DT204" s="1"/>
  <c r="DT205" s="1"/>
  <c r="DT206" s="1"/>
  <c r="DT207" s="1"/>
  <c r="DT216" s="1"/>
  <c r="DT221" s="1"/>
  <c r="DT222" s="1"/>
  <c r="DT223" s="1"/>
  <c r="DT224" s="1"/>
  <c r="DT225" s="1"/>
  <c r="DT226" s="1"/>
  <c r="DT227" s="1"/>
  <c r="DT228" s="1"/>
  <c r="DT229" s="1"/>
  <c r="DT230" s="1"/>
  <c r="DT231" s="1"/>
  <c r="DT232" s="1"/>
  <c r="DT233" s="1"/>
  <c r="DT234" s="1"/>
  <c r="DT235" s="1"/>
  <c r="DT236" s="1"/>
  <c r="DT237" s="1"/>
  <c r="DT238" s="1"/>
  <c r="DT239" s="1"/>
  <c r="DT240" s="1"/>
  <c r="DT241" s="1"/>
  <c r="DT242" s="1"/>
  <c r="DT243" s="1"/>
  <c r="DT244" s="1"/>
  <c r="DT245" s="1"/>
  <c r="DT246" s="1"/>
  <c r="CV349"/>
  <c r="N401"/>
  <c r="L401" s="1"/>
  <c r="DY447"/>
  <c r="DY448" s="1"/>
  <c r="DY449" s="1"/>
  <c r="DY450" s="1"/>
  <c r="DC1"/>
  <c r="CQ51"/>
  <c r="CQ434"/>
  <c r="O713"/>
  <c r="CQ712"/>
  <c r="CQ301"/>
  <c r="N309"/>
  <c r="CW309" s="1"/>
  <c r="P417"/>
  <c r="L300"/>
  <c r="CV300" s="1"/>
  <c r="Q4"/>
  <c r="L308"/>
  <c r="CV308" s="1"/>
  <c r="CV303"/>
  <c r="CQ247"/>
  <c r="N354"/>
  <c r="CW354" s="1"/>
  <c r="CQ41"/>
  <c r="CQ63"/>
  <c r="CQ197"/>
  <c r="J113"/>
  <c r="CU113" s="1"/>
  <c r="CQ123"/>
  <c r="CQ413"/>
  <c r="CQ664"/>
  <c r="CQ723"/>
  <c r="BB15" i="7"/>
  <c r="CQ95" i="2"/>
  <c r="CQ293"/>
  <c r="CQ291"/>
  <c r="CQ40"/>
  <c r="CQ131"/>
  <c r="CQ467"/>
  <c r="CQ749"/>
  <c r="N299"/>
  <c r="CW299" s="1"/>
  <c r="P92"/>
  <c r="N412"/>
  <c r="CW412" s="1"/>
  <c r="CQ162"/>
  <c r="N310"/>
  <c r="N304"/>
  <c r="CW304" s="1"/>
  <c r="Q44"/>
  <c r="P35"/>
  <c r="CX35" s="1"/>
  <c r="CQ136"/>
  <c r="CQ294"/>
  <c r="CQ609"/>
  <c r="CQ292"/>
  <c r="CQ438"/>
  <c r="CQ650"/>
  <c r="AF374" i="1"/>
  <c r="AF426" s="1"/>
  <c r="BD55" i="7"/>
  <c r="AY73"/>
  <c r="I765" i="2"/>
  <c r="I792" s="1"/>
  <c r="AC765"/>
  <c r="AC792" s="1"/>
  <c r="N374" i="1"/>
  <c r="G310"/>
  <c r="G374" s="1"/>
  <c r="H321"/>
  <c r="H374" s="1"/>
  <c r="Z374"/>
  <c r="Z426" s="1"/>
  <c r="AZ7" i="7"/>
  <c r="BB7"/>
  <c r="AZ9"/>
  <c r="BB9"/>
  <c r="AZ6"/>
  <c r="BB6"/>
  <c r="AZ16"/>
  <c r="BB16"/>
  <c r="AZ74"/>
  <c r="AB765" i="2"/>
  <c r="AB792" s="1"/>
  <c r="AY36" i="7"/>
  <c r="AY43" s="1"/>
  <c r="AZ25"/>
  <c r="AZ17"/>
  <c r="AZ15"/>
  <c r="AS36"/>
  <c r="AB374" i="1"/>
  <c r="CQ470" i="2"/>
  <c r="AH36" i="7"/>
  <c r="AQ36"/>
  <c r="O752" i="2"/>
  <c r="CQ746"/>
  <c r="N752"/>
  <c r="N8" s="1"/>
  <c r="O366" i="1"/>
  <c r="O422" s="1"/>
  <c r="CF294"/>
  <c r="K37" i="2"/>
  <c r="CU37" s="1"/>
  <c r="H452"/>
  <c r="CT452" s="1"/>
  <c r="L452"/>
  <c r="CV452" s="1"/>
  <c r="H460"/>
  <c r="CT460" s="1"/>
  <c r="H459"/>
  <c r="CT459" s="1"/>
  <c r="H457"/>
  <c r="CT457" s="1"/>
  <c r="H447"/>
  <c r="CT447" s="1"/>
  <c r="L457"/>
  <c r="CV457" s="1"/>
  <c r="CQ475"/>
  <c r="H458"/>
  <c r="CT458" s="1"/>
  <c r="L460"/>
  <c r="CV460" s="1"/>
  <c r="CQ207"/>
  <c r="J56"/>
  <c r="CU56" s="1"/>
  <c r="O449" i="1" l="1"/>
  <c r="O423"/>
  <c r="O450" s="1"/>
  <c r="O379"/>
  <c r="O435"/>
  <c r="I401"/>
  <c r="J401"/>
  <c r="S436"/>
  <c r="S435"/>
  <c r="U379"/>
  <c r="U436" s="1"/>
  <c r="U435"/>
  <c r="L441"/>
  <c r="P429"/>
  <c r="P430" s="1"/>
  <c r="P436"/>
  <c r="AB430"/>
  <c r="L374"/>
  <c r="J234"/>
  <c r="N425"/>
  <c r="N426" s="1"/>
  <c r="N403"/>
  <c r="L425"/>
  <c r="L403"/>
  <c r="L426"/>
  <c r="AB426"/>
  <c r="O8" i="2"/>
  <c r="CW752"/>
  <c r="Q1"/>
  <c r="CX44"/>
  <c r="P4"/>
  <c r="CX417"/>
  <c r="O7"/>
  <c r="CW713"/>
  <c r="N7"/>
  <c r="AN9"/>
  <c r="AN791" s="1"/>
  <c r="DI766"/>
  <c r="N3"/>
  <c r="J1"/>
  <c r="L5"/>
  <c r="N779"/>
  <c r="N780" s="1"/>
  <c r="AB771"/>
  <c r="C32" i="11"/>
  <c r="P1" i="2"/>
  <c r="D29" i="11"/>
  <c r="E29" s="1"/>
  <c r="K1" i="2"/>
  <c r="D32" i="11"/>
  <c r="E32" s="1"/>
  <c r="C29"/>
  <c r="DT247" i="2"/>
  <c r="DT248" s="1"/>
  <c r="DT249" s="1"/>
  <c r="DT250" s="1"/>
  <c r="DT251" s="1"/>
  <c r="DT252" s="1"/>
  <c r="DT253" s="1"/>
  <c r="DT254" s="1"/>
  <c r="DT255" s="1"/>
  <c r="DT256" s="1"/>
  <c r="DT257" s="1"/>
  <c r="DT258" s="1"/>
  <c r="DT259" s="1"/>
  <c r="DT260" s="1"/>
  <c r="DT261" s="1"/>
  <c r="DT262" s="1"/>
  <c r="DT263" s="1"/>
  <c r="DT264" s="1"/>
  <c r="DT265" s="1"/>
  <c r="DT266" s="1"/>
  <c r="DT267" s="1"/>
  <c r="DT268" s="1"/>
  <c r="DT269" s="1"/>
  <c r="DT270" s="1"/>
  <c r="DT274" s="1"/>
  <c r="DT277" s="1"/>
  <c r="DT278" s="1"/>
  <c r="DT279" s="1"/>
  <c r="DT280" s="1"/>
  <c r="DT281" s="1"/>
  <c r="DT282" s="1"/>
  <c r="DT283" s="1"/>
  <c r="E31" i="11"/>
  <c r="G31"/>
  <c r="CW349" i="2"/>
  <c r="DP35"/>
  <c r="DP36" s="1"/>
  <c r="DS35"/>
  <c r="DS36" s="1"/>
  <c r="CQ307"/>
  <c r="CQ303"/>
  <c r="CQ308"/>
  <c r="CQ713"/>
  <c r="CQ666"/>
  <c r="CQ72"/>
  <c r="CQ93"/>
  <c r="P310"/>
  <c r="P779" s="1"/>
  <c r="P780" s="1"/>
  <c r="CQ610"/>
  <c r="CQ134"/>
  <c r="CQ203"/>
  <c r="CQ56"/>
  <c r="CQ461"/>
  <c r="CQ468"/>
  <c r="K765"/>
  <c r="K792" s="1"/>
  <c r="DO37"/>
  <c r="DO38" s="1"/>
  <c r="DO39" s="1"/>
  <c r="DO40" s="1"/>
  <c r="DO41" s="1"/>
  <c r="DO42" s="1"/>
  <c r="DO43" s="1"/>
  <c r="DO44" s="1"/>
  <c r="DO45" s="1"/>
  <c r="DO46" s="1"/>
  <c r="DO48" s="1"/>
  <c r="DO49" s="1"/>
  <c r="DO50" s="1"/>
  <c r="DO51" s="1"/>
  <c r="DO52" s="1"/>
  <c r="DO53" s="1"/>
  <c r="DO54" s="1"/>
  <c r="DO55" s="1"/>
  <c r="CQ58"/>
  <c r="CQ44"/>
  <c r="CQ110"/>
  <c r="CQ299"/>
  <c r="L309"/>
  <c r="X458"/>
  <c r="DB458" s="1"/>
  <c r="CQ35"/>
  <c r="CQ304"/>
  <c r="CQ92"/>
  <c r="CQ113"/>
  <c r="CQ296"/>
  <c r="O401"/>
  <c r="CQ300"/>
  <c r="DY451"/>
  <c r="DY452" s="1"/>
  <c r="DY453" s="1"/>
  <c r="DY454" s="1"/>
  <c r="DY455" s="1"/>
  <c r="DY456" s="1"/>
  <c r="DY457" s="1"/>
  <c r="DY458" s="1"/>
  <c r="DY459" s="1"/>
  <c r="DY460" s="1"/>
  <c r="DY461" s="1"/>
  <c r="DY462" s="1"/>
  <c r="DY463" s="1"/>
  <c r="DY464" s="1"/>
  <c r="DY465" s="1"/>
  <c r="DY466" s="1"/>
  <c r="DY467" s="1"/>
  <c r="DY468" s="1"/>
  <c r="DY469" s="1"/>
  <c r="DY470" s="1"/>
  <c r="DY471" s="1"/>
  <c r="DY472" s="1"/>
  <c r="DY473" s="1"/>
  <c r="DY474" s="1"/>
  <c r="DY475" s="1"/>
  <c r="DY476" s="1"/>
  <c r="DY477" s="1"/>
  <c r="DY478" s="1"/>
  <c r="DY479" s="1"/>
  <c r="DY480" s="1"/>
  <c r="DY481" s="1"/>
  <c r="DY482" s="1"/>
  <c r="DY483" s="1"/>
  <c r="DY484" s="1"/>
  <c r="DY485" s="1"/>
  <c r="DY486" s="1"/>
  <c r="DY487" s="1"/>
  <c r="DY501" s="1"/>
  <c r="DY503" s="1"/>
  <c r="DY504" s="1"/>
  <c r="DY505" s="1"/>
  <c r="DY506" s="1"/>
  <c r="DY507" s="1"/>
  <c r="DY508" s="1"/>
  <c r="DY509" s="1"/>
  <c r="DY510" s="1"/>
  <c r="DY511" s="1"/>
  <c r="DY512" s="1"/>
  <c r="DY513" s="1"/>
  <c r="DY514" s="1"/>
  <c r="DY515" s="1"/>
  <c r="DY516" s="1"/>
  <c r="DY517" s="1"/>
  <c r="DY519" s="1"/>
  <c r="DY521" s="1"/>
  <c r="DY522" s="1"/>
  <c r="DY523" s="1"/>
  <c r="DY524" s="1"/>
  <c r="DY525" s="1"/>
  <c r="DY526" s="1"/>
  <c r="DY527" s="1"/>
  <c r="DY528" s="1"/>
  <c r="DY529" s="1"/>
  <c r="DY530" s="1"/>
  <c r="DY531" s="1"/>
  <c r="DY532" s="1"/>
  <c r="DY533" s="1"/>
  <c r="DY534" s="1"/>
  <c r="DY535" s="1"/>
  <c r="DY536" s="1"/>
  <c r="DY537" s="1"/>
  <c r="DY538" s="1"/>
  <c r="DY539" s="1"/>
  <c r="DY540" s="1"/>
  <c r="DY541" s="1"/>
  <c r="DY542" s="1"/>
  <c r="DY543" s="1"/>
  <c r="DY518" s="1"/>
  <c r="DY544" s="1"/>
  <c r="DY545" s="1"/>
  <c r="DY546" s="1"/>
  <c r="DY547" s="1"/>
  <c r="DY548" s="1"/>
  <c r="DY549" s="1"/>
  <c r="DY550" s="1"/>
  <c r="DY551" s="1"/>
  <c r="DY552" s="1"/>
  <c r="DY553" s="1"/>
  <c r="DY554" s="1"/>
  <c r="DY555" s="1"/>
  <c r="DY556" s="1"/>
  <c r="DY557" s="1"/>
  <c r="DY559" s="1"/>
  <c r="DY560" s="1"/>
  <c r="DY561" s="1"/>
  <c r="DY562" s="1"/>
  <c r="DY563" s="1"/>
  <c r="DY564" s="1"/>
  <c r="DY565" s="1"/>
  <c r="DY566" s="1"/>
  <c r="DY567" s="1"/>
  <c r="DY568" s="1"/>
  <c r="DY569" s="1"/>
  <c r="DY570" s="1"/>
  <c r="DY558" s="1"/>
  <c r="DY571" s="1"/>
  <c r="DY572" s="1"/>
  <c r="DY573" s="1"/>
  <c r="DY574" s="1"/>
  <c r="DY575" s="1"/>
  <c r="DY576" s="1"/>
  <c r="DY577" s="1"/>
  <c r="DY578" s="1"/>
  <c r="DY579" s="1"/>
  <c r="DY580" s="1"/>
  <c r="DY581" s="1"/>
  <c r="DY582" s="1"/>
  <c r="DY583" s="1"/>
  <c r="DY584" s="1"/>
  <c r="DY585" s="1"/>
  <c r="DY586" s="1"/>
  <c r="DY587" s="1"/>
  <c r="DY588" s="1"/>
  <c r="DY589" s="1"/>
  <c r="DY590" s="1"/>
  <c r="DY591" s="1"/>
  <c r="DY592" s="1"/>
  <c r="DY593" s="1"/>
  <c r="DY594" s="1"/>
  <c r="DY595" s="1"/>
  <c r="DY596" s="1"/>
  <c r="DY597" s="1"/>
  <c r="DY598" s="1"/>
  <c r="DY599" s="1"/>
  <c r="DY600" s="1"/>
  <c r="DY601" s="1"/>
  <c r="DY602" s="1"/>
  <c r="DY603" s="1"/>
  <c r="DY605" s="1"/>
  <c r="DY606" s="1"/>
  <c r="DY607" s="1"/>
  <c r="DY608" s="1"/>
  <c r="DY609" s="1"/>
  <c r="DY610" s="1"/>
  <c r="DY611" s="1"/>
  <c r="DY612" s="1"/>
  <c r="DY613" s="1"/>
  <c r="DY614" s="1"/>
  <c r="DY615" s="1"/>
  <c r="DY616" s="1"/>
  <c r="DY617" s="1"/>
  <c r="DY618" s="1"/>
  <c r="DY619" s="1"/>
  <c r="DY620" s="1"/>
  <c r="DY621" s="1"/>
  <c r="DY622" s="1"/>
  <c r="DY628" s="1"/>
  <c r="DY629" s="1"/>
  <c r="DY630" s="1"/>
  <c r="DY631" s="1"/>
  <c r="DY632" s="1"/>
  <c r="DY633" s="1"/>
  <c r="DY634" s="1"/>
  <c r="DY635" s="1"/>
  <c r="DY636" s="1"/>
  <c r="DY637" s="1"/>
  <c r="DY638" s="1"/>
  <c r="DY639" s="1"/>
  <c r="DY640" s="1"/>
  <c r="DY641" s="1"/>
  <c r="DY642" s="1"/>
  <c r="DY643" s="1"/>
  <c r="DY644" s="1"/>
  <c r="DY645" s="1"/>
  <c r="DY646" s="1"/>
  <c r="DY647" s="1"/>
  <c r="DY648" s="1"/>
  <c r="DY649" s="1"/>
  <c r="DY650" s="1"/>
  <c r="DY651" s="1"/>
  <c r="DY652" s="1"/>
  <c r="DY653" s="1"/>
  <c r="DY654" s="1"/>
  <c r="DY655" s="1"/>
  <c r="DY656" s="1"/>
  <c r="DY657" s="1"/>
  <c r="DY658" s="1"/>
  <c r="DY659" s="1"/>
  <c r="DY660" s="1"/>
  <c r="DY661" s="1"/>
  <c r="DY662" s="1"/>
  <c r="DY663" s="1"/>
  <c r="DY664" s="1"/>
  <c r="DY665" s="1"/>
  <c r="DY667" s="1"/>
  <c r="DY668" s="1"/>
  <c r="DY669" s="1"/>
  <c r="DY672" s="1"/>
  <c r="DY673" s="1"/>
  <c r="DY666" s="1"/>
  <c r="DY674" s="1"/>
  <c r="DY676" s="1"/>
  <c r="DY677" s="1"/>
  <c r="DY678" s="1"/>
  <c r="DY679" s="1"/>
  <c r="DY680" s="1"/>
  <c r="DY681" s="1"/>
  <c r="DY682" s="1"/>
  <c r="DY683" s="1"/>
  <c r="DY684" s="1"/>
  <c r="DY685" s="1"/>
  <c r="DY686" s="1"/>
  <c r="DY687" s="1"/>
  <c r="DY688" s="1"/>
  <c r="DY689" s="1"/>
  <c r="DY690" s="1"/>
  <c r="DY691" s="1"/>
  <c r="DY692" s="1"/>
  <c r="DY693" s="1"/>
  <c r="DY694" s="1"/>
  <c r="DY695" s="1"/>
  <c r="DY696" s="1"/>
  <c r="DY697" s="1"/>
  <c r="DY698" s="1"/>
  <c r="DY699" s="1"/>
  <c r="DY700" s="1"/>
  <c r="DY701" s="1"/>
  <c r="DY702" s="1"/>
  <c r="DY703" s="1"/>
  <c r="DY704" s="1"/>
  <c r="DY705" s="1"/>
  <c r="DY706" s="1"/>
  <c r="DY707" s="1"/>
  <c r="DY708" s="1"/>
  <c r="DY709" s="1"/>
  <c r="DY710" s="1"/>
  <c r="DY711" s="1"/>
  <c r="DY712" s="1"/>
  <c r="DY713" s="1"/>
  <c r="DY714" s="1"/>
  <c r="DY715" s="1"/>
  <c r="DY716" s="1"/>
  <c r="DY717" s="1"/>
  <c r="DY718" s="1"/>
  <c r="DY719" s="1"/>
  <c r="DY720" s="1"/>
  <c r="DY721" s="1"/>
  <c r="DY722" s="1"/>
  <c r="DY723" s="1"/>
  <c r="DY724" s="1"/>
  <c r="DY744" s="1"/>
  <c r="AY125" i="7"/>
  <c r="CQ456" i="2"/>
  <c r="CQ412"/>
  <c r="CQ362"/>
  <c r="CQ359"/>
  <c r="CQ457"/>
  <c r="CQ460"/>
  <c r="CQ462"/>
  <c r="CQ447"/>
  <c r="CQ459"/>
  <c r="CQ452"/>
  <c r="H375" i="1"/>
  <c r="AC766" i="2"/>
  <c r="AC9" s="1"/>
  <c r="AC791" s="1"/>
  <c r="R374" i="1"/>
  <c r="R426" s="1"/>
  <c r="BB36" i="7"/>
  <c r="BB43" s="1"/>
  <c r="AZ36"/>
  <c r="AZ43" s="1"/>
  <c r="AY74"/>
  <c r="P752" i="2"/>
  <c r="P8" s="1"/>
  <c r="Q752"/>
  <c r="CX752" s="1"/>
  <c r="H451"/>
  <c r="CT451" s="1"/>
  <c r="L429" i="1" l="1"/>
  <c r="L442"/>
  <c r="N429"/>
  <c r="N442"/>
  <c r="O429"/>
  <c r="O436"/>
  <c r="J402"/>
  <c r="J441" s="1"/>
  <c r="J374"/>
  <c r="L430"/>
  <c r="N430"/>
  <c r="O4" i="2"/>
  <c r="CW401"/>
  <c r="L3"/>
  <c r="CV309"/>
  <c r="Q770"/>
  <c r="Q8"/>
  <c r="H5"/>
  <c r="N4"/>
  <c r="G32" i="11"/>
  <c r="L779" i="2"/>
  <c r="L780" s="1"/>
  <c r="P3"/>
  <c r="P770"/>
  <c r="O770"/>
  <c r="X5"/>
  <c r="X770"/>
  <c r="X771" s="1"/>
  <c r="N770"/>
  <c r="H770"/>
  <c r="H771" s="1"/>
  <c r="G29" i="11"/>
  <c r="R310" i="2"/>
  <c r="DO56"/>
  <c r="DO57" s="1"/>
  <c r="DO58" s="1"/>
  <c r="DO59" s="1"/>
  <c r="DO60" s="1"/>
  <c r="DO61" s="1"/>
  <c r="DO62" s="1"/>
  <c r="DO63" s="1"/>
  <c r="DO64" s="1"/>
  <c r="DO65" s="1"/>
  <c r="DO66" s="1"/>
  <c r="DO67" s="1"/>
  <c r="DO68" s="1"/>
  <c r="DO69" s="1"/>
  <c r="DO70" s="1"/>
  <c r="DO71" s="1"/>
  <c r="DO72" s="1"/>
  <c r="DO74" s="1"/>
  <c r="DO75" s="1"/>
  <c r="DO73" s="1"/>
  <c r="DO76" s="1"/>
  <c r="DO77" s="1"/>
  <c r="DO78" s="1"/>
  <c r="DO79" s="1"/>
  <c r="DO80" s="1"/>
  <c r="DO82" s="1"/>
  <c r="DO83" s="1"/>
  <c r="DO81" s="1"/>
  <c r="DO84" s="1"/>
  <c r="DO85" s="1"/>
  <c r="DO86" s="1"/>
  <c r="DO87" s="1"/>
  <c r="DO88" s="1"/>
  <c r="DO89" s="1"/>
  <c r="DO90" s="1"/>
  <c r="DO91" s="1"/>
  <c r="DO92" s="1"/>
  <c r="DO93" s="1"/>
  <c r="DO94" s="1"/>
  <c r="DO95" s="1"/>
  <c r="DO96" s="1"/>
  <c r="DO97" s="1"/>
  <c r="DO98" s="1"/>
  <c r="DO100" s="1"/>
  <c r="DO101" s="1"/>
  <c r="DO102" s="1"/>
  <c r="DO103" s="1"/>
  <c r="DO104" s="1"/>
  <c r="DO105" s="1"/>
  <c r="DO106" s="1"/>
  <c r="DO107" s="1"/>
  <c r="DO99" s="1"/>
  <c r="DO108" s="1"/>
  <c r="DO109" s="1"/>
  <c r="DO110" s="1"/>
  <c r="DO111" s="1"/>
  <c r="DO112" s="1"/>
  <c r="DO113" s="1"/>
  <c r="DO114" s="1"/>
  <c r="DO115" s="1"/>
  <c r="DO116" s="1"/>
  <c r="DO117" s="1"/>
  <c r="DO118" s="1"/>
  <c r="DO119" s="1"/>
  <c r="DO120" s="1"/>
  <c r="DO121" s="1"/>
  <c r="DO122" s="1"/>
  <c r="DO123" s="1"/>
  <c r="DO124" s="1"/>
  <c r="DO125" s="1"/>
  <c r="DO126" s="1"/>
  <c r="DO127" s="1"/>
  <c r="DO128" s="1"/>
  <c r="DO129" s="1"/>
  <c r="DO130" s="1"/>
  <c r="DO131" s="1"/>
  <c r="DO132" s="1"/>
  <c r="CW1"/>
  <c r="CQ458"/>
  <c r="DQ35"/>
  <c r="DQ36" s="1"/>
  <c r="DR35"/>
  <c r="DR36" s="1"/>
  <c r="CU1"/>
  <c r="DP37"/>
  <c r="DP38" s="1"/>
  <c r="DP39" s="1"/>
  <c r="DP40" s="1"/>
  <c r="DP41" s="1"/>
  <c r="DP42" s="1"/>
  <c r="DP43" s="1"/>
  <c r="DP44" s="1"/>
  <c r="DP45" s="1"/>
  <c r="DP46" s="1"/>
  <c r="DP48" s="1"/>
  <c r="DP49" s="1"/>
  <c r="DP50" s="1"/>
  <c r="DP51" s="1"/>
  <c r="DP52" s="1"/>
  <c r="DP53" s="1"/>
  <c r="DP54" s="1"/>
  <c r="DP55" s="1"/>
  <c r="DP56" s="1"/>
  <c r="DP57" s="1"/>
  <c r="DP58" s="1"/>
  <c r="DP59" s="1"/>
  <c r="DP60" s="1"/>
  <c r="DP61" s="1"/>
  <c r="DP62" s="1"/>
  <c r="DP63" s="1"/>
  <c r="DP64" s="1"/>
  <c r="DP65" s="1"/>
  <c r="DP66" s="1"/>
  <c r="DP67" s="1"/>
  <c r="DP68" s="1"/>
  <c r="DP69" s="1"/>
  <c r="DP70" s="1"/>
  <c r="DP71" s="1"/>
  <c r="DP72" s="1"/>
  <c r="DP74" s="1"/>
  <c r="DP75" s="1"/>
  <c r="DP73" s="1"/>
  <c r="DP76" s="1"/>
  <c r="DP77" s="1"/>
  <c r="DP78" s="1"/>
  <c r="DP79" s="1"/>
  <c r="DP80" s="1"/>
  <c r="DP82" s="1"/>
  <c r="DP83" s="1"/>
  <c r="DP81" s="1"/>
  <c r="DP84" s="1"/>
  <c r="DP85" s="1"/>
  <c r="DP86" s="1"/>
  <c r="DP87" s="1"/>
  <c r="DP88" s="1"/>
  <c r="DP89" s="1"/>
  <c r="DP90" s="1"/>
  <c r="DP91" s="1"/>
  <c r="DP92" s="1"/>
  <c r="DP93" s="1"/>
  <c r="DP94" s="1"/>
  <c r="DP95" s="1"/>
  <c r="DP96" s="1"/>
  <c r="DP97" s="1"/>
  <c r="DP98" s="1"/>
  <c r="DP100" s="1"/>
  <c r="DP101" s="1"/>
  <c r="DP102" s="1"/>
  <c r="DP103" s="1"/>
  <c r="DP104" s="1"/>
  <c r="DP105" s="1"/>
  <c r="DP106" s="1"/>
  <c r="DP107" s="1"/>
  <c r="DP99" s="1"/>
  <c r="DP108" s="1"/>
  <c r="DP109" s="1"/>
  <c r="DP110" s="1"/>
  <c r="DP111" s="1"/>
  <c r="DP112" s="1"/>
  <c r="DP113" s="1"/>
  <c r="DP114" s="1"/>
  <c r="DP115" s="1"/>
  <c r="DP116" s="1"/>
  <c r="DP117" s="1"/>
  <c r="DP118" s="1"/>
  <c r="DP119" s="1"/>
  <c r="DP120" s="1"/>
  <c r="DP121" s="1"/>
  <c r="DP122" s="1"/>
  <c r="DP123" s="1"/>
  <c r="DP124" s="1"/>
  <c r="DP125" s="1"/>
  <c r="DP126" s="1"/>
  <c r="DP127" s="1"/>
  <c r="DP128" s="1"/>
  <c r="DP129" s="1"/>
  <c r="DP130" s="1"/>
  <c r="DP131" s="1"/>
  <c r="DP132" s="1"/>
  <c r="DS37"/>
  <c r="DS38" s="1"/>
  <c r="DS39" s="1"/>
  <c r="DS40" s="1"/>
  <c r="DS41" s="1"/>
  <c r="DS42" s="1"/>
  <c r="DS43" s="1"/>
  <c r="DS44" s="1"/>
  <c r="DS45" s="1"/>
  <c r="DS46" s="1"/>
  <c r="DS48" s="1"/>
  <c r="DS49" s="1"/>
  <c r="DS50" s="1"/>
  <c r="DS51" s="1"/>
  <c r="DS52" s="1"/>
  <c r="DS53" s="1"/>
  <c r="DS54" s="1"/>
  <c r="DS55" s="1"/>
  <c r="DS56" s="1"/>
  <c r="DS57" s="1"/>
  <c r="DS58" s="1"/>
  <c r="DS59" s="1"/>
  <c r="DS60" s="1"/>
  <c r="DS61" s="1"/>
  <c r="DS62" s="1"/>
  <c r="DS63" s="1"/>
  <c r="DS64" s="1"/>
  <c r="DS65" s="1"/>
  <c r="DS66" s="1"/>
  <c r="DS67" s="1"/>
  <c r="DS68" s="1"/>
  <c r="DS69" s="1"/>
  <c r="DS70" s="1"/>
  <c r="DS71" s="1"/>
  <c r="DS72" s="1"/>
  <c r="DS74" s="1"/>
  <c r="DS75" s="1"/>
  <c r="DS73" s="1"/>
  <c r="DS76" s="1"/>
  <c r="DS77" s="1"/>
  <c r="DS78" s="1"/>
  <c r="DS79" s="1"/>
  <c r="DS80" s="1"/>
  <c r="DS82" s="1"/>
  <c r="DS83" s="1"/>
  <c r="DS81" s="1"/>
  <c r="DS84" s="1"/>
  <c r="DS85" s="1"/>
  <c r="DS86" s="1"/>
  <c r="DS87" s="1"/>
  <c r="DS88" s="1"/>
  <c r="DS89" s="1"/>
  <c r="DS90" s="1"/>
  <c r="DS91" s="1"/>
  <c r="DS92" s="1"/>
  <c r="DS93" s="1"/>
  <c r="DS94" s="1"/>
  <c r="DS95" s="1"/>
  <c r="DS96" s="1"/>
  <c r="DS97" s="1"/>
  <c r="DS98" s="1"/>
  <c r="DS100" s="1"/>
  <c r="DS101" s="1"/>
  <c r="DS102" s="1"/>
  <c r="DS103" s="1"/>
  <c r="DS104" s="1"/>
  <c r="DS105" s="1"/>
  <c r="DS106" s="1"/>
  <c r="DS107" s="1"/>
  <c r="DS99" s="1"/>
  <c r="DS108" s="1"/>
  <c r="DS109" s="1"/>
  <c r="DS110" s="1"/>
  <c r="DS111" s="1"/>
  <c r="DS112" s="1"/>
  <c r="DS113" s="1"/>
  <c r="DS114" s="1"/>
  <c r="DS115" s="1"/>
  <c r="DS116" s="1"/>
  <c r="DS117" s="1"/>
  <c r="DS118" s="1"/>
  <c r="DS119" s="1"/>
  <c r="DS120" s="1"/>
  <c r="DS121" s="1"/>
  <c r="DS122" s="1"/>
  <c r="DS123" s="1"/>
  <c r="DS124" s="1"/>
  <c r="DS125" s="1"/>
  <c r="DS126" s="1"/>
  <c r="DS127" s="1"/>
  <c r="DS128" s="1"/>
  <c r="DS129" s="1"/>
  <c r="DS130" s="1"/>
  <c r="DS131" s="1"/>
  <c r="DS132" s="1"/>
  <c r="DS133" s="1"/>
  <c r="DS134" s="1"/>
  <c r="DS135" s="1"/>
  <c r="DS136" s="1"/>
  <c r="DS137" s="1"/>
  <c r="DS138" s="1"/>
  <c r="DS139" s="1"/>
  <c r="DS143" s="1"/>
  <c r="DS144" s="1"/>
  <c r="DS145" s="1"/>
  <c r="DS146" s="1"/>
  <c r="DS147" s="1"/>
  <c r="DS148" s="1"/>
  <c r="DS149" s="1"/>
  <c r="DS150" s="1"/>
  <c r="DS151" s="1"/>
  <c r="DS152" s="1"/>
  <c r="DS153" s="1"/>
  <c r="DS154" s="1"/>
  <c r="DS155" s="1"/>
  <c r="DS156" s="1"/>
  <c r="DS157" s="1"/>
  <c r="DS158" s="1"/>
  <c r="DS159" s="1"/>
  <c r="DS160" s="1"/>
  <c r="DS161" s="1"/>
  <c r="DS162" s="1"/>
  <c r="DS163" s="1"/>
  <c r="DS164" s="1"/>
  <c r="DS165" s="1"/>
  <c r="DS166" s="1"/>
  <c r="DS167" s="1"/>
  <c r="DS168" s="1"/>
  <c r="DS169" s="1"/>
  <c r="DS170" s="1"/>
  <c r="DS171" s="1"/>
  <c r="DS172" s="1"/>
  <c r="DS173" s="1"/>
  <c r="DS174" s="1"/>
  <c r="DS175" s="1"/>
  <c r="DS176" s="1"/>
  <c r="DS177" s="1"/>
  <c r="DS178" s="1"/>
  <c r="DS179" s="1"/>
  <c r="DS180" s="1"/>
  <c r="DS181" s="1"/>
  <c r="DS182" s="1"/>
  <c r="DS183" s="1"/>
  <c r="DS184" s="1"/>
  <c r="DS185" s="1"/>
  <c r="DS186" s="1"/>
  <c r="DS187" s="1"/>
  <c r="DS188" s="1"/>
  <c r="DS189" s="1"/>
  <c r="DS190" s="1"/>
  <c r="DS191" s="1"/>
  <c r="DS192" s="1"/>
  <c r="DS193" s="1"/>
  <c r="DS194" s="1"/>
  <c r="DS195" s="1"/>
  <c r="DS196" s="1"/>
  <c r="DS197" s="1"/>
  <c r="DS198" s="1"/>
  <c r="DS199" s="1"/>
  <c r="DS200" s="1"/>
  <c r="DS201" s="1"/>
  <c r="DS202" s="1"/>
  <c r="DS203" s="1"/>
  <c r="DS204" s="1"/>
  <c r="DS205" s="1"/>
  <c r="DS206" s="1"/>
  <c r="DS207" s="1"/>
  <c r="DS216" s="1"/>
  <c r="DS221" s="1"/>
  <c r="DS222" s="1"/>
  <c r="DS223" s="1"/>
  <c r="DS224" s="1"/>
  <c r="DS225" s="1"/>
  <c r="DS226" s="1"/>
  <c r="DS227" s="1"/>
  <c r="DS228" s="1"/>
  <c r="DS229" s="1"/>
  <c r="DS230" s="1"/>
  <c r="DS231" s="1"/>
  <c r="DS232" s="1"/>
  <c r="DS233" s="1"/>
  <c r="DS234" s="1"/>
  <c r="DS235" s="1"/>
  <c r="DS236" s="1"/>
  <c r="DS237" s="1"/>
  <c r="DS238" s="1"/>
  <c r="DS239" s="1"/>
  <c r="DS240" s="1"/>
  <c r="DS241" s="1"/>
  <c r="DS242" s="1"/>
  <c r="DS243" s="1"/>
  <c r="DS244" s="1"/>
  <c r="DS245" s="1"/>
  <c r="DS246" s="1"/>
  <c r="DS247" s="1"/>
  <c r="DS248" s="1"/>
  <c r="DS249" s="1"/>
  <c r="DS250" s="1"/>
  <c r="DS251" s="1"/>
  <c r="DS252" s="1"/>
  <c r="DS253" s="1"/>
  <c r="DS254" s="1"/>
  <c r="DS255" s="1"/>
  <c r="DS256" s="1"/>
  <c r="DD765"/>
  <c r="DD766" s="1"/>
  <c r="L770"/>
  <c r="CQ405"/>
  <c r="CQ37"/>
  <c r="CX1"/>
  <c r="CQ355"/>
  <c r="CQ133"/>
  <c r="CV1"/>
  <c r="CQ483"/>
  <c r="CT765"/>
  <c r="CQ357"/>
  <c r="M401"/>
  <c r="CV401" s="1"/>
  <c r="CQ358"/>
  <c r="CQ309"/>
  <c r="CQ363"/>
  <c r="CQ83"/>
  <c r="CQ451"/>
  <c r="CQ406"/>
  <c r="H765"/>
  <c r="P374" i="1"/>
  <c r="P426" s="1"/>
  <c r="S752" i="2"/>
  <c r="R752"/>
  <c r="J425" i="1" l="1"/>
  <c r="J426" s="1"/>
  <c r="J403"/>
  <c r="S8" i="2"/>
  <c r="CY752"/>
  <c r="P771"/>
  <c r="R770"/>
  <c r="R8"/>
  <c r="I766"/>
  <c r="I9" s="1"/>
  <c r="I791" s="1"/>
  <c r="H792"/>
  <c r="M4"/>
  <c r="L4"/>
  <c r="R3"/>
  <c r="R779"/>
  <c r="R780" s="1"/>
  <c r="N771"/>
  <c r="S770"/>
  <c r="M770"/>
  <c r="L771" s="1"/>
  <c r="CQ310"/>
  <c r="DS257"/>
  <c r="DS258" s="1"/>
  <c r="DS259" s="1"/>
  <c r="DS260" s="1"/>
  <c r="DO133"/>
  <c r="DO134" s="1"/>
  <c r="DO135" s="1"/>
  <c r="DO136" s="1"/>
  <c r="DO137" s="1"/>
  <c r="DO138" s="1"/>
  <c r="DO139" s="1"/>
  <c r="DO143" s="1"/>
  <c r="DO144" s="1"/>
  <c r="DO145" s="1"/>
  <c r="DO146" s="1"/>
  <c r="DO147" s="1"/>
  <c r="DO148" s="1"/>
  <c r="DO149" s="1"/>
  <c r="DO150" s="1"/>
  <c r="DO151" s="1"/>
  <c r="DO152" s="1"/>
  <c r="DO153" s="1"/>
  <c r="DO154" s="1"/>
  <c r="DO155" s="1"/>
  <c r="DO156" s="1"/>
  <c r="DO157" s="1"/>
  <c r="DO158" s="1"/>
  <c r="DO159" s="1"/>
  <c r="DO160" s="1"/>
  <c r="DO161" s="1"/>
  <c r="DO162" s="1"/>
  <c r="DO163" s="1"/>
  <c r="DO164" s="1"/>
  <c r="DO165" s="1"/>
  <c r="DO166" s="1"/>
  <c r="DO167" s="1"/>
  <c r="DO168" s="1"/>
  <c r="DO169" s="1"/>
  <c r="DO170" s="1"/>
  <c r="DO171" s="1"/>
  <c r="DO172" s="1"/>
  <c r="DO173" s="1"/>
  <c r="DO174" s="1"/>
  <c r="DO175" s="1"/>
  <c r="DO176" s="1"/>
  <c r="DO177" s="1"/>
  <c r="DO178" s="1"/>
  <c r="DO179" s="1"/>
  <c r="DO180" s="1"/>
  <c r="DO181" s="1"/>
  <c r="DO182" s="1"/>
  <c r="DO183" s="1"/>
  <c r="DO184" s="1"/>
  <c r="DO185" s="1"/>
  <c r="DO186" s="1"/>
  <c r="DO187" s="1"/>
  <c r="DO188" s="1"/>
  <c r="DO189" s="1"/>
  <c r="DO190" s="1"/>
  <c r="DO191" s="1"/>
  <c r="DO192" s="1"/>
  <c r="DO193" s="1"/>
  <c r="DO194" s="1"/>
  <c r="DO195" s="1"/>
  <c r="DO196" s="1"/>
  <c r="DO197" s="1"/>
  <c r="DO198" s="1"/>
  <c r="DO199" s="1"/>
  <c r="DO200" s="1"/>
  <c r="DO201" s="1"/>
  <c r="DO202" s="1"/>
  <c r="DO203" s="1"/>
  <c r="DO204" s="1"/>
  <c r="DO205" s="1"/>
  <c r="DO206" s="1"/>
  <c r="DO207" s="1"/>
  <c r="DO216" s="1"/>
  <c r="DO221" s="1"/>
  <c r="DO222" s="1"/>
  <c r="DO223" s="1"/>
  <c r="DO224" s="1"/>
  <c r="DO225" s="1"/>
  <c r="DO226" s="1"/>
  <c r="DO227" s="1"/>
  <c r="DO228" s="1"/>
  <c r="DO229" s="1"/>
  <c r="DO230" s="1"/>
  <c r="DO231" s="1"/>
  <c r="DO232" s="1"/>
  <c r="DO233" s="1"/>
  <c r="DO234" s="1"/>
  <c r="DO235" s="1"/>
  <c r="DO236" s="1"/>
  <c r="DO237" s="1"/>
  <c r="DO238" s="1"/>
  <c r="DO239" s="1"/>
  <c r="DO240" s="1"/>
  <c r="DO241" s="1"/>
  <c r="DO242" s="1"/>
  <c r="DO243" s="1"/>
  <c r="DO244" s="1"/>
  <c r="DO245" s="1"/>
  <c r="DO246" s="1"/>
  <c r="DO247" s="1"/>
  <c r="DO248" s="1"/>
  <c r="DO249" s="1"/>
  <c r="DO250" s="1"/>
  <c r="DO251" s="1"/>
  <c r="DO252" s="1"/>
  <c r="DO253" s="1"/>
  <c r="DO254" s="1"/>
  <c r="DO255" s="1"/>
  <c r="DO256" s="1"/>
  <c r="DP133"/>
  <c r="DP134" s="1"/>
  <c r="DP135" s="1"/>
  <c r="DP136" s="1"/>
  <c r="DP137" s="1"/>
  <c r="DP138" s="1"/>
  <c r="DP139" s="1"/>
  <c r="DP143" s="1"/>
  <c r="DP144" s="1"/>
  <c r="DP145" s="1"/>
  <c r="DP146" s="1"/>
  <c r="DP147" s="1"/>
  <c r="DP148" s="1"/>
  <c r="DP149" s="1"/>
  <c r="DP150" s="1"/>
  <c r="DP151" s="1"/>
  <c r="DP152" s="1"/>
  <c r="DP153" s="1"/>
  <c r="DP154" s="1"/>
  <c r="DP155" s="1"/>
  <c r="DP156" s="1"/>
  <c r="DP157" s="1"/>
  <c r="DP158" s="1"/>
  <c r="DP159" s="1"/>
  <c r="DP160" s="1"/>
  <c r="DP161" s="1"/>
  <c r="DP162" s="1"/>
  <c r="DP163" s="1"/>
  <c r="DP164" s="1"/>
  <c r="DP165" s="1"/>
  <c r="DP166" s="1"/>
  <c r="DP167" s="1"/>
  <c r="DP168" s="1"/>
  <c r="DP169" s="1"/>
  <c r="DP170" s="1"/>
  <c r="DP171" s="1"/>
  <c r="DP172" s="1"/>
  <c r="DP173" s="1"/>
  <c r="DP174" s="1"/>
  <c r="DP175" s="1"/>
  <c r="DP176" s="1"/>
  <c r="DP177" s="1"/>
  <c r="DP178" s="1"/>
  <c r="DP179" s="1"/>
  <c r="DP180" s="1"/>
  <c r="DP181" s="1"/>
  <c r="DP182" s="1"/>
  <c r="DP183" s="1"/>
  <c r="DP184" s="1"/>
  <c r="DP185" s="1"/>
  <c r="DP186" s="1"/>
  <c r="DP187" s="1"/>
  <c r="DP188" s="1"/>
  <c r="DP189" s="1"/>
  <c r="DP190" s="1"/>
  <c r="DP191" s="1"/>
  <c r="DP192" s="1"/>
  <c r="DP193" s="1"/>
  <c r="DP194" s="1"/>
  <c r="DP195" s="1"/>
  <c r="DP196" s="1"/>
  <c r="DP197" s="1"/>
  <c r="DP198" s="1"/>
  <c r="DP199" s="1"/>
  <c r="DP200" s="1"/>
  <c r="DP201" s="1"/>
  <c r="DP202" s="1"/>
  <c r="DP203" s="1"/>
  <c r="DP204" s="1"/>
  <c r="DP205" s="1"/>
  <c r="DP206" s="1"/>
  <c r="DP207" s="1"/>
  <c r="DP216" s="1"/>
  <c r="DP221" s="1"/>
  <c r="DP222" s="1"/>
  <c r="DP223" s="1"/>
  <c r="DP224" s="1"/>
  <c r="DP225" s="1"/>
  <c r="DP226" s="1"/>
  <c r="DP227" s="1"/>
  <c r="DP228" s="1"/>
  <c r="DP229" s="1"/>
  <c r="DP230" s="1"/>
  <c r="DP231" s="1"/>
  <c r="DP232" s="1"/>
  <c r="DP233" s="1"/>
  <c r="DP234" s="1"/>
  <c r="DP235" s="1"/>
  <c r="DP236" s="1"/>
  <c r="DP237" s="1"/>
  <c r="DP238" s="1"/>
  <c r="DP239" s="1"/>
  <c r="DP240" s="1"/>
  <c r="DP241" s="1"/>
  <c r="DP242" s="1"/>
  <c r="DP243" s="1"/>
  <c r="DP244" s="1"/>
  <c r="DP245" s="1"/>
  <c r="DP246" s="1"/>
  <c r="DP247" s="1"/>
  <c r="DP248" s="1"/>
  <c r="DP249" s="1"/>
  <c r="DP250" s="1"/>
  <c r="DP251" s="1"/>
  <c r="DP252" s="1"/>
  <c r="DP253" s="1"/>
  <c r="DP254" s="1"/>
  <c r="DP255" s="1"/>
  <c r="DP256" s="1"/>
  <c r="DR37"/>
  <c r="DR38" s="1"/>
  <c r="DR39" s="1"/>
  <c r="DR40" s="1"/>
  <c r="DR41" s="1"/>
  <c r="DR42" s="1"/>
  <c r="DR43" s="1"/>
  <c r="DR44" s="1"/>
  <c r="DR45" s="1"/>
  <c r="DR46" s="1"/>
  <c r="DR48" s="1"/>
  <c r="DR49" s="1"/>
  <c r="DR50" s="1"/>
  <c r="DR51" s="1"/>
  <c r="DR52" s="1"/>
  <c r="DR53" s="1"/>
  <c r="DR54" s="1"/>
  <c r="DR55" s="1"/>
  <c r="DR56" s="1"/>
  <c r="DR57" s="1"/>
  <c r="DR58" s="1"/>
  <c r="DR59" s="1"/>
  <c r="DR60" s="1"/>
  <c r="DR61" s="1"/>
  <c r="DR62" s="1"/>
  <c r="DR63" s="1"/>
  <c r="DR64" s="1"/>
  <c r="DR65" s="1"/>
  <c r="DR66" s="1"/>
  <c r="DR67" s="1"/>
  <c r="DR68" s="1"/>
  <c r="DR69" s="1"/>
  <c r="DR70" s="1"/>
  <c r="DR71" s="1"/>
  <c r="DR72" s="1"/>
  <c r="DR74" s="1"/>
  <c r="DR75" s="1"/>
  <c r="DR73" s="1"/>
  <c r="DR76" s="1"/>
  <c r="DR77" s="1"/>
  <c r="DR78" s="1"/>
  <c r="DR79" s="1"/>
  <c r="DR80" s="1"/>
  <c r="DR82" s="1"/>
  <c r="DR83" s="1"/>
  <c r="DR81" s="1"/>
  <c r="DR84" s="1"/>
  <c r="DR85" s="1"/>
  <c r="DR86" s="1"/>
  <c r="DR87" s="1"/>
  <c r="DR88" s="1"/>
  <c r="DR89" s="1"/>
  <c r="DR90" s="1"/>
  <c r="DR91" s="1"/>
  <c r="DR92" s="1"/>
  <c r="DR93" s="1"/>
  <c r="DR94" s="1"/>
  <c r="DR95" s="1"/>
  <c r="DR96" s="1"/>
  <c r="DR97" s="1"/>
  <c r="DR98" s="1"/>
  <c r="DR100" s="1"/>
  <c r="DR101" s="1"/>
  <c r="DR102" s="1"/>
  <c r="DR103" s="1"/>
  <c r="DR104" s="1"/>
  <c r="DR105" s="1"/>
  <c r="DR106" s="1"/>
  <c r="DR107" s="1"/>
  <c r="DR99" s="1"/>
  <c r="DR108" s="1"/>
  <c r="DR109" s="1"/>
  <c r="DR110" s="1"/>
  <c r="DR111" s="1"/>
  <c r="DR112" s="1"/>
  <c r="DR113" s="1"/>
  <c r="DR114" s="1"/>
  <c r="DR115" s="1"/>
  <c r="DR116" s="1"/>
  <c r="DR117" s="1"/>
  <c r="DR118" s="1"/>
  <c r="DR119" s="1"/>
  <c r="DR120" s="1"/>
  <c r="DR121" s="1"/>
  <c r="DR122" s="1"/>
  <c r="DR123" s="1"/>
  <c r="DR124" s="1"/>
  <c r="DR125" s="1"/>
  <c r="DR126" s="1"/>
  <c r="DR127" s="1"/>
  <c r="DR128" s="1"/>
  <c r="DR129" s="1"/>
  <c r="DR130" s="1"/>
  <c r="DR131" s="1"/>
  <c r="DR132" s="1"/>
  <c r="DR133" s="1"/>
  <c r="DR134" s="1"/>
  <c r="DR135" s="1"/>
  <c r="DR136" s="1"/>
  <c r="DR137" s="1"/>
  <c r="DR138" s="1"/>
  <c r="DR139" s="1"/>
  <c r="DR143" s="1"/>
  <c r="DR144" s="1"/>
  <c r="DR145" s="1"/>
  <c r="DR146" s="1"/>
  <c r="DR147" s="1"/>
  <c r="DR148" s="1"/>
  <c r="DR149" s="1"/>
  <c r="DR150" s="1"/>
  <c r="DR151" s="1"/>
  <c r="DR152" s="1"/>
  <c r="DR153" s="1"/>
  <c r="DR154" s="1"/>
  <c r="DR155" s="1"/>
  <c r="DR156" s="1"/>
  <c r="DR157" s="1"/>
  <c r="DR158" s="1"/>
  <c r="DR159" s="1"/>
  <c r="DR160" s="1"/>
  <c r="DR161" s="1"/>
  <c r="DR162" s="1"/>
  <c r="DR163" s="1"/>
  <c r="DR164" s="1"/>
  <c r="DR165" s="1"/>
  <c r="DR166" s="1"/>
  <c r="DR167" s="1"/>
  <c r="DR168" s="1"/>
  <c r="DR169" s="1"/>
  <c r="DR170" s="1"/>
  <c r="DR171" s="1"/>
  <c r="DR172" s="1"/>
  <c r="DR173" s="1"/>
  <c r="DR174" s="1"/>
  <c r="DR175" s="1"/>
  <c r="DR176" s="1"/>
  <c r="DR177" s="1"/>
  <c r="DR178" s="1"/>
  <c r="DR179" s="1"/>
  <c r="DR180" s="1"/>
  <c r="DR181" s="1"/>
  <c r="DR182" s="1"/>
  <c r="DR183" s="1"/>
  <c r="DR184" s="1"/>
  <c r="DR185" s="1"/>
  <c r="DR186" s="1"/>
  <c r="DR187" s="1"/>
  <c r="DR188" s="1"/>
  <c r="DR189" s="1"/>
  <c r="DR190" s="1"/>
  <c r="DR191" s="1"/>
  <c r="DR192" s="1"/>
  <c r="DR193" s="1"/>
  <c r="DR194" s="1"/>
  <c r="DR195" s="1"/>
  <c r="DR196" s="1"/>
  <c r="DR197" s="1"/>
  <c r="DR198" s="1"/>
  <c r="DR199" s="1"/>
  <c r="DR200" s="1"/>
  <c r="DR201" s="1"/>
  <c r="DR202" s="1"/>
  <c r="DR203" s="1"/>
  <c r="DR204" s="1"/>
  <c r="DR205" s="1"/>
  <c r="DR206" s="1"/>
  <c r="DR207" s="1"/>
  <c r="DR216" s="1"/>
  <c r="DR221" s="1"/>
  <c r="DR222" s="1"/>
  <c r="DR223" s="1"/>
  <c r="DR224" s="1"/>
  <c r="DR225" s="1"/>
  <c r="DR226" s="1"/>
  <c r="DR227" s="1"/>
  <c r="DR228" s="1"/>
  <c r="DR229" s="1"/>
  <c r="DR230" s="1"/>
  <c r="DR231" s="1"/>
  <c r="DR232" s="1"/>
  <c r="DR233" s="1"/>
  <c r="DR234" s="1"/>
  <c r="DR235" s="1"/>
  <c r="DR236" s="1"/>
  <c r="DR237" s="1"/>
  <c r="DR238" s="1"/>
  <c r="DR239" s="1"/>
  <c r="DR240" s="1"/>
  <c r="DR241" s="1"/>
  <c r="DR242" s="1"/>
  <c r="DR243" s="1"/>
  <c r="DR244" s="1"/>
  <c r="DR245" s="1"/>
  <c r="DR246" s="1"/>
  <c r="DR247" s="1"/>
  <c r="DR248" s="1"/>
  <c r="DR249" s="1"/>
  <c r="DR250" s="1"/>
  <c r="DR251" s="1"/>
  <c r="DR252" s="1"/>
  <c r="DR253" s="1"/>
  <c r="DR254" s="1"/>
  <c r="DR255" s="1"/>
  <c r="DR256" s="1"/>
  <c r="DR257" s="1"/>
  <c r="DR258" s="1"/>
  <c r="DR259" s="1"/>
  <c r="DR260" s="1"/>
  <c r="DR261" s="1"/>
  <c r="DR262" s="1"/>
  <c r="DR263" s="1"/>
  <c r="DR264" s="1"/>
  <c r="DR265" s="1"/>
  <c r="DR266" s="1"/>
  <c r="DR267" s="1"/>
  <c r="DR268" s="1"/>
  <c r="DR269" s="1"/>
  <c r="DR270" s="1"/>
  <c r="DR274" s="1"/>
  <c r="DR277" s="1"/>
  <c r="DR278" s="1"/>
  <c r="DR279" s="1"/>
  <c r="DR280" s="1"/>
  <c r="DR281" s="1"/>
  <c r="DR282" s="1"/>
  <c r="DR283" s="1"/>
  <c r="DQ37"/>
  <c r="DQ38" s="1"/>
  <c r="DQ39" s="1"/>
  <c r="DQ40" s="1"/>
  <c r="DQ41" s="1"/>
  <c r="DQ42" s="1"/>
  <c r="DQ43" s="1"/>
  <c r="DQ44" s="1"/>
  <c r="DQ45" s="1"/>
  <c r="DQ46" s="1"/>
  <c r="DQ48" s="1"/>
  <c r="DQ49" s="1"/>
  <c r="DQ50" s="1"/>
  <c r="DQ51" s="1"/>
  <c r="DQ52" s="1"/>
  <c r="DQ53" s="1"/>
  <c r="DQ54" s="1"/>
  <c r="DQ55" s="1"/>
  <c r="DQ56" s="1"/>
  <c r="DQ57" s="1"/>
  <c r="DQ58" s="1"/>
  <c r="DQ59" s="1"/>
  <c r="DQ60" s="1"/>
  <c r="DQ61" s="1"/>
  <c r="DQ62" s="1"/>
  <c r="DQ63" s="1"/>
  <c r="DQ64" s="1"/>
  <c r="DQ65" s="1"/>
  <c r="DQ66" s="1"/>
  <c r="DQ67" s="1"/>
  <c r="DQ68" s="1"/>
  <c r="DQ69" s="1"/>
  <c r="DQ70" s="1"/>
  <c r="DQ71" s="1"/>
  <c r="DQ72" s="1"/>
  <c r="DQ74" s="1"/>
  <c r="DQ75" s="1"/>
  <c r="DQ73" s="1"/>
  <c r="DQ76" s="1"/>
  <c r="DQ77" s="1"/>
  <c r="DQ78" s="1"/>
  <c r="DQ79" s="1"/>
  <c r="DQ80" s="1"/>
  <c r="DQ82" s="1"/>
  <c r="DQ83" s="1"/>
  <c r="DQ81" s="1"/>
  <c r="DQ84" s="1"/>
  <c r="DQ85" s="1"/>
  <c r="DQ86" s="1"/>
  <c r="DQ87" s="1"/>
  <c r="DQ88" s="1"/>
  <c r="DQ89" s="1"/>
  <c r="DQ90" s="1"/>
  <c r="DQ91" s="1"/>
  <c r="DQ92" s="1"/>
  <c r="DQ93" s="1"/>
  <c r="DQ94" s="1"/>
  <c r="DQ95" s="1"/>
  <c r="DQ96" s="1"/>
  <c r="DQ97" s="1"/>
  <c r="DQ98" s="1"/>
  <c r="DQ100" s="1"/>
  <c r="DQ101" s="1"/>
  <c r="DQ102" s="1"/>
  <c r="DQ103" s="1"/>
  <c r="DQ104" s="1"/>
  <c r="DQ105" s="1"/>
  <c r="DQ106" s="1"/>
  <c r="DQ107" s="1"/>
  <c r="DQ99" s="1"/>
  <c r="DQ108" s="1"/>
  <c r="DQ109" s="1"/>
  <c r="DQ110" s="1"/>
  <c r="DQ111" s="1"/>
  <c r="DQ112" s="1"/>
  <c r="DQ113" s="1"/>
  <c r="DQ114" s="1"/>
  <c r="DQ115" s="1"/>
  <c r="DQ116" s="1"/>
  <c r="DQ117" s="1"/>
  <c r="DQ118" s="1"/>
  <c r="DQ119" s="1"/>
  <c r="DQ120" s="1"/>
  <c r="DQ121" s="1"/>
  <c r="DQ122" s="1"/>
  <c r="DQ123" s="1"/>
  <c r="DQ124" s="1"/>
  <c r="DQ125" s="1"/>
  <c r="DQ126" s="1"/>
  <c r="DQ127" s="1"/>
  <c r="DQ128" s="1"/>
  <c r="DQ129" s="1"/>
  <c r="DQ130" s="1"/>
  <c r="DQ131" s="1"/>
  <c r="DQ132" s="1"/>
  <c r="DQ133" s="1"/>
  <c r="DQ134" s="1"/>
  <c r="DQ135" s="1"/>
  <c r="DQ136" s="1"/>
  <c r="DQ137" s="1"/>
  <c r="DQ138" s="1"/>
  <c r="DQ139" s="1"/>
  <c r="DQ143" s="1"/>
  <c r="DQ144" s="1"/>
  <c r="DQ145" s="1"/>
  <c r="DQ146" s="1"/>
  <c r="DQ147" s="1"/>
  <c r="DQ148" s="1"/>
  <c r="DQ149" s="1"/>
  <c r="DQ150" s="1"/>
  <c r="DQ151" s="1"/>
  <c r="DQ152" s="1"/>
  <c r="DQ153" s="1"/>
  <c r="DQ154" s="1"/>
  <c r="DQ155" s="1"/>
  <c r="DQ156" s="1"/>
  <c r="DQ157" s="1"/>
  <c r="DQ158" s="1"/>
  <c r="DQ159" s="1"/>
  <c r="DQ160" s="1"/>
  <c r="DQ161" s="1"/>
  <c r="DQ162" s="1"/>
  <c r="DQ163" s="1"/>
  <c r="DQ164" s="1"/>
  <c r="DQ165" s="1"/>
  <c r="DQ166" s="1"/>
  <c r="DQ167" s="1"/>
  <c r="DQ168" s="1"/>
  <c r="DQ169" s="1"/>
  <c r="DQ170" s="1"/>
  <c r="DQ171" s="1"/>
  <c r="DQ172" s="1"/>
  <c r="DQ173" s="1"/>
  <c r="DQ174" s="1"/>
  <c r="DQ175" s="1"/>
  <c r="DQ176" s="1"/>
  <c r="DQ177" s="1"/>
  <c r="DQ178" s="1"/>
  <c r="DQ179" s="1"/>
  <c r="DQ180" s="1"/>
  <c r="DQ181" s="1"/>
  <c r="DQ182" s="1"/>
  <c r="DQ183" s="1"/>
  <c r="DQ184" s="1"/>
  <c r="DQ185" s="1"/>
  <c r="DQ186" s="1"/>
  <c r="DQ187" s="1"/>
  <c r="DQ188" s="1"/>
  <c r="DQ189" s="1"/>
  <c r="DQ190" s="1"/>
  <c r="DQ191" s="1"/>
  <c r="DQ192" s="1"/>
  <c r="DQ193" s="1"/>
  <c r="DQ194" s="1"/>
  <c r="DQ195" s="1"/>
  <c r="DQ196" s="1"/>
  <c r="DQ197" s="1"/>
  <c r="DQ198" s="1"/>
  <c r="DQ199" s="1"/>
  <c r="DQ200" s="1"/>
  <c r="DQ201" s="1"/>
  <c r="DQ202" s="1"/>
  <c r="DQ203" s="1"/>
  <c r="DQ204" s="1"/>
  <c r="DQ205" s="1"/>
  <c r="DQ206" s="1"/>
  <c r="DQ207" s="1"/>
  <c r="DQ216" s="1"/>
  <c r="DQ221" s="1"/>
  <c r="DQ222" s="1"/>
  <c r="DQ223" s="1"/>
  <c r="DQ224" s="1"/>
  <c r="DQ225" s="1"/>
  <c r="DQ226" s="1"/>
  <c r="DQ227" s="1"/>
  <c r="DQ228" s="1"/>
  <c r="DQ229" s="1"/>
  <c r="DQ230" s="1"/>
  <c r="DQ231" s="1"/>
  <c r="DQ232" s="1"/>
  <c r="DQ233" s="1"/>
  <c r="DQ234" s="1"/>
  <c r="DQ235" s="1"/>
  <c r="DQ236" s="1"/>
  <c r="DQ237" s="1"/>
  <c r="DQ238" s="1"/>
  <c r="DQ239" s="1"/>
  <c r="DQ240" s="1"/>
  <c r="DQ241" s="1"/>
  <c r="DQ242" s="1"/>
  <c r="DQ243" s="1"/>
  <c r="DQ244" s="1"/>
  <c r="DQ245" s="1"/>
  <c r="DQ246" s="1"/>
  <c r="DQ247" s="1"/>
  <c r="DQ248" s="1"/>
  <c r="DQ249" s="1"/>
  <c r="DQ250" s="1"/>
  <c r="DQ251" s="1"/>
  <c r="DQ252" s="1"/>
  <c r="DQ253" s="1"/>
  <c r="DQ254" s="1"/>
  <c r="DQ255" s="1"/>
  <c r="DQ256" s="1"/>
  <c r="DQ257" s="1"/>
  <c r="DQ258" s="1"/>
  <c r="DQ259" s="1"/>
  <c r="DQ260" s="1"/>
  <c r="CQ417"/>
  <c r="CT766"/>
  <c r="CQ311"/>
  <c r="CQ401"/>
  <c r="CQ257"/>
  <c r="M765"/>
  <c r="M792" s="1"/>
  <c r="CQ752"/>
  <c r="J429" i="1" l="1"/>
  <c r="J430" s="1"/>
  <c r="J442"/>
  <c r="R771" i="2"/>
  <c r="DQ261"/>
  <c r="DQ262" s="1"/>
  <c r="DQ263" s="1"/>
  <c r="DQ264" s="1"/>
  <c r="DQ265" s="1"/>
  <c r="DQ266" s="1"/>
  <c r="DQ267" s="1"/>
  <c r="DQ268" s="1"/>
  <c r="DQ269" s="1"/>
  <c r="DQ270" s="1"/>
  <c r="DQ274" s="1"/>
  <c r="DQ277" s="1"/>
  <c r="DQ278" s="1"/>
  <c r="DQ279" s="1"/>
  <c r="DQ280" s="1"/>
  <c r="DQ281" s="1"/>
  <c r="DQ282" s="1"/>
  <c r="DQ283" s="1"/>
  <c r="DQ284" s="1"/>
  <c r="DQ285" s="1"/>
  <c r="DQ286" s="1"/>
  <c r="DQ287" s="1"/>
  <c r="DQ288" s="1"/>
  <c r="DQ289" s="1"/>
  <c r="DQ290" s="1"/>
  <c r="DQ291" s="1"/>
  <c r="DQ292" s="1"/>
  <c r="DQ293" s="1"/>
  <c r="DQ294" s="1"/>
  <c r="DQ296" s="1"/>
  <c r="DQ297" s="1"/>
  <c r="DQ298" s="1"/>
  <c r="DQ299" s="1"/>
  <c r="DQ300" s="1"/>
  <c r="DQ301" s="1"/>
  <c r="DQ302" s="1"/>
  <c r="DQ303" s="1"/>
  <c r="DQ304" s="1"/>
  <c r="DQ305" s="1"/>
  <c r="DQ306" s="1"/>
  <c r="DQ307" s="1"/>
  <c r="DQ308" s="1"/>
  <c r="DQ309" s="1"/>
  <c r="DQ310" s="1"/>
  <c r="DQ311" s="1"/>
  <c r="DQ312" s="1"/>
  <c r="DQ313" s="1"/>
  <c r="DQ314" s="1"/>
  <c r="DQ315" s="1"/>
  <c r="DQ316" s="1"/>
  <c r="DQ317" s="1"/>
  <c r="DQ319" s="1"/>
  <c r="DQ320" s="1"/>
  <c r="DQ321" s="1"/>
  <c r="DQ323" s="1"/>
  <c r="DQ324" s="1"/>
  <c r="DQ325" s="1"/>
  <c r="DQ326" s="1"/>
  <c r="DQ327" s="1"/>
  <c r="DQ328" s="1"/>
  <c r="DQ329" s="1"/>
  <c r="DQ330" s="1"/>
  <c r="DQ331" s="1"/>
  <c r="DQ332" s="1"/>
  <c r="DQ333" s="1"/>
  <c r="DQ334" s="1"/>
  <c r="DQ335" s="1"/>
  <c r="DQ336" s="1"/>
  <c r="DQ337" s="1"/>
  <c r="DQ338" s="1"/>
  <c r="DQ339" s="1"/>
  <c r="DQ340" s="1"/>
  <c r="DQ341" s="1"/>
  <c r="DQ342" s="1"/>
  <c r="DQ343" s="1"/>
  <c r="DQ344" s="1"/>
  <c r="DQ345" s="1"/>
  <c r="DQ346" s="1"/>
  <c r="DQ347" s="1"/>
  <c r="DQ348" s="1"/>
  <c r="DQ349" s="1"/>
  <c r="DQ350" s="1"/>
  <c r="DQ351" s="1"/>
  <c r="DQ352" s="1"/>
  <c r="DQ353" s="1"/>
  <c r="DQ354" s="1"/>
  <c r="DQ355" s="1"/>
  <c r="DQ356" s="1"/>
  <c r="DQ357" s="1"/>
  <c r="DQ358" s="1"/>
  <c r="DQ359" s="1"/>
  <c r="DQ360" s="1"/>
  <c r="DQ361" s="1"/>
  <c r="DQ362" s="1"/>
  <c r="DQ363" s="1"/>
  <c r="DQ364" s="1"/>
  <c r="DQ365" s="1"/>
  <c r="DQ366" s="1"/>
  <c r="DQ381" s="1"/>
  <c r="DQ382" s="1"/>
  <c r="DQ383" s="1"/>
  <c r="DQ384" s="1"/>
  <c r="DQ385" s="1"/>
  <c r="DQ386" s="1"/>
  <c r="DQ387" s="1"/>
  <c r="DQ388" s="1"/>
  <c r="DQ389" s="1"/>
  <c r="DQ390" s="1"/>
  <c r="DQ391" s="1"/>
  <c r="DQ392" s="1"/>
  <c r="DQ393" s="1"/>
  <c r="DQ394" s="1"/>
  <c r="DQ395" s="1"/>
  <c r="DQ396" s="1"/>
  <c r="DQ397" s="1"/>
  <c r="DQ398" s="1"/>
  <c r="DQ399" s="1"/>
  <c r="DQ400" s="1"/>
  <c r="DQ401" s="1"/>
  <c r="DQ402" s="1"/>
  <c r="DQ403" s="1"/>
  <c r="DQ404" s="1"/>
  <c r="DQ405" s="1"/>
  <c r="DQ406" s="1"/>
  <c r="DQ407" s="1"/>
  <c r="DQ408" s="1"/>
  <c r="DQ409" s="1"/>
  <c r="DQ410" s="1"/>
  <c r="DQ411" s="1"/>
  <c r="DQ412" s="1"/>
  <c r="DQ413" s="1"/>
  <c r="DQ414" s="1"/>
  <c r="DQ415" s="1"/>
  <c r="DQ416" s="1"/>
  <c r="DQ417" s="1"/>
  <c r="DQ418" s="1"/>
  <c r="DQ419" s="1"/>
  <c r="DQ420" s="1"/>
  <c r="DQ421" s="1"/>
  <c r="DQ422" s="1"/>
  <c r="DQ423" s="1"/>
  <c r="DQ424" s="1"/>
  <c r="DQ425" s="1"/>
  <c r="DQ426" s="1"/>
  <c r="DQ427" s="1"/>
  <c r="DQ428" s="1"/>
  <c r="DQ429" s="1"/>
  <c r="DQ430" s="1"/>
  <c r="DQ431" s="1"/>
  <c r="DQ432" s="1"/>
  <c r="DQ433" s="1"/>
  <c r="DQ434" s="1"/>
  <c r="DQ435" s="1"/>
  <c r="DQ436" s="1"/>
  <c r="DQ437" s="1"/>
  <c r="DQ438" s="1"/>
  <c r="DQ439" s="1"/>
  <c r="DQ441" s="1"/>
  <c r="DQ442" s="1"/>
  <c r="DQ443" s="1"/>
  <c r="DQ444" s="1"/>
  <c r="DQ445" s="1"/>
  <c r="DQ446" s="1"/>
  <c r="DQ447" s="1"/>
  <c r="DQ448" s="1"/>
  <c r="DQ449" s="1"/>
  <c r="DQ450" s="1"/>
  <c r="DQ451" s="1"/>
  <c r="DQ452" s="1"/>
  <c r="DQ453" s="1"/>
  <c r="DQ454" s="1"/>
  <c r="DQ455" s="1"/>
  <c r="DQ456" s="1"/>
  <c r="DQ457" s="1"/>
  <c r="DQ458" s="1"/>
  <c r="DQ459" s="1"/>
  <c r="DQ460" s="1"/>
  <c r="DQ461" s="1"/>
  <c r="DQ462" s="1"/>
  <c r="DQ463" s="1"/>
  <c r="DQ464" s="1"/>
  <c r="DQ465" s="1"/>
  <c r="DQ466" s="1"/>
  <c r="DQ467" s="1"/>
  <c r="DQ468" s="1"/>
  <c r="DQ469" s="1"/>
  <c r="DQ470" s="1"/>
  <c r="DQ471" s="1"/>
  <c r="DQ472" s="1"/>
  <c r="DQ473" s="1"/>
  <c r="DQ474" s="1"/>
  <c r="DQ475" s="1"/>
  <c r="DQ476" s="1"/>
  <c r="DQ477" s="1"/>
  <c r="DQ478" s="1"/>
  <c r="DQ479" s="1"/>
  <c r="DQ480" s="1"/>
  <c r="DQ481" s="1"/>
  <c r="DQ482" s="1"/>
  <c r="DQ483" s="1"/>
  <c r="DQ484" s="1"/>
  <c r="DQ485" s="1"/>
  <c r="DQ486" s="1"/>
  <c r="DQ487" s="1"/>
  <c r="DQ501" s="1"/>
  <c r="DQ503" s="1"/>
  <c r="DQ504" s="1"/>
  <c r="DQ505" s="1"/>
  <c r="DQ506" s="1"/>
  <c r="DQ507" s="1"/>
  <c r="DQ508" s="1"/>
  <c r="DQ509" s="1"/>
  <c r="DQ510" s="1"/>
  <c r="DQ511" s="1"/>
  <c r="DQ512" s="1"/>
  <c r="DQ513" s="1"/>
  <c r="DQ514" s="1"/>
  <c r="DQ515" s="1"/>
  <c r="DQ516" s="1"/>
  <c r="DQ517" s="1"/>
  <c r="DQ519" s="1"/>
  <c r="DQ521" s="1"/>
  <c r="DQ522" s="1"/>
  <c r="DQ523" s="1"/>
  <c r="DQ524" s="1"/>
  <c r="DQ525" s="1"/>
  <c r="DQ526" s="1"/>
  <c r="DQ527" s="1"/>
  <c r="DQ528" s="1"/>
  <c r="DQ529" s="1"/>
  <c r="DQ530" s="1"/>
  <c r="DQ531" s="1"/>
  <c r="DQ532" s="1"/>
  <c r="DQ533" s="1"/>
  <c r="DQ534" s="1"/>
  <c r="DQ535" s="1"/>
  <c r="DQ536" s="1"/>
  <c r="DQ537" s="1"/>
  <c r="DQ538" s="1"/>
  <c r="DQ539" s="1"/>
  <c r="DQ540" s="1"/>
  <c r="DQ541" s="1"/>
  <c r="DQ542" s="1"/>
  <c r="DQ543" s="1"/>
  <c r="DQ518" s="1"/>
  <c r="DQ544" s="1"/>
  <c r="DQ545" s="1"/>
  <c r="DQ546" s="1"/>
  <c r="DQ547" s="1"/>
  <c r="DQ548" s="1"/>
  <c r="DQ549" s="1"/>
  <c r="DQ550" s="1"/>
  <c r="DQ551" s="1"/>
  <c r="DQ552" s="1"/>
  <c r="DQ553" s="1"/>
  <c r="DQ554" s="1"/>
  <c r="DQ555" s="1"/>
  <c r="DQ556" s="1"/>
  <c r="DQ557" s="1"/>
  <c r="DQ559" s="1"/>
  <c r="DQ560" s="1"/>
  <c r="DQ561" s="1"/>
  <c r="DQ562" s="1"/>
  <c r="DQ563" s="1"/>
  <c r="DQ564" s="1"/>
  <c r="DQ565" s="1"/>
  <c r="DQ566" s="1"/>
  <c r="DQ567" s="1"/>
  <c r="DQ568" s="1"/>
  <c r="DQ569" s="1"/>
  <c r="DQ570" s="1"/>
  <c r="DQ558" s="1"/>
  <c r="DQ571" s="1"/>
  <c r="DQ572" s="1"/>
  <c r="DQ573" s="1"/>
  <c r="DQ574" s="1"/>
  <c r="DQ575" s="1"/>
  <c r="DQ576" s="1"/>
  <c r="DQ577" s="1"/>
  <c r="DQ578" s="1"/>
  <c r="DQ579" s="1"/>
  <c r="DQ580" s="1"/>
  <c r="DQ581" s="1"/>
  <c r="DQ582" s="1"/>
  <c r="DQ583" s="1"/>
  <c r="DQ584" s="1"/>
  <c r="DQ585" s="1"/>
  <c r="DQ586" s="1"/>
  <c r="DQ587" s="1"/>
  <c r="DQ588" s="1"/>
  <c r="DQ589" s="1"/>
  <c r="DQ590" s="1"/>
  <c r="DQ591" s="1"/>
  <c r="DQ592" s="1"/>
  <c r="DQ593" s="1"/>
  <c r="DQ594" s="1"/>
  <c r="DQ595" s="1"/>
  <c r="DQ596" s="1"/>
  <c r="DQ597" s="1"/>
  <c r="DQ598" s="1"/>
  <c r="DQ599" s="1"/>
  <c r="DQ600" s="1"/>
  <c r="DQ601" s="1"/>
  <c r="DQ602" s="1"/>
  <c r="DQ603" s="1"/>
  <c r="DQ605" s="1"/>
  <c r="DO257"/>
  <c r="DO258" s="1"/>
  <c r="DO259" s="1"/>
  <c r="DO260" s="1"/>
  <c r="DP257"/>
  <c r="DP258" s="1"/>
  <c r="DP259" s="1"/>
  <c r="DP260" s="1"/>
  <c r="DS261"/>
  <c r="DS262" s="1"/>
  <c r="DS263" s="1"/>
  <c r="DS264" s="1"/>
  <c r="DS265" s="1"/>
  <c r="DS266" s="1"/>
  <c r="DS267" s="1"/>
  <c r="DS268" s="1"/>
  <c r="DS269" s="1"/>
  <c r="DS270" s="1"/>
  <c r="DS274" s="1"/>
  <c r="DS277" s="1"/>
  <c r="DS278" s="1"/>
  <c r="DS279" s="1"/>
  <c r="DS280" s="1"/>
  <c r="DS281" s="1"/>
  <c r="DS282" s="1"/>
  <c r="DS283" s="1"/>
  <c r="CQ261"/>
  <c r="AY126" i="7"/>
  <c r="DP261" i="2" l="1"/>
  <c r="DP262" s="1"/>
  <c r="DP263" s="1"/>
  <c r="DP264" s="1"/>
  <c r="DP265" s="1"/>
  <c r="DP266" s="1"/>
  <c r="DP267" s="1"/>
  <c r="DP268" s="1"/>
  <c r="DP269" s="1"/>
  <c r="DP270" s="1"/>
  <c r="DP274" s="1"/>
  <c r="DP277" s="1"/>
  <c r="DP278" s="1"/>
  <c r="DP279" s="1"/>
  <c r="DP280" s="1"/>
  <c r="DP281" s="1"/>
  <c r="DP282" s="1"/>
  <c r="DP283" s="1"/>
  <c r="DP284" s="1"/>
  <c r="DP285" s="1"/>
  <c r="DP286" s="1"/>
  <c r="DP287" s="1"/>
  <c r="DP288" s="1"/>
  <c r="DP289" s="1"/>
  <c r="DP290" s="1"/>
  <c r="DP291" s="1"/>
  <c r="DP292" s="1"/>
  <c r="DP293" s="1"/>
  <c r="DP294" s="1"/>
  <c r="DP296" s="1"/>
  <c r="DP297" s="1"/>
  <c r="DP298" s="1"/>
  <c r="DP299" s="1"/>
  <c r="DP300" s="1"/>
  <c r="DP301" s="1"/>
  <c r="DP302" s="1"/>
  <c r="DP303" s="1"/>
  <c r="DP304" s="1"/>
  <c r="DP305" s="1"/>
  <c r="DP306" s="1"/>
  <c r="DP307" s="1"/>
  <c r="DP308" s="1"/>
  <c r="DP309" s="1"/>
  <c r="DP310" s="1"/>
  <c r="DP311" s="1"/>
  <c r="DP312" s="1"/>
  <c r="DP313" s="1"/>
  <c r="DP314" s="1"/>
  <c r="DP315" s="1"/>
  <c r="DP316" s="1"/>
  <c r="DP317" s="1"/>
  <c r="DP319" s="1"/>
  <c r="DP320" s="1"/>
  <c r="DP321" s="1"/>
  <c r="DP323" s="1"/>
  <c r="DP324" s="1"/>
  <c r="DP325" s="1"/>
  <c r="DP326" s="1"/>
  <c r="DP327" s="1"/>
  <c r="DP328" s="1"/>
  <c r="DP329" s="1"/>
  <c r="DP330" s="1"/>
  <c r="DP331" s="1"/>
  <c r="DP332" s="1"/>
  <c r="DP333" s="1"/>
  <c r="DP334" s="1"/>
  <c r="DP335" s="1"/>
  <c r="DP336" s="1"/>
  <c r="DP337" s="1"/>
  <c r="DP338" s="1"/>
  <c r="DP339" s="1"/>
  <c r="DP340" s="1"/>
  <c r="DP341" s="1"/>
  <c r="DP342" s="1"/>
  <c r="DP343" s="1"/>
  <c r="DP344" s="1"/>
  <c r="DP345" s="1"/>
  <c r="DP346" s="1"/>
  <c r="DP347" s="1"/>
  <c r="DP348" s="1"/>
  <c r="DP349" s="1"/>
  <c r="DP350" s="1"/>
  <c r="DP351" s="1"/>
  <c r="DP352" s="1"/>
  <c r="DP353" s="1"/>
  <c r="DP354" s="1"/>
  <c r="DP355" s="1"/>
  <c r="DP356" s="1"/>
  <c r="DP357" s="1"/>
  <c r="DP358" s="1"/>
  <c r="DP359" s="1"/>
  <c r="DP360" s="1"/>
  <c r="DP361" s="1"/>
  <c r="DP362" s="1"/>
  <c r="DP363" s="1"/>
  <c r="DP364" s="1"/>
  <c r="DP365" s="1"/>
  <c r="DP366" s="1"/>
  <c r="DP381" s="1"/>
  <c r="DP382" s="1"/>
  <c r="DP383" s="1"/>
  <c r="DP384" s="1"/>
  <c r="DP385" s="1"/>
  <c r="DP386" s="1"/>
  <c r="DP387" s="1"/>
  <c r="DP388" s="1"/>
  <c r="DP389" s="1"/>
  <c r="DP390" s="1"/>
  <c r="DP391" s="1"/>
  <c r="DP392" s="1"/>
  <c r="DP393" s="1"/>
  <c r="DP394" s="1"/>
  <c r="DP395" s="1"/>
  <c r="DP396" s="1"/>
  <c r="DP397" s="1"/>
  <c r="DP398" s="1"/>
  <c r="DP399" s="1"/>
  <c r="DP400" s="1"/>
  <c r="DP401" s="1"/>
  <c r="DP402" s="1"/>
  <c r="DP403" s="1"/>
  <c r="DP404" s="1"/>
  <c r="DP405" s="1"/>
  <c r="DP406" s="1"/>
  <c r="DP407" s="1"/>
  <c r="DP408" s="1"/>
  <c r="DP409" s="1"/>
  <c r="DP410" s="1"/>
  <c r="DP411" s="1"/>
  <c r="DP412" s="1"/>
  <c r="DP413" s="1"/>
  <c r="DP414" s="1"/>
  <c r="DP415" s="1"/>
  <c r="DP416" s="1"/>
  <c r="DP417" s="1"/>
  <c r="DP418" s="1"/>
  <c r="DP419" s="1"/>
  <c r="DP420" s="1"/>
  <c r="DP421" s="1"/>
  <c r="DP422" s="1"/>
  <c r="DP423" s="1"/>
  <c r="DP424" s="1"/>
  <c r="DP425" s="1"/>
  <c r="DP426" s="1"/>
  <c r="DP427" s="1"/>
  <c r="DP428" s="1"/>
  <c r="DP429" s="1"/>
  <c r="DP430" s="1"/>
  <c r="DP431" s="1"/>
  <c r="DP432" s="1"/>
  <c r="DP433" s="1"/>
  <c r="DP434" s="1"/>
  <c r="DP435" s="1"/>
  <c r="DP436" s="1"/>
  <c r="DP437" s="1"/>
  <c r="DP438" s="1"/>
  <c r="DP439" s="1"/>
  <c r="DP441" s="1"/>
  <c r="DP442" s="1"/>
  <c r="DP443" s="1"/>
  <c r="DP444" s="1"/>
  <c r="DP445" s="1"/>
  <c r="DP446" s="1"/>
  <c r="DP447" s="1"/>
  <c r="DP448" s="1"/>
  <c r="DP449" s="1"/>
  <c r="DP450" s="1"/>
  <c r="DP451" s="1"/>
  <c r="DP452" s="1"/>
  <c r="DP453" s="1"/>
  <c r="DP454" s="1"/>
  <c r="DP455" s="1"/>
  <c r="DP456" s="1"/>
  <c r="DP457" s="1"/>
  <c r="DP458" s="1"/>
  <c r="DP459" s="1"/>
  <c r="DP460" s="1"/>
  <c r="DP461" s="1"/>
  <c r="DP462" s="1"/>
  <c r="DP463" s="1"/>
  <c r="DP464" s="1"/>
  <c r="DP465" s="1"/>
  <c r="DP466" s="1"/>
  <c r="DP467" s="1"/>
  <c r="DP468" s="1"/>
  <c r="DP469" s="1"/>
  <c r="DP470" s="1"/>
  <c r="DP471" s="1"/>
  <c r="DP472" s="1"/>
  <c r="DP473" s="1"/>
  <c r="DP474" s="1"/>
  <c r="DP475" s="1"/>
  <c r="DP476" s="1"/>
  <c r="DP477" s="1"/>
  <c r="DP478" s="1"/>
  <c r="DP479" s="1"/>
  <c r="DP480" s="1"/>
  <c r="DP481" s="1"/>
  <c r="DP482" s="1"/>
  <c r="DP483" s="1"/>
  <c r="DP484" s="1"/>
  <c r="DP485" s="1"/>
  <c r="DP486" s="1"/>
  <c r="DP487" s="1"/>
  <c r="DP501" s="1"/>
  <c r="DP503" s="1"/>
  <c r="DP504" s="1"/>
  <c r="DP505" s="1"/>
  <c r="DP506" s="1"/>
  <c r="DP507" s="1"/>
  <c r="DP508" s="1"/>
  <c r="DP509" s="1"/>
  <c r="DP510" s="1"/>
  <c r="DP511" s="1"/>
  <c r="DP512" s="1"/>
  <c r="DP513" s="1"/>
  <c r="DP514" s="1"/>
  <c r="DP515" s="1"/>
  <c r="DP516" s="1"/>
  <c r="DP517" s="1"/>
  <c r="DP519" s="1"/>
  <c r="DP521" s="1"/>
  <c r="DP522" s="1"/>
  <c r="DP523" s="1"/>
  <c r="DP524" s="1"/>
  <c r="DP525" s="1"/>
  <c r="DP526" s="1"/>
  <c r="DP527" s="1"/>
  <c r="DP528" s="1"/>
  <c r="DP529" s="1"/>
  <c r="DP530" s="1"/>
  <c r="DP531" s="1"/>
  <c r="DP532" s="1"/>
  <c r="DP533" s="1"/>
  <c r="DP534" s="1"/>
  <c r="DP535" s="1"/>
  <c r="DP536" s="1"/>
  <c r="DP537" s="1"/>
  <c r="DP538" s="1"/>
  <c r="DP539" s="1"/>
  <c r="DP540" s="1"/>
  <c r="DP541" s="1"/>
  <c r="DP542" s="1"/>
  <c r="DP543" s="1"/>
  <c r="DP518" s="1"/>
  <c r="DP544" s="1"/>
  <c r="DP545" s="1"/>
  <c r="DP546" s="1"/>
  <c r="DP547" s="1"/>
  <c r="DP548" s="1"/>
  <c r="DP549" s="1"/>
  <c r="DP550" s="1"/>
  <c r="DP551" s="1"/>
  <c r="DP552" s="1"/>
  <c r="DP553" s="1"/>
  <c r="DP554" s="1"/>
  <c r="DP555" s="1"/>
  <c r="DP556" s="1"/>
  <c r="DP557" s="1"/>
  <c r="DP559" s="1"/>
  <c r="DP560" s="1"/>
  <c r="DP561" s="1"/>
  <c r="DP562" s="1"/>
  <c r="DP563" s="1"/>
  <c r="DP564" s="1"/>
  <c r="DP565" s="1"/>
  <c r="DP566" s="1"/>
  <c r="DP567" s="1"/>
  <c r="DP568" s="1"/>
  <c r="DP569" s="1"/>
  <c r="DP570" s="1"/>
  <c r="DP558" s="1"/>
  <c r="DP571" s="1"/>
  <c r="DP572" s="1"/>
  <c r="DP573" s="1"/>
  <c r="DP574" s="1"/>
  <c r="DP575" s="1"/>
  <c r="DP576" s="1"/>
  <c r="DP577" s="1"/>
  <c r="DP578" s="1"/>
  <c r="DP579" s="1"/>
  <c r="DP580" s="1"/>
  <c r="DP581" s="1"/>
  <c r="DP582" s="1"/>
  <c r="DP583" s="1"/>
  <c r="DP584" s="1"/>
  <c r="DP585" s="1"/>
  <c r="DP586" s="1"/>
  <c r="DP587" s="1"/>
  <c r="DP588" s="1"/>
  <c r="DP589" s="1"/>
  <c r="DP590" s="1"/>
  <c r="DP591" s="1"/>
  <c r="DP592" s="1"/>
  <c r="DP593" s="1"/>
  <c r="DP594" s="1"/>
  <c r="DP595" s="1"/>
  <c r="DP596" s="1"/>
  <c r="DP597" s="1"/>
  <c r="DP598" s="1"/>
  <c r="DP599" s="1"/>
  <c r="DP600" s="1"/>
  <c r="DP601" s="1"/>
  <c r="DP602" s="1"/>
  <c r="DP603" s="1"/>
  <c r="DP605" s="1"/>
  <c r="DO261"/>
  <c r="DO262" s="1"/>
  <c r="DO263" s="1"/>
  <c r="DO264" s="1"/>
  <c r="DO265" s="1"/>
  <c r="DO266" s="1"/>
  <c r="DO267" s="1"/>
  <c r="DO268" s="1"/>
  <c r="DO269" s="1"/>
  <c r="DO270" s="1"/>
  <c r="DO274" s="1"/>
  <c r="DO277" s="1"/>
  <c r="DO278" s="1"/>
  <c r="DO279" s="1"/>
  <c r="DO280" s="1"/>
  <c r="DO281" s="1"/>
  <c r="DO282" s="1"/>
  <c r="DO283" s="1"/>
  <c r="DO284" s="1"/>
  <c r="DO285" s="1"/>
  <c r="DO286" s="1"/>
  <c r="DO287" s="1"/>
  <c r="DO288" s="1"/>
  <c r="DO289" s="1"/>
  <c r="DO290" s="1"/>
  <c r="DO291" s="1"/>
  <c r="DO292" s="1"/>
  <c r="DO293" s="1"/>
  <c r="DO294" s="1"/>
  <c r="DO296" s="1"/>
  <c r="DO297" s="1"/>
  <c r="DO298" s="1"/>
  <c r="DO299" s="1"/>
  <c r="DO300" s="1"/>
  <c r="DO301" s="1"/>
  <c r="DO302" s="1"/>
  <c r="DO303" s="1"/>
  <c r="DO304" s="1"/>
  <c r="DO305" s="1"/>
  <c r="DO306" s="1"/>
  <c r="DO307" s="1"/>
  <c r="DO308" s="1"/>
  <c r="DO309" s="1"/>
  <c r="DO310" s="1"/>
  <c r="DO311" s="1"/>
  <c r="DO312" s="1"/>
  <c r="DO313" s="1"/>
  <c r="DO314" s="1"/>
  <c r="DO315" s="1"/>
  <c r="DO316" s="1"/>
  <c r="DO317" s="1"/>
  <c r="DO319" s="1"/>
  <c r="DO320" s="1"/>
  <c r="DO321" s="1"/>
  <c r="DO323" s="1"/>
  <c r="DO324" s="1"/>
  <c r="DO325" s="1"/>
  <c r="DO326" s="1"/>
  <c r="DO327" s="1"/>
  <c r="DO328" s="1"/>
  <c r="DO329" s="1"/>
  <c r="DO330" s="1"/>
  <c r="DO331" s="1"/>
  <c r="DO332" s="1"/>
  <c r="DO333" s="1"/>
  <c r="DO334" s="1"/>
  <c r="DO335" s="1"/>
  <c r="DO336" s="1"/>
  <c r="DO337" s="1"/>
  <c r="DO338" s="1"/>
  <c r="DO339" s="1"/>
  <c r="DO340" s="1"/>
  <c r="DO341" s="1"/>
  <c r="DO342" s="1"/>
  <c r="DO343" s="1"/>
  <c r="DO344" s="1"/>
  <c r="DO345" s="1"/>
  <c r="DO346" s="1"/>
  <c r="DO347" s="1"/>
  <c r="DO348" s="1"/>
  <c r="DO349" s="1"/>
  <c r="DO350" s="1"/>
  <c r="DO351" s="1"/>
  <c r="DO352" s="1"/>
  <c r="DO353" s="1"/>
  <c r="DO354" s="1"/>
  <c r="DO355" s="1"/>
  <c r="DO356" s="1"/>
  <c r="DO357" s="1"/>
  <c r="DO358" s="1"/>
  <c r="DO359" s="1"/>
  <c r="DO360" s="1"/>
  <c r="DO361" s="1"/>
  <c r="DO362" s="1"/>
  <c r="DO363" s="1"/>
  <c r="DO364" s="1"/>
  <c r="DO365" s="1"/>
  <c r="DO366" s="1"/>
  <c r="DO381" s="1"/>
  <c r="DO382" s="1"/>
  <c r="DO383" s="1"/>
  <c r="DO384" s="1"/>
  <c r="DO385" s="1"/>
  <c r="DO386" s="1"/>
  <c r="DO387" s="1"/>
  <c r="DO388" s="1"/>
  <c r="DO389" s="1"/>
  <c r="DO390" s="1"/>
  <c r="DO391" s="1"/>
  <c r="DO392" s="1"/>
  <c r="DO393" s="1"/>
  <c r="DO394" s="1"/>
  <c r="DO395" s="1"/>
  <c r="DO396" s="1"/>
  <c r="DO397" s="1"/>
  <c r="DO398" s="1"/>
  <c r="DO399" s="1"/>
  <c r="DO400" s="1"/>
  <c r="DO401" s="1"/>
  <c r="DO402" s="1"/>
  <c r="DO403" s="1"/>
  <c r="DO404" s="1"/>
  <c r="DO405" s="1"/>
  <c r="DO406" s="1"/>
  <c r="DO407" s="1"/>
  <c r="DO408" s="1"/>
  <c r="DO409" s="1"/>
  <c r="DO410" s="1"/>
  <c r="DO411" s="1"/>
  <c r="DO412" s="1"/>
  <c r="DO413" s="1"/>
  <c r="DO414" s="1"/>
  <c r="DO415" s="1"/>
  <c r="DO416" s="1"/>
  <c r="DO417" s="1"/>
  <c r="DO418" s="1"/>
  <c r="DO419" s="1"/>
  <c r="DO420" s="1"/>
  <c r="DO421" s="1"/>
  <c r="DO422" s="1"/>
  <c r="DO423" s="1"/>
  <c r="DO424" s="1"/>
  <c r="DO425" s="1"/>
  <c r="DO426" s="1"/>
  <c r="DO427" s="1"/>
  <c r="DO428" s="1"/>
  <c r="DO429" s="1"/>
  <c r="DO430" s="1"/>
  <c r="DO431" s="1"/>
  <c r="DO432" s="1"/>
  <c r="DO433" s="1"/>
  <c r="DO434" s="1"/>
  <c r="DO435" s="1"/>
  <c r="DO436" s="1"/>
  <c r="DO437" s="1"/>
  <c r="DO438" s="1"/>
  <c r="DO439" s="1"/>
  <c r="DO441" s="1"/>
  <c r="DO442" s="1"/>
  <c r="DO443" s="1"/>
  <c r="DO444" s="1"/>
  <c r="DO445" s="1"/>
  <c r="DO446" s="1"/>
  <c r="DO447" s="1"/>
  <c r="DO448" s="1"/>
  <c r="DO449" s="1"/>
  <c r="DO450" s="1"/>
  <c r="DO451" s="1"/>
  <c r="DO452" s="1"/>
  <c r="DO453" s="1"/>
  <c r="DO454" s="1"/>
  <c r="DO455" s="1"/>
  <c r="DO456" s="1"/>
  <c r="DO457" s="1"/>
  <c r="DO458" s="1"/>
  <c r="DO459" s="1"/>
  <c r="DO460" s="1"/>
  <c r="DO461" s="1"/>
  <c r="DO462" s="1"/>
  <c r="DO463" s="1"/>
  <c r="DO464" s="1"/>
  <c r="DO465" s="1"/>
  <c r="DO466" s="1"/>
  <c r="DO467" s="1"/>
  <c r="DO468" s="1"/>
  <c r="DO469" s="1"/>
  <c r="DO470" s="1"/>
  <c r="DO471" s="1"/>
  <c r="DO472" s="1"/>
  <c r="DO473" s="1"/>
  <c r="DO474" s="1"/>
  <c r="DO475" s="1"/>
  <c r="DO476" s="1"/>
  <c r="DO477" s="1"/>
  <c r="DO478" s="1"/>
  <c r="DO479" s="1"/>
  <c r="DO480" s="1"/>
  <c r="DO481" s="1"/>
  <c r="DO482" s="1"/>
  <c r="DO483" s="1"/>
  <c r="DO484" s="1"/>
  <c r="DO485" s="1"/>
  <c r="DO486" s="1"/>
  <c r="DO487" s="1"/>
  <c r="DO501" s="1"/>
  <c r="DO503" s="1"/>
  <c r="DO504" s="1"/>
  <c r="DO505" s="1"/>
  <c r="DO506" s="1"/>
  <c r="DO507" s="1"/>
  <c r="DO508" s="1"/>
  <c r="DO509" s="1"/>
  <c r="DO510" s="1"/>
  <c r="DO511" s="1"/>
  <c r="DO512" s="1"/>
  <c r="DO513" s="1"/>
  <c r="DO514" s="1"/>
  <c r="DO515" s="1"/>
  <c r="DO516" s="1"/>
  <c r="DO517" s="1"/>
  <c r="DO519" s="1"/>
  <c r="DO521" s="1"/>
  <c r="DO522" s="1"/>
  <c r="DO523" s="1"/>
  <c r="DO524" s="1"/>
  <c r="DO525" s="1"/>
  <c r="DO526" s="1"/>
  <c r="DO527" s="1"/>
  <c r="DO528" s="1"/>
  <c r="DO529" s="1"/>
  <c r="DO530" s="1"/>
  <c r="DO531" s="1"/>
  <c r="DO532" s="1"/>
  <c r="DO533" s="1"/>
  <c r="DO534" s="1"/>
  <c r="DO535" s="1"/>
  <c r="DO536" s="1"/>
  <c r="DO537" s="1"/>
  <c r="DO538" s="1"/>
  <c r="DO539" s="1"/>
  <c r="DO540" s="1"/>
  <c r="DO541" s="1"/>
  <c r="DO542" s="1"/>
  <c r="DO543" s="1"/>
  <c r="DO518" s="1"/>
  <c r="DO544" s="1"/>
  <c r="DO545" s="1"/>
  <c r="DO546" s="1"/>
  <c r="DO547" s="1"/>
  <c r="DO548" s="1"/>
  <c r="DO549" s="1"/>
  <c r="DO550" s="1"/>
  <c r="DO551" s="1"/>
  <c r="DO552" s="1"/>
  <c r="DO553" s="1"/>
  <c r="DO554" s="1"/>
  <c r="DO555" s="1"/>
  <c r="DO556" s="1"/>
  <c r="DO557" s="1"/>
  <c r="DO559" s="1"/>
  <c r="DO560" s="1"/>
  <c r="DO561" s="1"/>
  <c r="DO562" s="1"/>
  <c r="DO563" s="1"/>
  <c r="DO564" s="1"/>
  <c r="DO565" s="1"/>
  <c r="DO566" s="1"/>
  <c r="DO567" s="1"/>
  <c r="DO568" s="1"/>
  <c r="DO569" s="1"/>
  <c r="DO570" s="1"/>
  <c r="DO558" s="1"/>
  <c r="DO571" s="1"/>
  <c r="DO572" s="1"/>
  <c r="DO573" s="1"/>
  <c r="DO574" s="1"/>
  <c r="DO575" s="1"/>
  <c r="DO576" s="1"/>
  <c r="DO577" s="1"/>
  <c r="DO578" s="1"/>
  <c r="DO579" s="1"/>
  <c r="DO580" s="1"/>
  <c r="DO581" s="1"/>
  <c r="DO582" s="1"/>
  <c r="DO583" s="1"/>
  <c r="DO584" s="1"/>
  <c r="DO585" s="1"/>
  <c r="DO586" s="1"/>
  <c r="DO587" s="1"/>
  <c r="DO588" s="1"/>
  <c r="DO589" s="1"/>
  <c r="DO590" s="1"/>
  <c r="DO591" s="1"/>
  <c r="DO592" s="1"/>
  <c r="DO593" s="1"/>
  <c r="DO594" s="1"/>
  <c r="DO595" s="1"/>
  <c r="DO596" s="1"/>
  <c r="DO597" s="1"/>
  <c r="DO598" s="1"/>
  <c r="DO599" s="1"/>
  <c r="DO600" s="1"/>
  <c r="DO601" s="1"/>
  <c r="DO602" s="1"/>
  <c r="DO603" s="1"/>
  <c r="DO605" s="1"/>
  <c r="DO606" s="1"/>
  <c r="DO607" s="1"/>
  <c r="DO608" s="1"/>
  <c r="DO609" s="1"/>
  <c r="DO610" s="1"/>
  <c r="DO611" s="1"/>
  <c r="DO612" s="1"/>
  <c r="DO613" s="1"/>
  <c r="DO614" s="1"/>
  <c r="DO615" s="1"/>
  <c r="DO616" s="1"/>
  <c r="DO617" s="1"/>
  <c r="DO618" s="1"/>
  <c r="DO619" s="1"/>
  <c r="DO620" s="1"/>
  <c r="DO621" s="1"/>
  <c r="DO622" s="1"/>
  <c r="DO628" s="1"/>
  <c r="DO629" s="1"/>
  <c r="DO630" s="1"/>
  <c r="DO631" s="1"/>
  <c r="DO632" s="1"/>
  <c r="DO633" s="1"/>
  <c r="DO634" s="1"/>
  <c r="DO635" s="1"/>
  <c r="DO636" s="1"/>
  <c r="DO637" s="1"/>
  <c r="DO638" s="1"/>
  <c r="DO639" s="1"/>
  <c r="DO640" s="1"/>
  <c r="DO641" s="1"/>
  <c r="DO642" s="1"/>
  <c r="DO643" s="1"/>
  <c r="DO644" s="1"/>
  <c r="DO645" s="1"/>
  <c r="DO646" s="1"/>
  <c r="DO647" s="1"/>
  <c r="DO648" s="1"/>
  <c r="O5" i="9"/>
  <c r="O7"/>
  <c r="AQ599" i="2"/>
  <c r="DK599" s="1"/>
  <c r="AS599" l="1"/>
  <c r="AS5" s="1"/>
  <c r="AP374" i="1" l="1"/>
  <c r="AR360"/>
  <c r="AT360" l="1"/>
  <c r="AV360" l="1"/>
  <c r="AX360" l="1"/>
  <c r="AZ360" l="1"/>
  <c r="W765" i="2" l="1"/>
  <c r="W792" s="1"/>
  <c r="U765"/>
  <c r="U792" s="1"/>
  <c r="AA765" l="1"/>
  <c r="AA792" s="1"/>
  <c r="Y765"/>
  <c r="Y792" s="1"/>
  <c r="CQ672"/>
  <c r="AD725" l="1"/>
  <c r="AD7" l="1"/>
  <c r="DE725"/>
  <c r="AD770"/>
  <c r="AD771" s="1"/>
  <c r="AD765"/>
  <c r="AE766" l="1"/>
  <c r="AE9" s="1"/>
  <c r="AE791" s="1"/>
  <c r="AD792"/>
  <c r="DY725"/>
  <c r="DY726" s="1"/>
  <c r="DY727" s="1"/>
  <c r="DY728" s="1"/>
  <c r="DY729" s="1"/>
  <c r="DY730" s="1"/>
  <c r="DY731" s="1"/>
  <c r="DY732" s="1"/>
  <c r="DY733" s="1"/>
  <c r="DY734" s="1"/>
  <c r="DY735" s="1"/>
  <c r="DY736" s="1"/>
  <c r="DY737" s="1"/>
  <c r="DY738" s="1"/>
  <c r="DY739" s="1"/>
  <c r="DY740" s="1"/>
  <c r="DY741" s="1"/>
  <c r="DY742" s="1"/>
  <c r="DY743" s="1"/>
  <c r="DY745" s="1"/>
  <c r="DY746" s="1"/>
  <c r="DY747" s="1"/>
  <c r="DY748" s="1"/>
  <c r="DY749" s="1"/>
  <c r="DY750" s="1"/>
  <c r="DY751" s="1"/>
  <c r="DY752" s="1"/>
  <c r="DY753" s="1"/>
  <c r="DY754" s="1"/>
  <c r="DY755" s="1"/>
  <c r="DY756" s="1"/>
  <c r="DY488" s="1"/>
  <c r="DY489" s="1"/>
  <c r="DY490" s="1"/>
  <c r="DY495" s="1"/>
  <c r="DY496" s="1"/>
  <c r="DY497" s="1"/>
  <c r="DY498" s="1"/>
  <c r="DY500" s="1"/>
  <c r="DE765"/>
  <c r="DE766" l="1"/>
  <c r="DS284"/>
  <c r="DS285" s="1"/>
  <c r="DS286" s="1"/>
  <c r="DS287" s="1"/>
  <c r="DS288" s="1"/>
  <c r="DS289" s="1"/>
  <c r="DS290" s="1"/>
  <c r="DS291" s="1"/>
  <c r="DS292" s="1"/>
  <c r="DS293" s="1"/>
  <c r="DS294" s="1"/>
  <c r="DS296" s="1"/>
  <c r="DS297" s="1"/>
  <c r="DS298" s="1"/>
  <c r="DS299" s="1"/>
  <c r="DS300" s="1"/>
  <c r="DS301" s="1"/>
  <c r="DS302" s="1"/>
  <c r="DS303" s="1"/>
  <c r="DS304" s="1"/>
  <c r="DS305" s="1"/>
  <c r="DS306" s="1"/>
  <c r="DS307" s="1"/>
  <c r="DS308" s="1"/>
  <c r="DS309" s="1"/>
  <c r="DS310" s="1"/>
  <c r="DS311" s="1"/>
  <c r="DS312" s="1"/>
  <c r="DS313" s="1"/>
  <c r="DS314" s="1"/>
  <c r="DS315" s="1"/>
  <c r="DS316" s="1"/>
  <c r="DS317" s="1"/>
  <c r="DS319" s="1"/>
  <c r="DS320" s="1"/>
  <c r="DS321" s="1"/>
  <c r="DS323" s="1"/>
  <c r="DS324" s="1"/>
  <c r="DS325" s="1"/>
  <c r="DS326" s="1"/>
  <c r="DS327" s="1"/>
  <c r="DS328" s="1"/>
  <c r="DS329" s="1"/>
  <c r="DS330" s="1"/>
  <c r="DS331" s="1"/>
  <c r="DS332" s="1"/>
  <c r="DS333" s="1"/>
  <c r="DS334" s="1"/>
  <c r="DS335" s="1"/>
  <c r="DS336" s="1"/>
  <c r="DS337" s="1"/>
  <c r="DS338" s="1"/>
  <c r="DS339" s="1"/>
  <c r="DS340" s="1"/>
  <c r="DS341" s="1"/>
  <c r="DS342" s="1"/>
  <c r="DS343" s="1"/>
  <c r="DS344" s="1"/>
  <c r="DS345" s="1"/>
  <c r="DS346" s="1"/>
  <c r="DS347" s="1"/>
  <c r="DS348" s="1"/>
  <c r="DS349" s="1"/>
  <c r="DS350" s="1"/>
  <c r="DS351" s="1"/>
  <c r="DS352" s="1"/>
  <c r="DS353" s="1"/>
  <c r="DS354" s="1"/>
  <c r="DS355" s="1"/>
  <c r="DS356" s="1"/>
  <c r="DS357" s="1"/>
  <c r="DS358" s="1"/>
  <c r="DS359" s="1"/>
  <c r="DS360" s="1"/>
  <c r="DS361" s="1"/>
  <c r="DS362" s="1"/>
  <c r="DS363" s="1"/>
  <c r="DS364" s="1"/>
  <c r="DS365" s="1"/>
  <c r="DS366" s="1"/>
  <c r="DS381" s="1"/>
  <c r="DS382" s="1"/>
  <c r="DS383" s="1"/>
  <c r="DS384" s="1"/>
  <c r="DS385" s="1"/>
  <c r="DS386" s="1"/>
  <c r="DS387" s="1"/>
  <c r="DS388" s="1"/>
  <c r="DS389" s="1"/>
  <c r="DS390" s="1"/>
  <c r="DS391" s="1"/>
  <c r="DS392" s="1"/>
  <c r="DS393" s="1"/>
  <c r="DS394" s="1"/>
  <c r="DS395" s="1"/>
  <c r="DS396" s="1"/>
  <c r="DS397" s="1"/>
  <c r="DS398" s="1"/>
  <c r="DS399" s="1"/>
  <c r="DS400" s="1"/>
  <c r="DS401" s="1"/>
  <c r="DS402" s="1"/>
  <c r="DS403" s="1"/>
  <c r="DS404" s="1"/>
  <c r="DS405" s="1"/>
  <c r="DS406" s="1"/>
  <c r="DS407" s="1"/>
  <c r="DS408" s="1"/>
  <c r="DS409" s="1"/>
  <c r="DS410" s="1"/>
  <c r="DS411" s="1"/>
  <c r="DS412" s="1"/>
  <c r="DS413" s="1"/>
  <c r="DS414" s="1"/>
  <c r="DS415" s="1"/>
  <c r="DS416" s="1"/>
  <c r="DS417" s="1"/>
  <c r="DS418" s="1"/>
  <c r="DS419" s="1"/>
  <c r="DS420" s="1"/>
  <c r="DS421" s="1"/>
  <c r="DS422" s="1"/>
  <c r="DS423" s="1"/>
  <c r="DS424" s="1"/>
  <c r="DS425" s="1"/>
  <c r="DS426" s="1"/>
  <c r="DS427" s="1"/>
  <c r="DS428" s="1"/>
  <c r="DS429" s="1"/>
  <c r="DS430" s="1"/>
  <c r="DS431" s="1"/>
  <c r="DS432" s="1"/>
  <c r="DS433" s="1"/>
  <c r="DS434" s="1"/>
  <c r="DS435" s="1"/>
  <c r="DS436" s="1"/>
  <c r="DS437" s="1"/>
  <c r="DS438" s="1"/>
  <c r="DS439" s="1"/>
  <c r="DS441" s="1"/>
  <c r="DS442" s="1"/>
  <c r="DS443" s="1"/>
  <c r="DS444" s="1"/>
  <c r="DS445" s="1"/>
  <c r="DS446" s="1"/>
  <c r="DS447" s="1"/>
  <c r="DS448" s="1"/>
  <c r="DS449" s="1"/>
  <c r="DS450" s="1"/>
  <c r="DS451" s="1"/>
  <c r="DS452" s="1"/>
  <c r="DS453" s="1"/>
  <c r="DS454" s="1"/>
  <c r="DS455" s="1"/>
  <c r="DS456" s="1"/>
  <c r="DS457" s="1"/>
  <c r="DS458" s="1"/>
  <c r="DS459" s="1"/>
  <c r="DS460" s="1"/>
  <c r="DS461" s="1"/>
  <c r="DS462" s="1"/>
  <c r="DS463" s="1"/>
  <c r="DS464" s="1"/>
  <c r="DS465" s="1"/>
  <c r="DS466" s="1"/>
  <c r="DS467" s="1"/>
  <c r="DS468" s="1"/>
  <c r="DS469" s="1"/>
  <c r="DS470" s="1"/>
  <c r="DS471" s="1"/>
  <c r="DS472" s="1"/>
  <c r="DS473" s="1"/>
  <c r="DS474" s="1"/>
  <c r="DS475" s="1"/>
  <c r="DS476" s="1"/>
  <c r="DS477" s="1"/>
  <c r="DS478" s="1"/>
  <c r="DS479" s="1"/>
  <c r="DS480" s="1"/>
  <c r="DS481" s="1"/>
  <c r="DS482" s="1"/>
  <c r="DS483" s="1"/>
  <c r="DS484" s="1"/>
  <c r="DS485" s="1"/>
  <c r="DS486" s="1"/>
  <c r="DS487" s="1"/>
  <c r="DS501" s="1"/>
  <c r="DS503" s="1"/>
  <c r="DS504" s="1"/>
  <c r="DS505" s="1"/>
  <c r="DS506" s="1"/>
  <c r="DS507" s="1"/>
  <c r="DS508" s="1"/>
  <c r="DS509" s="1"/>
  <c r="DS510" s="1"/>
  <c r="DS511" s="1"/>
  <c r="DS512" s="1"/>
  <c r="DS513" s="1"/>
  <c r="DS514" s="1"/>
  <c r="DS515" s="1"/>
  <c r="DS516" s="1"/>
  <c r="DS517" s="1"/>
  <c r="DS519" s="1"/>
  <c r="DS521" s="1"/>
  <c r="DS522" s="1"/>
  <c r="DS523" s="1"/>
  <c r="DS524" s="1"/>
  <c r="DS525" s="1"/>
  <c r="DS526" s="1"/>
  <c r="DS527" s="1"/>
  <c r="DS528" s="1"/>
  <c r="DS529" s="1"/>
  <c r="DS530" s="1"/>
  <c r="DS531" s="1"/>
  <c r="DS532" s="1"/>
  <c r="DS533" s="1"/>
  <c r="DS534" s="1"/>
  <c r="DS535" s="1"/>
  <c r="DS536" s="1"/>
  <c r="DS537" s="1"/>
  <c r="DS538" s="1"/>
  <c r="DS539" s="1"/>
  <c r="DS540" s="1"/>
  <c r="DS541" s="1"/>
  <c r="DS542" s="1"/>
  <c r="DS543" s="1"/>
  <c r="DS518" s="1"/>
  <c r="DS544" s="1"/>
  <c r="DS545" s="1"/>
  <c r="DS546" s="1"/>
  <c r="DS547" s="1"/>
  <c r="DS548" s="1"/>
  <c r="DS549" s="1"/>
  <c r="DS550" s="1"/>
  <c r="DS551" s="1"/>
  <c r="DS552" s="1"/>
  <c r="DS553" s="1"/>
  <c r="DS554" s="1"/>
  <c r="DS555" s="1"/>
  <c r="DS556" s="1"/>
  <c r="DS557" s="1"/>
  <c r="DS559" s="1"/>
  <c r="DS560" s="1"/>
  <c r="DS561" s="1"/>
  <c r="DS562" s="1"/>
  <c r="DS563" s="1"/>
  <c r="DS564" s="1"/>
  <c r="DS565" s="1"/>
  <c r="DS566" s="1"/>
  <c r="DS567" s="1"/>
  <c r="DS568" s="1"/>
  <c r="DS569" s="1"/>
  <c r="DS570" s="1"/>
  <c r="DS558" s="1"/>
  <c r="DS571" s="1"/>
  <c r="DS572" s="1"/>
  <c r="DS573" s="1"/>
  <c r="DS574" s="1"/>
  <c r="DS575" s="1"/>
  <c r="DS576" s="1"/>
  <c r="DS577" s="1"/>
  <c r="DS578" s="1"/>
  <c r="DS579" s="1"/>
  <c r="DS580" s="1"/>
  <c r="DS581" s="1"/>
  <c r="DS582" s="1"/>
  <c r="DS583" s="1"/>
  <c r="DS584" s="1"/>
  <c r="DS585" s="1"/>
  <c r="DS586" s="1"/>
  <c r="DS587" s="1"/>
  <c r="DS588" s="1"/>
  <c r="DS589" s="1"/>
  <c r="DS590" s="1"/>
  <c r="DS591" s="1"/>
  <c r="DS592" s="1"/>
  <c r="DS593" s="1"/>
  <c r="DS594" s="1"/>
  <c r="DS595" s="1"/>
  <c r="DS596" s="1"/>
  <c r="DS597" s="1"/>
  <c r="DS598" s="1"/>
  <c r="DS599" s="1"/>
  <c r="DS600" s="1"/>
  <c r="DS601" s="1"/>
  <c r="DS602" s="1"/>
  <c r="DS603" s="1"/>
  <c r="DS605" s="1"/>
  <c r="DR284"/>
  <c r="DR285" s="1"/>
  <c r="DR286" s="1"/>
  <c r="DR287" s="1"/>
  <c r="DR288" s="1"/>
  <c r="DR289" s="1"/>
  <c r="DR290" s="1"/>
  <c r="DR291" s="1"/>
  <c r="DR292" s="1"/>
  <c r="DR293" s="1"/>
  <c r="DR294" s="1"/>
  <c r="DR296" s="1"/>
  <c r="DR297" s="1"/>
  <c r="DR298" s="1"/>
  <c r="DR299" s="1"/>
  <c r="DR300" s="1"/>
  <c r="DR301" s="1"/>
  <c r="DR302" s="1"/>
  <c r="DR303" s="1"/>
  <c r="DR304" s="1"/>
  <c r="DR305" s="1"/>
  <c r="DR306" s="1"/>
  <c r="DR307" s="1"/>
  <c r="DR308" s="1"/>
  <c r="DR309" s="1"/>
  <c r="DR310" s="1"/>
  <c r="DR311" s="1"/>
  <c r="DR312" s="1"/>
  <c r="DR313" s="1"/>
  <c r="DR314" s="1"/>
  <c r="DR315" s="1"/>
  <c r="DR316" s="1"/>
  <c r="DR317" s="1"/>
  <c r="DR319" s="1"/>
  <c r="DR320" s="1"/>
  <c r="DR321" s="1"/>
  <c r="DR323" s="1"/>
  <c r="DR324" s="1"/>
  <c r="DR325" s="1"/>
  <c r="DR326" s="1"/>
  <c r="DR327" s="1"/>
  <c r="DR328" s="1"/>
  <c r="DR329" s="1"/>
  <c r="DR330" s="1"/>
  <c r="DR331" s="1"/>
  <c r="DR332" s="1"/>
  <c r="DR333" s="1"/>
  <c r="DR334" s="1"/>
  <c r="DR335" s="1"/>
  <c r="DR336" s="1"/>
  <c r="DR337" s="1"/>
  <c r="DR338" s="1"/>
  <c r="DR339" s="1"/>
  <c r="DR340" s="1"/>
  <c r="DR341" s="1"/>
  <c r="DR342" s="1"/>
  <c r="DR343" s="1"/>
  <c r="DR344" s="1"/>
  <c r="DR345" s="1"/>
  <c r="DR346" s="1"/>
  <c r="DR347" s="1"/>
  <c r="DR348" s="1"/>
  <c r="DR349" s="1"/>
  <c r="DR350" s="1"/>
  <c r="DR351" s="1"/>
  <c r="DR352" s="1"/>
  <c r="DR353" s="1"/>
  <c r="DR354" s="1"/>
  <c r="DR355" s="1"/>
  <c r="DR356" s="1"/>
  <c r="DR357" s="1"/>
  <c r="DR358" s="1"/>
  <c r="DR359" s="1"/>
  <c r="DR360" s="1"/>
  <c r="DR361" s="1"/>
  <c r="DR362" s="1"/>
  <c r="DR363" s="1"/>
  <c r="DR364" s="1"/>
  <c r="DR365" s="1"/>
  <c r="DR366" s="1"/>
  <c r="DR381" s="1"/>
  <c r="DR382" s="1"/>
  <c r="DR383" s="1"/>
  <c r="DR384" s="1"/>
  <c r="DR385" s="1"/>
  <c r="DR386" s="1"/>
  <c r="DR387" s="1"/>
  <c r="DR388" s="1"/>
  <c r="DR389" s="1"/>
  <c r="DR390" s="1"/>
  <c r="DR391" s="1"/>
  <c r="DR392" s="1"/>
  <c r="DR393" s="1"/>
  <c r="DR394" s="1"/>
  <c r="DR395" s="1"/>
  <c r="DR396" s="1"/>
  <c r="DR397" s="1"/>
  <c r="DR398" s="1"/>
  <c r="DR399" s="1"/>
  <c r="DR400" s="1"/>
  <c r="DR401" s="1"/>
  <c r="DR402" s="1"/>
  <c r="DR403" s="1"/>
  <c r="DR404" s="1"/>
  <c r="DR405" s="1"/>
  <c r="DR406" s="1"/>
  <c r="DR407" s="1"/>
  <c r="DR408" s="1"/>
  <c r="DR409" s="1"/>
  <c r="DR410" s="1"/>
  <c r="DR411" s="1"/>
  <c r="DR412" s="1"/>
  <c r="DR413" s="1"/>
  <c r="DR414" s="1"/>
  <c r="DR415" s="1"/>
  <c r="DR416" s="1"/>
  <c r="DR417" s="1"/>
  <c r="DR418" s="1"/>
  <c r="DR419" s="1"/>
  <c r="DR420" s="1"/>
  <c r="DR421" s="1"/>
  <c r="DR422" s="1"/>
  <c r="DR423" s="1"/>
  <c r="DR424" s="1"/>
  <c r="DR425" s="1"/>
  <c r="DR426" s="1"/>
  <c r="DR427" s="1"/>
  <c r="DR428" s="1"/>
  <c r="DR429" s="1"/>
  <c r="DR430" s="1"/>
  <c r="DR431" s="1"/>
  <c r="DR432" s="1"/>
  <c r="DR433" s="1"/>
  <c r="DR434" s="1"/>
  <c r="DR435" s="1"/>
  <c r="DR436" s="1"/>
  <c r="DR437" s="1"/>
  <c r="DR438" s="1"/>
  <c r="DR439" s="1"/>
  <c r="DR441" s="1"/>
  <c r="DR442" s="1"/>
  <c r="DR443" s="1"/>
  <c r="DR444" s="1"/>
  <c r="DR445" s="1"/>
  <c r="DR446" s="1"/>
  <c r="DR447" s="1"/>
  <c r="DR448" s="1"/>
  <c r="DR449" s="1"/>
  <c r="DR450" s="1"/>
  <c r="DR451" s="1"/>
  <c r="DR452" s="1"/>
  <c r="DR453" s="1"/>
  <c r="DR454" s="1"/>
  <c r="DR455" s="1"/>
  <c r="DR456" s="1"/>
  <c r="DR457" s="1"/>
  <c r="DR458" s="1"/>
  <c r="DR459" s="1"/>
  <c r="DR460" s="1"/>
  <c r="DR461" s="1"/>
  <c r="DR462" s="1"/>
  <c r="DR463" s="1"/>
  <c r="DR464" s="1"/>
  <c r="DR465" s="1"/>
  <c r="DR466" s="1"/>
  <c r="DR467" s="1"/>
  <c r="DR468" s="1"/>
  <c r="DR469" s="1"/>
  <c r="DR470" s="1"/>
  <c r="DR471" s="1"/>
  <c r="DR472" s="1"/>
  <c r="DR473" s="1"/>
  <c r="DR474" s="1"/>
  <c r="DR475" s="1"/>
  <c r="DR476" s="1"/>
  <c r="DR477" s="1"/>
  <c r="DR478" s="1"/>
  <c r="DR479" s="1"/>
  <c r="DR480" s="1"/>
  <c r="DR481" s="1"/>
  <c r="DR482" s="1"/>
  <c r="DR483" s="1"/>
  <c r="DR484" s="1"/>
  <c r="DR485" s="1"/>
  <c r="DR486" s="1"/>
  <c r="DR487" s="1"/>
  <c r="DR501" s="1"/>
  <c r="DR503" s="1"/>
  <c r="DR504" s="1"/>
  <c r="DR505" s="1"/>
  <c r="DR506" s="1"/>
  <c r="DR507" s="1"/>
  <c r="DR508" s="1"/>
  <c r="DR509" s="1"/>
  <c r="DR510" s="1"/>
  <c r="DR511" s="1"/>
  <c r="DR512" s="1"/>
  <c r="DR513" s="1"/>
  <c r="DR514" s="1"/>
  <c r="DR515" s="1"/>
  <c r="DR516" s="1"/>
  <c r="DR517" s="1"/>
  <c r="DR519" s="1"/>
  <c r="DR521" s="1"/>
  <c r="DR522" s="1"/>
  <c r="DR523" s="1"/>
  <c r="DR524" s="1"/>
  <c r="DR525" s="1"/>
  <c r="DR526" s="1"/>
  <c r="DR527" s="1"/>
  <c r="DR528" s="1"/>
  <c r="DR529" s="1"/>
  <c r="DR530" s="1"/>
  <c r="DR531" s="1"/>
  <c r="DR532" s="1"/>
  <c r="DR533" s="1"/>
  <c r="DR534" s="1"/>
  <c r="DR535" s="1"/>
  <c r="DR536" s="1"/>
  <c r="DR537" s="1"/>
  <c r="DR538" s="1"/>
  <c r="DR539" s="1"/>
  <c r="DR540" s="1"/>
  <c r="DR541" s="1"/>
  <c r="DR542" s="1"/>
  <c r="DR543" s="1"/>
  <c r="DR518" s="1"/>
  <c r="DR544" s="1"/>
  <c r="DR545" s="1"/>
  <c r="DR546" s="1"/>
  <c r="DR547" s="1"/>
  <c r="DR548" s="1"/>
  <c r="DR549" s="1"/>
  <c r="DR550" s="1"/>
  <c r="DR551" s="1"/>
  <c r="DR552" s="1"/>
  <c r="DR553" s="1"/>
  <c r="DR554" s="1"/>
  <c r="DR555" s="1"/>
  <c r="DR556" s="1"/>
  <c r="DR557" s="1"/>
  <c r="DR559" s="1"/>
  <c r="DR560" s="1"/>
  <c r="DR561" s="1"/>
  <c r="DR562" s="1"/>
  <c r="DR563" s="1"/>
  <c r="DR564" s="1"/>
  <c r="DR565" s="1"/>
  <c r="DR566" s="1"/>
  <c r="DR567" s="1"/>
  <c r="DR568" s="1"/>
  <c r="DR569" s="1"/>
  <c r="DR570" s="1"/>
  <c r="DR558" s="1"/>
  <c r="DR571" s="1"/>
  <c r="DR572" s="1"/>
  <c r="DR573" s="1"/>
  <c r="DR574" s="1"/>
  <c r="DR575" s="1"/>
  <c r="DR576" s="1"/>
  <c r="DR577" s="1"/>
  <c r="DR578" s="1"/>
  <c r="DR579" s="1"/>
  <c r="DR580" s="1"/>
  <c r="DR581" s="1"/>
  <c r="DR582" s="1"/>
  <c r="DR583" s="1"/>
  <c r="DR584" s="1"/>
  <c r="DR585" s="1"/>
  <c r="DR586" s="1"/>
  <c r="DR587" s="1"/>
  <c r="DR588" s="1"/>
  <c r="DR589" s="1"/>
  <c r="DR590" s="1"/>
  <c r="DR591" s="1"/>
  <c r="DR592" s="1"/>
  <c r="DR593" s="1"/>
  <c r="DR594" s="1"/>
  <c r="DR595" s="1"/>
  <c r="DR596" s="1"/>
  <c r="DR597" s="1"/>
  <c r="DR598" s="1"/>
  <c r="DR599" s="1"/>
  <c r="DR600" s="1"/>
  <c r="DR601" s="1"/>
  <c r="DR602" s="1"/>
  <c r="DR603" s="1"/>
  <c r="DR605" s="1"/>
  <c r="T765"/>
  <c r="DT284"/>
  <c r="DT285" s="1"/>
  <c r="DT286" s="1"/>
  <c r="DT287" s="1"/>
  <c r="DT288" s="1"/>
  <c r="DT289" s="1"/>
  <c r="DT290" s="1"/>
  <c r="DT291" s="1"/>
  <c r="DT292" s="1"/>
  <c r="DT293" s="1"/>
  <c r="DT294" s="1"/>
  <c r="DT296" s="1"/>
  <c r="DT297" s="1"/>
  <c r="DT298" s="1"/>
  <c r="DT299" s="1"/>
  <c r="DT300" s="1"/>
  <c r="DT301" s="1"/>
  <c r="DT302" s="1"/>
  <c r="DT303" s="1"/>
  <c r="DT304" s="1"/>
  <c r="DT305" s="1"/>
  <c r="DT306" s="1"/>
  <c r="DT307" s="1"/>
  <c r="DT308" s="1"/>
  <c r="DT309" s="1"/>
  <c r="DT310" s="1"/>
  <c r="DT311" s="1"/>
  <c r="DT312" s="1"/>
  <c r="DT313" s="1"/>
  <c r="DT314" s="1"/>
  <c r="DT315" s="1"/>
  <c r="DT316" s="1"/>
  <c r="DT317" s="1"/>
  <c r="DT319" s="1"/>
  <c r="DT320" s="1"/>
  <c r="DT321" s="1"/>
  <c r="DT323" s="1"/>
  <c r="DT324" s="1"/>
  <c r="DT325" s="1"/>
  <c r="DT326" s="1"/>
  <c r="DT327" s="1"/>
  <c r="DT328" s="1"/>
  <c r="DT329" s="1"/>
  <c r="DT330" s="1"/>
  <c r="DT331" s="1"/>
  <c r="DT332" s="1"/>
  <c r="DT333" s="1"/>
  <c r="DT334" s="1"/>
  <c r="DT335" s="1"/>
  <c r="DT336" s="1"/>
  <c r="DT337" s="1"/>
  <c r="DT338" s="1"/>
  <c r="DT339" s="1"/>
  <c r="DT340" s="1"/>
  <c r="DT341" s="1"/>
  <c r="DT342" s="1"/>
  <c r="DT343" s="1"/>
  <c r="DT344" s="1"/>
  <c r="DT345" s="1"/>
  <c r="DT346" s="1"/>
  <c r="DT347" s="1"/>
  <c r="DT348" s="1"/>
  <c r="DT349" s="1"/>
  <c r="DT350" s="1"/>
  <c r="DT351" s="1"/>
  <c r="DT352" s="1"/>
  <c r="DT353" s="1"/>
  <c r="DT354" s="1"/>
  <c r="DT355" s="1"/>
  <c r="DT356" s="1"/>
  <c r="DT357" s="1"/>
  <c r="DT358" s="1"/>
  <c r="DT359" s="1"/>
  <c r="DT360" s="1"/>
  <c r="DT361" s="1"/>
  <c r="DT362" s="1"/>
  <c r="DT363" s="1"/>
  <c r="DT364" s="1"/>
  <c r="DT365" s="1"/>
  <c r="DT366" s="1"/>
  <c r="DT381" s="1"/>
  <c r="DT382" s="1"/>
  <c r="DT383" s="1"/>
  <c r="DT384" s="1"/>
  <c r="DT385" s="1"/>
  <c r="DT386" s="1"/>
  <c r="DT387" s="1"/>
  <c r="DT388" s="1"/>
  <c r="DT389" s="1"/>
  <c r="DT390" s="1"/>
  <c r="DT391" s="1"/>
  <c r="DT392" s="1"/>
  <c r="DT393" s="1"/>
  <c r="DT394" s="1"/>
  <c r="DT395" s="1"/>
  <c r="DT396" s="1"/>
  <c r="DT397" s="1"/>
  <c r="DT398" s="1"/>
  <c r="DT399" s="1"/>
  <c r="DT400" s="1"/>
  <c r="DT401" s="1"/>
  <c r="DT402" s="1"/>
  <c r="DT403" s="1"/>
  <c r="DT404" s="1"/>
  <c r="DT405" s="1"/>
  <c r="DT406" s="1"/>
  <c r="DT407" s="1"/>
  <c r="DT408" s="1"/>
  <c r="DT409" s="1"/>
  <c r="DT410" s="1"/>
  <c r="DT411" s="1"/>
  <c r="DT412" s="1"/>
  <c r="DT413" s="1"/>
  <c r="DT414" s="1"/>
  <c r="DT415" s="1"/>
  <c r="DT416" s="1"/>
  <c r="DT417" s="1"/>
  <c r="DT418" s="1"/>
  <c r="DT419" s="1"/>
  <c r="DT420" s="1"/>
  <c r="DT421" s="1"/>
  <c r="DT422" s="1"/>
  <c r="DT423" s="1"/>
  <c r="DT424" s="1"/>
  <c r="DT425" s="1"/>
  <c r="DT426" s="1"/>
  <c r="DT427" s="1"/>
  <c r="DT428" s="1"/>
  <c r="DT429" s="1"/>
  <c r="DT430" s="1"/>
  <c r="DT431" s="1"/>
  <c r="DT432" s="1"/>
  <c r="DT433" s="1"/>
  <c r="DT434" s="1"/>
  <c r="DT435" s="1"/>
  <c r="DT436" s="1"/>
  <c r="DT437" s="1"/>
  <c r="DT438" s="1"/>
  <c r="DT439" s="1"/>
  <c r="DT441" s="1"/>
  <c r="DT442" s="1"/>
  <c r="DT443" s="1"/>
  <c r="DT444" s="1"/>
  <c r="DT445" s="1"/>
  <c r="DT446" s="1"/>
  <c r="DT447" s="1"/>
  <c r="DT448" s="1"/>
  <c r="DT449" s="1"/>
  <c r="DT450" s="1"/>
  <c r="DT451" s="1"/>
  <c r="DT452" s="1"/>
  <c r="DT453" s="1"/>
  <c r="DT454" s="1"/>
  <c r="DT455" s="1"/>
  <c r="DT456" s="1"/>
  <c r="DT457" s="1"/>
  <c r="DT458" s="1"/>
  <c r="DT459" s="1"/>
  <c r="DT460" s="1"/>
  <c r="DT461" s="1"/>
  <c r="DT462" s="1"/>
  <c r="DT463" s="1"/>
  <c r="DT464" s="1"/>
  <c r="DT465" s="1"/>
  <c r="DT466" s="1"/>
  <c r="DT467" s="1"/>
  <c r="DT468" s="1"/>
  <c r="DT469" s="1"/>
  <c r="DT470" s="1"/>
  <c r="DT471" s="1"/>
  <c r="DT472" s="1"/>
  <c r="DT473" s="1"/>
  <c r="DT474" s="1"/>
  <c r="DT475" s="1"/>
  <c r="DT476" s="1"/>
  <c r="DT477" s="1"/>
  <c r="DT478" s="1"/>
  <c r="DT479" s="1"/>
  <c r="DT480" s="1"/>
  <c r="DT481" s="1"/>
  <c r="DT482" s="1"/>
  <c r="DT483" s="1"/>
  <c r="DT484" s="1"/>
  <c r="DT485" s="1"/>
  <c r="DT486" s="1"/>
  <c r="DT487" s="1"/>
  <c r="DT501" s="1"/>
  <c r="DT503" s="1"/>
  <c r="DT504" s="1"/>
  <c r="DT505" s="1"/>
  <c r="DT506" s="1"/>
  <c r="DT507" s="1"/>
  <c r="DT508" s="1"/>
  <c r="DT509" s="1"/>
  <c r="DT510" s="1"/>
  <c r="DT511" s="1"/>
  <c r="DT512" s="1"/>
  <c r="DT513" s="1"/>
  <c r="DT514" s="1"/>
  <c r="DT515" s="1"/>
  <c r="DT516" s="1"/>
  <c r="DT517" s="1"/>
  <c r="DT519" s="1"/>
  <c r="DT521" s="1"/>
  <c r="DT522" s="1"/>
  <c r="DT523" s="1"/>
  <c r="DT524" s="1"/>
  <c r="DT525" s="1"/>
  <c r="DT526" s="1"/>
  <c r="DT527" s="1"/>
  <c r="DT528" s="1"/>
  <c r="DT529" s="1"/>
  <c r="DT530" s="1"/>
  <c r="DT531" s="1"/>
  <c r="DT532" s="1"/>
  <c r="DT533" s="1"/>
  <c r="DT534" s="1"/>
  <c r="DT535" s="1"/>
  <c r="DT536" s="1"/>
  <c r="DT537" s="1"/>
  <c r="DT538" s="1"/>
  <c r="DT539" s="1"/>
  <c r="DT540" s="1"/>
  <c r="DT541" s="1"/>
  <c r="DT542" s="1"/>
  <c r="DT543" s="1"/>
  <c r="DT518" s="1"/>
  <c r="DT544" s="1"/>
  <c r="DT545" s="1"/>
  <c r="DT546" s="1"/>
  <c r="DT547" s="1"/>
  <c r="DT548" s="1"/>
  <c r="DT549" s="1"/>
  <c r="DT550" s="1"/>
  <c r="DT551" s="1"/>
  <c r="DT552" s="1"/>
  <c r="DT553" s="1"/>
  <c r="DT554" s="1"/>
  <c r="DT555" s="1"/>
  <c r="DT556" s="1"/>
  <c r="DT557" s="1"/>
  <c r="DT559" s="1"/>
  <c r="DT560" s="1"/>
  <c r="DT561" s="1"/>
  <c r="DT562" s="1"/>
  <c r="DT563" s="1"/>
  <c r="DT564" s="1"/>
  <c r="DT565" s="1"/>
  <c r="DT566" s="1"/>
  <c r="DT567" s="1"/>
  <c r="DT568" s="1"/>
  <c r="DT569" s="1"/>
  <c r="DT570" s="1"/>
  <c r="DT558" s="1"/>
  <c r="DT571" s="1"/>
  <c r="DT572" s="1"/>
  <c r="DT573" s="1"/>
  <c r="DT574" s="1"/>
  <c r="DT575" s="1"/>
  <c r="DT576" s="1"/>
  <c r="DT577" s="1"/>
  <c r="DT578" s="1"/>
  <c r="DT579" s="1"/>
  <c r="DT580" s="1"/>
  <c r="DT581" s="1"/>
  <c r="DT582" s="1"/>
  <c r="DT583" s="1"/>
  <c r="DT584" s="1"/>
  <c r="DT585" s="1"/>
  <c r="DT586" s="1"/>
  <c r="DT587" s="1"/>
  <c r="DT588" s="1"/>
  <c r="DT589" s="1"/>
  <c r="DT590" s="1"/>
  <c r="DT591" s="1"/>
  <c r="DT592" s="1"/>
  <c r="DT593" s="1"/>
  <c r="DT594" s="1"/>
  <c r="DT595" s="1"/>
  <c r="DT596" s="1"/>
  <c r="DT597" s="1"/>
  <c r="DT598" s="1"/>
  <c r="DT599" s="1"/>
  <c r="DT600" s="1"/>
  <c r="DT601" s="1"/>
  <c r="DT602" s="1"/>
  <c r="DT603" s="1"/>
  <c r="DT605" s="1"/>
  <c r="U766" l="1"/>
  <c r="U9" s="1"/>
  <c r="U791" s="1"/>
  <c r="T792"/>
  <c r="DU284"/>
  <c r="DU285" s="1"/>
  <c r="DU286" s="1"/>
  <c r="DU287" s="1"/>
  <c r="DU288" s="1"/>
  <c r="DU289" s="1"/>
  <c r="DU290" s="1"/>
  <c r="DU291" s="1"/>
  <c r="DU292" s="1"/>
  <c r="DU293" s="1"/>
  <c r="DU294" s="1"/>
  <c r="DU296" s="1"/>
  <c r="DU297" s="1"/>
  <c r="DU298" s="1"/>
  <c r="DU299" s="1"/>
  <c r="DU300" s="1"/>
  <c r="DU301" s="1"/>
  <c r="DU302" s="1"/>
  <c r="DU303" s="1"/>
  <c r="DU304" s="1"/>
  <c r="DU305" s="1"/>
  <c r="DU306" s="1"/>
  <c r="DU307" s="1"/>
  <c r="DU308" s="1"/>
  <c r="DU309" s="1"/>
  <c r="DU310" s="1"/>
  <c r="DU311" s="1"/>
  <c r="DU312" s="1"/>
  <c r="DU313" s="1"/>
  <c r="DU314" s="1"/>
  <c r="DU315" s="1"/>
  <c r="DU316" s="1"/>
  <c r="DU317" s="1"/>
  <c r="DU319" s="1"/>
  <c r="DU320" s="1"/>
  <c r="DU321" s="1"/>
  <c r="DU323" s="1"/>
  <c r="DU324" s="1"/>
  <c r="DU325" s="1"/>
  <c r="DU326" s="1"/>
  <c r="DU327" s="1"/>
  <c r="DU328" s="1"/>
  <c r="DU329" s="1"/>
  <c r="DU330" s="1"/>
  <c r="DU331" s="1"/>
  <c r="DU332" s="1"/>
  <c r="DU333" s="1"/>
  <c r="DU334" s="1"/>
  <c r="DU335" s="1"/>
  <c r="DU336" s="1"/>
  <c r="DU337" s="1"/>
  <c r="DU338" s="1"/>
  <c r="DU339" s="1"/>
  <c r="DU340" s="1"/>
  <c r="DU341" s="1"/>
  <c r="DU342" s="1"/>
  <c r="DU343" s="1"/>
  <c r="DU344" s="1"/>
  <c r="DU345" s="1"/>
  <c r="DU346" s="1"/>
  <c r="DU347" s="1"/>
  <c r="DU348" s="1"/>
  <c r="DU349" s="1"/>
  <c r="DU350" s="1"/>
  <c r="DU351" s="1"/>
  <c r="DU352" s="1"/>
  <c r="DU353" s="1"/>
  <c r="DU354" s="1"/>
  <c r="DU355" s="1"/>
  <c r="DU356" s="1"/>
  <c r="DU357" s="1"/>
  <c r="DU358" s="1"/>
  <c r="DU359" s="1"/>
  <c r="DU360" s="1"/>
  <c r="DU361" s="1"/>
  <c r="DU362" s="1"/>
  <c r="DU363" s="1"/>
  <c r="DU364" s="1"/>
  <c r="DU365" s="1"/>
  <c r="DU366" s="1"/>
  <c r="DU381" s="1"/>
  <c r="DU382" s="1"/>
  <c r="DU383" s="1"/>
  <c r="DU384" s="1"/>
  <c r="DU385" s="1"/>
  <c r="DU386" s="1"/>
  <c r="DU387" s="1"/>
  <c r="DU388" s="1"/>
  <c r="DU389" s="1"/>
  <c r="DU390" s="1"/>
  <c r="DU391" s="1"/>
  <c r="DU392" s="1"/>
  <c r="DU393" s="1"/>
  <c r="DU394" s="1"/>
  <c r="DU395" s="1"/>
  <c r="DU396" s="1"/>
  <c r="DU397" s="1"/>
  <c r="DU398" s="1"/>
  <c r="DU399" s="1"/>
  <c r="DU400" s="1"/>
  <c r="DU401" s="1"/>
  <c r="DU402" s="1"/>
  <c r="DU403" s="1"/>
  <c r="DU404" s="1"/>
  <c r="DU405" s="1"/>
  <c r="DU406" s="1"/>
  <c r="DU407" s="1"/>
  <c r="DU408" s="1"/>
  <c r="DU409" s="1"/>
  <c r="DU410" s="1"/>
  <c r="DU411" s="1"/>
  <c r="DU412" s="1"/>
  <c r="DU413" s="1"/>
  <c r="DU414" s="1"/>
  <c r="DU415" s="1"/>
  <c r="DU416" s="1"/>
  <c r="DU417" s="1"/>
  <c r="DU418" s="1"/>
  <c r="DU419" s="1"/>
  <c r="DU420" s="1"/>
  <c r="DU421" s="1"/>
  <c r="DU422" s="1"/>
  <c r="DU423" s="1"/>
  <c r="DU424" s="1"/>
  <c r="DU425" s="1"/>
  <c r="DU426" s="1"/>
  <c r="DU427" s="1"/>
  <c r="DU428" s="1"/>
  <c r="DU429" s="1"/>
  <c r="DU430" s="1"/>
  <c r="DU431" s="1"/>
  <c r="DU432" s="1"/>
  <c r="DU433" s="1"/>
  <c r="DU434" s="1"/>
  <c r="DU435" s="1"/>
  <c r="DU436" s="1"/>
  <c r="DU437" s="1"/>
  <c r="DU438" s="1"/>
  <c r="DU439" s="1"/>
  <c r="DU441" s="1"/>
  <c r="DU442" s="1"/>
  <c r="DU443" s="1"/>
  <c r="DU444" s="1"/>
  <c r="DU445" s="1"/>
  <c r="DU446" s="1"/>
  <c r="DU447" s="1"/>
  <c r="DU448" s="1"/>
  <c r="DU449" s="1"/>
  <c r="DU450" s="1"/>
  <c r="DU451" s="1"/>
  <c r="DU452" s="1"/>
  <c r="DU453" s="1"/>
  <c r="DU454" s="1"/>
  <c r="DU455" s="1"/>
  <c r="DU456" s="1"/>
  <c r="DU457" s="1"/>
  <c r="DU458" s="1"/>
  <c r="DU459" s="1"/>
  <c r="DU460" s="1"/>
  <c r="DU461" s="1"/>
  <c r="DU462" s="1"/>
  <c r="DU463" s="1"/>
  <c r="DU464" s="1"/>
  <c r="CZ765"/>
  <c r="CZ766" l="1"/>
  <c r="DV284"/>
  <c r="DV285" s="1"/>
  <c r="DV286" s="1"/>
  <c r="DV287" s="1"/>
  <c r="DV288" s="1"/>
  <c r="DV289" s="1"/>
  <c r="DV290" s="1"/>
  <c r="DV291" s="1"/>
  <c r="DV292" s="1"/>
  <c r="DV293" s="1"/>
  <c r="DV294" s="1"/>
  <c r="DV296" s="1"/>
  <c r="DV297" s="1"/>
  <c r="DV298" s="1"/>
  <c r="DV299" s="1"/>
  <c r="DV300" s="1"/>
  <c r="DV301" s="1"/>
  <c r="DV302" s="1"/>
  <c r="DV303" s="1"/>
  <c r="DV304" s="1"/>
  <c r="DV305" s="1"/>
  <c r="DV306" s="1"/>
  <c r="DV307" s="1"/>
  <c r="DV308" s="1"/>
  <c r="DV309" s="1"/>
  <c r="DV310" s="1"/>
  <c r="DV311" s="1"/>
  <c r="DV312" s="1"/>
  <c r="DV313" s="1"/>
  <c r="DV314" s="1"/>
  <c r="DV315" s="1"/>
  <c r="DV316" s="1"/>
  <c r="DV317" s="1"/>
  <c r="DV319" s="1"/>
  <c r="DV320" s="1"/>
  <c r="DV321" s="1"/>
  <c r="DV323" s="1"/>
  <c r="DV324" s="1"/>
  <c r="DV325" s="1"/>
  <c r="DV326" s="1"/>
  <c r="DV327" s="1"/>
  <c r="DV328" s="1"/>
  <c r="DV329" s="1"/>
  <c r="DV330" s="1"/>
  <c r="DV331" s="1"/>
  <c r="DV332" s="1"/>
  <c r="DV333" s="1"/>
  <c r="DV334" s="1"/>
  <c r="DV335" s="1"/>
  <c r="DV336" s="1"/>
  <c r="DV337" s="1"/>
  <c r="DV338" s="1"/>
  <c r="DV339" s="1"/>
  <c r="DV340" s="1"/>
  <c r="DV341" s="1"/>
  <c r="DV342" s="1"/>
  <c r="DV343" s="1"/>
  <c r="DV344" s="1"/>
  <c r="DV345" s="1"/>
  <c r="DV346" s="1"/>
  <c r="DV347" s="1"/>
  <c r="DV348" s="1"/>
  <c r="DV349" s="1"/>
  <c r="DV350" s="1"/>
  <c r="DV351" s="1"/>
  <c r="DV352" s="1"/>
  <c r="DV353" s="1"/>
  <c r="DV354" s="1"/>
  <c r="DV355" s="1"/>
  <c r="DV356" s="1"/>
  <c r="DV357" s="1"/>
  <c r="DV358" s="1"/>
  <c r="DV359" s="1"/>
  <c r="DV360" s="1"/>
  <c r="DV361" s="1"/>
  <c r="DV362" s="1"/>
  <c r="DV363" s="1"/>
  <c r="DV364" s="1"/>
  <c r="DV365" s="1"/>
  <c r="DV366" s="1"/>
  <c r="DV381" s="1"/>
  <c r="DV382" s="1"/>
  <c r="DV383" s="1"/>
  <c r="DV384" s="1"/>
  <c r="DV385" s="1"/>
  <c r="DV386" s="1"/>
  <c r="DV387" s="1"/>
  <c r="DV388" s="1"/>
  <c r="DV389" s="1"/>
  <c r="DV390" s="1"/>
  <c r="DV391" s="1"/>
  <c r="DV392" s="1"/>
  <c r="DV393" s="1"/>
  <c r="DV394" s="1"/>
  <c r="DV395" s="1"/>
  <c r="DV396" s="1"/>
  <c r="DV397" s="1"/>
  <c r="DV398" s="1"/>
  <c r="DV399" s="1"/>
  <c r="DV400" s="1"/>
  <c r="DV401" s="1"/>
  <c r="DV402" s="1"/>
  <c r="DV403" s="1"/>
  <c r="DV404" s="1"/>
  <c r="DV405" s="1"/>
  <c r="DV406" s="1"/>
  <c r="DV407" s="1"/>
  <c r="DV408" s="1"/>
  <c r="DV409" s="1"/>
  <c r="DV410" s="1"/>
  <c r="DV411" s="1"/>
  <c r="DV412" s="1"/>
  <c r="DV413" s="1"/>
  <c r="DV414" s="1"/>
  <c r="DV415" s="1"/>
  <c r="DV416" s="1"/>
  <c r="DV417" s="1"/>
  <c r="DV418" s="1"/>
  <c r="DV419" s="1"/>
  <c r="DV420" s="1"/>
  <c r="DV421" s="1"/>
  <c r="DV422" s="1"/>
  <c r="DV423" s="1"/>
  <c r="DV424" s="1"/>
  <c r="DV425" s="1"/>
  <c r="DV426" s="1"/>
  <c r="DV427" s="1"/>
  <c r="DV428" s="1"/>
  <c r="DV429" s="1"/>
  <c r="DV430" s="1"/>
  <c r="DV431" s="1"/>
  <c r="DV432" s="1"/>
  <c r="DV433" s="1"/>
  <c r="DV434" s="1"/>
  <c r="DV435" s="1"/>
  <c r="DV436" s="1"/>
  <c r="DV437" s="1"/>
  <c r="DV438" s="1"/>
  <c r="DV439" s="1"/>
  <c r="DV441" s="1"/>
  <c r="DV442" s="1"/>
  <c r="DV443" s="1"/>
  <c r="DV444" s="1"/>
  <c r="DV445" s="1"/>
  <c r="DV446" s="1"/>
  <c r="DV447" s="1"/>
  <c r="DV448" s="1"/>
  <c r="DV449" s="1"/>
  <c r="DV450" s="1"/>
  <c r="DV451" s="1"/>
  <c r="DV452" s="1"/>
  <c r="DV453" s="1"/>
  <c r="DV454" s="1"/>
  <c r="DV455" s="1"/>
  <c r="DV456" s="1"/>
  <c r="DV457" s="1"/>
  <c r="DV458" s="1"/>
  <c r="DV459" s="1"/>
  <c r="DV460" s="1"/>
  <c r="DV461" s="1"/>
  <c r="DV462" s="1"/>
  <c r="DV463" s="1"/>
  <c r="DV464" s="1"/>
  <c r="DX284"/>
  <c r="DX285" s="1"/>
  <c r="DX286" s="1"/>
  <c r="DX287" s="1"/>
  <c r="DX288" s="1"/>
  <c r="DX289" s="1"/>
  <c r="DX290" s="1"/>
  <c r="DX291" s="1"/>
  <c r="DX292" s="1"/>
  <c r="DX293" s="1"/>
  <c r="DX294" s="1"/>
  <c r="DX296" s="1"/>
  <c r="DX297" s="1"/>
  <c r="DX298" s="1"/>
  <c r="DX299" s="1"/>
  <c r="DX300" s="1"/>
  <c r="DX301" s="1"/>
  <c r="DX302" s="1"/>
  <c r="DX303" s="1"/>
  <c r="DX304" s="1"/>
  <c r="DX305" s="1"/>
  <c r="DX306" s="1"/>
  <c r="DX307" s="1"/>
  <c r="DX308" s="1"/>
  <c r="DX309" s="1"/>
  <c r="DX310" s="1"/>
  <c r="DX311" s="1"/>
  <c r="DX312" s="1"/>
  <c r="DX313" s="1"/>
  <c r="DX314" s="1"/>
  <c r="DX315" s="1"/>
  <c r="DX316" s="1"/>
  <c r="DX317" s="1"/>
  <c r="DX319" s="1"/>
  <c r="DX320" s="1"/>
  <c r="DX321" s="1"/>
  <c r="DX323" s="1"/>
  <c r="DX324" s="1"/>
  <c r="DX325" s="1"/>
  <c r="DX326" s="1"/>
  <c r="DX327" s="1"/>
  <c r="DX328" s="1"/>
  <c r="DX329" s="1"/>
  <c r="DX330" s="1"/>
  <c r="DX331" s="1"/>
  <c r="DX332" s="1"/>
  <c r="DX333" s="1"/>
  <c r="DX334" s="1"/>
  <c r="DX335" s="1"/>
  <c r="DX336" s="1"/>
  <c r="DX337" s="1"/>
  <c r="DX338" s="1"/>
  <c r="DX339" s="1"/>
  <c r="DX340" s="1"/>
  <c r="DX341" s="1"/>
  <c r="DX342" s="1"/>
  <c r="DX343" s="1"/>
  <c r="DX344" s="1"/>
  <c r="DX345" s="1"/>
  <c r="DX346" s="1"/>
  <c r="DX347" s="1"/>
  <c r="DX348" s="1"/>
  <c r="DX349" s="1"/>
  <c r="DX350" s="1"/>
  <c r="DX351" s="1"/>
  <c r="DX352" s="1"/>
  <c r="DX353" s="1"/>
  <c r="DX354" s="1"/>
  <c r="DX355" s="1"/>
  <c r="DX356" s="1"/>
  <c r="DX357" s="1"/>
  <c r="DX358" s="1"/>
  <c r="DX359" s="1"/>
  <c r="DX360" s="1"/>
  <c r="DX361" s="1"/>
  <c r="DX362" s="1"/>
  <c r="DX363" s="1"/>
  <c r="DX364" s="1"/>
  <c r="DX365" s="1"/>
  <c r="DX366" s="1"/>
  <c r="DX381" s="1"/>
  <c r="DX382" s="1"/>
  <c r="DX383" s="1"/>
  <c r="DX384" s="1"/>
  <c r="DX385" s="1"/>
  <c r="DX386" s="1"/>
  <c r="DX387" s="1"/>
  <c r="DX388" s="1"/>
  <c r="DX389" s="1"/>
  <c r="DX390" s="1"/>
  <c r="DX391" s="1"/>
  <c r="DX392" s="1"/>
  <c r="DX393" s="1"/>
  <c r="DX394" s="1"/>
  <c r="DX395" s="1"/>
  <c r="DX396" s="1"/>
  <c r="DX397" s="1"/>
  <c r="DX398" s="1"/>
  <c r="DX399" s="1"/>
  <c r="DX400" s="1"/>
  <c r="DX401" s="1"/>
  <c r="DX402" s="1"/>
  <c r="DX403" s="1"/>
  <c r="DX404" s="1"/>
  <c r="DX405" s="1"/>
  <c r="DX406" s="1"/>
  <c r="DX407" s="1"/>
  <c r="DX408" s="1"/>
  <c r="DX409" s="1"/>
  <c r="DX410" s="1"/>
  <c r="DX411" s="1"/>
  <c r="DX412" s="1"/>
  <c r="DX413" s="1"/>
  <c r="DX414" s="1"/>
  <c r="DX415" s="1"/>
  <c r="DX416" s="1"/>
  <c r="DX417" s="1"/>
  <c r="DX418" s="1"/>
  <c r="DX419" s="1"/>
  <c r="DX420" s="1"/>
  <c r="DX421" s="1"/>
  <c r="DX422" s="1"/>
  <c r="DX423" s="1"/>
  <c r="DX424" s="1"/>
  <c r="DX425" s="1"/>
  <c r="DX426" s="1"/>
  <c r="DX427" s="1"/>
  <c r="DX428" s="1"/>
  <c r="DX429" s="1"/>
  <c r="DX430" s="1"/>
  <c r="DX431" s="1"/>
  <c r="DX432" s="1"/>
  <c r="DX433" s="1"/>
  <c r="DX434" s="1"/>
  <c r="DX435" s="1"/>
  <c r="DX436" s="1"/>
  <c r="DX437" s="1"/>
  <c r="DX438" s="1"/>
  <c r="DX439" s="1"/>
  <c r="DX441" s="1"/>
  <c r="DX442" s="1"/>
  <c r="DX443" s="1"/>
  <c r="DX444" s="1"/>
  <c r="DX445" s="1"/>
  <c r="DX446" s="1"/>
  <c r="DX447" s="1"/>
  <c r="DX448" s="1"/>
  <c r="DX449" s="1"/>
  <c r="DX450" s="1"/>
  <c r="DX451" s="1"/>
  <c r="DX452" s="1"/>
  <c r="DX453" s="1"/>
  <c r="DX454" s="1"/>
  <c r="DX455" s="1"/>
  <c r="DX456" s="1"/>
  <c r="DX457" s="1"/>
  <c r="DX458" s="1"/>
  <c r="DX459" s="1"/>
  <c r="DX460" s="1"/>
  <c r="DX461" s="1"/>
  <c r="DX462" s="1"/>
  <c r="DX463" s="1"/>
  <c r="DX464" s="1"/>
  <c r="Z765"/>
  <c r="DW284"/>
  <c r="DW285" s="1"/>
  <c r="DW286" s="1"/>
  <c r="DW287" s="1"/>
  <c r="DW288" s="1"/>
  <c r="DW289" s="1"/>
  <c r="DW290" s="1"/>
  <c r="DW291" s="1"/>
  <c r="DW292" s="1"/>
  <c r="DW293" s="1"/>
  <c r="DW294" s="1"/>
  <c r="DW296" s="1"/>
  <c r="DW297" s="1"/>
  <c r="DW298" s="1"/>
  <c r="DW299" s="1"/>
  <c r="DW300" s="1"/>
  <c r="DW301" s="1"/>
  <c r="DW302" s="1"/>
  <c r="DW303" s="1"/>
  <c r="DW304" s="1"/>
  <c r="DW305" s="1"/>
  <c r="DW306" s="1"/>
  <c r="DW307" s="1"/>
  <c r="DW308" s="1"/>
  <c r="DW309" s="1"/>
  <c r="DW310" s="1"/>
  <c r="DW311" s="1"/>
  <c r="DW312" s="1"/>
  <c r="DW313" s="1"/>
  <c r="DW314" s="1"/>
  <c r="DW315" s="1"/>
  <c r="DW316" s="1"/>
  <c r="DW317" s="1"/>
  <c r="DW319" s="1"/>
  <c r="DW320" s="1"/>
  <c r="DW321" s="1"/>
  <c r="DW323" s="1"/>
  <c r="DW324" s="1"/>
  <c r="DW325" s="1"/>
  <c r="DW326" s="1"/>
  <c r="DW327" s="1"/>
  <c r="DW328" s="1"/>
  <c r="DW329" s="1"/>
  <c r="DW330" s="1"/>
  <c r="DW331" s="1"/>
  <c r="DW332" s="1"/>
  <c r="DW333" s="1"/>
  <c r="DW334" s="1"/>
  <c r="DW335" s="1"/>
  <c r="DW336" s="1"/>
  <c r="DW337" s="1"/>
  <c r="DW338" s="1"/>
  <c r="DW339" s="1"/>
  <c r="DW340" s="1"/>
  <c r="DW341" s="1"/>
  <c r="DW342" s="1"/>
  <c r="DW343" s="1"/>
  <c r="DW344" s="1"/>
  <c r="DW345" s="1"/>
  <c r="DW346" s="1"/>
  <c r="DW347" s="1"/>
  <c r="DW348" s="1"/>
  <c r="DW349" s="1"/>
  <c r="DW350" s="1"/>
  <c r="DW351" s="1"/>
  <c r="DW352" s="1"/>
  <c r="DW353" s="1"/>
  <c r="DW354" s="1"/>
  <c r="DW355" s="1"/>
  <c r="DW356" s="1"/>
  <c r="DW357" s="1"/>
  <c r="DW358" s="1"/>
  <c r="DW359" s="1"/>
  <c r="DW360" s="1"/>
  <c r="DW361" s="1"/>
  <c r="DW362" s="1"/>
  <c r="DW363" s="1"/>
  <c r="DW364" s="1"/>
  <c r="DW365" s="1"/>
  <c r="DW366" s="1"/>
  <c r="DW381" s="1"/>
  <c r="DW382" s="1"/>
  <c r="DW383" s="1"/>
  <c r="DW384" s="1"/>
  <c r="DW385" s="1"/>
  <c r="DW386" s="1"/>
  <c r="DW387" s="1"/>
  <c r="DW388" s="1"/>
  <c r="DW389" s="1"/>
  <c r="DW390" s="1"/>
  <c r="DW391" s="1"/>
  <c r="DW392" s="1"/>
  <c r="DW393" s="1"/>
  <c r="DW394" s="1"/>
  <c r="DW395" s="1"/>
  <c r="DW396" s="1"/>
  <c r="DW397" s="1"/>
  <c r="DW398" s="1"/>
  <c r="DW399" s="1"/>
  <c r="DW400" s="1"/>
  <c r="DW401" s="1"/>
  <c r="DW402" s="1"/>
  <c r="DW403" s="1"/>
  <c r="DW404" s="1"/>
  <c r="DW405" s="1"/>
  <c r="DW406" s="1"/>
  <c r="DW407" s="1"/>
  <c r="DW408" s="1"/>
  <c r="DW409" s="1"/>
  <c r="DW410" s="1"/>
  <c r="DW411" s="1"/>
  <c r="DW412" s="1"/>
  <c r="DW413" s="1"/>
  <c r="DW414" s="1"/>
  <c r="DW415" s="1"/>
  <c r="DW416" s="1"/>
  <c r="DW417" s="1"/>
  <c r="DW418" s="1"/>
  <c r="DW419" s="1"/>
  <c r="DW420" s="1"/>
  <c r="DW421" s="1"/>
  <c r="DW422" s="1"/>
  <c r="DW423" s="1"/>
  <c r="DW424" s="1"/>
  <c r="DW425" s="1"/>
  <c r="DW426" s="1"/>
  <c r="DW427" s="1"/>
  <c r="DW428" s="1"/>
  <c r="DW429" s="1"/>
  <c r="DW430" s="1"/>
  <c r="DW431" s="1"/>
  <c r="DW432" s="1"/>
  <c r="DW433" s="1"/>
  <c r="DW434" s="1"/>
  <c r="DW435" s="1"/>
  <c r="DW436" s="1"/>
  <c r="DW437" s="1"/>
  <c r="DW438" s="1"/>
  <c r="DW439" s="1"/>
  <c r="DW441" s="1"/>
  <c r="DW442" s="1"/>
  <c r="DW443" s="1"/>
  <c r="DW444" s="1"/>
  <c r="DW445" s="1"/>
  <c r="DW446" s="1"/>
  <c r="DW447" s="1"/>
  <c r="DW448" s="1"/>
  <c r="DW449" s="1"/>
  <c r="DW450" s="1"/>
  <c r="DW451" s="1"/>
  <c r="DW452" s="1"/>
  <c r="DW453" s="1"/>
  <c r="DW454" s="1"/>
  <c r="DW455" s="1"/>
  <c r="DW456" s="1"/>
  <c r="DW457" s="1"/>
  <c r="DW458" s="1"/>
  <c r="DW459" s="1"/>
  <c r="DW460" s="1"/>
  <c r="DW461" s="1"/>
  <c r="DW462" s="1"/>
  <c r="DW463" s="1"/>
  <c r="DW464" s="1"/>
  <c r="CQ284"/>
  <c r="AA766" l="1"/>
  <c r="AA9" s="1"/>
  <c r="AA791" s="1"/>
  <c r="Z792"/>
  <c r="DC765"/>
  <c r="DC766" s="1"/>
  <c r="CW765" l="1"/>
  <c r="CQ649" l="1"/>
  <c r="L765"/>
  <c r="M766" l="1"/>
  <c r="M9" s="1"/>
  <c r="M791" s="1"/>
  <c r="L792"/>
  <c r="DO649"/>
  <c r="DO650" s="1"/>
  <c r="DO651" s="1"/>
  <c r="DO652" s="1"/>
  <c r="DO653" s="1"/>
  <c r="DO654" s="1"/>
  <c r="DO655" s="1"/>
  <c r="DO656" s="1"/>
  <c r="DO657" s="1"/>
  <c r="DO658" s="1"/>
  <c r="CV765"/>
  <c r="CV766" l="1"/>
  <c r="CQ659"/>
  <c r="J765"/>
  <c r="DO659"/>
  <c r="DO660" s="1"/>
  <c r="DO661" s="1"/>
  <c r="DO662" s="1"/>
  <c r="DO663" s="1"/>
  <c r="DO664" s="1"/>
  <c r="DO665" s="1"/>
  <c r="DO667" s="1"/>
  <c r="DO668" s="1"/>
  <c r="DO669" s="1"/>
  <c r="DO672" s="1"/>
  <c r="DO673" s="1"/>
  <c r="DO666" s="1"/>
  <c r="DO674" s="1"/>
  <c r="DO676" s="1"/>
  <c r="DO677" s="1"/>
  <c r="DO678" s="1"/>
  <c r="DO679" s="1"/>
  <c r="DO680" s="1"/>
  <c r="DO681" s="1"/>
  <c r="DO682" s="1"/>
  <c r="DO683" s="1"/>
  <c r="DO684" s="1"/>
  <c r="DO685" s="1"/>
  <c r="DO686" s="1"/>
  <c r="DO687" s="1"/>
  <c r="DO688" s="1"/>
  <c r="DO689" s="1"/>
  <c r="DO690" s="1"/>
  <c r="DO691" s="1"/>
  <c r="DO692" s="1"/>
  <c r="DO693" s="1"/>
  <c r="DO694" s="1"/>
  <c r="DO695" s="1"/>
  <c r="DO696" s="1"/>
  <c r="DO697" s="1"/>
  <c r="DO698" s="1"/>
  <c r="DO699" s="1"/>
  <c r="DO700" s="1"/>
  <c r="DO701" s="1"/>
  <c r="DO702" s="1"/>
  <c r="DO703" s="1"/>
  <c r="DO704" s="1"/>
  <c r="DO705" s="1"/>
  <c r="DO706" s="1"/>
  <c r="DO707" s="1"/>
  <c r="DO708" s="1"/>
  <c r="DO709" s="1"/>
  <c r="DO710" s="1"/>
  <c r="DO711" s="1"/>
  <c r="DO712" s="1"/>
  <c r="DO713" s="1"/>
  <c r="DO714" s="1"/>
  <c r="DO715" s="1"/>
  <c r="DO716" s="1"/>
  <c r="DO717" s="1"/>
  <c r="DO718" s="1"/>
  <c r="DO719" s="1"/>
  <c r="DO720" s="1"/>
  <c r="DO721" s="1"/>
  <c r="DO722" s="1"/>
  <c r="DO723" s="1"/>
  <c r="DO724" s="1"/>
  <c r="DO744" s="1"/>
  <c r="DO725" s="1"/>
  <c r="DO726" s="1"/>
  <c r="DO727" s="1"/>
  <c r="DO728" s="1"/>
  <c r="DO729" s="1"/>
  <c r="DO730" s="1"/>
  <c r="DO731" s="1"/>
  <c r="DO732" s="1"/>
  <c r="DO733" s="1"/>
  <c r="DO734" s="1"/>
  <c r="DO735" s="1"/>
  <c r="DO736" s="1"/>
  <c r="DO737" s="1"/>
  <c r="DO738" s="1"/>
  <c r="DO739" s="1"/>
  <c r="DO740" s="1"/>
  <c r="DO741" s="1"/>
  <c r="DO742" s="1"/>
  <c r="DO743" s="1"/>
  <c r="DO745" s="1"/>
  <c r="DO746" s="1"/>
  <c r="DO747" s="1"/>
  <c r="DO748" s="1"/>
  <c r="DO749" s="1"/>
  <c r="DO750" s="1"/>
  <c r="DO751" s="1"/>
  <c r="DO752" s="1"/>
  <c r="DO753" s="1"/>
  <c r="DO754" s="1"/>
  <c r="DO755" s="1"/>
  <c r="DO756" s="1"/>
  <c r="DO488" s="1"/>
  <c r="DO489" s="1"/>
  <c r="DO490" s="1"/>
  <c r="DO495" s="1"/>
  <c r="DO496" s="1"/>
  <c r="DO497" s="1"/>
  <c r="DO498" s="1"/>
  <c r="DO500" s="1"/>
  <c r="K766" l="1"/>
  <c r="K9" s="1"/>
  <c r="K791" s="1"/>
  <c r="J792"/>
  <c r="CU765"/>
  <c r="CU766" s="1"/>
  <c r="ED246"/>
  <c r="ED247" s="1"/>
  <c r="ED248" s="1"/>
  <c r="ED249" s="1"/>
  <c r="ED250" s="1"/>
  <c r="ED251" s="1"/>
  <c r="ED252" s="1"/>
  <c r="ED253" s="1"/>
  <c r="ED254" s="1"/>
  <c r="ED255" s="1"/>
  <c r="ED256" s="1"/>
  <c r="ED257" s="1"/>
  <c r="ED258" s="1"/>
  <c r="ED259" s="1"/>
  <c r="ED260" s="1"/>
  <c r="ED261" s="1"/>
  <c r="ED262" s="1"/>
  <c r="ED263" s="1"/>
  <c r="ED264" s="1"/>
  <c r="ED265" s="1"/>
  <c r="ED266" s="1"/>
  <c r="ED267" s="1"/>
  <c r="ED268" s="1"/>
  <c r="ED269" s="1"/>
  <c r="ED270" s="1"/>
  <c r="ED274" s="1"/>
  <c r="AQ246"/>
  <c r="AQ770" l="1"/>
  <c r="AQ771" s="1"/>
  <c r="DK246"/>
  <c r="ED277"/>
  <c r="ED278" s="1"/>
  <c r="ED279" s="1"/>
  <c r="ED280" s="1"/>
  <c r="ED281" s="1"/>
  <c r="ED282" s="1"/>
  <c r="ED283" s="1"/>
  <c r="ED284" s="1"/>
  <c r="ED285" s="1"/>
  <c r="ED286" s="1"/>
  <c r="ED287" s="1"/>
  <c r="ED288" s="1"/>
  <c r="ED289" s="1"/>
  <c r="ED290" s="1"/>
  <c r="ED291" s="1"/>
  <c r="ED292" s="1"/>
  <c r="ED293" s="1"/>
  <c r="ED294" s="1"/>
  <c r="ED296" s="1"/>
  <c r="ED297" s="1"/>
  <c r="ED298" s="1"/>
  <c r="ED299" s="1"/>
  <c r="ED300" s="1"/>
  <c r="ED301" s="1"/>
  <c r="ED302" s="1"/>
  <c r="ED303" s="1"/>
  <c r="ED304" s="1"/>
  <c r="ED305" s="1"/>
  <c r="ED306" s="1"/>
  <c r="ED307" s="1"/>
  <c r="ED308" s="1"/>
  <c r="ED309" s="1"/>
  <c r="ED310" s="1"/>
  <c r="ED311" s="1"/>
  <c r="ED312" s="1"/>
  <c r="ED313" s="1"/>
  <c r="ED314" s="1"/>
  <c r="ED315" s="1"/>
  <c r="ED316" s="1"/>
  <c r="ED317" s="1"/>
  <c r="ED319" s="1"/>
  <c r="ED320" s="1"/>
  <c r="ED321" s="1"/>
  <c r="ED323" s="1"/>
  <c r="ED324" s="1"/>
  <c r="ED325" s="1"/>
  <c r="ED326" s="1"/>
  <c r="ED327" s="1"/>
  <c r="ED328" s="1"/>
  <c r="ED329" s="1"/>
  <c r="ED330" s="1"/>
  <c r="ED331" s="1"/>
  <c r="ED332" s="1"/>
  <c r="ED333" s="1"/>
  <c r="ED334" s="1"/>
  <c r="ED335" s="1"/>
  <c r="ED336" s="1"/>
  <c r="ED337" s="1"/>
  <c r="ED338" s="1"/>
  <c r="ED339" s="1"/>
  <c r="ED340" s="1"/>
  <c r="ED341" s="1"/>
  <c r="ED342" s="1"/>
  <c r="ED343" s="1"/>
  <c r="ED344" s="1"/>
  <c r="ED345" s="1"/>
  <c r="ED346" s="1"/>
  <c r="ED347" s="1"/>
  <c r="ED348" s="1"/>
  <c r="ED349" s="1"/>
  <c r="ED350" s="1"/>
  <c r="ED351" s="1"/>
  <c r="ED352" s="1"/>
  <c r="ED353" s="1"/>
  <c r="ED354" s="1"/>
  <c r="ED355" s="1"/>
  <c r="ED356" s="1"/>
  <c r="ED357" s="1"/>
  <c r="ED358" s="1"/>
  <c r="ED359" s="1"/>
  <c r="ED360" s="1"/>
  <c r="ED361" s="1"/>
  <c r="ED362" s="1"/>
  <c r="ED363" s="1"/>
  <c r="ED364" s="1"/>
  <c r="ED365" s="1"/>
  <c r="ED366" s="1"/>
  <c r="ED381" s="1"/>
  <c r="ED382" s="1"/>
  <c r="ED383" s="1"/>
  <c r="ED384" s="1"/>
  <c r="ED385" s="1"/>
  <c r="ED386" s="1"/>
  <c r="ED387" s="1"/>
  <c r="ED388" s="1"/>
  <c r="ED389" s="1"/>
  <c r="ED390" s="1"/>
  <c r="ED391" s="1"/>
  <c r="ED392" s="1"/>
  <c r="ED393" s="1"/>
  <c r="ED394" s="1"/>
  <c r="ED395" s="1"/>
  <c r="ED396" s="1"/>
  <c r="ED397" s="1"/>
  <c r="ED398" s="1"/>
  <c r="ED399" s="1"/>
  <c r="ED400" s="1"/>
  <c r="ED401" s="1"/>
  <c r="ED402" s="1"/>
  <c r="ED403" s="1"/>
  <c r="ED404" s="1"/>
  <c r="ED405" s="1"/>
  <c r="ED406" s="1"/>
  <c r="ED407" s="1"/>
  <c r="ED408" s="1"/>
  <c r="ED409" s="1"/>
  <c r="ED410" s="1"/>
  <c r="ED411" s="1"/>
  <c r="ED412" s="1"/>
  <c r="ED413" s="1"/>
  <c r="ED414" s="1"/>
  <c r="ED415" s="1"/>
  <c r="ED416" s="1"/>
  <c r="ED417" s="1"/>
  <c r="ED418" s="1"/>
  <c r="ED419" s="1"/>
  <c r="ED420" s="1"/>
  <c r="ED421" s="1"/>
  <c r="ED422" s="1"/>
  <c r="ED423" s="1"/>
  <c r="ED424" s="1"/>
  <c r="ED425" s="1"/>
  <c r="ED426" s="1"/>
  <c r="ED427" s="1"/>
  <c r="ED428" s="1"/>
  <c r="ED429" s="1"/>
  <c r="ED430" s="1"/>
  <c r="ED431" s="1"/>
  <c r="ED432" s="1"/>
  <c r="ED433" s="1"/>
  <c r="ED434" s="1"/>
  <c r="ED435" s="1"/>
  <c r="ED436" s="1"/>
  <c r="ED437" s="1"/>
  <c r="ED438" s="1"/>
  <c r="ED439" s="1"/>
  <c r="ED441" s="1"/>
  <c r="ED442" s="1"/>
  <c r="ED443" s="1"/>
  <c r="ED444" s="1"/>
  <c r="ED445" s="1"/>
  <c r="ED446" s="1"/>
  <c r="ED447" s="1"/>
  <c r="ED448" s="1"/>
  <c r="ED449" s="1"/>
  <c r="ED450" s="1"/>
  <c r="ED451" s="1"/>
  <c r="ED452" s="1"/>
  <c r="ED453" s="1"/>
  <c r="ED454" s="1"/>
  <c r="ED455" s="1"/>
  <c r="ED456" s="1"/>
  <c r="ED457" s="1"/>
  <c r="ED458" s="1"/>
  <c r="ED459" s="1"/>
  <c r="ED460" s="1"/>
  <c r="ED461" s="1"/>
  <c r="ED462" s="1"/>
  <c r="ED463" s="1"/>
  <c r="ED464" s="1"/>
  <c r="ED465" s="1"/>
  <c r="ED466" s="1"/>
  <c r="ED467" s="1"/>
  <c r="ED468" s="1"/>
  <c r="ED469" s="1"/>
  <c r="ED470" s="1"/>
  <c r="ED471" s="1"/>
  <c r="ED472" s="1"/>
  <c r="ED473" s="1"/>
  <c r="ED474" s="1"/>
  <c r="ED475" s="1"/>
  <c r="ED476" s="1"/>
  <c r="ED477" s="1"/>
  <c r="ED478" s="1"/>
  <c r="ED479" s="1"/>
  <c r="ED480" s="1"/>
  <c r="ED481" s="1"/>
  <c r="ED482" s="1"/>
  <c r="ED483" s="1"/>
  <c r="ED484" s="1"/>
  <c r="ED485" s="1"/>
  <c r="ED486" s="1"/>
  <c r="ED487" s="1"/>
  <c r="ED501" s="1"/>
  <c r="ED503" s="1"/>
  <c r="ED504" s="1"/>
  <c r="ED505" s="1"/>
  <c r="ED506" s="1"/>
  <c r="ED507" s="1"/>
  <c r="ED508" s="1"/>
  <c r="ED509" s="1"/>
  <c r="ED510" s="1"/>
  <c r="ED511" s="1"/>
  <c r="ED512" s="1"/>
  <c r="ED513" s="1"/>
  <c r="ED514" s="1"/>
  <c r="ED515" s="1"/>
  <c r="ED516" s="1"/>
  <c r="ED517" s="1"/>
  <c r="ED519" s="1"/>
  <c r="ED521" s="1"/>
  <c r="ED522" s="1"/>
  <c r="ED523" s="1"/>
  <c r="ED524" s="1"/>
  <c r="ED525" s="1"/>
  <c r="ED526" s="1"/>
  <c r="ED527" s="1"/>
  <c r="ED528" s="1"/>
  <c r="ED529" s="1"/>
  <c r="ED530" s="1"/>
  <c r="ED531" s="1"/>
  <c r="ED532" s="1"/>
  <c r="ED533" s="1"/>
  <c r="ED534" s="1"/>
  <c r="ED535" s="1"/>
  <c r="ED536" s="1"/>
  <c r="ED537" s="1"/>
  <c r="ED538" s="1"/>
  <c r="ED539" s="1"/>
  <c r="ED540" s="1"/>
  <c r="ED541" s="1"/>
  <c r="ED542" s="1"/>
  <c r="ED543" s="1"/>
  <c r="ED518" s="1"/>
  <c r="ED544" s="1"/>
  <c r="ED545" s="1"/>
  <c r="ED546" s="1"/>
  <c r="ED547" s="1"/>
  <c r="ED548" s="1"/>
  <c r="ED549" s="1"/>
  <c r="ED550" s="1"/>
  <c r="ED551" s="1"/>
  <c r="ED552" s="1"/>
  <c r="ED553" s="1"/>
  <c r="ED554" s="1"/>
  <c r="ED555" s="1"/>
  <c r="ED556" s="1"/>
  <c r="ED557" s="1"/>
  <c r="ED559" s="1"/>
  <c r="ED560" s="1"/>
  <c r="ED561" s="1"/>
  <c r="ED562" s="1"/>
  <c r="ED563" s="1"/>
  <c r="ED564" s="1"/>
  <c r="ED565" s="1"/>
  <c r="ED566" s="1"/>
  <c r="ED567" s="1"/>
  <c r="ED568" s="1"/>
  <c r="ED569" s="1"/>
  <c r="ED570" s="1"/>
  <c r="ED558" s="1"/>
  <c r="ED571" s="1"/>
  <c r="ED572" s="1"/>
  <c r="ED573" s="1"/>
  <c r="ED574" s="1"/>
  <c r="ED575" s="1"/>
  <c r="ED576" s="1"/>
  <c r="ED577" s="1"/>
  <c r="ED578" s="1"/>
  <c r="ED579" s="1"/>
  <c r="ED580" s="1"/>
  <c r="ED581" s="1"/>
  <c r="ED582" s="1"/>
  <c r="ED583" s="1"/>
  <c r="ED584" s="1"/>
  <c r="ED585" s="1"/>
  <c r="ED586" s="1"/>
  <c r="ED587" s="1"/>
  <c r="ED588" s="1"/>
  <c r="ED589" s="1"/>
  <c r="ED590" s="1"/>
  <c r="ED591" s="1"/>
  <c r="ED592" s="1"/>
  <c r="ED593" s="1"/>
  <c r="ED594" s="1"/>
  <c r="ED595" s="1"/>
  <c r="ED596" s="1"/>
  <c r="ED597" s="1"/>
  <c r="ED598" s="1"/>
  <c r="ED599" s="1"/>
  <c r="ED600" s="1"/>
  <c r="ED601" s="1"/>
  <c r="ED602" s="1"/>
  <c r="ED603" s="1"/>
  <c r="ED605" s="1"/>
  <c r="ED606" s="1"/>
  <c r="ED607" s="1"/>
  <c r="ED608" s="1"/>
  <c r="ED609" s="1"/>
  <c r="ED610" s="1"/>
  <c r="ED611" s="1"/>
  <c r="ED612" s="1"/>
  <c r="ED613" s="1"/>
  <c r="ED614" s="1"/>
  <c r="ED615" s="1"/>
  <c r="ED616" s="1"/>
  <c r="ED617" s="1"/>
  <c r="ED618" s="1"/>
  <c r="ED619" s="1"/>
  <c r="ED620" s="1"/>
  <c r="ED621" s="1"/>
  <c r="ED622" s="1"/>
  <c r="AS246"/>
  <c r="AS770" s="1"/>
  <c r="AS771" s="1"/>
  <c r="EE246"/>
  <c r="EE247" s="1"/>
  <c r="EE248" s="1"/>
  <c r="EE249" s="1"/>
  <c r="EE250" s="1"/>
  <c r="EE251" s="1"/>
  <c r="EE252" s="1"/>
  <c r="EE253" s="1"/>
  <c r="EE254" s="1"/>
  <c r="EE255" s="1"/>
  <c r="EE256" s="1"/>
  <c r="EE257" s="1"/>
  <c r="EE258" s="1"/>
  <c r="EE259" s="1"/>
  <c r="EE260" s="1"/>
  <c r="EE261" s="1"/>
  <c r="EE262" s="1"/>
  <c r="EE263" s="1"/>
  <c r="EE264" s="1"/>
  <c r="EE265" s="1"/>
  <c r="EE266" s="1"/>
  <c r="EE267" s="1"/>
  <c r="EE268" s="1"/>
  <c r="EE269" s="1"/>
  <c r="EE270" s="1"/>
  <c r="EE274" s="1"/>
  <c r="AQ3" l="1"/>
  <c r="EE277"/>
  <c r="EE278" s="1"/>
  <c r="EE279" s="1"/>
  <c r="EE280" s="1"/>
  <c r="EE281" s="1"/>
  <c r="EE282" s="1"/>
  <c r="EE283" s="1"/>
  <c r="EE284" s="1"/>
  <c r="EE285" s="1"/>
  <c r="EE286" s="1"/>
  <c r="EE287" s="1"/>
  <c r="EE288" s="1"/>
  <c r="EE289" s="1"/>
  <c r="EE290" s="1"/>
  <c r="EE291" s="1"/>
  <c r="EE292" s="1"/>
  <c r="EE293" s="1"/>
  <c r="EE294" s="1"/>
  <c r="EE296" s="1"/>
  <c r="EE297" s="1"/>
  <c r="EE298" s="1"/>
  <c r="EE299" s="1"/>
  <c r="EE300" s="1"/>
  <c r="EE301" s="1"/>
  <c r="EE302" s="1"/>
  <c r="EE303" s="1"/>
  <c r="EE304" s="1"/>
  <c r="EE305" s="1"/>
  <c r="EE306" s="1"/>
  <c r="EE307" s="1"/>
  <c r="EE308" s="1"/>
  <c r="EE309" s="1"/>
  <c r="EE310" s="1"/>
  <c r="EE311" s="1"/>
  <c r="EE312" s="1"/>
  <c r="EE313" s="1"/>
  <c r="EE314" s="1"/>
  <c r="EE315" s="1"/>
  <c r="EE316" s="1"/>
  <c r="EE317" s="1"/>
  <c r="EE319" s="1"/>
  <c r="EE320" s="1"/>
  <c r="EE321" s="1"/>
  <c r="EE323" s="1"/>
  <c r="EE324" s="1"/>
  <c r="EE325" s="1"/>
  <c r="EE326" s="1"/>
  <c r="EE327" s="1"/>
  <c r="EE328" s="1"/>
  <c r="EE329" s="1"/>
  <c r="EE330" s="1"/>
  <c r="EE331" s="1"/>
  <c r="EE332" s="1"/>
  <c r="EE333" s="1"/>
  <c r="EE334" s="1"/>
  <c r="EE335" s="1"/>
  <c r="EE336" s="1"/>
  <c r="EE337" s="1"/>
  <c r="EE338" s="1"/>
  <c r="EE339" s="1"/>
  <c r="EE340" s="1"/>
  <c r="EE341" s="1"/>
  <c r="EE342" s="1"/>
  <c r="EE343" s="1"/>
  <c r="EE344" s="1"/>
  <c r="EE345" s="1"/>
  <c r="EE346" s="1"/>
  <c r="EE347" s="1"/>
  <c r="EE348" s="1"/>
  <c r="EE349" s="1"/>
  <c r="EE350" s="1"/>
  <c r="EE351" s="1"/>
  <c r="EE352" s="1"/>
  <c r="EE353" s="1"/>
  <c r="EE354" s="1"/>
  <c r="EE355" s="1"/>
  <c r="EE356" s="1"/>
  <c r="EE357" s="1"/>
  <c r="EE358" s="1"/>
  <c r="EE359" s="1"/>
  <c r="EE360" s="1"/>
  <c r="EE361" s="1"/>
  <c r="EE362" s="1"/>
  <c r="EE363" s="1"/>
  <c r="EE364" s="1"/>
  <c r="EE365" s="1"/>
  <c r="EE366" s="1"/>
  <c r="EE381" s="1"/>
  <c r="EE382" s="1"/>
  <c r="EE383" s="1"/>
  <c r="EE384" s="1"/>
  <c r="EE385" s="1"/>
  <c r="EE386" s="1"/>
  <c r="EE387" s="1"/>
  <c r="EE388" s="1"/>
  <c r="EE389" s="1"/>
  <c r="EE390" s="1"/>
  <c r="EE391" s="1"/>
  <c r="EE392" s="1"/>
  <c r="EE393" s="1"/>
  <c r="EE394" s="1"/>
  <c r="EE395" s="1"/>
  <c r="EE396" s="1"/>
  <c r="EE397" s="1"/>
  <c r="EE398" s="1"/>
  <c r="EE399" s="1"/>
  <c r="EE400" s="1"/>
  <c r="EE401" s="1"/>
  <c r="EE402" s="1"/>
  <c r="EE403" s="1"/>
  <c r="EE404" s="1"/>
  <c r="EE405" s="1"/>
  <c r="EE406" s="1"/>
  <c r="EE407" s="1"/>
  <c r="EE408" s="1"/>
  <c r="EE409" s="1"/>
  <c r="EE410" s="1"/>
  <c r="EE411" s="1"/>
  <c r="EE412" s="1"/>
  <c r="EE413" s="1"/>
  <c r="EE414" s="1"/>
  <c r="EE415" s="1"/>
  <c r="EE416" s="1"/>
  <c r="EE417" s="1"/>
  <c r="EE418" s="1"/>
  <c r="EE419" s="1"/>
  <c r="EE420" s="1"/>
  <c r="EE421" s="1"/>
  <c r="EE422" s="1"/>
  <c r="EE423" s="1"/>
  <c r="EE424" s="1"/>
  <c r="EE425" s="1"/>
  <c r="EE426" s="1"/>
  <c r="EE427" s="1"/>
  <c r="EE428" s="1"/>
  <c r="EE429" s="1"/>
  <c r="EE430" s="1"/>
  <c r="EE431" s="1"/>
  <c r="EE432" s="1"/>
  <c r="EE433" s="1"/>
  <c r="EE434" s="1"/>
  <c r="EE435" s="1"/>
  <c r="EE436" s="1"/>
  <c r="EE437" s="1"/>
  <c r="EE438" s="1"/>
  <c r="EE439" s="1"/>
  <c r="EE441" s="1"/>
  <c r="EE442" s="1"/>
  <c r="EE443" s="1"/>
  <c r="EE444" s="1"/>
  <c r="EE445" s="1"/>
  <c r="EE446" s="1"/>
  <c r="EE447" s="1"/>
  <c r="EE448" s="1"/>
  <c r="EE449" s="1"/>
  <c r="EE450" s="1"/>
  <c r="EE451" s="1"/>
  <c r="EE452" s="1"/>
  <c r="EE453" s="1"/>
  <c r="EE454" s="1"/>
  <c r="EE455" s="1"/>
  <c r="EE456" s="1"/>
  <c r="EE457" s="1"/>
  <c r="EE458" s="1"/>
  <c r="EE459" s="1"/>
  <c r="EE460" s="1"/>
  <c r="EE461" s="1"/>
  <c r="EE462" s="1"/>
  <c r="EE463" s="1"/>
  <c r="EE464" s="1"/>
  <c r="EE465" s="1"/>
  <c r="EE466" s="1"/>
  <c r="EE467" s="1"/>
  <c r="EE468" s="1"/>
  <c r="EE469" s="1"/>
  <c r="EE470" s="1"/>
  <c r="EE471" s="1"/>
  <c r="EE472" s="1"/>
  <c r="EE473" s="1"/>
  <c r="EE474" s="1"/>
  <c r="EE475" s="1"/>
  <c r="EE476" s="1"/>
  <c r="EE477" s="1"/>
  <c r="EE478" s="1"/>
  <c r="EE479" s="1"/>
  <c r="EE480" s="1"/>
  <c r="EE481" s="1"/>
  <c r="EE482" s="1"/>
  <c r="EE483" s="1"/>
  <c r="EE484" s="1"/>
  <c r="EE485" s="1"/>
  <c r="EE486" s="1"/>
  <c r="EE487" s="1"/>
  <c r="EE501" s="1"/>
  <c r="EE503" s="1"/>
  <c r="EE504" s="1"/>
  <c r="EE505" s="1"/>
  <c r="EE506" s="1"/>
  <c r="EE507" s="1"/>
  <c r="EE508" s="1"/>
  <c r="EE509" s="1"/>
  <c r="EE510" s="1"/>
  <c r="EE511" s="1"/>
  <c r="EE512" s="1"/>
  <c r="EE513" s="1"/>
  <c r="EE514" s="1"/>
  <c r="EE515" s="1"/>
  <c r="EE516" s="1"/>
  <c r="EE517" s="1"/>
  <c r="EE519" s="1"/>
  <c r="EE521" s="1"/>
  <c r="EE522" s="1"/>
  <c r="EE523" s="1"/>
  <c r="EE524" s="1"/>
  <c r="EE525" s="1"/>
  <c r="EE526" s="1"/>
  <c r="EE527" s="1"/>
  <c r="EE528" s="1"/>
  <c r="EE529" s="1"/>
  <c r="EE530" s="1"/>
  <c r="EE531" s="1"/>
  <c r="EE532" s="1"/>
  <c r="EE533" s="1"/>
  <c r="EE534" s="1"/>
  <c r="EE535" s="1"/>
  <c r="EE536" s="1"/>
  <c r="EE537" s="1"/>
  <c r="EE538" s="1"/>
  <c r="EE539" s="1"/>
  <c r="EE540" s="1"/>
  <c r="EE541" s="1"/>
  <c r="EE542" s="1"/>
  <c r="EE543" s="1"/>
  <c r="EE518" s="1"/>
  <c r="EE544" s="1"/>
  <c r="EE545" s="1"/>
  <c r="EE546" s="1"/>
  <c r="EE547" s="1"/>
  <c r="EE548" s="1"/>
  <c r="EE549" s="1"/>
  <c r="EE550" s="1"/>
  <c r="EE551" s="1"/>
  <c r="EE552" s="1"/>
  <c r="EE553" s="1"/>
  <c r="EE554" s="1"/>
  <c r="EE555" s="1"/>
  <c r="EE556" s="1"/>
  <c r="EE557" s="1"/>
  <c r="EE559" s="1"/>
  <c r="EE560" s="1"/>
  <c r="EE561" s="1"/>
  <c r="EE562" s="1"/>
  <c r="EE563" s="1"/>
  <c r="EE564" s="1"/>
  <c r="EE565" s="1"/>
  <c r="EE566" s="1"/>
  <c r="EE567" s="1"/>
  <c r="EE568" s="1"/>
  <c r="EE569" s="1"/>
  <c r="EE570" s="1"/>
  <c r="EE558" s="1"/>
  <c r="EE571" s="1"/>
  <c r="EE572" s="1"/>
  <c r="EE573" s="1"/>
  <c r="EE574" s="1"/>
  <c r="EE575" s="1"/>
  <c r="EE576" s="1"/>
  <c r="EE577" s="1"/>
  <c r="EE578" s="1"/>
  <c r="EE579" s="1"/>
  <c r="EE580" s="1"/>
  <c r="EE581" s="1"/>
  <c r="EE582" s="1"/>
  <c r="EE583" s="1"/>
  <c r="EE584" s="1"/>
  <c r="EE585" s="1"/>
  <c r="EE586" s="1"/>
  <c r="EE587" s="1"/>
  <c r="EE588" s="1"/>
  <c r="EE589" s="1"/>
  <c r="EE590" s="1"/>
  <c r="EE591" s="1"/>
  <c r="EE592" s="1"/>
  <c r="EE593" s="1"/>
  <c r="EE594" s="1"/>
  <c r="EE595" s="1"/>
  <c r="EE596" s="1"/>
  <c r="EE597" s="1"/>
  <c r="EE598" s="1"/>
  <c r="EE599" s="1"/>
  <c r="EE600" s="1"/>
  <c r="EE601" s="1"/>
  <c r="EE602" s="1"/>
  <c r="EE603" s="1"/>
  <c r="EE605" s="1"/>
  <c r="EE606" s="1"/>
  <c r="EE607" s="1"/>
  <c r="EE608" s="1"/>
  <c r="EE609" s="1"/>
  <c r="EE610" s="1"/>
  <c r="EE611" s="1"/>
  <c r="EE612" s="1"/>
  <c r="EE613" s="1"/>
  <c r="EE614" s="1"/>
  <c r="EE615" s="1"/>
  <c r="EE616" s="1"/>
  <c r="EE617" s="1"/>
  <c r="EE618" s="1"/>
  <c r="EE619" s="1"/>
  <c r="EE620" s="1"/>
  <c r="EE621" s="1"/>
  <c r="EE622" s="1"/>
  <c r="AS3" l="1"/>
  <c r="AS765"/>
  <c r="AT766" l="1"/>
  <c r="AT9" s="1"/>
  <c r="AT791" s="1"/>
  <c r="AS792"/>
  <c r="AK765"/>
  <c r="DH765"/>
  <c r="AH454"/>
  <c r="AH770" l="1"/>
  <c r="AH771" s="1"/>
  <c r="DG454"/>
  <c r="AL766"/>
  <c r="DH766" s="1"/>
  <c r="AK792"/>
  <c r="AF454"/>
  <c r="DF454" s="1"/>
  <c r="AH5"/>
  <c r="CQ454"/>
  <c r="AH765"/>
  <c r="AF765"/>
  <c r="EB454"/>
  <c r="EB455" s="1"/>
  <c r="EB456" s="1"/>
  <c r="EB457" s="1"/>
  <c r="EB458" s="1"/>
  <c r="EB459" s="1"/>
  <c r="EB460" s="1"/>
  <c r="EB461" s="1"/>
  <c r="EB462" s="1"/>
  <c r="EB463" s="1"/>
  <c r="EB464" s="1"/>
  <c r="EB465" s="1"/>
  <c r="EB466" s="1"/>
  <c r="EB467" s="1"/>
  <c r="EB468" s="1"/>
  <c r="EB469" s="1"/>
  <c r="EB470" s="1"/>
  <c r="EB471" s="1"/>
  <c r="EB472" s="1"/>
  <c r="EB473" s="1"/>
  <c r="EB474" s="1"/>
  <c r="EB475" s="1"/>
  <c r="EB476" s="1"/>
  <c r="EB477" s="1"/>
  <c r="EB478" s="1"/>
  <c r="EB479" s="1"/>
  <c r="EB480" s="1"/>
  <c r="EB481" s="1"/>
  <c r="EB482" s="1"/>
  <c r="EB483" s="1"/>
  <c r="EB484" s="1"/>
  <c r="EB485" s="1"/>
  <c r="EB486" s="1"/>
  <c r="EB487" s="1"/>
  <c r="EB501" s="1"/>
  <c r="EB503" s="1"/>
  <c r="EB504" s="1"/>
  <c r="EB505" s="1"/>
  <c r="EB506" s="1"/>
  <c r="EB507" s="1"/>
  <c r="EB508" s="1"/>
  <c r="EB509" s="1"/>
  <c r="EB510" s="1"/>
  <c r="EB511" s="1"/>
  <c r="EB512" s="1"/>
  <c r="EB513" s="1"/>
  <c r="EB514" s="1"/>
  <c r="EB515" s="1"/>
  <c r="EB516" s="1"/>
  <c r="EB517" s="1"/>
  <c r="EB519" s="1"/>
  <c r="EB521" s="1"/>
  <c r="EB522" s="1"/>
  <c r="EB523" s="1"/>
  <c r="EB524" s="1"/>
  <c r="EB525" s="1"/>
  <c r="EB526" s="1"/>
  <c r="EB527" s="1"/>
  <c r="EB528" s="1"/>
  <c r="EB529" s="1"/>
  <c r="EB530" s="1"/>
  <c r="EB531" s="1"/>
  <c r="EB532" s="1"/>
  <c r="EB533" s="1"/>
  <c r="EB534" s="1"/>
  <c r="EB535" s="1"/>
  <c r="EB536" s="1"/>
  <c r="EB537" s="1"/>
  <c r="EB538" s="1"/>
  <c r="EB539" s="1"/>
  <c r="EB540" s="1"/>
  <c r="EB541" s="1"/>
  <c r="EB542" s="1"/>
  <c r="EB543" s="1"/>
  <c r="EB518" s="1"/>
  <c r="EB544" s="1"/>
  <c r="EB545" s="1"/>
  <c r="EB546" s="1"/>
  <c r="EB547" s="1"/>
  <c r="EB548" s="1"/>
  <c r="EB549" s="1"/>
  <c r="EB550" s="1"/>
  <c r="EB551" s="1"/>
  <c r="EB552" s="1"/>
  <c r="EB553" s="1"/>
  <c r="EB554" s="1"/>
  <c r="EB555" s="1"/>
  <c r="EB556" s="1"/>
  <c r="EB557" s="1"/>
  <c r="EB559" s="1"/>
  <c r="EB560" s="1"/>
  <c r="EB561" s="1"/>
  <c r="EB562" s="1"/>
  <c r="EB563" s="1"/>
  <c r="EB564" s="1"/>
  <c r="EB565" s="1"/>
  <c r="EB566" s="1"/>
  <c r="EB567" s="1"/>
  <c r="EB568" s="1"/>
  <c r="EB569" s="1"/>
  <c r="EB570" s="1"/>
  <c r="EB558" s="1"/>
  <c r="EB571" s="1"/>
  <c r="EB572" s="1"/>
  <c r="EB573" s="1"/>
  <c r="EB574" s="1"/>
  <c r="EB575" s="1"/>
  <c r="EB576" s="1"/>
  <c r="EB577" s="1"/>
  <c r="EB578" s="1"/>
  <c r="EB579" s="1"/>
  <c r="EB580" s="1"/>
  <c r="EB581" s="1"/>
  <c r="EB582" s="1"/>
  <c r="EB583" s="1"/>
  <c r="EB584" s="1"/>
  <c r="EB585" s="1"/>
  <c r="EB586" s="1"/>
  <c r="EB587" s="1"/>
  <c r="EB588" s="1"/>
  <c r="EB589" s="1"/>
  <c r="EB590" s="1"/>
  <c r="EB591" s="1"/>
  <c r="EB592" s="1"/>
  <c r="EB593" s="1"/>
  <c r="EB594" s="1"/>
  <c r="EB595" s="1"/>
  <c r="EB596" s="1"/>
  <c r="EB597" s="1"/>
  <c r="EB598" s="1"/>
  <c r="EB599" s="1"/>
  <c r="EB600" s="1"/>
  <c r="EB601" s="1"/>
  <c r="EB602" s="1"/>
  <c r="EB603" s="1"/>
  <c r="EB605" s="1"/>
  <c r="EB606" s="1"/>
  <c r="EB607" s="1"/>
  <c r="EB608" s="1"/>
  <c r="EB609" s="1"/>
  <c r="EB610" s="1"/>
  <c r="EB611" s="1"/>
  <c r="EB612" s="1"/>
  <c r="EB613" s="1"/>
  <c r="EB614" s="1"/>
  <c r="EB615" s="1"/>
  <c r="EB616" s="1"/>
  <c r="EB617" s="1"/>
  <c r="EB618" s="1"/>
  <c r="EB619" s="1"/>
  <c r="EB620" s="1"/>
  <c r="EB621" s="1"/>
  <c r="EB622" s="1"/>
  <c r="EB628" s="1"/>
  <c r="EB629" s="1"/>
  <c r="EB630" s="1"/>
  <c r="EB631" s="1"/>
  <c r="EB632" s="1"/>
  <c r="EB633" s="1"/>
  <c r="EB634" s="1"/>
  <c r="EB635" s="1"/>
  <c r="EB636" s="1"/>
  <c r="EB637" s="1"/>
  <c r="EB638" s="1"/>
  <c r="EB639" s="1"/>
  <c r="EB640" s="1"/>
  <c r="EB641" s="1"/>
  <c r="EB642" s="1"/>
  <c r="EB643" s="1"/>
  <c r="EB644" s="1"/>
  <c r="EB645" s="1"/>
  <c r="EB646" s="1"/>
  <c r="EB647" s="1"/>
  <c r="EB648" s="1"/>
  <c r="EB649" s="1"/>
  <c r="EB650" s="1"/>
  <c r="EB651" s="1"/>
  <c r="EB652" s="1"/>
  <c r="EB653" s="1"/>
  <c r="EB654" s="1"/>
  <c r="EB655" s="1"/>
  <c r="EB656" s="1"/>
  <c r="EB657" s="1"/>
  <c r="EB658" s="1"/>
  <c r="EB659" s="1"/>
  <c r="EB660" s="1"/>
  <c r="EB661" s="1"/>
  <c r="EB662" s="1"/>
  <c r="EB663" s="1"/>
  <c r="EB664" s="1"/>
  <c r="EB665" s="1"/>
  <c r="EB667" s="1"/>
  <c r="EB668" s="1"/>
  <c r="EB669" s="1"/>
  <c r="EB672" s="1"/>
  <c r="EB673" s="1"/>
  <c r="EB666" s="1"/>
  <c r="EB674" s="1"/>
  <c r="EB676" s="1"/>
  <c r="EB677" s="1"/>
  <c r="EB678" s="1"/>
  <c r="EB679" s="1"/>
  <c r="EB680" s="1"/>
  <c r="EB681" s="1"/>
  <c r="EB682" s="1"/>
  <c r="EB683" s="1"/>
  <c r="EB684" s="1"/>
  <c r="EB685" s="1"/>
  <c r="EB686" s="1"/>
  <c r="EB687" s="1"/>
  <c r="EB688" s="1"/>
  <c r="EB689" s="1"/>
  <c r="EB690" s="1"/>
  <c r="EB691" s="1"/>
  <c r="EB692" s="1"/>
  <c r="EB693" s="1"/>
  <c r="EB694" s="1"/>
  <c r="EB695" s="1"/>
  <c r="EB696" s="1"/>
  <c r="EB697" s="1"/>
  <c r="EB698" s="1"/>
  <c r="EB699" s="1"/>
  <c r="EB700" s="1"/>
  <c r="EB701" s="1"/>
  <c r="EB702" s="1"/>
  <c r="EB703" s="1"/>
  <c r="EB704" s="1"/>
  <c r="EB705" s="1"/>
  <c r="EB706" s="1"/>
  <c r="EB707" s="1"/>
  <c r="EB708" s="1"/>
  <c r="EB709" s="1"/>
  <c r="EB710" s="1"/>
  <c r="EB711" s="1"/>
  <c r="EB712" s="1"/>
  <c r="EB713" s="1"/>
  <c r="EB714" s="1"/>
  <c r="EB715" s="1"/>
  <c r="EB716" s="1"/>
  <c r="EB717" s="1"/>
  <c r="EB718" s="1"/>
  <c r="EB719" s="1"/>
  <c r="EB720" s="1"/>
  <c r="EB721" s="1"/>
  <c r="EB722" s="1"/>
  <c r="EB723" s="1"/>
  <c r="EB724" s="1"/>
  <c r="EB744" s="1"/>
  <c r="EB725" s="1"/>
  <c r="EB726" s="1"/>
  <c r="EB727" s="1"/>
  <c r="EB728" s="1"/>
  <c r="EB729" s="1"/>
  <c r="EB730" s="1"/>
  <c r="EB731" s="1"/>
  <c r="EB732" s="1"/>
  <c r="EB733" s="1"/>
  <c r="EB734" s="1"/>
  <c r="EB735" s="1"/>
  <c r="EB736" s="1"/>
  <c r="EB737" s="1"/>
  <c r="EB738" s="1"/>
  <c r="EB739" s="1"/>
  <c r="EB740" s="1"/>
  <c r="EB741" s="1"/>
  <c r="EB742" s="1"/>
  <c r="EB743" s="1"/>
  <c r="EB745" s="1"/>
  <c r="EB746" s="1"/>
  <c r="EB747" s="1"/>
  <c r="EB748" s="1"/>
  <c r="EB749" s="1"/>
  <c r="EB750" s="1"/>
  <c r="EB751" s="1"/>
  <c r="EB752" s="1"/>
  <c r="EB753" s="1"/>
  <c r="EB754" s="1"/>
  <c r="EB755" s="1"/>
  <c r="EB756" s="1"/>
  <c r="EB488" s="1"/>
  <c r="EB489" s="1"/>
  <c r="EB490" s="1"/>
  <c r="EB495" s="1"/>
  <c r="EB496" s="1"/>
  <c r="EB497" s="1"/>
  <c r="EB498" s="1"/>
  <c r="EB500" s="1"/>
  <c r="AL9" l="1"/>
  <c r="AL791" s="1"/>
  <c r="AG766"/>
  <c r="AG9" s="1"/>
  <c r="AG791" s="1"/>
  <c r="AF792"/>
  <c r="AI766"/>
  <c r="AI9" s="1"/>
  <c r="AI791" s="1"/>
  <c r="AH792"/>
  <c r="AF5"/>
  <c r="AF770"/>
  <c r="AF771" s="1"/>
  <c r="DG765"/>
  <c r="DG766" s="1"/>
  <c r="EA454"/>
  <c r="EA455" s="1"/>
  <c r="EA456" s="1"/>
  <c r="EA457" s="1"/>
  <c r="EA458" s="1"/>
  <c r="EA459" s="1"/>
  <c r="EA460" s="1"/>
  <c r="EA461" s="1"/>
  <c r="EA462" s="1"/>
  <c r="EA463" s="1"/>
  <c r="EA464" s="1"/>
  <c r="EA465" s="1"/>
  <c r="EA466" s="1"/>
  <c r="EA467" s="1"/>
  <c r="EA468" s="1"/>
  <c r="EA469" s="1"/>
  <c r="EA470" s="1"/>
  <c r="EA471" s="1"/>
  <c r="EA472" s="1"/>
  <c r="EA473" s="1"/>
  <c r="EA474" s="1"/>
  <c r="EA475" s="1"/>
  <c r="EA476" s="1"/>
  <c r="EA477" s="1"/>
  <c r="EA478" s="1"/>
  <c r="EA479" s="1"/>
  <c r="EA480" s="1"/>
  <c r="EA481" s="1"/>
  <c r="EA482" s="1"/>
  <c r="EA483" s="1"/>
  <c r="EA484" s="1"/>
  <c r="EA485" s="1"/>
  <c r="EA486" s="1"/>
  <c r="EA487" s="1"/>
  <c r="EA501" s="1"/>
  <c r="EA503" s="1"/>
  <c r="EA504" s="1"/>
  <c r="EA505" s="1"/>
  <c r="EA506" s="1"/>
  <c r="EA507" s="1"/>
  <c r="EA508" s="1"/>
  <c r="EA509" s="1"/>
  <c r="EA510" s="1"/>
  <c r="EA511" s="1"/>
  <c r="EA512" s="1"/>
  <c r="EA513" s="1"/>
  <c r="EA514" s="1"/>
  <c r="EA515" s="1"/>
  <c r="EA516" s="1"/>
  <c r="EA517" s="1"/>
  <c r="EA519" s="1"/>
  <c r="EA521" s="1"/>
  <c r="EA522" s="1"/>
  <c r="EA523" s="1"/>
  <c r="EA524" s="1"/>
  <c r="EA525" s="1"/>
  <c r="EA526" s="1"/>
  <c r="EA527" s="1"/>
  <c r="EA528" s="1"/>
  <c r="EA529" s="1"/>
  <c r="EA530" s="1"/>
  <c r="EA531" s="1"/>
  <c r="EA532" s="1"/>
  <c r="EA533" s="1"/>
  <c r="EA534" s="1"/>
  <c r="EA535" s="1"/>
  <c r="EA536" s="1"/>
  <c r="EA537" s="1"/>
  <c r="EA538" s="1"/>
  <c r="EA539" s="1"/>
  <c r="EA540" s="1"/>
  <c r="EA541" s="1"/>
  <c r="EA542" s="1"/>
  <c r="EA543" s="1"/>
  <c r="EA518" s="1"/>
  <c r="EA544" s="1"/>
  <c r="EA545" s="1"/>
  <c r="EA546" s="1"/>
  <c r="EA547" s="1"/>
  <c r="EA548" s="1"/>
  <c r="EA549" s="1"/>
  <c r="EA550" s="1"/>
  <c r="EA551" s="1"/>
  <c r="EA552" s="1"/>
  <c r="EA553" s="1"/>
  <c r="EA554" s="1"/>
  <c r="EA555" s="1"/>
  <c r="EA556" s="1"/>
  <c r="EA557" s="1"/>
  <c r="EA559" s="1"/>
  <c r="EA560" s="1"/>
  <c r="EA561" s="1"/>
  <c r="EA562" s="1"/>
  <c r="EA563" s="1"/>
  <c r="EA564" s="1"/>
  <c r="EA565" s="1"/>
  <c r="EA566" s="1"/>
  <c r="EA567" s="1"/>
  <c r="EA568" s="1"/>
  <c r="EA569" s="1"/>
  <c r="EA570" s="1"/>
  <c r="EA558" s="1"/>
  <c r="EA571" s="1"/>
  <c r="EA572" s="1"/>
  <c r="EA573" s="1"/>
  <c r="EA574" s="1"/>
  <c r="EA575" s="1"/>
  <c r="EA576" s="1"/>
  <c r="EA577" s="1"/>
  <c r="EA578" s="1"/>
  <c r="EA579" s="1"/>
  <c r="EA580" s="1"/>
  <c r="EA581" s="1"/>
  <c r="EA582" s="1"/>
  <c r="EA583" s="1"/>
  <c r="EA584" s="1"/>
  <c r="EA585" s="1"/>
  <c r="EA586" s="1"/>
  <c r="EA587" s="1"/>
  <c r="EA588" s="1"/>
  <c r="EA589" s="1"/>
  <c r="EA590" s="1"/>
  <c r="EA591" s="1"/>
  <c r="EA592" s="1"/>
  <c r="EA593" s="1"/>
  <c r="EA594" s="1"/>
  <c r="EA595" s="1"/>
  <c r="EA596" s="1"/>
  <c r="EA597" s="1"/>
  <c r="EA598" s="1"/>
  <c r="EA599" s="1"/>
  <c r="EA600" s="1"/>
  <c r="EA601" s="1"/>
  <c r="EA602" s="1"/>
  <c r="EA603" s="1"/>
  <c r="EA605" s="1"/>
  <c r="EA606" s="1"/>
  <c r="EA607" s="1"/>
  <c r="EA608" s="1"/>
  <c r="EA609" s="1"/>
  <c r="EA610" s="1"/>
  <c r="EA611" s="1"/>
  <c r="EA612" s="1"/>
  <c r="EA613" s="1"/>
  <c r="EA614" s="1"/>
  <c r="EA615" s="1"/>
  <c r="EA616" s="1"/>
  <c r="EA617" s="1"/>
  <c r="EA618" s="1"/>
  <c r="EA619" s="1"/>
  <c r="EA620" s="1"/>
  <c r="EA621" s="1"/>
  <c r="EA622" s="1"/>
  <c r="EA628" s="1"/>
  <c r="EA629" s="1"/>
  <c r="EA630" s="1"/>
  <c r="EA631" s="1"/>
  <c r="EA632" s="1"/>
  <c r="EA633" s="1"/>
  <c r="EA634" s="1"/>
  <c r="EA635" s="1"/>
  <c r="EA636" s="1"/>
  <c r="EA637" s="1"/>
  <c r="EA638" s="1"/>
  <c r="EA639" s="1"/>
  <c r="EA640" s="1"/>
  <c r="EA641" s="1"/>
  <c r="EA642" s="1"/>
  <c r="EA643" s="1"/>
  <c r="EA644" s="1"/>
  <c r="EA645" s="1"/>
  <c r="EA646" s="1"/>
  <c r="EA647" s="1"/>
  <c r="EA648" s="1"/>
  <c r="EA649" s="1"/>
  <c r="EA650" s="1"/>
  <c r="EA651" s="1"/>
  <c r="EA652" s="1"/>
  <c r="EA653" s="1"/>
  <c r="EA654" s="1"/>
  <c r="EA655" s="1"/>
  <c r="EA656" s="1"/>
  <c r="EA657" s="1"/>
  <c r="EA658" s="1"/>
  <c r="EA659" s="1"/>
  <c r="EA660" s="1"/>
  <c r="EA661" s="1"/>
  <c r="EA662" s="1"/>
  <c r="EA663" s="1"/>
  <c r="EA664" s="1"/>
  <c r="EA665" s="1"/>
  <c r="EA667" s="1"/>
  <c r="EA668" s="1"/>
  <c r="EA669" s="1"/>
  <c r="EA672" s="1"/>
  <c r="EA673" s="1"/>
  <c r="EA666" s="1"/>
  <c r="EA674" s="1"/>
  <c r="EA676" s="1"/>
  <c r="EA677" s="1"/>
  <c r="EA678" s="1"/>
  <c r="EA679" s="1"/>
  <c r="EA680" s="1"/>
  <c r="EA681" s="1"/>
  <c r="EA682" s="1"/>
  <c r="EA683" s="1"/>
  <c r="EA684" s="1"/>
  <c r="EA685" s="1"/>
  <c r="EA686" s="1"/>
  <c r="EA687" s="1"/>
  <c r="EA688" s="1"/>
  <c r="EA689" s="1"/>
  <c r="EA690" s="1"/>
  <c r="EA691" s="1"/>
  <c r="EA692" s="1"/>
  <c r="EA693" s="1"/>
  <c r="EA694" s="1"/>
  <c r="EA695" s="1"/>
  <c r="EA696" s="1"/>
  <c r="EA697" s="1"/>
  <c r="EA698" s="1"/>
  <c r="EA699" s="1"/>
  <c r="EA700" s="1"/>
  <c r="EA701" s="1"/>
  <c r="EA702" s="1"/>
  <c r="EA703" s="1"/>
  <c r="EA704" s="1"/>
  <c r="EA705" s="1"/>
  <c r="EA706" s="1"/>
  <c r="EA707" s="1"/>
  <c r="EA708" s="1"/>
  <c r="EA709" s="1"/>
  <c r="EA710" s="1"/>
  <c r="EA711" s="1"/>
  <c r="EA712" s="1"/>
  <c r="EA713" s="1"/>
  <c r="EA714" s="1"/>
  <c r="EA715" s="1"/>
  <c r="EA716" s="1"/>
  <c r="EA717" s="1"/>
  <c r="EA718" s="1"/>
  <c r="EA719" s="1"/>
  <c r="EA720" s="1"/>
  <c r="EA721" s="1"/>
  <c r="EA722" s="1"/>
  <c r="EA723" s="1"/>
  <c r="EA724" s="1"/>
  <c r="EA744" s="1"/>
  <c r="EA725" s="1"/>
  <c r="EA726" s="1"/>
  <c r="EA727" s="1"/>
  <c r="EA728" s="1"/>
  <c r="EA729" s="1"/>
  <c r="EA730" s="1"/>
  <c r="EA731" s="1"/>
  <c r="EA732" s="1"/>
  <c r="EA733" s="1"/>
  <c r="EA734" s="1"/>
  <c r="EA735" s="1"/>
  <c r="EA736" s="1"/>
  <c r="EA737" s="1"/>
  <c r="EA738" s="1"/>
  <c r="EA739" s="1"/>
  <c r="EA740" s="1"/>
  <c r="EA741" s="1"/>
  <c r="EA742" s="1"/>
  <c r="EA743" s="1"/>
  <c r="EA745" s="1"/>
  <c r="EA746" s="1"/>
  <c r="EA747" s="1"/>
  <c r="EA748" s="1"/>
  <c r="EA749" s="1"/>
  <c r="EA750" s="1"/>
  <c r="EA751" s="1"/>
  <c r="EA752" s="1"/>
  <c r="EA753" s="1"/>
  <c r="EA754" s="1"/>
  <c r="EA755" s="1"/>
  <c r="EA756" s="1"/>
  <c r="EA488" s="1"/>
  <c r="EA489" s="1"/>
  <c r="EA490" s="1"/>
  <c r="EA495" s="1"/>
  <c r="EA496" s="1"/>
  <c r="EA497" s="1"/>
  <c r="EA498" s="1"/>
  <c r="EA500" s="1"/>
  <c r="EC454"/>
  <c r="EC455" s="1"/>
  <c r="EC456" s="1"/>
  <c r="EC457" s="1"/>
  <c r="EC458" s="1"/>
  <c r="EC459" s="1"/>
  <c r="EC460" s="1"/>
  <c r="EC461" s="1"/>
  <c r="EC462" s="1"/>
  <c r="EC463" s="1"/>
  <c r="EC464" s="1"/>
  <c r="EC465" s="1"/>
  <c r="EC466" s="1"/>
  <c r="EC467" s="1"/>
  <c r="EC468" s="1"/>
  <c r="EC469" s="1"/>
  <c r="EC470" s="1"/>
  <c r="EC471" s="1"/>
  <c r="EC472" s="1"/>
  <c r="EC473" s="1"/>
  <c r="EC474" s="1"/>
  <c r="EC475" s="1"/>
  <c r="EC476" s="1"/>
  <c r="EC477" s="1"/>
  <c r="EC478" s="1"/>
  <c r="EC479" s="1"/>
  <c r="EC480" s="1"/>
  <c r="EC481" s="1"/>
  <c r="EC482" s="1"/>
  <c r="EC483" s="1"/>
  <c r="EC484" s="1"/>
  <c r="EC485" s="1"/>
  <c r="EC486" s="1"/>
  <c r="EC487" s="1"/>
  <c r="EC501" s="1"/>
  <c r="EC503" s="1"/>
  <c r="EC504" s="1"/>
  <c r="EC505" s="1"/>
  <c r="EC506" s="1"/>
  <c r="EC507" s="1"/>
  <c r="EC508" s="1"/>
  <c r="EC509" s="1"/>
  <c r="EC510" s="1"/>
  <c r="EC511" s="1"/>
  <c r="EC512" s="1"/>
  <c r="EC513" s="1"/>
  <c r="EC514" s="1"/>
  <c r="EC515" s="1"/>
  <c r="EC516" s="1"/>
  <c r="EC517" s="1"/>
  <c r="EC519" s="1"/>
  <c r="EC521" s="1"/>
  <c r="EC522" s="1"/>
  <c r="EC523" s="1"/>
  <c r="EC524" s="1"/>
  <c r="EC525" s="1"/>
  <c r="EC526" s="1"/>
  <c r="EC527" s="1"/>
  <c r="EC528" s="1"/>
  <c r="EC529" s="1"/>
  <c r="EC530" s="1"/>
  <c r="EC531" s="1"/>
  <c r="EC532" s="1"/>
  <c r="EC533" s="1"/>
  <c r="EC534" s="1"/>
  <c r="EC535" s="1"/>
  <c r="EC536" s="1"/>
  <c r="EC537" s="1"/>
  <c r="EC538" s="1"/>
  <c r="EC539" s="1"/>
  <c r="EC540" s="1"/>
  <c r="EC541" s="1"/>
  <c r="EC542" s="1"/>
  <c r="EC543" s="1"/>
  <c r="EC518" s="1"/>
  <c r="EC544" s="1"/>
  <c r="EC545" s="1"/>
  <c r="EC546" s="1"/>
  <c r="EC547" s="1"/>
  <c r="EC548" s="1"/>
  <c r="EC549" s="1"/>
  <c r="EC550" s="1"/>
  <c r="EC551" s="1"/>
  <c r="EC552" s="1"/>
  <c r="EC553" s="1"/>
  <c r="EC554" s="1"/>
  <c r="EC555" s="1"/>
  <c r="EC556" s="1"/>
  <c r="EC557" s="1"/>
  <c r="EC559" s="1"/>
  <c r="EC560" s="1"/>
  <c r="EC561" s="1"/>
  <c r="EC562" s="1"/>
  <c r="EC563" s="1"/>
  <c r="EC564" s="1"/>
  <c r="EC565" s="1"/>
  <c r="EC566" s="1"/>
  <c r="EC567" s="1"/>
  <c r="EC568" s="1"/>
  <c r="EC569" s="1"/>
  <c r="EC570" s="1"/>
  <c r="EC558" s="1"/>
  <c r="EC571" s="1"/>
  <c r="EC572" s="1"/>
  <c r="EC573" s="1"/>
  <c r="EC574" s="1"/>
  <c r="EC575" s="1"/>
  <c r="EC576" s="1"/>
  <c r="EC577" s="1"/>
  <c r="EC578" s="1"/>
  <c r="EC579" s="1"/>
  <c r="EC580" s="1"/>
  <c r="EC581" s="1"/>
  <c r="EC582" s="1"/>
  <c r="EC583" s="1"/>
  <c r="EC584" s="1"/>
  <c r="EC585" s="1"/>
  <c r="EC586" s="1"/>
  <c r="EC587" s="1"/>
  <c r="EC588" s="1"/>
  <c r="EC589" s="1"/>
  <c r="EC590" s="1"/>
  <c r="EC591" s="1"/>
  <c r="EC592" s="1"/>
  <c r="EC593" s="1"/>
  <c r="EC594" s="1"/>
  <c r="EC595" s="1"/>
  <c r="EC596" s="1"/>
  <c r="EC597" s="1"/>
  <c r="EC598" s="1"/>
  <c r="EC599" s="1"/>
  <c r="EC600" s="1"/>
  <c r="EC601" s="1"/>
  <c r="EC602" s="1"/>
  <c r="EC603" s="1"/>
  <c r="EC605" s="1"/>
  <c r="EC606" s="1"/>
  <c r="EC607" s="1"/>
  <c r="EC608" s="1"/>
  <c r="EC609" s="1"/>
  <c r="EC610" s="1"/>
  <c r="EC611" s="1"/>
  <c r="EC612" s="1"/>
  <c r="EC613" s="1"/>
  <c r="EC614" s="1"/>
  <c r="EC615" s="1"/>
  <c r="EC616" s="1"/>
  <c r="EC617" s="1"/>
  <c r="EC618" s="1"/>
  <c r="EC619" s="1"/>
  <c r="EC620" s="1"/>
  <c r="EC621" s="1"/>
  <c r="EC622" s="1"/>
  <c r="EC628" s="1"/>
  <c r="EC629" s="1"/>
  <c r="EC630" s="1"/>
  <c r="EC631" s="1"/>
  <c r="EC632" s="1"/>
  <c r="EC633" s="1"/>
  <c r="EC634" s="1"/>
  <c r="EC635" s="1"/>
  <c r="EC636" s="1"/>
  <c r="EC637" s="1"/>
  <c r="EC638" s="1"/>
  <c r="EC639" s="1"/>
  <c r="EC640" s="1"/>
  <c r="EC641" s="1"/>
  <c r="EC642" s="1"/>
  <c r="EC643" s="1"/>
  <c r="EC644" s="1"/>
  <c r="EC645" s="1"/>
  <c r="EC646" s="1"/>
  <c r="EC647" s="1"/>
  <c r="EC648" s="1"/>
  <c r="EC649" s="1"/>
  <c r="EC650" s="1"/>
  <c r="EC651" s="1"/>
  <c r="EC652" s="1"/>
  <c r="EC653" s="1"/>
  <c r="EC654" s="1"/>
  <c r="EC655" s="1"/>
  <c r="EC656" s="1"/>
  <c r="EC657" s="1"/>
  <c r="EC658" s="1"/>
  <c r="EC659" s="1"/>
  <c r="EC660" s="1"/>
  <c r="EC661" s="1"/>
  <c r="EC662" s="1"/>
  <c r="EC663" s="1"/>
  <c r="EC664" s="1"/>
  <c r="EC665" s="1"/>
  <c r="EC667" s="1"/>
  <c r="EC668" s="1"/>
  <c r="EC669" s="1"/>
  <c r="EC672" s="1"/>
  <c r="EC673" s="1"/>
  <c r="EC666" s="1"/>
  <c r="EC674" s="1"/>
  <c r="EC676" s="1"/>
  <c r="EC677" s="1"/>
  <c r="EC678" s="1"/>
  <c r="EC679" s="1"/>
  <c r="EC680" s="1"/>
  <c r="EC681" s="1"/>
  <c r="EC682" s="1"/>
  <c r="EC683" s="1"/>
  <c r="EC684" s="1"/>
  <c r="EC685" s="1"/>
  <c r="EC686" s="1"/>
  <c r="EC687" s="1"/>
  <c r="EC688" s="1"/>
  <c r="EC689" s="1"/>
  <c r="EC690" s="1"/>
  <c r="EC691" s="1"/>
  <c r="EC692" s="1"/>
  <c r="EC693" s="1"/>
  <c r="EC694" s="1"/>
  <c r="EC695" s="1"/>
  <c r="EC696" s="1"/>
  <c r="EC697" s="1"/>
  <c r="EC698" s="1"/>
  <c r="EC699" s="1"/>
  <c r="EC700" s="1"/>
  <c r="EC701" s="1"/>
  <c r="EC702" s="1"/>
  <c r="EC703" s="1"/>
  <c r="EC704" s="1"/>
  <c r="EC705" s="1"/>
  <c r="EC706" s="1"/>
  <c r="EC707" s="1"/>
  <c r="EC708" s="1"/>
  <c r="EC709" s="1"/>
  <c r="EC710" s="1"/>
  <c r="EC711" s="1"/>
  <c r="EC712" s="1"/>
  <c r="EC713" s="1"/>
  <c r="EC714" s="1"/>
  <c r="EC715" s="1"/>
  <c r="EC716" s="1"/>
  <c r="EC717" s="1"/>
  <c r="EC718" s="1"/>
  <c r="EC719" s="1"/>
  <c r="EC720" s="1"/>
  <c r="EC721" s="1"/>
  <c r="EC722" s="1"/>
  <c r="EC723" s="1"/>
  <c r="EC724" s="1"/>
  <c r="EC744" s="1"/>
  <c r="EC725" s="1"/>
  <c r="EC726" s="1"/>
  <c r="EC727" s="1"/>
  <c r="EC728" s="1"/>
  <c r="EC729" s="1"/>
  <c r="EC730" s="1"/>
  <c r="EC731" s="1"/>
  <c r="EC732" s="1"/>
  <c r="EC733" s="1"/>
  <c r="EC734" s="1"/>
  <c r="EC735" s="1"/>
  <c r="EC736" s="1"/>
  <c r="EC737" s="1"/>
  <c r="EC738" s="1"/>
  <c r="EC739" s="1"/>
  <c r="EC740" s="1"/>
  <c r="EC741" s="1"/>
  <c r="EC742" s="1"/>
  <c r="EC743" s="1"/>
  <c r="EC745" s="1"/>
  <c r="EC746" s="1"/>
  <c r="EC747" s="1"/>
  <c r="EC748" s="1"/>
  <c r="EC749" s="1"/>
  <c r="EC750" s="1"/>
  <c r="EC751" s="1"/>
  <c r="EC752" s="1"/>
  <c r="EC753" s="1"/>
  <c r="EC754" s="1"/>
  <c r="EC755" s="1"/>
  <c r="EC756" s="1"/>
  <c r="EC488" s="1"/>
  <c r="EC489" s="1"/>
  <c r="EC490" s="1"/>
  <c r="EC495" s="1"/>
  <c r="EC496" s="1"/>
  <c r="EC497" s="1"/>
  <c r="EC498" s="1"/>
  <c r="EC500" s="1"/>
  <c r="DF765"/>
  <c r="DZ454"/>
  <c r="DZ455" s="1"/>
  <c r="DZ456" s="1"/>
  <c r="DZ457" s="1"/>
  <c r="DZ458" s="1"/>
  <c r="DZ459" s="1"/>
  <c r="DZ460" s="1"/>
  <c r="DZ461" s="1"/>
  <c r="DZ462" s="1"/>
  <c r="DZ463" s="1"/>
  <c r="DZ464" s="1"/>
  <c r="DZ465" s="1"/>
  <c r="DZ466" s="1"/>
  <c r="DZ467" s="1"/>
  <c r="DZ468" s="1"/>
  <c r="DZ469" s="1"/>
  <c r="DZ470" s="1"/>
  <c r="DZ471" s="1"/>
  <c r="DZ472" s="1"/>
  <c r="DZ473" s="1"/>
  <c r="DZ474" s="1"/>
  <c r="DZ475" s="1"/>
  <c r="DZ476" s="1"/>
  <c r="DZ477" s="1"/>
  <c r="DZ478" s="1"/>
  <c r="DZ479" s="1"/>
  <c r="DZ480" s="1"/>
  <c r="DZ481" s="1"/>
  <c r="DZ482" s="1"/>
  <c r="DZ483" s="1"/>
  <c r="DZ484" s="1"/>
  <c r="DZ485" s="1"/>
  <c r="DZ486" s="1"/>
  <c r="DZ487" s="1"/>
  <c r="DZ501" s="1"/>
  <c r="DZ503" s="1"/>
  <c r="DZ504" s="1"/>
  <c r="DZ505" s="1"/>
  <c r="DZ506" s="1"/>
  <c r="DZ507" s="1"/>
  <c r="DZ508" s="1"/>
  <c r="DZ509" s="1"/>
  <c r="DZ510" s="1"/>
  <c r="DZ511" s="1"/>
  <c r="DZ512" s="1"/>
  <c r="DZ513" s="1"/>
  <c r="DZ514" s="1"/>
  <c r="DZ515" s="1"/>
  <c r="DZ516" s="1"/>
  <c r="DZ517" s="1"/>
  <c r="DZ519" s="1"/>
  <c r="DZ521" s="1"/>
  <c r="DZ522" s="1"/>
  <c r="DZ523" s="1"/>
  <c r="DZ524" s="1"/>
  <c r="DZ525" s="1"/>
  <c r="DZ526" s="1"/>
  <c r="DZ527" s="1"/>
  <c r="DZ528" s="1"/>
  <c r="DZ529" s="1"/>
  <c r="DZ530" s="1"/>
  <c r="DZ531" s="1"/>
  <c r="DZ532" s="1"/>
  <c r="DZ533" s="1"/>
  <c r="DZ534" s="1"/>
  <c r="DZ535" s="1"/>
  <c r="DZ536" s="1"/>
  <c r="DZ537" s="1"/>
  <c r="DZ538" s="1"/>
  <c r="DZ539" s="1"/>
  <c r="DZ540" s="1"/>
  <c r="DZ541" s="1"/>
  <c r="DZ542" s="1"/>
  <c r="DZ543" s="1"/>
  <c r="DZ518" s="1"/>
  <c r="DZ544" s="1"/>
  <c r="DZ545" s="1"/>
  <c r="DZ546" s="1"/>
  <c r="DZ547" s="1"/>
  <c r="DZ548" s="1"/>
  <c r="DZ549" s="1"/>
  <c r="DZ550" s="1"/>
  <c r="DZ551" s="1"/>
  <c r="DZ552" s="1"/>
  <c r="DZ553" s="1"/>
  <c r="DZ554" s="1"/>
  <c r="DZ555" s="1"/>
  <c r="DZ556" s="1"/>
  <c r="DZ557" s="1"/>
  <c r="DZ559" s="1"/>
  <c r="DZ560" s="1"/>
  <c r="DZ561" s="1"/>
  <c r="DZ562" s="1"/>
  <c r="DZ563" s="1"/>
  <c r="DZ564" s="1"/>
  <c r="DZ565" s="1"/>
  <c r="DZ566" s="1"/>
  <c r="DZ567" s="1"/>
  <c r="DZ568" s="1"/>
  <c r="DZ569" s="1"/>
  <c r="DZ570" s="1"/>
  <c r="DZ558" s="1"/>
  <c r="DZ571" s="1"/>
  <c r="DZ572" s="1"/>
  <c r="DZ573" s="1"/>
  <c r="DZ574" s="1"/>
  <c r="DZ575" s="1"/>
  <c r="DZ576" s="1"/>
  <c r="DZ577" s="1"/>
  <c r="DZ578" s="1"/>
  <c r="DZ579" s="1"/>
  <c r="DZ580" s="1"/>
  <c r="DZ581" s="1"/>
  <c r="DZ582" s="1"/>
  <c r="DZ583" s="1"/>
  <c r="DZ584" s="1"/>
  <c r="DZ585" s="1"/>
  <c r="DZ586" s="1"/>
  <c r="DZ587" s="1"/>
  <c r="DZ588" s="1"/>
  <c r="DZ589" s="1"/>
  <c r="DZ590" s="1"/>
  <c r="DZ591" s="1"/>
  <c r="DZ592" s="1"/>
  <c r="DZ593" s="1"/>
  <c r="DZ594" s="1"/>
  <c r="DZ595" s="1"/>
  <c r="DZ596" s="1"/>
  <c r="DZ597" s="1"/>
  <c r="DZ598" s="1"/>
  <c r="DZ599" s="1"/>
  <c r="DZ600" s="1"/>
  <c r="DZ601" s="1"/>
  <c r="DZ602" s="1"/>
  <c r="DZ603" s="1"/>
  <c r="DZ605" s="1"/>
  <c r="DZ606" s="1"/>
  <c r="DZ607" s="1"/>
  <c r="DZ608" s="1"/>
  <c r="DZ609" s="1"/>
  <c r="DZ610" s="1"/>
  <c r="DZ611" s="1"/>
  <c r="DZ612" s="1"/>
  <c r="DZ613" s="1"/>
  <c r="DZ614" s="1"/>
  <c r="DZ615" s="1"/>
  <c r="DZ616" s="1"/>
  <c r="DZ617" s="1"/>
  <c r="DZ618" s="1"/>
  <c r="DZ619" s="1"/>
  <c r="DZ620" s="1"/>
  <c r="DZ621" s="1"/>
  <c r="DZ622" s="1"/>
  <c r="DZ628" s="1"/>
  <c r="DZ629" s="1"/>
  <c r="DZ630" s="1"/>
  <c r="DZ631" s="1"/>
  <c r="DZ632" s="1"/>
  <c r="DZ633" s="1"/>
  <c r="DZ634" s="1"/>
  <c r="DZ635" s="1"/>
  <c r="DZ636" s="1"/>
  <c r="DZ637" s="1"/>
  <c r="DZ638" s="1"/>
  <c r="DZ639" s="1"/>
  <c r="DZ640" s="1"/>
  <c r="DZ641" s="1"/>
  <c r="DZ642" s="1"/>
  <c r="DZ643" s="1"/>
  <c r="DZ644" s="1"/>
  <c r="DZ645" s="1"/>
  <c r="DZ646" s="1"/>
  <c r="DZ647" s="1"/>
  <c r="DZ648" s="1"/>
  <c r="DZ649" s="1"/>
  <c r="DZ650" s="1"/>
  <c r="DZ651" s="1"/>
  <c r="DZ652" s="1"/>
  <c r="DZ653" s="1"/>
  <c r="DZ654" s="1"/>
  <c r="DZ655" s="1"/>
  <c r="DZ656" s="1"/>
  <c r="DZ657" s="1"/>
  <c r="DZ658" s="1"/>
  <c r="DZ659" s="1"/>
  <c r="DZ660" s="1"/>
  <c r="DZ661" s="1"/>
  <c r="DZ662" s="1"/>
  <c r="DZ663" s="1"/>
  <c r="DZ664" s="1"/>
  <c r="DZ665" s="1"/>
  <c r="DZ667" s="1"/>
  <c r="DZ668" s="1"/>
  <c r="DZ669" s="1"/>
  <c r="DZ672" s="1"/>
  <c r="DZ673" s="1"/>
  <c r="DZ666" s="1"/>
  <c r="DZ674" s="1"/>
  <c r="DZ676" s="1"/>
  <c r="DZ677" s="1"/>
  <c r="DZ678" s="1"/>
  <c r="DZ679" s="1"/>
  <c r="DZ680" s="1"/>
  <c r="DZ681" s="1"/>
  <c r="DZ682" s="1"/>
  <c r="DZ683" s="1"/>
  <c r="DZ684" s="1"/>
  <c r="DZ685" s="1"/>
  <c r="DZ686" s="1"/>
  <c r="DZ687" s="1"/>
  <c r="DZ688" s="1"/>
  <c r="DZ689" s="1"/>
  <c r="DZ690" s="1"/>
  <c r="DZ691" s="1"/>
  <c r="DZ692" s="1"/>
  <c r="DZ693" s="1"/>
  <c r="DZ694" s="1"/>
  <c r="DZ695" s="1"/>
  <c r="DZ696" s="1"/>
  <c r="DZ697" s="1"/>
  <c r="DZ698" s="1"/>
  <c r="DZ699" s="1"/>
  <c r="DZ700" s="1"/>
  <c r="DZ701" s="1"/>
  <c r="DZ702" s="1"/>
  <c r="DZ703" s="1"/>
  <c r="DZ704" s="1"/>
  <c r="DZ705" s="1"/>
  <c r="DZ706" s="1"/>
  <c r="DZ707" s="1"/>
  <c r="DZ708" s="1"/>
  <c r="DZ709" s="1"/>
  <c r="DZ710" s="1"/>
  <c r="DZ711" s="1"/>
  <c r="DZ712" s="1"/>
  <c r="DZ713" s="1"/>
  <c r="DZ714" s="1"/>
  <c r="DZ715" s="1"/>
  <c r="DZ716" s="1"/>
  <c r="DZ717" s="1"/>
  <c r="DZ718" s="1"/>
  <c r="DZ719" s="1"/>
  <c r="DZ720" s="1"/>
  <c r="DZ721" s="1"/>
  <c r="DZ722" s="1"/>
  <c r="DZ723" s="1"/>
  <c r="DZ724" s="1"/>
  <c r="DZ744" s="1"/>
  <c r="DZ725" s="1"/>
  <c r="DZ726" s="1"/>
  <c r="DZ727" s="1"/>
  <c r="DZ728" s="1"/>
  <c r="DZ729" s="1"/>
  <c r="DZ730" s="1"/>
  <c r="DZ731" s="1"/>
  <c r="DZ732" s="1"/>
  <c r="DZ733" s="1"/>
  <c r="DZ734" s="1"/>
  <c r="DZ735" s="1"/>
  <c r="DZ736" s="1"/>
  <c r="DZ737" s="1"/>
  <c r="DZ738" s="1"/>
  <c r="DZ739" s="1"/>
  <c r="DZ740" s="1"/>
  <c r="DZ741" s="1"/>
  <c r="DZ742" s="1"/>
  <c r="DZ743" s="1"/>
  <c r="DZ745" s="1"/>
  <c r="DZ746" s="1"/>
  <c r="DZ747" s="1"/>
  <c r="DZ748" s="1"/>
  <c r="DZ749" s="1"/>
  <c r="DZ750" s="1"/>
  <c r="DZ751" s="1"/>
  <c r="DZ752" s="1"/>
  <c r="DZ753" s="1"/>
  <c r="DZ754" s="1"/>
  <c r="DZ755" s="1"/>
  <c r="DZ756" s="1"/>
  <c r="DZ488" s="1"/>
  <c r="DZ489" s="1"/>
  <c r="DZ490" s="1"/>
  <c r="DZ495" s="1"/>
  <c r="DZ496" s="1"/>
  <c r="DZ497" s="1"/>
  <c r="DZ498" s="1"/>
  <c r="DZ500" s="1"/>
  <c r="X765"/>
  <c r="DW465"/>
  <c r="DW466" s="1"/>
  <c r="DW467" s="1"/>
  <c r="DW468" s="1"/>
  <c r="DW469" s="1"/>
  <c r="DW470" s="1"/>
  <c r="DW471" s="1"/>
  <c r="DW472" s="1"/>
  <c r="DW473" s="1"/>
  <c r="DW474" s="1"/>
  <c r="DW475" s="1"/>
  <c r="DW476" s="1"/>
  <c r="DW477" s="1"/>
  <c r="DW478" s="1"/>
  <c r="DW479" s="1"/>
  <c r="DW480" s="1"/>
  <c r="DW481" s="1"/>
  <c r="DW482" s="1"/>
  <c r="DW483" s="1"/>
  <c r="DW484" s="1"/>
  <c r="DW485" s="1"/>
  <c r="DW486" s="1"/>
  <c r="DW487" s="1"/>
  <c r="DW501" s="1"/>
  <c r="DW503" s="1"/>
  <c r="DW504" s="1"/>
  <c r="DW505" s="1"/>
  <c r="DW506" s="1"/>
  <c r="DW507" s="1"/>
  <c r="DW508" s="1"/>
  <c r="DW509" s="1"/>
  <c r="DW510" s="1"/>
  <c r="DW511" s="1"/>
  <c r="DW512" s="1"/>
  <c r="DW513" s="1"/>
  <c r="DW514" s="1"/>
  <c r="DW515" s="1"/>
  <c r="DW516" s="1"/>
  <c r="DW517" s="1"/>
  <c r="DW519" s="1"/>
  <c r="DW521" s="1"/>
  <c r="DW522" s="1"/>
  <c r="DW523" s="1"/>
  <c r="DW524" s="1"/>
  <c r="DW525" s="1"/>
  <c r="DW526" s="1"/>
  <c r="DW527" s="1"/>
  <c r="DW528" s="1"/>
  <c r="DW529" s="1"/>
  <c r="DW530" s="1"/>
  <c r="DW531" s="1"/>
  <c r="DW532" s="1"/>
  <c r="DW533" s="1"/>
  <c r="DW534" s="1"/>
  <c r="DW535" s="1"/>
  <c r="DW536" s="1"/>
  <c r="DW537" s="1"/>
  <c r="DW538" s="1"/>
  <c r="DW539" s="1"/>
  <c r="DW540" s="1"/>
  <c r="DW541" s="1"/>
  <c r="DW542" s="1"/>
  <c r="DW543" s="1"/>
  <c r="DW518" s="1"/>
  <c r="DW544" s="1"/>
  <c r="DW545" s="1"/>
  <c r="DW546" s="1"/>
  <c r="DW547" s="1"/>
  <c r="DW548" s="1"/>
  <c r="DW549" s="1"/>
  <c r="DW550" s="1"/>
  <c r="DW551" s="1"/>
  <c r="DW552" s="1"/>
  <c r="DW553" s="1"/>
  <c r="DW554" s="1"/>
  <c r="DW555" s="1"/>
  <c r="DW556" s="1"/>
  <c r="DW557" s="1"/>
  <c r="DW559" s="1"/>
  <c r="DW560" s="1"/>
  <c r="DW561" s="1"/>
  <c r="DW562" s="1"/>
  <c r="DW563" s="1"/>
  <c r="DW564" s="1"/>
  <c r="DW565" s="1"/>
  <c r="DW566" s="1"/>
  <c r="DW567" s="1"/>
  <c r="DW568" s="1"/>
  <c r="DW569" s="1"/>
  <c r="DW570" s="1"/>
  <c r="DW558" s="1"/>
  <c r="DW571" s="1"/>
  <c r="DW572" s="1"/>
  <c r="DW573" s="1"/>
  <c r="DW574" s="1"/>
  <c r="DW575" s="1"/>
  <c r="DW576" s="1"/>
  <c r="DW577" s="1"/>
  <c r="DW578" s="1"/>
  <c r="DW579" s="1"/>
  <c r="DW580" s="1"/>
  <c r="DW581" s="1"/>
  <c r="DW582" s="1"/>
  <c r="DW583" s="1"/>
  <c r="DW584" s="1"/>
  <c r="DW585" s="1"/>
  <c r="DW586" s="1"/>
  <c r="DW587" s="1"/>
  <c r="DW588" s="1"/>
  <c r="DW589" s="1"/>
  <c r="DW590" s="1"/>
  <c r="DW591" s="1"/>
  <c r="DW592" s="1"/>
  <c r="DW593" s="1"/>
  <c r="DW594" s="1"/>
  <c r="DW595" s="1"/>
  <c r="DW596" s="1"/>
  <c r="DW597" s="1"/>
  <c r="DW598" s="1"/>
  <c r="DW599" s="1"/>
  <c r="DW600" s="1"/>
  <c r="DW601" s="1"/>
  <c r="DW602" s="1"/>
  <c r="DW603" s="1"/>
  <c r="DW605" s="1"/>
  <c r="DW606" s="1"/>
  <c r="DW607" s="1"/>
  <c r="DW608" s="1"/>
  <c r="DW609" s="1"/>
  <c r="DW610" s="1"/>
  <c r="DW611" s="1"/>
  <c r="DW612" s="1"/>
  <c r="DW613" s="1"/>
  <c r="DW614" s="1"/>
  <c r="DW615" s="1"/>
  <c r="DW616" s="1"/>
  <c r="DW617" s="1"/>
  <c r="DW618" s="1"/>
  <c r="DW619" s="1"/>
  <c r="DW620" s="1"/>
  <c r="DW621" s="1"/>
  <c r="DW622" s="1"/>
  <c r="DW628" s="1"/>
  <c r="DW629" s="1"/>
  <c r="DW630" s="1"/>
  <c r="DW631" s="1"/>
  <c r="DW632" s="1"/>
  <c r="DW633" s="1"/>
  <c r="DW634" s="1"/>
  <c r="DW635" s="1"/>
  <c r="DW636" s="1"/>
  <c r="DW637" s="1"/>
  <c r="DW638" s="1"/>
  <c r="DW639" s="1"/>
  <c r="DW640" s="1"/>
  <c r="DW641" s="1"/>
  <c r="DW642" s="1"/>
  <c r="DW643" s="1"/>
  <c r="DW644" s="1"/>
  <c r="DW645" s="1"/>
  <c r="DW646" s="1"/>
  <c r="DW647" s="1"/>
  <c r="DW648" s="1"/>
  <c r="DW649" s="1"/>
  <c r="DW650" s="1"/>
  <c r="DW651" s="1"/>
  <c r="DW652" s="1"/>
  <c r="DW653" s="1"/>
  <c r="DW654" s="1"/>
  <c r="DW655" s="1"/>
  <c r="DW656" s="1"/>
  <c r="DW657" s="1"/>
  <c r="DW658" s="1"/>
  <c r="DW659" s="1"/>
  <c r="DW660" s="1"/>
  <c r="DW661" s="1"/>
  <c r="DW662" s="1"/>
  <c r="DW663" s="1"/>
  <c r="DW664" s="1"/>
  <c r="DW665" s="1"/>
  <c r="DW667" s="1"/>
  <c r="DW668" s="1"/>
  <c r="DW669" s="1"/>
  <c r="DW672" s="1"/>
  <c r="DW673" s="1"/>
  <c r="DW666" s="1"/>
  <c r="DW674" s="1"/>
  <c r="DW676" s="1"/>
  <c r="DW677" s="1"/>
  <c r="DW678" s="1"/>
  <c r="DW679" s="1"/>
  <c r="DW680" s="1"/>
  <c r="DW681" s="1"/>
  <c r="DW682" s="1"/>
  <c r="DW683" s="1"/>
  <c r="DW684" s="1"/>
  <c r="DW685" s="1"/>
  <c r="DW686" s="1"/>
  <c r="DW687" s="1"/>
  <c r="DW688" s="1"/>
  <c r="DW689" s="1"/>
  <c r="DW690" s="1"/>
  <c r="DW691" s="1"/>
  <c r="DW692" s="1"/>
  <c r="DW693" s="1"/>
  <c r="DW694" s="1"/>
  <c r="DW695" s="1"/>
  <c r="DW696" s="1"/>
  <c r="DW697" s="1"/>
  <c r="DW698" s="1"/>
  <c r="DW699" s="1"/>
  <c r="DW700" s="1"/>
  <c r="DW701" s="1"/>
  <c r="DW702" s="1"/>
  <c r="DW703" s="1"/>
  <c r="DW704" s="1"/>
  <c r="DW705" s="1"/>
  <c r="DW706" s="1"/>
  <c r="DW707" s="1"/>
  <c r="DW708" s="1"/>
  <c r="DW709" s="1"/>
  <c r="DW710" s="1"/>
  <c r="DW711" s="1"/>
  <c r="DW712" s="1"/>
  <c r="DW713" s="1"/>
  <c r="DW714" s="1"/>
  <c r="DW715" s="1"/>
  <c r="DW716" s="1"/>
  <c r="DW717" s="1"/>
  <c r="DW718" s="1"/>
  <c r="DW719" s="1"/>
  <c r="DW720" s="1"/>
  <c r="DW721" s="1"/>
  <c r="DW722" s="1"/>
  <c r="DW723" s="1"/>
  <c r="DW724" s="1"/>
  <c r="DW744" s="1"/>
  <c r="DW725" s="1"/>
  <c r="DW726" s="1"/>
  <c r="DW727" s="1"/>
  <c r="DW728" s="1"/>
  <c r="DW729" s="1"/>
  <c r="DW730" s="1"/>
  <c r="DW731" s="1"/>
  <c r="DW732" s="1"/>
  <c r="DW733" s="1"/>
  <c r="DW734" s="1"/>
  <c r="DW735" s="1"/>
  <c r="DW736" s="1"/>
  <c r="DW737" s="1"/>
  <c r="DW738" s="1"/>
  <c r="DW739" s="1"/>
  <c r="DW740" s="1"/>
  <c r="DW741" s="1"/>
  <c r="DW742" s="1"/>
  <c r="DW743" s="1"/>
  <c r="DW745" s="1"/>
  <c r="DW746" s="1"/>
  <c r="DW747" s="1"/>
  <c r="DW748" s="1"/>
  <c r="DW749" s="1"/>
  <c r="DW750" s="1"/>
  <c r="DW751" s="1"/>
  <c r="DW752" s="1"/>
  <c r="DW753" s="1"/>
  <c r="DW754" s="1"/>
  <c r="DW755" s="1"/>
  <c r="DW756" s="1"/>
  <c r="DW488" s="1"/>
  <c r="DW489" s="1"/>
  <c r="DW490" s="1"/>
  <c r="DW495" s="1"/>
  <c r="DW496" s="1"/>
  <c r="DW497" s="1"/>
  <c r="DW498" s="1"/>
  <c r="DW500" s="1"/>
  <c r="DF766" l="1"/>
  <c r="Y766"/>
  <c r="Y9" s="1"/>
  <c r="Y791" s="1"/>
  <c r="X792"/>
  <c r="CQ465"/>
  <c r="V765"/>
  <c r="DV465"/>
  <c r="DV466" s="1"/>
  <c r="DV467" s="1"/>
  <c r="DV468" s="1"/>
  <c r="DV469" s="1"/>
  <c r="DV470" s="1"/>
  <c r="DV471" s="1"/>
  <c r="DV472" s="1"/>
  <c r="DV473" s="1"/>
  <c r="DV474" s="1"/>
  <c r="DV475" s="1"/>
  <c r="DV476" s="1"/>
  <c r="DV477" s="1"/>
  <c r="DV478" s="1"/>
  <c r="DV479" s="1"/>
  <c r="DV480" s="1"/>
  <c r="DV481" s="1"/>
  <c r="DV482" s="1"/>
  <c r="DV483" s="1"/>
  <c r="DV484" s="1"/>
  <c r="DV485" s="1"/>
  <c r="DV486" s="1"/>
  <c r="DV487" s="1"/>
  <c r="DV501" s="1"/>
  <c r="DV503" s="1"/>
  <c r="DV504" s="1"/>
  <c r="DV505" s="1"/>
  <c r="DV506" s="1"/>
  <c r="DV507" s="1"/>
  <c r="DV508" s="1"/>
  <c r="DV509" s="1"/>
  <c r="DV510" s="1"/>
  <c r="DV511" s="1"/>
  <c r="DV512" s="1"/>
  <c r="DV513" s="1"/>
  <c r="DV514" s="1"/>
  <c r="DV515" s="1"/>
  <c r="DV516" s="1"/>
  <c r="DV517" s="1"/>
  <c r="DV519" s="1"/>
  <c r="DV521" s="1"/>
  <c r="DV522" s="1"/>
  <c r="DV523" s="1"/>
  <c r="DV524" s="1"/>
  <c r="DV525" s="1"/>
  <c r="DV526" s="1"/>
  <c r="DV527" s="1"/>
  <c r="DV528" s="1"/>
  <c r="DV529" s="1"/>
  <c r="DV530" s="1"/>
  <c r="DV531" s="1"/>
  <c r="DV532" s="1"/>
  <c r="DV533" s="1"/>
  <c r="DV534" s="1"/>
  <c r="DV535" s="1"/>
  <c r="DV536" s="1"/>
  <c r="DV537" s="1"/>
  <c r="DV538" s="1"/>
  <c r="DV539" s="1"/>
  <c r="DV540" s="1"/>
  <c r="DV541" s="1"/>
  <c r="DV542" s="1"/>
  <c r="DV543" s="1"/>
  <c r="DV518" s="1"/>
  <c r="DV544" s="1"/>
  <c r="DV545" s="1"/>
  <c r="DV546" s="1"/>
  <c r="DV547" s="1"/>
  <c r="DV548" s="1"/>
  <c r="DV549" s="1"/>
  <c r="DV550" s="1"/>
  <c r="DV551" s="1"/>
  <c r="DV552" s="1"/>
  <c r="DV553" s="1"/>
  <c r="DV554" s="1"/>
  <c r="DV555" s="1"/>
  <c r="DV556" s="1"/>
  <c r="DV557" s="1"/>
  <c r="DV559" s="1"/>
  <c r="DV560" s="1"/>
  <c r="DV561" s="1"/>
  <c r="DV562" s="1"/>
  <c r="DV563" s="1"/>
  <c r="DV564" s="1"/>
  <c r="DV565" s="1"/>
  <c r="DV566" s="1"/>
  <c r="DV567" s="1"/>
  <c r="DV568" s="1"/>
  <c r="DV569" s="1"/>
  <c r="DV570" s="1"/>
  <c r="DV558" s="1"/>
  <c r="DV571" s="1"/>
  <c r="DV572" s="1"/>
  <c r="DV573" s="1"/>
  <c r="DV574" s="1"/>
  <c r="DV575" s="1"/>
  <c r="DV576" s="1"/>
  <c r="DV577" s="1"/>
  <c r="DV578" s="1"/>
  <c r="DV579" s="1"/>
  <c r="DV580" s="1"/>
  <c r="DV581" s="1"/>
  <c r="DV582" s="1"/>
  <c r="DV583" s="1"/>
  <c r="DV584" s="1"/>
  <c r="DV585" s="1"/>
  <c r="DV586" s="1"/>
  <c r="DV587" s="1"/>
  <c r="DV588" s="1"/>
  <c r="DV589" s="1"/>
  <c r="DV590" s="1"/>
  <c r="DV591" s="1"/>
  <c r="DV592" s="1"/>
  <c r="DV593" s="1"/>
  <c r="DV594" s="1"/>
  <c r="DV595" s="1"/>
  <c r="DV596" s="1"/>
  <c r="DV597" s="1"/>
  <c r="DV598" s="1"/>
  <c r="DV599" s="1"/>
  <c r="DV600" s="1"/>
  <c r="DV601" s="1"/>
  <c r="DV602" s="1"/>
  <c r="DV603" s="1"/>
  <c r="DV605" s="1"/>
  <c r="DV606" s="1"/>
  <c r="DV607" s="1"/>
  <c r="DV608" s="1"/>
  <c r="DV609" s="1"/>
  <c r="DV610" s="1"/>
  <c r="DV611" s="1"/>
  <c r="DV612" s="1"/>
  <c r="DV613" s="1"/>
  <c r="DV614" s="1"/>
  <c r="DV615" s="1"/>
  <c r="DV616" s="1"/>
  <c r="DV617" s="1"/>
  <c r="DV618" s="1"/>
  <c r="DV619" s="1"/>
  <c r="DV620" s="1"/>
  <c r="DV621" s="1"/>
  <c r="DV622" s="1"/>
  <c r="DV628" s="1"/>
  <c r="DV629" s="1"/>
  <c r="DV630" s="1"/>
  <c r="DV631" s="1"/>
  <c r="DV632" s="1"/>
  <c r="DV633" s="1"/>
  <c r="DV634" s="1"/>
  <c r="DV635" s="1"/>
  <c r="DV636" s="1"/>
  <c r="DV637" s="1"/>
  <c r="DV638" s="1"/>
  <c r="DV639" s="1"/>
  <c r="DV640" s="1"/>
  <c r="DV641" s="1"/>
  <c r="DV642" s="1"/>
  <c r="DV643" s="1"/>
  <c r="DV644" s="1"/>
  <c r="DV645" s="1"/>
  <c r="DV646" s="1"/>
  <c r="DV647" s="1"/>
  <c r="DV648" s="1"/>
  <c r="DV649" s="1"/>
  <c r="DV650" s="1"/>
  <c r="DV651" s="1"/>
  <c r="DV652" s="1"/>
  <c r="DV653" s="1"/>
  <c r="DV654" s="1"/>
  <c r="DV655" s="1"/>
  <c r="DV656" s="1"/>
  <c r="DV657" s="1"/>
  <c r="DV658" s="1"/>
  <c r="DV659" s="1"/>
  <c r="DV660" s="1"/>
  <c r="DV661" s="1"/>
  <c r="DV662" s="1"/>
  <c r="DV663" s="1"/>
  <c r="DV664" s="1"/>
  <c r="DV665" s="1"/>
  <c r="DV667" s="1"/>
  <c r="DV668" s="1"/>
  <c r="DV669" s="1"/>
  <c r="DV672" s="1"/>
  <c r="DV673" s="1"/>
  <c r="DV666" s="1"/>
  <c r="DV674" s="1"/>
  <c r="DV676" s="1"/>
  <c r="DV677" s="1"/>
  <c r="DV678" s="1"/>
  <c r="DV679" s="1"/>
  <c r="DV680" s="1"/>
  <c r="DV681" s="1"/>
  <c r="DV682" s="1"/>
  <c r="DV683" s="1"/>
  <c r="DV684" s="1"/>
  <c r="DV685" s="1"/>
  <c r="DV686" s="1"/>
  <c r="DV687" s="1"/>
  <c r="DV688" s="1"/>
  <c r="DV689" s="1"/>
  <c r="DV690" s="1"/>
  <c r="DV691" s="1"/>
  <c r="DV692" s="1"/>
  <c r="DV693" s="1"/>
  <c r="DV694" s="1"/>
  <c r="DV695" s="1"/>
  <c r="DV696" s="1"/>
  <c r="DV697" s="1"/>
  <c r="DV698" s="1"/>
  <c r="DV699" s="1"/>
  <c r="DV700" s="1"/>
  <c r="DV701" s="1"/>
  <c r="DV702" s="1"/>
  <c r="DV703" s="1"/>
  <c r="DV704" s="1"/>
  <c r="DV705" s="1"/>
  <c r="DV706" s="1"/>
  <c r="DV707" s="1"/>
  <c r="DV708" s="1"/>
  <c r="DV709" s="1"/>
  <c r="DV710" s="1"/>
  <c r="DV711" s="1"/>
  <c r="DV712" s="1"/>
  <c r="DV713" s="1"/>
  <c r="DV714" s="1"/>
  <c r="DV715" s="1"/>
  <c r="DV716" s="1"/>
  <c r="DV717" s="1"/>
  <c r="DV718" s="1"/>
  <c r="DV719" s="1"/>
  <c r="DV720" s="1"/>
  <c r="DV721" s="1"/>
  <c r="DV722" s="1"/>
  <c r="DV723" s="1"/>
  <c r="DV724" s="1"/>
  <c r="DV744" s="1"/>
  <c r="DV725" s="1"/>
  <c r="DV726" s="1"/>
  <c r="DV727" s="1"/>
  <c r="DV728" s="1"/>
  <c r="DV729" s="1"/>
  <c r="DV730" s="1"/>
  <c r="DV731" s="1"/>
  <c r="DV732" s="1"/>
  <c r="DV733" s="1"/>
  <c r="DV734" s="1"/>
  <c r="DV735" s="1"/>
  <c r="DV736" s="1"/>
  <c r="DV737" s="1"/>
  <c r="DV738" s="1"/>
  <c r="DV739" s="1"/>
  <c r="DV740" s="1"/>
  <c r="DV741" s="1"/>
  <c r="DV742" s="1"/>
  <c r="DV743" s="1"/>
  <c r="DV745" s="1"/>
  <c r="DV746" s="1"/>
  <c r="DV747" s="1"/>
  <c r="DV748" s="1"/>
  <c r="DV749" s="1"/>
  <c r="DV750" s="1"/>
  <c r="DV751" s="1"/>
  <c r="DV752" s="1"/>
  <c r="DV753" s="1"/>
  <c r="DV754" s="1"/>
  <c r="DV755" s="1"/>
  <c r="DV756" s="1"/>
  <c r="DV488" s="1"/>
  <c r="DV489" s="1"/>
  <c r="DV490" s="1"/>
  <c r="DV495" s="1"/>
  <c r="DV496" s="1"/>
  <c r="DV497" s="1"/>
  <c r="DV498" s="1"/>
  <c r="DV500" s="1"/>
  <c r="DB765"/>
  <c r="DX465"/>
  <c r="DX466" s="1"/>
  <c r="DX467" s="1"/>
  <c r="DX468" s="1"/>
  <c r="DX469" s="1"/>
  <c r="DX470" s="1"/>
  <c r="DX471" s="1"/>
  <c r="DX472" s="1"/>
  <c r="DX473" s="1"/>
  <c r="DX474" s="1"/>
  <c r="DX475" s="1"/>
  <c r="DX476" s="1"/>
  <c r="DX477" s="1"/>
  <c r="DX478" s="1"/>
  <c r="DX479" s="1"/>
  <c r="DX480" s="1"/>
  <c r="DX481" s="1"/>
  <c r="DX482" s="1"/>
  <c r="DX483" s="1"/>
  <c r="DX484" s="1"/>
  <c r="DX485" s="1"/>
  <c r="DX486" s="1"/>
  <c r="DX487" s="1"/>
  <c r="DX501" s="1"/>
  <c r="DX503" s="1"/>
  <c r="DX504" s="1"/>
  <c r="DX505" s="1"/>
  <c r="DX506" s="1"/>
  <c r="DX507" s="1"/>
  <c r="DX508" s="1"/>
  <c r="DX509" s="1"/>
  <c r="DX510" s="1"/>
  <c r="DX511" s="1"/>
  <c r="DX512" s="1"/>
  <c r="DX513" s="1"/>
  <c r="DX514" s="1"/>
  <c r="DX515" s="1"/>
  <c r="DX516" s="1"/>
  <c r="DX517" s="1"/>
  <c r="DX519" s="1"/>
  <c r="DX521" s="1"/>
  <c r="DX522" s="1"/>
  <c r="DX523" s="1"/>
  <c r="DX524" s="1"/>
  <c r="DX525" s="1"/>
  <c r="DX526" s="1"/>
  <c r="DX527" s="1"/>
  <c r="DX528" s="1"/>
  <c r="DX529" s="1"/>
  <c r="DX530" s="1"/>
  <c r="DX531" s="1"/>
  <c r="DX532" s="1"/>
  <c r="DX533" s="1"/>
  <c r="DX534" s="1"/>
  <c r="DX535" s="1"/>
  <c r="DX536" s="1"/>
  <c r="DX537" s="1"/>
  <c r="DX538" s="1"/>
  <c r="DX539" s="1"/>
  <c r="DX540" s="1"/>
  <c r="DX541" s="1"/>
  <c r="DX542" s="1"/>
  <c r="DX543" s="1"/>
  <c r="DX518" s="1"/>
  <c r="DX544" s="1"/>
  <c r="DX545" s="1"/>
  <c r="DX546" s="1"/>
  <c r="DX547" s="1"/>
  <c r="DX548" s="1"/>
  <c r="DX549" s="1"/>
  <c r="DX550" s="1"/>
  <c r="DX551" s="1"/>
  <c r="DX552" s="1"/>
  <c r="DX553" s="1"/>
  <c r="DX554" s="1"/>
  <c r="DX555" s="1"/>
  <c r="DX556" s="1"/>
  <c r="DX557" s="1"/>
  <c r="DX559" s="1"/>
  <c r="DX560" s="1"/>
  <c r="DX561" s="1"/>
  <c r="DX562" s="1"/>
  <c r="DX563" s="1"/>
  <c r="DX564" s="1"/>
  <c r="DX565" s="1"/>
  <c r="DX566" s="1"/>
  <c r="DX567" s="1"/>
  <c r="DX568" s="1"/>
  <c r="DX569" s="1"/>
  <c r="DX570" s="1"/>
  <c r="DX558" s="1"/>
  <c r="DX571" s="1"/>
  <c r="DX572" s="1"/>
  <c r="DX573" s="1"/>
  <c r="DX574" s="1"/>
  <c r="DX575" s="1"/>
  <c r="DX576" s="1"/>
  <c r="DX577" s="1"/>
  <c r="DX578" s="1"/>
  <c r="DX579" s="1"/>
  <c r="DX580" s="1"/>
  <c r="DX581" s="1"/>
  <c r="DX582" s="1"/>
  <c r="DX583" s="1"/>
  <c r="DX584" s="1"/>
  <c r="DX585" s="1"/>
  <c r="DX586" s="1"/>
  <c r="DX587" s="1"/>
  <c r="DX588" s="1"/>
  <c r="DX589" s="1"/>
  <c r="DX590" s="1"/>
  <c r="DX591" s="1"/>
  <c r="DX592" s="1"/>
  <c r="DX593" s="1"/>
  <c r="DX594" s="1"/>
  <c r="DX595" s="1"/>
  <c r="DX596" s="1"/>
  <c r="DX597" s="1"/>
  <c r="DX598" s="1"/>
  <c r="DX599" s="1"/>
  <c r="DX600" s="1"/>
  <c r="DX601" s="1"/>
  <c r="DX602" s="1"/>
  <c r="DX603" s="1"/>
  <c r="DX605" s="1"/>
  <c r="DX606" s="1"/>
  <c r="DX607" s="1"/>
  <c r="DX608" s="1"/>
  <c r="DX609" s="1"/>
  <c r="DX610" s="1"/>
  <c r="DX611" s="1"/>
  <c r="DX612" s="1"/>
  <c r="DX613" s="1"/>
  <c r="DX614" s="1"/>
  <c r="DX615" s="1"/>
  <c r="DX616" s="1"/>
  <c r="DX617" s="1"/>
  <c r="DX618" s="1"/>
  <c r="DX619" s="1"/>
  <c r="DX620" s="1"/>
  <c r="DX621" s="1"/>
  <c r="DX622" s="1"/>
  <c r="DX628" s="1"/>
  <c r="DX629" s="1"/>
  <c r="DX630" s="1"/>
  <c r="DX631" s="1"/>
  <c r="DX632" s="1"/>
  <c r="DX633" s="1"/>
  <c r="DX634" s="1"/>
  <c r="DX635" s="1"/>
  <c r="DX636" s="1"/>
  <c r="DX637" s="1"/>
  <c r="DX638" s="1"/>
  <c r="DX639" s="1"/>
  <c r="DX640" s="1"/>
  <c r="DX641" s="1"/>
  <c r="DX642" s="1"/>
  <c r="DX643" s="1"/>
  <c r="DX644" s="1"/>
  <c r="DX645" s="1"/>
  <c r="DX646" s="1"/>
  <c r="DX647" s="1"/>
  <c r="DX648" s="1"/>
  <c r="DX649" s="1"/>
  <c r="DX650" s="1"/>
  <c r="DX651" s="1"/>
  <c r="DX652" s="1"/>
  <c r="DX653" s="1"/>
  <c r="DX654" s="1"/>
  <c r="DX655" s="1"/>
  <c r="DX656" s="1"/>
  <c r="DX657" s="1"/>
  <c r="DX658" s="1"/>
  <c r="DX659" s="1"/>
  <c r="DX660" s="1"/>
  <c r="DX661" s="1"/>
  <c r="DX662" s="1"/>
  <c r="DX663" s="1"/>
  <c r="DX664" s="1"/>
  <c r="DX665" s="1"/>
  <c r="DX667" s="1"/>
  <c r="DX668" s="1"/>
  <c r="DX669" s="1"/>
  <c r="DX672" s="1"/>
  <c r="DX673" s="1"/>
  <c r="DX666" s="1"/>
  <c r="DX674" s="1"/>
  <c r="DX676" s="1"/>
  <c r="DX677" s="1"/>
  <c r="DX678" s="1"/>
  <c r="DX679" s="1"/>
  <c r="DX680" s="1"/>
  <c r="DX681" s="1"/>
  <c r="DX682" s="1"/>
  <c r="DX683" s="1"/>
  <c r="DX684" s="1"/>
  <c r="DX685" s="1"/>
  <c r="DX686" s="1"/>
  <c r="DX687" s="1"/>
  <c r="DX688" s="1"/>
  <c r="DX689" s="1"/>
  <c r="DX690" s="1"/>
  <c r="DX691" s="1"/>
  <c r="DX692" s="1"/>
  <c r="DX693" s="1"/>
  <c r="DX694" s="1"/>
  <c r="DX695" s="1"/>
  <c r="DX696" s="1"/>
  <c r="DX697" s="1"/>
  <c r="DX698" s="1"/>
  <c r="DX699" s="1"/>
  <c r="DX700" s="1"/>
  <c r="DX701" s="1"/>
  <c r="DX702" s="1"/>
  <c r="DX703" s="1"/>
  <c r="DX704" s="1"/>
  <c r="DX705" s="1"/>
  <c r="DX706" s="1"/>
  <c r="DX707" s="1"/>
  <c r="DX708" s="1"/>
  <c r="DX709" s="1"/>
  <c r="DX710" s="1"/>
  <c r="DX711" s="1"/>
  <c r="DX712" s="1"/>
  <c r="DX713" s="1"/>
  <c r="DX714" s="1"/>
  <c r="DX715" s="1"/>
  <c r="DX716" s="1"/>
  <c r="DX717" s="1"/>
  <c r="DX718" s="1"/>
  <c r="DX719" s="1"/>
  <c r="DX720" s="1"/>
  <c r="DX721" s="1"/>
  <c r="DX722" s="1"/>
  <c r="DX723" s="1"/>
  <c r="DX724" s="1"/>
  <c r="DX744" s="1"/>
  <c r="DX725" s="1"/>
  <c r="DX726" s="1"/>
  <c r="DX727" s="1"/>
  <c r="DX728" s="1"/>
  <c r="DX729" s="1"/>
  <c r="DX730" s="1"/>
  <c r="DX731" s="1"/>
  <c r="DX732" s="1"/>
  <c r="DX733" s="1"/>
  <c r="DX734" s="1"/>
  <c r="DX735" s="1"/>
  <c r="DX736" s="1"/>
  <c r="DX737" s="1"/>
  <c r="DX738" s="1"/>
  <c r="DX739" s="1"/>
  <c r="DX740" s="1"/>
  <c r="DX741" s="1"/>
  <c r="DX742" s="1"/>
  <c r="DX743" s="1"/>
  <c r="DX745" s="1"/>
  <c r="DX746" s="1"/>
  <c r="DX747" s="1"/>
  <c r="DX748" s="1"/>
  <c r="DX749" s="1"/>
  <c r="DX750" s="1"/>
  <c r="DX751" s="1"/>
  <c r="DX752" s="1"/>
  <c r="DX753" s="1"/>
  <c r="DX754" s="1"/>
  <c r="DX755" s="1"/>
  <c r="DX756" s="1"/>
  <c r="DX488" s="1"/>
  <c r="DX489" s="1"/>
  <c r="DX490" s="1"/>
  <c r="DX495" s="1"/>
  <c r="DX496" s="1"/>
  <c r="DX497" s="1"/>
  <c r="DX498" s="1"/>
  <c r="DX500" s="1"/>
  <c r="DB766" l="1"/>
  <c r="W766"/>
  <c r="W9" s="1"/>
  <c r="W791" s="1"/>
  <c r="V792"/>
  <c r="DA765"/>
  <c r="DA766" s="1"/>
  <c r="DU465"/>
  <c r="DU466" s="1"/>
  <c r="DU467" s="1"/>
  <c r="DU468" s="1"/>
  <c r="DU469" s="1"/>
  <c r="DU470" s="1"/>
  <c r="DU471" s="1"/>
  <c r="DU472" s="1"/>
  <c r="DU473" s="1"/>
  <c r="DU474" s="1"/>
  <c r="DU475" s="1"/>
  <c r="DU476" s="1"/>
  <c r="DU477" s="1"/>
  <c r="DU478" s="1"/>
  <c r="DU479" s="1"/>
  <c r="DU480" s="1"/>
  <c r="DU481" s="1"/>
  <c r="DU482" s="1"/>
  <c r="DU483" s="1"/>
  <c r="DU484" s="1"/>
  <c r="DU485" s="1"/>
  <c r="DU486" s="1"/>
  <c r="DU487" s="1"/>
  <c r="DU501" s="1"/>
  <c r="DU503" s="1"/>
  <c r="DU504" s="1"/>
  <c r="DU505" s="1"/>
  <c r="DU506" s="1"/>
  <c r="DU507" s="1"/>
  <c r="DU508" s="1"/>
  <c r="DU509" s="1"/>
  <c r="DU510" s="1"/>
  <c r="DU511" s="1"/>
  <c r="DU512" s="1"/>
  <c r="DU513" s="1"/>
  <c r="DU514" s="1"/>
  <c r="DU515" s="1"/>
  <c r="DU516" s="1"/>
  <c r="DU517" s="1"/>
  <c r="DU519" s="1"/>
  <c r="DU521" s="1"/>
  <c r="DU522" s="1"/>
  <c r="DU523" s="1"/>
  <c r="DU524" s="1"/>
  <c r="DU525" s="1"/>
  <c r="DU526" s="1"/>
  <c r="DU527" s="1"/>
  <c r="DU528" s="1"/>
  <c r="DU529" s="1"/>
  <c r="DU530" s="1"/>
  <c r="DU531" s="1"/>
  <c r="DU532" s="1"/>
  <c r="DU533" s="1"/>
  <c r="DU534" s="1"/>
  <c r="DU535" s="1"/>
  <c r="DU536" s="1"/>
  <c r="DU537" s="1"/>
  <c r="DU538" s="1"/>
  <c r="DU539" s="1"/>
  <c r="DU540" s="1"/>
  <c r="DU541" s="1"/>
  <c r="DU542" s="1"/>
  <c r="DU543" s="1"/>
  <c r="DU518" s="1"/>
  <c r="DU544" s="1"/>
  <c r="DU545" s="1"/>
  <c r="DU546" s="1"/>
  <c r="DU547" s="1"/>
  <c r="DU548" s="1"/>
  <c r="DU549" s="1"/>
  <c r="DU550" s="1"/>
  <c r="DU551" s="1"/>
  <c r="DU552" s="1"/>
  <c r="DU553" s="1"/>
  <c r="DU554" s="1"/>
  <c r="DU555" s="1"/>
  <c r="DU556" s="1"/>
  <c r="DU557" s="1"/>
  <c r="DU559" s="1"/>
  <c r="DU560" s="1"/>
  <c r="DU561" s="1"/>
  <c r="DU562" s="1"/>
  <c r="DU563" s="1"/>
  <c r="DU564" s="1"/>
  <c r="DU565" s="1"/>
  <c r="DU566" s="1"/>
  <c r="DU567" s="1"/>
  <c r="DU568" s="1"/>
  <c r="DU569" s="1"/>
  <c r="DU570" s="1"/>
  <c r="DU558" s="1"/>
  <c r="DU571" s="1"/>
  <c r="DU572" s="1"/>
  <c r="DU573" s="1"/>
  <c r="DU574" s="1"/>
  <c r="DU575" s="1"/>
  <c r="DU576" s="1"/>
  <c r="DU577" s="1"/>
  <c r="DU578" s="1"/>
  <c r="DU579" s="1"/>
  <c r="DU580" s="1"/>
  <c r="DU581" s="1"/>
  <c r="DU582" s="1"/>
  <c r="DU583" s="1"/>
  <c r="DU584" s="1"/>
  <c r="DU585" s="1"/>
  <c r="DU586" s="1"/>
  <c r="DU587" s="1"/>
  <c r="DU588" s="1"/>
  <c r="DU589" s="1"/>
  <c r="DU590" s="1"/>
  <c r="DU591" s="1"/>
  <c r="DU592" s="1"/>
  <c r="DU593" s="1"/>
  <c r="DU594" s="1"/>
  <c r="DU595" s="1"/>
  <c r="DU596" s="1"/>
  <c r="DU597" s="1"/>
  <c r="DU598" s="1"/>
  <c r="DU599" s="1"/>
  <c r="DU600" s="1"/>
  <c r="DU601" s="1"/>
  <c r="DU602" s="1"/>
  <c r="DU603" s="1"/>
  <c r="DU605" s="1"/>
  <c r="DU606" s="1"/>
  <c r="DU607" s="1"/>
  <c r="DU608" s="1"/>
  <c r="DU609" s="1"/>
  <c r="DU610" s="1"/>
  <c r="DU611" s="1"/>
  <c r="DU612" s="1"/>
  <c r="DU613" s="1"/>
  <c r="DU614" s="1"/>
  <c r="DU615" s="1"/>
  <c r="DU616" s="1"/>
  <c r="DU617" s="1"/>
  <c r="DU618" s="1"/>
  <c r="DU619" s="1"/>
  <c r="DU620" s="1"/>
  <c r="DU621" s="1"/>
  <c r="DU622" s="1"/>
  <c r="DU628" s="1"/>
  <c r="DU629" s="1"/>
  <c r="DU630" s="1"/>
  <c r="DU631" s="1"/>
  <c r="DU632" s="1"/>
  <c r="DU633" s="1"/>
  <c r="DU634" s="1"/>
  <c r="DU635" s="1"/>
  <c r="DU636" s="1"/>
  <c r="DU637" s="1"/>
  <c r="DU638" s="1"/>
  <c r="DU639" s="1"/>
  <c r="DU640" s="1"/>
  <c r="DU641" s="1"/>
  <c r="DU642" s="1"/>
  <c r="DU643" s="1"/>
  <c r="DU644" s="1"/>
  <c r="DU645" s="1"/>
  <c r="DU646" s="1"/>
  <c r="DU647" s="1"/>
  <c r="DU648" s="1"/>
  <c r="DU649" s="1"/>
  <c r="DU650" s="1"/>
  <c r="DU651" s="1"/>
  <c r="DU652" s="1"/>
  <c r="DU653" s="1"/>
  <c r="DU654" s="1"/>
  <c r="DU655" s="1"/>
  <c r="DU656" s="1"/>
  <c r="DU657" s="1"/>
  <c r="DU658" s="1"/>
  <c r="DU659" s="1"/>
  <c r="DU660" s="1"/>
  <c r="DU661" s="1"/>
  <c r="DU662" s="1"/>
  <c r="DU663" s="1"/>
  <c r="DU664" s="1"/>
  <c r="DU665" s="1"/>
  <c r="DU667" s="1"/>
  <c r="DU668" s="1"/>
  <c r="DU669" s="1"/>
  <c r="DU672" s="1"/>
  <c r="DU673" s="1"/>
  <c r="DU666" s="1"/>
  <c r="DU674" s="1"/>
  <c r="DU676" s="1"/>
  <c r="DU677" s="1"/>
  <c r="DU678" s="1"/>
  <c r="DU679" s="1"/>
  <c r="DU680" s="1"/>
  <c r="DU681" s="1"/>
  <c r="DU682" s="1"/>
  <c r="DU683" s="1"/>
  <c r="DU684" s="1"/>
  <c r="DU685" s="1"/>
  <c r="DU686" s="1"/>
  <c r="DU687" s="1"/>
  <c r="DU688" s="1"/>
  <c r="DU689" s="1"/>
  <c r="DU690" s="1"/>
  <c r="DU691" s="1"/>
  <c r="DU692" s="1"/>
  <c r="DU693" s="1"/>
  <c r="DU694" s="1"/>
  <c r="DU695" s="1"/>
  <c r="DU696" s="1"/>
  <c r="DU697" s="1"/>
  <c r="DU698" s="1"/>
  <c r="DU699" s="1"/>
  <c r="DU700" s="1"/>
  <c r="DU701" s="1"/>
  <c r="DU702" s="1"/>
  <c r="DU703" s="1"/>
  <c r="DU704" s="1"/>
  <c r="DU705" s="1"/>
  <c r="DU706" s="1"/>
  <c r="DU707" s="1"/>
  <c r="DU708" s="1"/>
  <c r="DU709" s="1"/>
  <c r="DU710" s="1"/>
  <c r="DU711" s="1"/>
  <c r="DU712" s="1"/>
  <c r="DU713" s="1"/>
  <c r="DU714" s="1"/>
  <c r="DU715" s="1"/>
  <c r="DU716" s="1"/>
  <c r="DU717" s="1"/>
  <c r="DU718" s="1"/>
  <c r="DU719" s="1"/>
  <c r="DU720" s="1"/>
  <c r="DU721" s="1"/>
  <c r="DU722" s="1"/>
  <c r="DU723" s="1"/>
  <c r="DU724" s="1"/>
  <c r="DU744" s="1"/>
  <c r="DU725" s="1"/>
  <c r="DU726" s="1"/>
  <c r="DU727" s="1"/>
  <c r="DU728" s="1"/>
  <c r="DU729" s="1"/>
  <c r="DU730" s="1"/>
  <c r="DU731" s="1"/>
  <c r="DU732" s="1"/>
  <c r="DU733" s="1"/>
  <c r="DU734" s="1"/>
  <c r="DU735" s="1"/>
  <c r="DU736" s="1"/>
  <c r="DU737" s="1"/>
  <c r="DU738" s="1"/>
  <c r="DU739" s="1"/>
  <c r="DU740" s="1"/>
  <c r="DU741" s="1"/>
  <c r="DU742" s="1"/>
  <c r="DU743" s="1"/>
  <c r="DU745" s="1"/>
  <c r="DU746" s="1"/>
  <c r="DU747" s="1"/>
  <c r="DU748" s="1"/>
  <c r="DU749" s="1"/>
  <c r="DU750" s="1"/>
  <c r="DU751" s="1"/>
  <c r="DU752" s="1"/>
  <c r="DU753" s="1"/>
  <c r="DU754" s="1"/>
  <c r="DU755" s="1"/>
  <c r="DU756" s="1"/>
  <c r="DU488" s="1"/>
  <c r="DU489" s="1"/>
  <c r="DU490" s="1"/>
  <c r="DU495" s="1"/>
  <c r="DU496" s="1"/>
  <c r="DU497" s="1"/>
  <c r="DU498" s="1"/>
  <c r="DU500" s="1"/>
  <c r="R765"/>
  <c r="R792" s="1"/>
  <c r="P765"/>
  <c r="P792" s="1"/>
  <c r="S765"/>
  <c r="S792" s="1"/>
  <c r="S766" l="1"/>
  <c r="S9" s="1"/>
  <c r="S791" s="1"/>
  <c r="Q765"/>
  <c r="CY765"/>
  <c r="DT606"/>
  <c r="DT607" s="1"/>
  <c r="DT608" s="1"/>
  <c r="DT609" s="1"/>
  <c r="DT610" s="1"/>
  <c r="DT611" s="1"/>
  <c r="DT612" s="1"/>
  <c r="DT613" s="1"/>
  <c r="DT614" s="1"/>
  <c r="DT615" s="1"/>
  <c r="DT616" s="1"/>
  <c r="DT617" s="1"/>
  <c r="DT618" s="1"/>
  <c r="DT619" s="1"/>
  <c r="DT620" s="1"/>
  <c r="DT621" s="1"/>
  <c r="DT622" s="1"/>
  <c r="DT628" s="1"/>
  <c r="DT629" s="1"/>
  <c r="DT630" s="1"/>
  <c r="DT631" s="1"/>
  <c r="DT632" s="1"/>
  <c r="DT633" s="1"/>
  <c r="DT634" s="1"/>
  <c r="DT635" s="1"/>
  <c r="DT636" s="1"/>
  <c r="DT637" s="1"/>
  <c r="DT638" s="1"/>
  <c r="DT639" s="1"/>
  <c r="DT640" s="1"/>
  <c r="DT641" s="1"/>
  <c r="DT642" s="1"/>
  <c r="DT643" s="1"/>
  <c r="DT644" s="1"/>
  <c r="DT645" s="1"/>
  <c r="DT646" s="1"/>
  <c r="DT647" s="1"/>
  <c r="DT648" s="1"/>
  <c r="DT649" s="1"/>
  <c r="DT650" s="1"/>
  <c r="DT651" s="1"/>
  <c r="DT652" s="1"/>
  <c r="DT653" s="1"/>
  <c r="DT654" s="1"/>
  <c r="DT655" s="1"/>
  <c r="DT656" s="1"/>
  <c r="DT657" s="1"/>
  <c r="DT658" s="1"/>
  <c r="DT659" s="1"/>
  <c r="DT660" s="1"/>
  <c r="DT661" s="1"/>
  <c r="DT662" s="1"/>
  <c r="DT663" s="1"/>
  <c r="DT664" s="1"/>
  <c r="DT665" s="1"/>
  <c r="DT667" s="1"/>
  <c r="DT668" s="1"/>
  <c r="DT669" s="1"/>
  <c r="DT672" s="1"/>
  <c r="DT673" s="1"/>
  <c r="DT666" s="1"/>
  <c r="DT674" s="1"/>
  <c r="DT676" s="1"/>
  <c r="DT677" s="1"/>
  <c r="DT678" s="1"/>
  <c r="DT679" s="1"/>
  <c r="DT680" s="1"/>
  <c r="DT681" s="1"/>
  <c r="DT682" s="1"/>
  <c r="DT683" s="1"/>
  <c r="DT684" s="1"/>
  <c r="DT685" s="1"/>
  <c r="DT686" s="1"/>
  <c r="DT687" s="1"/>
  <c r="DT688" s="1"/>
  <c r="DT689" s="1"/>
  <c r="DT690" s="1"/>
  <c r="DT691" s="1"/>
  <c r="DT692" s="1"/>
  <c r="DT693" s="1"/>
  <c r="DT694" s="1"/>
  <c r="DT695" s="1"/>
  <c r="DT696" s="1"/>
  <c r="DT697" s="1"/>
  <c r="DT698" s="1"/>
  <c r="DT699" s="1"/>
  <c r="DT700" s="1"/>
  <c r="DT701" s="1"/>
  <c r="DT702" s="1"/>
  <c r="DT703" s="1"/>
  <c r="DT704" s="1"/>
  <c r="DT705" s="1"/>
  <c r="DT706" s="1"/>
  <c r="DT707" s="1"/>
  <c r="DT708" s="1"/>
  <c r="DT709" s="1"/>
  <c r="DT710" s="1"/>
  <c r="DT711" s="1"/>
  <c r="DT712" s="1"/>
  <c r="DT713" s="1"/>
  <c r="DT714" s="1"/>
  <c r="DT715" s="1"/>
  <c r="DT716" s="1"/>
  <c r="DT717" s="1"/>
  <c r="DT718" s="1"/>
  <c r="DT719" s="1"/>
  <c r="DT720" s="1"/>
  <c r="DT721" s="1"/>
  <c r="DT722" s="1"/>
  <c r="DT723" s="1"/>
  <c r="DT724" s="1"/>
  <c r="DT744" s="1"/>
  <c r="DT725" s="1"/>
  <c r="DT726" s="1"/>
  <c r="DT727" s="1"/>
  <c r="DT728" s="1"/>
  <c r="DT729" s="1"/>
  <c r="DT730" s="1"/>
  <c r="DT731" s="1"/>
  <c r="DT732" s="1"/>
  <c r="DT733" s="1"/>
  <c r="DT734" s="1"/>
  <c r="DT735" s="1"/>
  <c r="DT736" s="1"/>
  <c r="DT737" s="1"/>
  <c r="DT738" s="1"/>
  <c r="DT739" s="1"/>
  <c r="DT740" s="1"/>
  <c r="DT741" s="1"/>
  <c r="DT742" s="1"/>
  <c r="DT743" s="1"/>
  <c r="DT745" s="1"/>
  <c r="DT746" s="1"/>
  <c r="DT747" s="1"/>
  <c r="DT748" s="1"/>
  <c r="DT749" s="1"/>
  <c r="DT750" s="1"/>
  <c r="DT751" s="1"/>
  <c r="DT752" s="1"/>
  <c r="DT753" s="1"/>
  <c r="DT754" s="1"/>
  <c r="DT755" s="1"/>
  <c r="DT756" s="1"/>
  <c r="DT488" s="1"/>
  <c r="DT489" s="1"/>
  <c r="DT490" s="1"/>
  <c r="DT495" s="1"/>
  <c r="DT496" s="1"/>
  <c r="DT497" s="1"/>
  <c r="DT498" s="1"/>
  <c r="DT500" s="1"/>
  <c r="Q766" l="1"/>
  <c r="Q9" s="1"/>
  <c r="Q791" s="1"/>
  <c r="Q792"/>
  <c r="CY766"/>
  <c r="DQ606"/>
  <c r="DQ607" s="1"/>
  <c r="DQ608" s="1"/>
  <c r="DQ609" s="1"/>
  <c r="DQ610" s="1"/>
  <c r="DQ611" s="1"/>
  <c r="DQ612" s="1"/>
  <c r="DQ613" s="1"/>
  <c r="DQ614" s="1"/>
  <c r="DQ615" s="1"/>
  <c r="DQ616" s="1"/>
  <c r="DQ617" s="1"/>
  <c r="DQ618" s="1"/>
  <c r="DQ619" s="1"/>
  <c r="DQ620" s="1"/>
  <c r="DQ621" s="1"/>
  <c r="DQ622" s="1"/>
  <c r="DQ628" s="1"/>
  <c r="DQ629" s="1"/>
  <c r="DQ630" s="1"/>
  <c r="DQ631" s="1"/>
  <c r="DQ632" s="1"/>
  <c r="DQ633" s="1"/>
  <c r="DQ634" s="1"/>
  <c r="DQ635" s="1"/>
  <c r="DQ636" s="1"/>
  <c r="DQ637" s="1"/>
  <c r="DQ638" s="1"/>
  <c r="DQ639" s="1"/>
  <c r="DQ640" s="1"/>
  <c r="DQ641" s="1"/>
  <c r="DQ642" s="1"/>
  <c r="DQ643" s="1"/>
  <c r="DQ644" s="1"/>
  <c r="DQ645" s="1"/>
  <c r="DQ646" s="1"/>
  <c r="DQ647" s="1"/>
  <c r="DQ648" s="1"/>
  <c r="DQ649" s="1"/>
  <c r="DQ650" s="1"/>
  <c r="DQ651" s="1"/>
  <c r="DQ652" s="1"/>
  <c r="DQ653" s="1"/>
  <c r="DQ654" s="1"/>
  <c r="DQ655" s="1"/>
  <c r="DQ656" s="1"/>
  <c r="DQ657" s="1"/>
  <c r="DQ658" s="1"/>
  <c r="DQ659" s="1"/>
  <c r="DQ660" s="1"/>
  <c r="DQ661" s="1"/>
  <c r="DQ662" s="1"/>
  <c r="DQ663" s="1"/>
  <c r="DQ664" s="1"/>
  <c r="DQ665" s="1"/>
  <c r="DQ667" s="1"/>
  <c r="DQ668" s="1"/>
  <c r="DQ669" s="1"/>
  <c r="DQ672" s="1"/>
  <c r="DQ673" s="1"/>
  <c r="DQ666" s="1"/>
  <c r="DQ674" s="1"/>
  <c r="DQ676" s="1"/>
  <c r="DQ677" s="1"/>
  <c r="DQ678" s="1"/>
  <c r="DQ679" s="1"/>
  <c r="DQ680" s="1"/>
  <c r="DQ681" s="1"/>
  <c r="DQ682" s="1"/>
  <c r="DQ683" s="1"/>
  <c r="DQ684" s="1"/>
  <c r="DQ685" s="1"/>
  <c r="DQ686" s="1"/>
  <c r="DQ687" s="1"/>
  <c r="DQ688" s="1"/>
  <c r="DQ689" s="1"/>
  <c r="DQ690" s="1"/>
  <c r="DQ691" s="1"/>
  <c r="DQ692" s="1"/>
  <c r="DQ693" s="1"/>
  <c r="DQ694" s="1"/>
  <c r="DQ695" s="1"/>
  <c r="DQ696" s="1"/>
  <c r="DQ697" s="1"/>
  <c r="DQ698" s="1"/>
  <c r="DQ699" s="1"/>
  <c r="DQ700" s="1"/>
  <c r="DQ701" s="1"/>
  <c r="DQ702" s="1"/>
  <c r="DQ703" s="1"/>
  <c r="DQ704" s="1"/>
  <c r="DQ705" s="1"/>
  <c r="DQ706" s="1"/>
  <c r="DQ707" s="1"/>
  <c r="DQ708" s="1"/>
  <c r="DQ709" s="1"/>
  <c r="DQ710" s="1"/>
  <c r="DQ711" s="1"/>
  <c r="DQ712" s="1"/>
  <c r="DQ713" s="1"/>
  <c r="DQ714" s="1"/>
  <c r="DQ715" s="1"/>
  <c r="DQ716" s="1"/>
  <c r="DQ717" s="1"/>
  <c r="DQ718" s="1"/>
  <c r="DQ719" s="1"/>
  <c r="DQ720" s="1"/>
  <c r="DQ721" s="1"/>
  <c r="DQ722" s="1"/>
  <c r="DQ723" s="1"/>
  <c r="DQ724" s="1"/>
  <c r="DQ744" s="1"/>
  <c r="DQ725" s="1"/>
  <c r="DQ726" s="1"/>
  <c r="DQ727" s="1"/>
  <c r="DQ728" s="1"/>
  <c r="DQ729" s="1"/>
  <c r="DQ730" s="1"/>
  <c r="DQ731" s="1"/>
  <c r="DQ732" s="1"/>
  <c r="DQ733" s="1"/>
  <c r="DQ734" s="1"/>
  <c r="DQ735" s="1"/>
  <c r="DQ736" s="1"/>
  <c r="DQ737" s="1"/>
  <c r="DQ738" s="1"/>
  <c r="DQ739" s="1"/>
  <c r="DQ740" s="1"/>
  <c r="DQ741" s="1"/>
  <c r="DQ742" s="1"/>
  <c r="DQ743" s="1"/>
  <c r="DQ745" s="1"/>
  <c r="DQ746" s="1"/>
  <c r="DQ747" s="1"/>
  <c r="DQ748" s="1"/>
  <c r="DQ749" s="1"/>
  <c r="DQ750" s="1"/>
  <c r="DQ751" s="1"/>
  <c r="DQ752" s="1"/>
  <c r="DQ753" s="1"/>
  <c r="DQ754" s="1"/>
  <c r="DQ755" s="1"/>
  <c r="DQ756" s="1"/>
  <c r="DQ488" s="1"/>
  <c r="DQ489" s="1"/>
  <c r="DQ490" s="1"/>
  <c r="DQ495" s="1"/>
  <c r="DQ496" s="1"/>
  <c r="DQ497" s="1"/>
  <c r="DQ498" s="1"/>
  <c r="DQ500" s="1"/>
  <c r="O765"/>
  <c r="O792" s="1"/>
  <c r="N765"/>
  <c r="N792" s="1"/>
  <c r="CQ606"/>
  <c r="CX765"/>
  <c r="DR606"/>
  <c r="DR607" s="1"/>
  <c r="DR608" s="1"/>
  <c r="DR609" s="1"/>
  <c r="DR610" s="1"/>
  <c r="DR611" s="1"/>
  <c r="DR612" s="1"/>
  <c r="DR613" s="1"/>
  <c r="DR614" s="1"/>
  <c r="DR615" s="1"/>
  <c r="DR616" s="1"/>
  <c r="DR617" s="1"/>
  <c r="DR618" s="1"/>
  <c r="DR619" s="1"/>
  <c r="DR620" s="1"/>
  <c r="DR621" s="1"/>
  <c r="DR622" s="1"/>
  <c r="DR628" s="1"/>
  <c r="DR629" s="1"/>
  <c r="DR630" s="1"/>
  <c r="DR631" s="1"/>
  <c r="DR632" s="1"/>
  <c r="DR633" s="1"/>
  <c r="DR634" s="1"/>
  <c r="DR635" s="1"/>
  <c r="DR636" s="1"/>
  <c r="DR637" s="1"/>
  <c r="DR638" s="1"/>
  <c r="DR639" s="1"/>
  <c r="DR640" s="1"/>
  <c r="DR641" s="1"/>
  <c r="DR642" s="1"/>
  <c r="DR643" s="1"/>
  <c r="DR644" s="1"/>
  <c r="DR645" s="1"/>
  <c r="DR646" s="1"/>
  <c r="DR647" s="1"/>
  <c r="DR648" s="1"/>
  <c r="DR649" s="1"/>
  <c r="DR650" s="1"/>
  <c r="DR651" s="1"/>
  <c r="DR652" s="1"/>
  <c r="DR653" s="1"/>
  <c r="DR654" s="1"/>
  <c r="DR655" s="1"/>
  <c r="DR656" s="1"/>
  <c r="DR657" s="1"/>
  <c r="DR658" s="1"/>
  <c r="DR659" s="1"/>
  <c r="DR660" s="1"/>
  <c r="DR661" s="1"/>
  <c r="DR662" s="1"/>
  <c r="DR663" s="1"/>
  <c r="DR664" s="1"/>
  <c r="DR665" s="1"/>
  <c r="DR667" s="1"/>
  <c r="DR668" s="1"/>
  <c r="DR669" s="1"/>
  <c r="DR672" s="1"/>
  <c r="DR673" s="1"/>
  <c r="DR666" s="1"/>
  <c r="DR674" s="1"/>
  <c r="DR676" s="1"/>
  <c r="DR677" s="1"/>
  <c r="DR678" s="1"/>
  <c r="DR679" s="1"/>
  <c r="DR680" s="1"/>
  <c r="DR681" s="1"/>
  <c r="DR682" s="1"/>
  <c r="DR683" s="1"/>
  <c r="DR684" s="1"/>
  <c r="DR685" s="1"/>
  <c r="DR686" s="1"/>
  <c r="DR687" s="1"/>
  <c r="DR688" s="1"/>
  <c r="DR689" s="1"/>
  <c r="DR690" s="1"/>
  <c r="DR691" s="1"/>
  <c r="DR692" s="1"/>
  <c r="DR693" s="1"/>
  <c r="DR694" s="1"/>
  <c r="DR695" s="1"/>
  <c r="DR696" s="1"/>
  <c r="DR697" s="1"/>
  <c r="DR698" s="1"/>
  <c r="DR699" s="1"/>
  <c r="DR700" s="1"/>
  <c r="DR701" s="1"/>
  <c r="DR702" s="1"/>
  <c r="DR703" s="1"/>
  <c r="DR704" s="1"/>
  <c r="DR705" s="1"/>
  <c r="DR706" s="1"/>
  <c r="DR707" s="1"/>
  <c r="DR708" s="1"/>
  <c r="DR709" s="1"/>
  <c r="DR710" s="1"/>
  <c r="DR711" s="1"/>
  <c r="DR712" s="1"/>
  <c r="DR713" s="1"/>
  <c r="DR714" s="1"/>
  <c r="DR715" s="1"/>
  <c r="DR716" s="1"/>
  <c r="DR717" s="1"/>
  <c r="DR718" s="1"/>
  <c r="DR719" s="1"/>
  <c r="DR720" s="1"/>
  <c r="DR721" s="1"/>
  <c r="DR722" s="1"/>
  <c r="DR723" s="1"/>
  <c r="DR724" s="1"/>
  <c r="DR744" s="1"/>
  <c r="DR725" s="1"/>
  <c r="DR726" s="1"/>
  <c r="DR727" s="1"/>
  <c r="DR728" s="1"/>
  <c r="DR729" s="1"/>
  <c r="DR730" s="1"/>
  <c r="DR731" s="1"/>
  <c r="DR732" s="1"/>
  <c r="DR733" s="1"/>
  <c r="DR734" s="1"/>
  <c r="DR735" s="1"/>
  <c r="DR736" s="1"/>
  <c r="DR737" s="1"/>
  <c r="DR738" s="1"/>
  <c r="DR739" s="1"/>
  <c r="DR740" s="1"/>
  <c r="DR741" s="1"/>
  <c r="DR742" s="1"/>
  <c r="DR743" s="1"/>
  <c r="DR745" s="1"/>
  <c r="DR746" s="1"/>
  <c r="DR747" s="1"/>
  <c r="DR748" s="1"/>
  <c r="DR749" s="1"/>
  <c r="DR750" s="1"/>
  <c r="DR751" s="1"/>
  <c r="DR752" s="1"/>
  <c r="DR753" s="1"/>
  <c r="DR754" s="1"/>
  <c r="DR755" s="1"/>
  <c r="DR756" s="1"/>
  <c r="DR488" s="1"/>
  <c r="DR489" s="1"/>
  <c r="DR490" s="1"/>
  <c r="DR495" s="1"/>
  <c r="DR496" s="1"/>
  <c r="DR497" s="1"/>
  <c r="DR498" s="1"/>
  <c r="DR500" s="1"/>
  <c r="CX766" l="1"/>
  <c r="DP606"/>
  <c r="DP607" s="1"/>
  <c r="DP608" s="1"/>
  <c r="DP609" s="1"/>
  <c r="DP610" s="1"/>
  <c r="DP611" s="1"/>
  <c r="DP612" s="1"/>
  <c r="DP613" s="1"/>
  <c r="DP614" s="1"/>
  <c r="DP615" s="1"/>
  <c r="DP616" s="1"/>
  <c r="DP617" s="1"/>
  <c r="DP618" s="1"/>
  <c r="DP619" s="1"/>
  <c r="DP620" s="1"/>
  <c r="DP621" s="1"/>
  <c r="DP622" s="1"/>
  <c r="DP628" s="1"/>
  <c r="DP629" s="1"/>
  <c r="DP630" s="1"/>
  <c r="DP631" s="1"/>
  <c r="DP632" s="1"/>
  <c r="DP633" s="1"/>
  <c r="DP634" s="1"/>
  <c r="DP635" s="1"/>
  <c r="DP636" s="1"/>
  <c r="DP637" s="1"/>
  <c r="DP638" s="1"/>
  <c r="DP639" s="1"/>
  <c r="DP640" s="1"/>
  <c r="DP641" s="1"/>
  <c r="DP642" s="1"/>
  <c r="DP643" s="1"/>
  <c r="DP644" s="1"/>
  <c r="DP645" s="1"/>
  <c r="DP646" s="1"/>
  <c r="DP647" s="1"/>
  <c r="DP648" s="1"/>
  <c r="DP649" s="1"/>
  <c r="DP650" s="1"/>
  <c r="DP651" s="1"/>
  <c r="DP652" s="1"/>
  <c r="DP653" s="1"/>
  <c r="DP654" s="1"/>
  <c r="DP655" s="1"/>
  <c r="DP656" s="1"/>
  <c r="DP657" s="1"/>
  <c r="DP658" s="1"/>
  <c r="DP659" s="1"/>
  <c r="DP660" s="1"/>
  <c r="DP661" s="1"/>
  <c r="DP662" s="1"/>
  <c r="DP663" s="1"/>
  <c r="DP664" s="1"/>
  <c r="DP665" s="1"/>
  <c r="DP667" s="1"/>
  <c r="DP668" s="1"/>
  <c r="DP669" s="1"/>
  <c r="DP672" s="1"/>
  <c r="DP673" s="1"/>
  <c r="DP666" s="1"/>
  <c r="DP674" s="1"/>
  <c r="DP676" s="1"/>
  <c r="DP677" s="1"/>
  <c r="DP678" s="1"/>
  <c r="DP679" s="1"/>
  <c r="DP680" s="1"/>
  <c r="DP681" s="1"/>
  <c r="DP682" s="1"/>
  <c r="DP683" s="1"/>
  <c r="DP684" s="1"/>
  <c r="DP685" s="1"/>
  <c r="DP686" s="1"/>
  <c r="DP687" s="1"/>
  <c r="DP688" s="1"/>
  <c r="DP689" s="1"/>
  <c r="DP690" s="1"/>
  <c r="DP691" s="1"/>
  <c r="DP692" s="1"/>
  <c r="DP693" s="1"/>
  <c r="DP694" s="1"/>
  <c r="DP695" s="1"/>
  <c r="DP696" s="1"/>
  <c r="DP697" s="1"/>
  <c r="DP698" s="1"/>
  <c r="DP699" s="1"/>
  <c r="DP700" s="1"/>
  <c r="DP701" s="1"/>
  <c r="DP702" s="1"/>
  <c r="DP703" s="1"/>
  <c r="DP704" s="1"/>
  <c r="DP705" s="1"/>
  <c r="DP706" s="1"/>
  <c r="DP707" s="1"/>
  <c r="DP708" s="1"/>
  <c r="DP709" s="1"/>
  <c r="DP710" s="1"/>
  <c r="DP711" s="1"/>
  <c r="DP712" s="1"/>
  <c r="DP713" s="1"/>
  <c r="DP714" s="1"/>
  <c r="DP715" s="1"/>
  <c r="DP716" s="1"/>
  <c r="DP717" s="1"/>
  <c r="DP718" s="1"/>
  <c r="DP719" s="1"/>
  <c r="DP720" s="1"/>
  <c r="DP721" s="1"/>
  <c r="DP722" s="1"/>
  <c r="DP723" s="1"/>
  <c r="DP724" s="1"/>
  <c r="DP744" s="1"/>
  <c r="DP725" s="1"/>
  <c r="DP726" s="1"/>
  <c r="DP727" s="1"/>
  <c r="DP728" s="1"/>
  <c r="DP729" s="1"/>
  <c r="DP730" s="1"/>
  <c r="DP731" s="1"/>
  <c r="DP732" s="1"/>
  <c r="DP733" s="1"/>
  <c r="DP734" s="1"/>
  <c r="DP735" s="1"/>
  <c r="DP736" s="1"/>
  <c r="DP737" s="1"/>
  <c r="DP738" s="1"/>
  <c r="DP739" s="1"/>
  <c r="DP740" s="1"/>
  <c r="DP741" s="1"/>
  <c r="DP742" s="1"/>
  <c r="DP743" s="1"/>
  <c r="DP745" s="1"/>
  <c r="DP746" s="1"/>
  <c r="DP747" s="1"/>
  <c r="DP748" s="1"/>
  <c r="DP749" s="1"/>
  <c r="DP750" s="1"/>
  <c r="DP751" s="1"/>
  <c r="DP752" s="1"/>
  <c r="DP753" s="1"/>
  <c r="DP754" s="1"/>
  <c r="DP755" s="1"/>
  <c r="DP756" s="1"/>
  <c r="DP488" s="1"/>
  <c r="DP489" s="1"/>
  <c r="DP490" s="1"/>
  <c r="DP495" s="1"/>
  <c r="DP496" s="1"/>
  <c r="DP497" s="1"/>
  <c r="DP498" s="1"/>
  <c r="DP500" s="1"/>
  <c r="DS606"/>
  <c r="DS607" s="1"/>
  <c r="DS608" s="1"/>
  <c r="DS609" s="1"/>
  <c r="DS610" s="1"/>
  <c r="DS611" s="1"/>
  <c r="DS612" s="1"/>
  <c r="DS613" s="1"/>
  <c r="DS614" s="1"/>
  <c r="DS615" s="1"/>
  <c r="DS616" s="1"/>
  <c r="DS617" s="1"/>
  <c r="DS618" s="1"/>
  <c r="DS619" s="1"/>
  <c r="DS620" s="1"/>
  <c r="DS621" s="1"/>
  <c r="DS622" s="1"/>
  <c r="DS628" s="1"/>
  <c r="DS629" s="1"/>
  <c r="DS630" s="1"/>
  <c r="DS631" s="1"/>
  <c r="DS632" s="1"/>
  <c r="DS633" s="1"/>
  <c r="DS634" s="1"/>
  <c r="DS635" s="1"/>
  <c r="DS636" s="1"/>
  <c r="DS637" s="1"/>
  <c r="DS638" s="1"/>
  <c r="DS639" s="1"/>
  <c r="DS640" s="1"/>
  <c r="DS641" s="1"/>
  <c r="DS642" s="1"/>
  <c r="DS643" s="1"/>
  <c r="DS644" s="1"/>
  <c r="DS645" s="1"/>
  <c r="DS646" s="1"/>
  <c r="DS647" s="1"/>
  <c r="DS648" s="1"/>
  <c r="DS649" s="1"/>
  <c r="DS650" s="1"/>
  <c r="DS651" s="1"/>
  <c r="DS652" s="1"/>
  <c r="DS653" s="1"/>
  <c r="DS654" s="1"/>
  <c r="DS655" s="1"/>
  <c r="DS656" s="1"/>
  <c r="DS657" s="1"/>
  <c r="DS658" s="1"/>
  <c r="DS659" s="1"/>
  <c r="DS660" s="1"/>
  <c r="DS661" s="1"/>
  <c r="DS662" s="1"/>
  <c r="DS663" s="1"/>
  <c r="DS664" s="1"/>
  <c r="DS665" s="1"/>
  <c r="DS667" s="1"/>
  <c r="DS668" s="1"/>
  <c r="DS669" s="1"/>
  <c r="DS672" s="1"/>
  <c r="DS673" s="1"/>
  <c r="DS666" s="1"/>
  <c r="DS674" s="1"/>
  <c r="DS676" s="1"/>
  <c r="DS677" s="1"/>
  <c r="DS678" s="1"/>
  <c r="DS679" s="1"/>
  <c r="DS680" s="1"/>
  <c r="DS681" s="1"/>
  <c r="DS682" s="1"/>
  <c r="DS683" s="1"/>
  <c r="DS684" s="1"/>
  <c r="DS685" s="1"/>
  <c r="DS686" s="1"/>
  <c r="DS687" s="1"/>
  <c r="DS688" s="1"/>
  <c r="DS689" s="1"/>
  <c r="DS690" s="1"/>
  <c r="DS691" s="1"/>
  <c r="DS692" s="1"/>
  <c r="DS693" s="1"/>
  <c r="DS694" s="1"/>
  <c r="DS695" s="1"/>
  <c r="DS696" s="1"/>
  <c r="DS697" s="1"/>
  <c r="DS698" s="1"/>
  <c r="DS699" s="1"/>
  <c r="DS700" s="1"/>
  <c r="DS701" s="1"/>
  <c r="DS702" s="1"/>
  <c r="DS703" s="1"/>
  <c r="DS704" s="1"/>
  <c r="DS705" s="1"/>
  <c r="DS706" s="1"/>
  <c r="DS707" s="1"/>
  <c r="DS708" s="1"/>
  <c r="DS709" s="1"/>
  <c r="DS710" s="1"/>
  <c r="DS711" s="1"/>
  <c r="DS712" s="1"/>
  <c r="DS713" s="1"/>
  <c r="DS714" s="1"/>
  <c r="DS715" s="1"/>
  <c r="DS716" s="1"/>
  <c r="DS717" s="1"/>
  <c r="DS718" s="1"/>
  <c r="DS719" s="1"/>
  <c r="DS720" s="1"/>
  <c r="DS721" s="1"/>
  <c r="DS722" s="1"/>
  <c r="DS723" s="1"/>
  <c r="DS724" s="1"/>
  <c r="DS744" s="1"/>
  <c r="DS725" s="1"/>
  <c r="DS726" s="1"/>
  <c r="DS727" s="1"/>
  <c r="DS728" s="1"/>
  <c r="DS729" s="1"/>
  <c r="DS730" s="1"/>
  <c r="DS731" s="1"/>
  <c r="DS732" s="1"/>
  <c r="DS733" s="1"/>
  <c r="DS734" s="1"/>
  <c r="DS735" s="1"/>
  <c r="DS736" s="1"/>
  <c r="DS737" s="1"/>
  <c r="DS738" s="1"/>
  <c r="DS739" s="1"/>
  <c r="DS740" s="1"/>
  <c r="DS741" s="1"/>
  <c r="DS742" s="1"/>
  <c r="DS743" s="1"/>
  <c r="DS745" s="1"/>
  <c r="DS746" s="1"/>
  <c r="DS747" s="1"/>
  <c r="DS748" s="1"/>
  <c r="DS749" s="1"/>
  <c r="DS750" s="1"/>
  <c r="DS751" s="1"/>
  <c r="DS752" s="1"/>
  <c r="DS753" s="1"/>
  <c r="DS754" s="1"/>
  <c r="DS755" s="1"/>
  <c r="DS756" s="1"/>
  <c r="DS488" s="1"/>
  <c r="DS489" s="1"/>
  <c r="DS490" s="1"/>
  <c r="DS495" s="1"/>
  <c r="DS496" s="1"/>
  <c r="DS497" s="1"/>
  <c r="DS498" s="1"/>
  <c r="DS500" s="1"/>
  <c r="O766"/>
  <c r="O9" l="1"/>
  <c r="O791" s="1"/>
  <c r="CW766"/>
  <c r="AQ5"/>
  <c r="AO5"/>
  <c r="AO765"/>
  <c r="AQ765"/>
  <c r="DK765" s="1"/>
  <c r="DJ765"/>
  <c r="AQ792" l="1"/>
  <c r="AP766"/>
  <c r="AP9" s="1"/>
  <c r="AP791" s="1"/>
  <c r="AO792"/>
  <c r="AR766"/>
  <c r="ED628"/>
  <c r="ED629" s="1"/>
  <c r="ED630" s="1"/>
  <c r="ED631" s="1"/>
  <c r="ED632" s="1"/>
  <c r="ED633" s="1"/>
  <c r="ED634" s="1"/>
  <c r="ED635" s="1"/>
  <c r="ED636" s="1"/>
  <c r="ED637" s="1"/>
  <c r="ED638" s="1"/>
  <c r="ED639" s="1"/>
  <c r="ED640" s="1"/>
  <c r="ED641" s="1"/>
  <c r="ED642" s="1"/>
  <c r="ED643" s="1"/>
  <c r="ED644" s="1"/>
  <c r="ED645" s="1"/>
  <c r="ED646" s="1"/>
  <c r="ED647" s="1"/>
  <c r="ED648" s="1"/>
  <c r="ED649" s="1"/>
  <c r="ED650" s="1"/>
  <c r="ED651" s="1"/>
  <c r="ED652" s="1"/>
  <c r="ED653" s="1"/>
  <c r="ED654" s="1"/>
  <c r="ED655" s="1"/>
  <c r="ED656" s="1"/>
  <c r="ED657" s="1"/>
  <c r="ED658" s="1"/>
  <c r="ED659" s="1"/>
  <c r="ED660" s="1"/>
  <c r="ED661" s="1"/>
  <c r="ED662" s="1"/>
  <c r="ED663" s="1"/>
  <c r="ED664" s="1"/>
  <c r="ED665" s="1"/>
  <c r="ED667" s="1"/>
  <c r="ED668" s="1"/>
  <c r="ED669" s="1"/>
  <c r="ED672" s="1"/>
  <c r="ED673" s="1"/>
  <c r="ED666" s="1"/>
  <c r="ED674" s="1"/>
  <c r="ED676" s="1"/>
  <c r="ED677" s="1"/>
  <c r="ED678" s="1"/>
  <c r="ED679" s="1"/>
  <c r="ED680" s="1"/>
  <c r="ED681" s="1"/>
  <c r="ED682" s="1"/>
  <c r="ED683" s="1"/>
  <c r="ED684" s="1"/>
  <c r="ED685" s="1"/>
  <c r="ED686" s="1"/>
  <c r="ED687" s="1"/>
  <c r="ED688" s="1"/>
  <c r="ED689" s="1"/>
  <c r="ED690" s="1"/>
  <c r="ED691" s="1"/>
  <c r="ED692" s="1"/>
  <c r="ED693" s="1"/>
  <c r="ED694" s="1"/>
  <c r="ED695" s="1"/>
  <c r="ED696" s="1"/>
  <c r="ED697" s="1"/>
  <c r="ED698" s="1"/>
  <c r="ED699" s="1"/>
  <c r="ED700" s="1"/>
  <c r="ED701" s="1"/>
  <c r="ED702" s="1"/>
  <c r="ED703" s="1"/>
  <c r="ED704" s="1"/>
  <c r="ED705" s="1"/>
  <c r="ED706" s="1"/>
  <c r="ED707" s="1"/>
  <c r="ED708" s="1"/>
  <c r="ED709" s="1"/>
  <c r="ED710" s="1"/>
  <c r="ED711" s="1"/>
  <c r="ED712" s="1"/>
  <c r="ED713" s="1"/>
  <c r="ED714" s="1"/>
  <c r="ED715" s="1"/>
  <c r="ED716" s="1"/>
  <c r="ED717" s="1"/>
  <c r="ED718" s="1"/>
  <c r="ED719" s="1"/>
  <c r="ED720" s="1"/>
  <c r="ED721" s="1"/>
  <c r="ED722" s="1"/>
  <c r="ED723" s="1"/>
  <c r="ED724" s="1"/>
  <c r="ED744" s="1"/>
  <c r="ED725" s="1"/>
  <c r="ED726" s="1"/>
  <c r="ED727" s="1"/>
  <c r="ED728" s="1"/>
  <c r="ED729" s="1"/>
  <c r="ED730" s="1"/>
  <c r="ED731" s="1"/>
  <c r="ED732" s="1"/>
  <c r="ED733" s="1"/>
  <c r="ED734" s="1"/>
  <c r="ED735" s="1"/>
  <c r="ED736" s="1"/>
  <c r="ED737" s="1"/>
  <c r="ED738" s="1"/>
  <c r="ED739" s="1"/>
  <c r="ED740" s="1"/>
  <c r="ED741" s="1"/>
  <c r="ED742" s="1"/>
  <c r="ED743" s="1"/>
  <c r="ED745" s="1"/>
  <c r="ED746" s="1"/>
  <c r="ED747" s="1"/>
  <c r="ED748" s="1"/>
  <c r="ED749" s="1"/>
  <c r="ED750" s="1"/>
  <c r="ED751" s="1"/>
  <c r="ED752" s="1"/>
  <c r="ED753" s="1"/>
  <c r="ED754" s="1"/>
  <c r="ED755" s="1"/>
  <c r="ED756" s="1"/>
  <c r="ED488" s="1"/>
  <c r="ED489" s="1"/>
  <c r="ED490" s="1"/>
  <c r="ED495" s="1"/>
  <c r="ED496" s="1"/>
  <c r="ED497" s="1"/>
  <c r="ED498" s="1"/>
  <c r="ED500" s="1"/>
  <c r="EE628"/>
  <c r="EE629" s="1"/>
  <c r="EE630" s="1"/>
  <c r="EE631" s="1"/>
  <c r="EE632" s="1"/>
  <c r="EE633" s="1"/>
  <c r="EE634" s="1"/>
  <c r="EE635" s="1"/>
  <c r="EE636" s="1"/>
  <c r="EE637" s="1"/>
  <c r="EE638" s="1"/>
  <c r="EE639" s="1"/>
  <c r="EE640" s="1"/>
  <c r="EE641" s="1"/>
  <c r="EE642" s="1"/>
  <c r="EE643" s="1"/>
  <c r="EE644" s="1"/>
  <c r="EE645" s="1"/>
  <c r="EE646" s="1"/>
  <c r="EE647" s="1"/>
  <c r="EE648" s="1"/>
  <c r="EE649" s="1"/>
  <c r="EE650" s="1"/>
  <c r="EE651" s="1"/>
  <c r="EE652" s="1"/>
  <c r="EE653" s="1"/>
  <c r="EE654" s="1"/>
  <c r="EE655" s="1"/>
  <c r="EE656" s="1"/>
  <c r="EE657" s="1"/>
  <c r="EE658" s="1"/>
  <c r="EE659" s="1"/>
  <c r="EE660" s="1"/>
  <c r="EE661" s="1"/>
  <c r="EE662" s="1"/>
  <c r="EE663" s="1"/>
  <c r="EE664" s="1"/>
  <c r="EE665" s="1"/>
  <c r="EE667" s="1"/>
  <c r="EE668" s="1"/>
  <c r="EE669" s="1"/>
  <c r="EE672" s="1"/>
  <c r="EE673" s="1"/>
  <c r="EE666" s="1"/>
  <c r="EE674" s="1"/>
  <c r="EE676" s="1"/>
  <c r="EE677" s="1"/>
  <c r="EE678" s="1"/>
  <c r="EE679" s="1"/>
  <c r="EE680" s="1"/>
  <c r="EE681" s="1"/>
  <c r="EE682" s="1"/>
  <c r="EE683" s="1"/>
  <c r="EE684" s="1"/>
  <c r="EE685" s="1"/>
  <c r="EE686" s="1"/>
  <c r="EE687" s="1"/>
  <c r="EE688" s="1"/>
  <c r="EE689" s="1"/>
  <c r="EE690" s="1"/>
  <c r="EE691" s="1"/>
  <c r="EE692" s="1"/>
  <c r="EE693" s="1"/>
  <c r="EE694" s="1"/>
  <c r="EE695" s="1"/>
  <c r="EE696" s="1"/>
  <c r="EE697" s="1"/>
  <c r="EE698" s="1"/>
  <c r="EE699" s="1"/>
  <c r="EE700" s="1"/>
  <c r="EE701" s="1"/>
  <c r="EE702" s="1"/>
  <c r="EE703" s="1"/>
  <c r="EE704" s="1"/>
  <c r="EE705" s="1"/>
  <c r="EE706" s="1"/>
  <c r="EE707" s="1"/>
  <c r="EE708" s="1"/>
  <c r="EE709" s="1"/>
  <c r="EE710" s="1"/>
  <c r="EE711" s="1"/>
  <c r="EE712" s="1"/>
  <c r="EE713" s="1"/>
  <c r="EE714" s="1"/>
  <c r="EE715" s="1"/>
  <c r="EE716" s="1"/>
  <c r="EE717" s="1"/>
  <c r="EE718" s="1"/>
  <c r="EE719" s="1"/>
  <c r="EE720" s="1"/>
  <c r="EE721" s="1"/>
  <c r="EE722" s="1"/>
  <c r="EE723" s="1"/>
  <c r="EE724" s="1"/>
  <c r="EE744" s="1"/>
  <c r="EE725" s="1"/>
  <c r="EE726" s="1"/>
  <c r="EE727" s="1"/>
  <c r="EE728" s="1"/>
  <c r="EE729" s="1"/>
  <c r="EE730" s="1"/>
  <c r="EE731" s="1"/>
  <c r="EE732" s="1"/>
  <c r="EE733" s="1"/>
  <c r="EE734" s="1"/>
  <c r="EE735" s="1"/>
  <c r="EE736" s="1"/>
  <c r="EE737" s="1"/>
  <c r="EE738" s="1"/>
  <c r="EE739" s="1"/>
  <c r="EE740" s="1"/>
  <c r="EE741" s="1"/>
  <c r="EE742" s="1"/>
  <c r="EE743" s="1"/>
  <c r="EE745" s="1"/>
  <c r="EE746" s="1"/>
  <c r="EE747" s="1"/>
  <c r="EE748" s="1"/>
  <c r="EE749" s="1"/>
  <c r="EE750" s="1"/>
  <c r="EE751" s="1"/>
  <c r="EE752" s="1"/>
  <c r="EE753" s="1"/>
  <c r="EE754" s="1"/>
  <c r="EE755" s="1"/>
  <c r="EE756" s="1"/>
  <c r="EE488" s="1"/>
  <c r="EE489" s="1"/>
  <c r="EE490" s="1"/>
  <c r="EE495" s="1"/>
  <c r="EE496" s="1"/>
  <c r="EE497" s="1"/>
  <c r="EE498" s="1"/>
  <c r="EE500" s="1"/>
  <c r="AR9" l="1"/>
  <c r="AR791" s="1"/>
  <c r="DK766"/>
  <c r="DJ766"/>
  <c r="EE765"/>
  <c r="EE766" l="1"/>
  <c r="AY65"/>
  <c r="AW765"/>
  <c r="AX766" s="1"/>
  <c r="AX9" s="1"/>
  <c r="AY765" l="1"/>
  <c r="AZ766" s="1"/>
  <c r="AZ9" s="1"/>
  <c r="AY1"/>
  <c r="BA65"/>
  <c r="BA1" s="1"/>
  <c r="BA765" l="1"/>
  <c r="BB766" s="1"/>
  <c r="BB9" s="1"/>
  <c r="BC65"/>
  <c r="BC1" s="1"/>
  <c r="BC765" l="1"/>
  <c r="BD766" s="1"/>
  <c r="BD9" s="1"/>
  <c r="BE65"/>
  <c r="BE765" l="1"/>
  <c r="BF766" s="1"/>
  <c r="BF9" s="1"/>
  <c r="BE1"/>
  <c r="AX35" i="1" l="1"/>
  <c r="AV35" s="1"/>
  <c r="AX40"/>
  <c r="AV40" s="1"/>
  <c r="AX39"/>
  <c r="AV39" s="1"/>
  <c r="AX43"/>
  <c r="AV43" s="1"/>
  <c r="AX42"/>
  <c r="AV42" s="1"/>
  <c r="AX44"/>
  <c r="AV44" s="1"/>
  <c r="AX41"/>
  <c r="AV41" l="1"/>
  <c r="AV90"/>
  <c r="AT90" s="1"/>
  <c r="AV54"/>
  <c r="AV52"/>
  <c r="AV53"/>
  <c r="AV58"/>
  <c r="AV51"/>
  <c r="AV56"/>
  <c r="AX50"/>
  <c r="AV50" s="1"/>
  <c r="AX49"/>
  <c r="AV49" s="1"/>
  <c r="AX48"/>
  <c r="AV48" s="1"/>
  <c r="AX55"/>
  <c r="AV55" s="1"/>
  <c r="AX63"/>
  <c r="AV63" s="1"/>
  <c r="AX64"/>
  <c r="AV64" s="1"/>
  <c r="AV95"/>
  <c r="AT95" s="1"/>
  <c r="BH88" l="1"/>
  <c r="BJ88" s="1"/>
  <c r="BH87"/>
  <c r="BJ87" s="1"/>
  <c r="AA156" l="1"/>
  <c r="AA392" s="1"/>
  <c r="AA393" s="1"/>
  <c r="BL198" l="1"/>
  <c r="BN198" s="1"/>
  <c r="BL212"/>
  <c r="BN212" s="1"/>
  <c r="M236" l="1"/>
  <c r="K236" l="1"/>
  <c r="K402" s="1"/>
  <c r="K441" s="1"/>
  <c r="M402"/>
  <c r="M441" s="1"/>
  <c r="I236"/>
  <c r="M374"/>
  <c r="N375" s="1"/>
  <c r="K374"/>
  <c r="L375" s="1"/>
  <c r="AX247"/>
  <c r="AV247" s="1"/>
  <c r="AT247" s="1"/>
  <c r="AT374" s="1"/>
  <c r="AX311"/>
  <c r="AV311" s="1"/>
  <c r="AX310"/>
  <c r="AV310" s="1"/>
  <c r="AR374"/>
  <c r="AX150"/>
  <c r="AY150"/>
  <c r="AW150" s="1"/>
  <c r="M425" l="1"/>
  <c r="N427" s="1"/>
  <c r="M403"/>
  <c r="K425"/>
  <c r="L427" s="1"/>
  <c r="K403"/>
  <c r="K429" s="1"/>
  <c r="I374"/>
  <c r="J375" s="1"/>
  <c r="I402"/>
  <c r="I441" s="1"/>
  <c r="AV150"/>
  <c r="BH138"/>
  <c r="BJ138" s="1"/>
  <c r="BL138" s="1"/>
  <c r="K430" l="1"/>
  <c r="K442"/>
  <c r="M429"/>
  <c r="N431" s="1"/>
  <c r="M442"/>
  <c r="K426"/>
  <c r="M426"/>
  <c r="L431"/>
  <c r="I425"/>
  <c r="J427" s="1"/>
  <c r="I403"/>
  <c r="BN138"/>
  <c r="M430" l="1"/>
  <c r="I429"/>
  <c r="J431" s="1"/>
  <c r="I442"/>
  <c r="I426"/>
  <c r="AI237"/>
  <c r="AI402" s="1"/>
  <c r="AI441" s="1"/>
  <c r="AM237"/>
  <c r="I430" l="1"/>
  <c r="AM402"/>
  <c r="AM441" s="1"/>
  <c r="AM403"/>
  <c r="AM442" s="1"/>
  <c r="AI425"/>
  <c r="AJ427" s="1"/>
  <c r="AI403"/>
  <c r="AG237"/>
  <c r="AI374"/>
  <c r="AJ375" s="1"/>
  <c r="AM355"/>
  <c r="AK374"/>
  <c r="S332"/>
  <c r="AA79"/>
  <c r="AA382" s="1"/>
  <c r="AW374"/>
  <c r="AY374"/>
  <c r="BA374"/>
  <c r="AU320"/>
  <c r="AU374" s="1"/>
  <c r="AU375" s="1"/>
  <c r="AI429" l="1"/>
  <c r="AI430" s="1"/>
  <c r="AI442"/>
  <c r="AA383"/>
  <c r="AA438" s="1"/>
  <c r="AA437"/>
  <c r="AL375"/>
  <c r="AK426"/>
  <c r="AM374"/>
  <c r="AN375" s="1"/>
  <c r="AM418"/>
  <c r="AM447" s="1"/>
  <c r="AG374"/>
  <c r="AH375" s="1"/>
  <c r="AG402"/>
  <c r="AG441" s="1"/>
  <c r="AI426"/>
  <c r="AS320"/>
  <c r="AJ431" l="1"/>
  <c r="AM425"/>
  <c r="AN427" s="1"/>
  <c r="AM419"/>
  <c r="AG425"/>
  <c r="AH427" s="1"/>
  <c r="AG403"/>
  <c r="AS374"/>
  <c r="AS375" s="1"/>
  <c r="AQ320"/>
  <c r="AQ374" s="1"/>
  <c r="AQ375" s="1"/>
  <c r="S319"/>
  <c r="S414" s="1"/>
  <c r="AE341"/>
  <c r="AG429" l="1"/>
  <c r="AG430" s="1"/>
  <c r="AG442"/>
  <c r="AM429"/>
  <c r="AM430" s="1"/>
  <c r="AM448"/>
  <c r="S415"/>
  <c r="AM426"/>
  <c r="AG426"/>
  <c r="AE416"/>
  <c r="AE445" s="1"/>
  <c r="AE417"/>
  <c r="AE446" s="1"/>
  <c r="AC341"/>
  <c r="AH431" l="1"/>
  <c r="AN431"/>
  <c r="AC416"/>
  <c r="AC417"/>
  <c r="AA341"/>
  <c r="AA416" s="1"/>
  <c r="AA417" l="1"/>
  <c r="AA446" s="1"/>
  <c r="AA445"/>
  <c r="AC425"/>
  <c r="AD427" s="1"/>
  <c r="AC445"/>
  <c r="AC429"/>
  <c r="AC430" s="1"/>
  <c r="AC446"/>
  <c r="Y341"/>
  <c r="AD431" l="1"/>
  <c r="Y416"/>
  <c r="Y417"/>
  <c r="W341"/>
  <c r="Y429" l="1"/>
  <c r="Y446"/>
  <c r="Y425"/>
  <c r="Z427" s="1"/>
  <c r="Z431" s="1"/>
  <c r="Y445"/>
  <c r="W416"/>
  <c r="W417"/>
  <c r="U341"/>
  <c r="W374"/>
  <c r="X375" s="1"/>
  <c r="Y430" l="1"/>
  <c r="W425"/>
  <c r="X427" s="1"/>
  <c r="W445"/>
  <c r="W429"/>
  <c r="W446"/>
  <c r="U416"/>
  <c r="U417"/>
  <c r="W426"/>
  <c r="S341"/>
  <c r="S416" s="1"/>
  <c r="S445" s="1"/>
  <c r="X431" l="1"/>
  <c r="W430"/>
  <c r="U429"/>
  <c r="U446"/>
  <c r="U445"/>
  <c r="S417"/>
  <c r="Q341"/>
  <c r="Q416" s="1"/>
  <c r="S429" l="1"/>
  <c r="S446"/>
  <c r="Q425"/>
  <c r="Q430" s="1"/>
  <c r="Q445"/>
  <c r="O341"/>
  <c r="O416" s="1"/>
  <c r="Q374"/>
  <c r="R375" s="1"/>
  <c r="O374"/>
  <c r="P375" s="1"/>
  <c r="Y374"/>
  <c r="AA69"/>
  <c r="AC374"/>
  <c r="AE356"/>
  <c r="R427" l="1"/>
  <c r="R431" s="1"/>
  <c r="O425"/>
  <c r="O430" s="1"/>
  <c r="O445"/>
  <c r="AE418"/>
  <c r="AE419"/>
  <c r="P427"/>
  <c r="P431" s="1"/>
  <c r="Z375"/>
  <c r="Y426"/>
  <c r="AD375"/>
  <c r="AC426"/>
  <c r="AA374"/>
  <c r="AB375" s="1"/>
  <c r="AA380"/>
  <c r="AA435" s="1"/>
  <c r="Q426"/>
  <c r="AE374"/>
  <c r="O426" l="1"/>
  <c r="AE429"/>
  <c r="AE448"/>
  <c r="AE425"/>
  <c r="AF427" s="1"/>
  <c r="AF431" s="1"/>
  <c r="AE447"/>
  <c r="AA425"/>
  <c r="AB427" s="1"/>
  <c r="AA381"/>
  <c r="AF375"/>
  <c r="AE426" l="1"/>
  <c r="AE430"/>
  <c r="AA429"/>
  <c r="AA430" s="1"/>
  <c r="AA436"/>
  <c r="AA426"/>
  <c r="BB341"/>
  <c r="BB374" s="1"/>
  <c r="BC375" s="1"/>
  <c r="BF341"/>
  <c r="BH341" s="1"/>
  <c r="AB431" l="1"/>
  <c r="BJ341"/>
  <c r="BL341" s="1"/>
  <c r="AZ341"/>
  <c r="AZ374" l="1"/>
  <c r="BA375" s="1"/>
  <c r="AX341"/>
  <c r="BN341"/>
  <c r="AX374" l="1"/>
  <c r="AY375" s="1"/>
  <c r="AV341"/>
  <c r="AV374" s="1"/>
  <c r="AW375" s="1"/>
  <c r="BJ321"/>
  <c r="BL321" s="1"/>
  <c r="BN321" l="1"/>
  <c r="BJ324"/>
  <c r="BL324" s="1"/>
  <c r="BL374" s="1"/>
  <c r="BM375" s="1"/>
  <c r="BN324" l="1"/>
  <c r="BN374" s="1"/>
  <c r="BO375" s="1"/>
  <c r="BF323"/>
  <c r="BF325"/>
  <c r="BF322"/>
  <c r="BD374"/>
  <c r="BE375" s="1"/>
  <c r="BH247"/>
  <c r="BH374" s="1"/>
  <c r="BI375" s="1"/>
  <c r="BF374" l="1"/>
  <c r="BG375" s="1"/>
  <c r="U364"/>
  <c r="S420"/>
  <c r="S425" s="1"/>
  <c r="S374"/>
  <c r="T375" s="1"/>
  <c r="U365"/>
  <c r="U420" l="1"/>
  <c r="U449"/>
  <c r="U425"/>
  <c r="S426"/>
  <c r="S430"/>
  <c r="T427"/>
  <c r="T431" s="1"/>
  <c r="U374"/>
  <c r="V375" s="1"/>
  <c r="S449"/>
  <c r="U426" l="1"/>
  <c r="V427"/>
  <c r="V431" s="1"/>
  <c r="U430"/>
</calcChain>
</file>

<file path=xl/comments1.xml><?xml version="1.0" encoding="utf-8"?>
<comments xmlns="http://schemas.openxmlformats.org/spreadsheetml/2006/main">
  <authors>
    <author>Arthénon</author>
  </authors>
  <commentList>
    <comment ref="Y106" authorId="0">
      <text>
        <r>
          <rPr>
            <b/>
            <sz val="8"/>
            <color indexed="81"/>
            <rFont val="Tahoma"/>
            <family val="2"/>
          </rPr>
          <t>1/9/15</t>
        </r>
      </text>
    </comment>
    <comment ref="AA106" authorId="0">
      <text>
        <r>
          <rPr>
            <b/>
            <sz val="8"/>
            <color indexed="81"/>
            <rFont val="Tahoma"/>
            <family val="2"/>
          </rPr>
          <t>17/9/15</t>
        </r>
      </text>
    </comment>
    <comment ref="AA113" authorId="0">
      <text>
        <r>
          <rPr>
            <b/>
            <sz val="8"/>
            <color indexed="81"/>
            <rFont val="Tahoma"/>
            <family val="2"/>
          </rPr>
          <t>1/9</t>
        </r>
      </text>
    </comment>
    <comment ref="AC127" authorId="0">
      <text>
        <r>
          <rPr>
            <b/>
            <sz val="8"/>
            <color indexed="81"/>
            <rFont val="Tahoma"/>
            <family val="2"/>
          </rPr>
          <t>1/10/15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284" authorId="0">
      <text>
        <r>
          <rPr>
            <b/>
            <sz val="8"/>
            <color indexed="81"/>
            <rFont val="Tahoma"/>
            <family val="2"/>
          </rPr>
          <t>11/03/2015</t>
        </r>
      </text>
    </comment>
    <comment ref="K303" authorId="0">
      <text>
        <r>
          <rPr>
            <b/>
            <sz val="8"/>
            <color indexed="81"/>
            <rFont val="Tahoma"/>
            <family val="2"/>
          </rPr>
          <t>11/03/2015</t>
        </r>
      </text>
    </comment>
    <comment ref="J304" authorId="0">
      <text>
        <r>
          <rPr>
            <b/>
            <sz val="8"/>
            <color indexed="81"/>
            <rFont val="Tahoma"/>
            <family val="2"/>
          </rPr>
          <t>11/03/2015</t>
        </r>
      </text>
    </comment>
    <comment ref="J317" authorId="0">
      <text>
        <r>
          <rPr>
            <b/>
            <sz val="8"/>
            <color indexed="81"/>
            <rFont val="Tahoma"/>
            <family val="2"/>
          </rPr>
          <t>11/3/15</t>
        </r>
      </text>
    </comment>
    <comment ref="K398" authorId="0">
      <text>
        <r>
          <rPr>
            <b/>
            <sz val="8"/>
            <color indexed="81"/>
            <rFont val="Tahoma"/>
            <family val="2"/>
          </rPr>
          <t>11/3/15</t>
        </r>
      </text>
    </comment>
    <comment ref="K401" authorId="0">
      <text>
        <r>
          <rPr>
            <b/>
            <sz val="8"/>
            <color indexed="81"/>
            <rFont val="Tahoma"/>
            <family val="2"/>
          </rPr>
          <t>11/03</t>
        </r>
      </text>
    </comment>
    <comment ref="Y403" authorId="0">
      <text>
        <r>
          <rPr>
            <b/>
            <sz val="8"/>
            <color indexed="81"/>
            <rFont val="Tahoma"/>
            <family val="2"/>
          </rPr>
          <t>4/7/15</t>
        </r>
      </text>
    </comment>
    <comment ref="K405" authorId="0">
      <text>
        <r>
          <rPr>
            <b/>
            <sz val="8"/>
            <color indexed="81"/>
            <rFont val="Tahoma"/>
            <family val="2"/>
          </rPr>
          <t>11/3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Y602" authorId="0">
      <text>
        <r>
          <rPr>
            <b/>
            <sz val="8"/>
            <color indexed="81"/>
            <rFont val="Tahoma"/>
            <family val="2"/>
          </rPr>
          <t>27/8/15</t>
        </r>
      </text>
    </comment>
    <comment ref="U666" authorId="0">
      <text>
        <r>
          <rPr>
            <b/>
            <sz val="8"/>
            <color indexed="81"/>
            <rFont val="Tahoma"/>
            <family val="2"/>
          </rPr>
          <t>9/7//15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W666" authorId="0">
      <text>
        <r>
          <rPr>
            <b/>
            <sz val="8"/>
            <color indexed="81"/>
            <rFont val="Tahoma"/>
            <family val="2"/>
          </rPr>
          <t>6/8/2015</t>
        </r>
      </text>
    </comment>
    <comment ref="Y666" authorId="0">
      <text>
        <r>
          <rPr>
            <b/>
            <sz val="8"/>
            <color indexed="81"/>
            <rFont val="Tahoma"/>
            <family val="2"/>
          </rPr>
          <t>27/8/15</t>
        </r>
      </text>
    </comment>
  </commentList>
</comments>
</file>

<file path=xl/sharedStrings.xml><?xml version="1.0" encoding="utf-8"?>
<sst xmlns="http://schemas.openxmlformats.org/spreadsheetml/2006/main" count="24305" uniqueCount="2182">
  <si>
    <t>48.5434° 39.3316°</t>
  </si>
  <si>
    <t>48.5265° 39.3615°</t>
  </si>
  <si>
    <t>48.5970° 39.1783°</t>
  </si>
  <si>
    <t>Roads</t>
  </si>
  <si>
    <t>LUHANSK</t>
  </si>
  <si>
    <t>mortars 30/20</t>
  </si>
  <si>
    <t>ALTCHEVSK</t>
  </si>
  <si>
    <t>48.4884° 38.7855°</t>
  </si>
  <si>
    <t>48.4892° 38.7931°</t>
  </si>
  <si>
    <t>48.4674° 38.7792°</t>
  </si>
  <si>
    <t>48.4945° 39.0503°</t>
  </si>
  <si>
    <t xml:space="preserve">48.5775° 38.6377° </t>
  </si>
  <si>
    <t xml:space="preserve">48.5745° 38.6648° </t>
  </si>
  <si>
    <t>48.1102° 39.1065°</t>
  </si>
  <si>
    <t>48.1368° 38.9200°</t>
  </si>
  <si>
    <t>KRASNODON</t>
  </si>
  <si>
    <t>SVERDLOVSK</t>
  </si>
  <si>
    <t>48.0840° 39.6592°</t>
  </si>
  <si>
    <t>48.5583° 39.1816°</t>
  </si>
  <si>
    <t>48.3770° 39.1000°</t>
  </si>
  <si>
    <t>48.3548° 39.0624°</t>
  </si>
  <si>
    <t>48.3333° 39.1456°</t>
  </si>
  <si>
    <t>BILE</t>
  </si>
  <si>
    <t>Oleksandrivsk</t>
  </si>
  <si>
    <t>Yuvileine</t>
  </si>
  <si>
    <t>STAKHANOV</t>
  </si>
  <si>
    <t>48.4080° 38.8792°</t>
  </si>
  <si>
    <t>48.1208° 39.0672°</t>
  </si>
  <si>
    <t>mortars</t>
  </si>
  <si>
    <t>Vesela Hora</t>
  </si>
  <si>
    <t>48.0713° 38.9780°</t>
  </si>
  <si>
    <t>DONETSK</t>
  </si>
  <si>
    <t>48.0322° 37.7783°</t>
  </si>
  <si>
    <t>48.0134° 37.9031°</t>
  </si>
  <si>
    <t>48.0362° 37.7946°</t>
  </si>
  <si>
    <t>48.0260° 37.7823°</t>
  </si>
  <si>
    <t>48.0290° 37.8078°</t>
  </si>
  <si>
    <t>48.0027° 37.7921°</t>
  </si>
  <si>
    <t>48.0305° 37.7559°</t>
  </si>
  <si>
    <t>48.0022° 37.7547°</t>
  </si>
  <si>
    <t>48.0253° 37.8066°</t>
  </si>
  <si>
    <t xml:space="preserve">48.0025° 37.7726° </t>
  </si>
  <si>
    <t>TOREZ</t>
  </si>
  <si>
    <t>Debaltseve</t>
  </si>
  <si>
    <t>48.3390° 38.3964°</t>
  </si>
  <si>
    <t>48.3305° 38.4046°</t>
  </si>
  <si>
    <t>48.3428° 38.3980°</t>
  </si>
  <si>
    <t>48.3339° 38.4220°</t>
  </si>
  <si>
    <t>48.3355° 38.3839°</t>
  </si>
  <si>
    <t>48.3117° 38.4515°</t>
  </si>
  <si>
    <t>48.3269° 38.3978°</t>
  </si>
  <si>
    <t>48.3352° 38.4139°</t>
  </si>
  <si>
    <t>48.3505° 38.3887°</t>
  </si>
  <si>
    <t>48.3041° 38.0358°</t>
  </si>
  <si>
    <t>48.2932° 38.1017°</t>
  </si>
  <si>
    <t>48.3408° 37.9219°</t>
  </si>
  <si>
    <t>48.3343° 37.9317°</t>
  </si>
  <si>
    <t>48.3596° 38.0135°</t>
  </si>
  <si>
    <t>wiki</t>
  </si>
  <si>
    <t>48.3703° 38.0680°</t>
  </si>
  <si>
    <t>KOMSOMOLSK</t>
  </si>
  <si>
    <t>SONTSEVE</t>
  </si>
  <si>
    <t>47.8796° 38.1028°</t>
  </si>
  <si>
    <t xml:space="preserve">48.0432° 38.1725° </t>
  </si>
  <si>
    <t>Panteleivmonivka</t>
  </si>
  <si>
    <t>48.0143° 37.7460°</t>
  </si>
  <si>
    <t>47.9520° 37.8268°</t>
  </si>
  <si>
    <t>47.9557° 37.7590°</t>
  </si>
  <si>
    <t>48.0885° 37.9092°</t>
  </si>
  <si>
    <t>48.0347° 37.7587°</t>
  </si>
  <si>
    <t>47.9557° 37.8710°</t>
  </si>
  <si>
    <t>47.9571° 37.8418°</t>
  </si>
  <si>
    <t>47.9585° 37.8546°</t>
  </si>
  <si>
    <t>47.9360° 37.6713°</t>
  </si>
  <si>
    <t>47.9543° 37.8817°</t>
  </si>
  <si>
    <t>48.0352° 38.5831°</t>
  </si>
  <si>
    <t>47.9904° 38.6039°</t>
  </si>
  <si>
    <t>48.2530° 38.1376°</t>
  </si>
  <si>
    <t>48.3181° 38.2516°</t>
  </si>
  <si>
    <t>48.1862° 38.0032°</t>
  </si>
  <si>
    <t>47.9160° 38.1936°</t>
  </si>
  <si>
    <t>47.8716° 38.1242°</t>
  </si>
  <si>
    <t>informnapalm</t>
  </si>
  <si>
    <t>informnapalm R330 ZHITEL</t>
  </si>
  <si>
    <t>48.0805° 37.9254°</t>
  </si>
  <si>
    <t>?</t>
  </si>
  <si>
    <t>48.0386° 37.7911°</t>
  </si>
  <si>
    <t>47.9479° 37.8675°</t>
  </si>
  <si>
    <t>R-330Z Zhitel</t>
  </si>
  <si>
    <t>ND</t>
  </si>
  <si>
    <t>47.9594° 37.8682°</t>
  </si>
  <si>
    <t>47.9559° 37.8660°</t>
  </si>
  <si>
    <t>47.9533° 37.8666°</t>
  </si>
  <si>
    <t>47.9971° 37.8581°</t>
  </si>
  <si>
    <t>47.9506° 37.5480°</t>
  </si>
  <si>
    <t>47.9759° 37.5951°</t>
  </si>
  <si>
    <t>informnapalm Leopard</t>
  </si>
  <si>
    <t>48.0590° 38.0594°</t>
  </si>
  <si>
    <t>10/4 - TERRA</t>
  </si>
  <si>
    <t>21-23/02/2015</t>
  </si>
  <si>
    <t>24-27/04/2015</t>
  </si>
  <si>
    <t>48.1091° 37.8584°</t>
  </si>
  <si>
    <t>48.1388° 37.8938°</t>
  </si>
  <si>
    <t>partial</t>
  </si>
  <si>
    <t>48.2555° 38.1918°</t>
  </si>
  <si>
    <t>48.2286° 38.2122°</t>
  </si>
  <si>
    <t>48.2638° 38.2274°</t>
  </si>
  <si>
    <t>48.2633° 38.1688°</t>
  </si>
  <si>
    <t>48.0657° 38.6347°</t>
  </si>
  <si>
    <t>48.0085° 38.6740°</t>
  </si>
  <si>
    <t>48.0283° 38.6317°</t>
  </si>
  <si>
    <t>48.0181° 38.7499°</t>
  </si>
  <si>
    <t>48.0527° 38.7576°</t>
  </si>
  <si>
    <t>Antenne 6/11</t>
  </si>
  <si>
    <t>48.2946° 38.0921°</t>
  </si>
  <si>
    <t>48.3104° 37.9642°</t>
  </si>
  <si>
    <t>48.3072° 38.0397°</t>
  </si>
  <si>
    <t>Road</t>
  </si>
  <si>
    <t>48.2889° 37.9944°</t>
  </si>
  <si>
    <t>47.6106° 38.0110°</t>
  </si>
  <si>
    <t>47.6407° 38.0242°</t>
  </si>
  <si>
    <t>47.6921° 38.0827°</t>
  </si>
  <si>
    <t>47.5987° 38.0133°</t>
  </si>
  <si>
    <t>47.6562° 38.0751°</t>
  </si>
  <si>
    <t>47.6909° 38.0747°</t>
  </si>
  <si>
    <t>47.6690° 38.0652°</t>
  </si>
  <si>
    <t>47.6724° 38.0760°</t>
  </si>
  <si>
    <t>47.6625° 38.0703°</t>
  </si>
  <si>
    <t>47.6638° 38.0657°</t>
  </si>
  <si>
    <t>47.6716° 38.0710°</t>
  </si>
  <si>
    <t>47.6454° 38.0654°</t>
  </si>
  <si>
    <t>47.6631° 38.0682°</t>
  </si>
  <si>
    <t>47.6551° 38.0691°</t>
  </si>
  <si>
    <t>47.6591° 38.0788°</t>
  </si>
  <si>
    <t>+ 80 from before</t>
  </si>
  <si>
    <t>47.4673° 38.0312°</t>
  </si>
  <si>
    <t>47.5208° 38.0205°</t>
  </si>
  <si>
    <t>47.4965° 38.0132°</t>
  </si>
  <si>
    <t>47.4839° 38.0334°</t>
  </si>
  <si>
    <t>48.3243° 38.4006°</t>
  </si>
  <si>
    <t>47.8699° 38.1397°</t>
  </si>
  <si>
    <t>Rozsypne</t>
  </si>
  <si>
    <t>47.7447° 38.0368°</t>
  </si>
  <si>
    <t>47.7603° 38.0217°</t>
  </si>
  <si>
    <t>47.7507° 38.0133°</t>
  </si>
  <si>
    <t>47.7548° 38.0300°</t>
  </si>
  <si>
    <t>47.5444° 37.8661°</t>
  </si>
  <si>
    <t>47.6919° 37.8296°</t>
  </si>
  <si>
    <t>47.6966° 37.8224°</t>
  </si>
  <si>
    <t>47.6350° 37.7810°</t>
  </si>
  <si>
    <t>25/9 - terra</t>
  </si>
  <si>
    <t>47.7153° 37.7924°</t>
  </si>
  <si>
    <t>47.5731° 37.8829°</t>
  </si>
  <si>
    <t>47.5647° 37.9616°</t>
  </si>
  <si>
    <t>47.5290° 38.0117°</t>
  </si>
  <si>
    <t>47.4174° 38.0090°</t>
  </si>
  <si>
    <t>Starobecheve</t>
  </si>
  <si>
    <t>Nova Marivka</t>
  </si>
  <si>
    <t>47.4492° 37.9378°</t>
  </si>
  <si>
    <t>47.4196° 38.0110°</t>
  </si>
  <si>
    <t>47.4160° 38.0383°</t>
  </si>
  <si>
    <t>47.6224° 37.9032°</t>
  </si>
  <si>
    <t>BEZIMENNE</t>
  </si>
  <si>
    <t>Oktyabr</t>
  </si>
  <si>
    <t>47.1123° 37.9357°</t>
  </si>
  <si>
    <t>47.1853° 38.1848°</t>
  </si>
  <si>
    <t>47.1881° 38.1712°</t>
  </si>
  <si>
    <t>Markyne</t>
  </si>
  <si>
    <t>Kholodne</t>
  </si>
  <si>
    <t>47.1306° 38.1935°</t>
  </si>
  <si>
    <t>drone ?</t>
  </si>
  <si>
    <t>Leninske</t>
  </si>
  <si>
    <t>47.1083° 37.8513°</t>
  </si>
  <si>
    <t>47.1095° 37.8747°</t>
  </si>
  <si>
    <t>47.1045° 37.8493°</t>
  </si>
  <si>
    <t>47.1350° 37.8389°</t>
  </si>
  <si>
    <t>47.2347° 37.8600°</t>
  </si>
  <si>
    <t>47.1096° 38.0520°</t>
  </si>
  <si>
    <t>47.8091° 38.4509°</t>
  </si>
  <si>
    <t>47.7808° 38.4756°</t>
  </si>
  <si>
    <t>Prymorske</t>
  </si>
  <si>
    <t>47.3162° 37.9371°</t>
  </si>
  <si>
    <t>47.7265° 37.7573°</t>
  </si>
  <si>
    <t>a tent + 2016</t>
  </si>
  <si>
    <t>47.7873° 37.5973°</t>
  </si>
  <si>
    <t>47.8276° 37.6462°</t>
  </si>
  <si>
    <t>47.7098° 37.6461°</t>
  </si>
  <si>
    <t>47.7150° 37.6794°</t>
  </si>
  <si>
    <t>47.7351° 37.7299°</t>
  </si>
  <si>
    <t>+tent</t>
  </si>
  <si>
    <t>Ulyanivske</t>
  </si>
  <si>
    <t>Novoivanivka</t>
  </si>
  <si>
    <t>47.6333° 38.4040°</t>
  </si>
  <si>
    <t>47.6753° 38.4023°</t>
  </si>
  <si>
    <t>+mortars</t>
  </si>
  <si>
    <t>v6</t>
  </si>
  <si>
    <t>v1</t>
  </si>
  <si>
    <t>v2</t>
  </si>
  <si>
    <t>v5</t>
  </si>
  <si>
    <t>v7</t>
  </si>
  <si>
    <t>v3</t>
  </si>
  <si>
    <t>v4</t>
  </si>
  <si>
    <t>Yasnodolsk</t>
  </si>
  <si>
    <t>48.4419° 38.9693°</t>
  </si>
  <si>
    <t>Roads Khyashchuvate</t>
  </si>
  <si>
    <t>Andriivka</t>
  </si>
  <si>
    <t>Novozarivka</t>
  </si>
  <si>
    <t>47.6535° 38.0960°</t>
  </si>
  <si>
    <t>47.6392° 38.1406°</t>
  </si>
  <si>
    <t>48.1045° 38.3705°</t>
  </si>
  <si>
    <t>48.0344° 38.4720°</t>
  </si>
  <si>
    <t>48.0300° 38.4891°</t>
  </si>
  <si>
    <t>47.7369° 38.0626°</t>
  </si>
  <si>
    <t>V6</t>
  </si>
  <si>
    <t>V8</t>
  </si>
  <si>
    <t>V2</t>
  </si>
  <si>
    <t>V7</t>
  </si>
  <si>
    <t xml:space="preserve"> ? - 3</t>
  </si>
  <si>
    <t>V1</t>
  </si>
  <si>
    <t>v9</t>
  </si>
  <si>
    <t>tent 26/5</t>
  </si>
  <si>
    <t>v11</t>
  </si>
  <si>
    <t>Rovenki</t>
  </si>
  <si>
    <t>v5-2</t>
  </si>
  <si>
    <t>Road Loutouhyne</t>
  </si>
  <si>
    <t>Mala  Yurivka</t>
  </si>
  <si>
    <t>48.3735° 38.9620°</t>
  </si>
  <si>
    <t>2 tents</t>
  </si>
  <si>
    <t>Kruhlyk</t>
  </si>
  <si>
    <t xml:space="preserve">informnapalm </t>
  </si>
  <si>
    <t>48.0268° 37.8579°</t>
  </si>
  <si>
    <t>m</t>
  </si>
  <si>
    <t>Vuhlehirsk</t>
  </si>
  <si>
    <t>48.3207° 38.4022°</t>
  </si>
  <si>
    <t>Total</t>
  </si>
  <si>
    <t>Lozove</t>
  </si>
  <si>
    <t>48.3694° 38.2725°</t>
  </si>
  <si>
    <t>1 tent</t>
  </si>
  <si>
    <t>48.3089° 38.2987°</t>
  </si>
  <si>
    <t>48.3233° 38.2739°</t>
  </si>
  <si>
    <t>destroyed tanks</t>
  </si>
  <si>
    <t>48.3875° 38.2871°</t>
  </si>
  <si>
    <t>48.3000° 38.2932°</t>
  </si>
  <si>
    <t>47.1103° 38.0493°</t>
  </si>
  <si>
    <t>47.0985° 37.9515°</t>
  </si>
  <si>
    <t>47.1126° 37.9412°</t>
  </si>
  <si>
    <t>47.1153° 37.9457°</t>
  </si>
  <si>
    <t>roads</t>
  </si>
  <si>
    <t>1 destroyed</t>
  </si>
  <si>
    <t>Patriotychne</t>
  </si>
  <si>
    <t>47.1623° 37.9909°</t>
  </si>
  <si>
    <t>47.2266° 37.9281°</t>
  </si>
  <si>
    <t>47.2341° 37.9277°</t>
  </si>
  <si>
    <t>starts 07/2015 - 2 tr.</t>
  </si>
  <si>
    <t>47.6072° 37.9966°</t>
  </si>
  <si>
    <t>Rozdolne</t>
  </si>
  <si>
    <t>Olenivka</t>
  </si>
  <si>
    <t>48.0779° 39.4021°</t>
  </si>
  <si>
    <t>48.0255° 38.6631°</t>
  </si>
  <si>
    <t>48.0176° 38.6624°</t>
  </si>
  <si>
    <t>@5urpher</t>
  </si>
  <si>
    <t>Makiidva</t>
  </si>
  <si>
    <t>@5urpher - photos</t>
  </si>
  <si>
    <t>@5surpher - photos</t>
  </si>
  <si>
    <t>@5urpher - 8 in 08/2015</t>
  </si>
  <si>
    <t xml:space="preserve">@5urpher </t>
  </si>
  <si>
    <t>@5urpher - depart 20/9</t>
  </si>
  <si>
    <t>48.3073° 38.0001°</t>
  </si>
  <si>
    <t>48.1539 38.3650</t>
  </si>
  <si>
    <t>Kirovske</t>
  </si>
  <si>
    <t>48.1400° 38.3673°</t>
  </si>
  <si>
    <t>@5urpher + photos</t>
  </si>
  <si>
    <t>48.3170° 38.0540°</t>
  </si>
  <si>
    <t>48.3564° 38.0315°</t>
  </si>
  <si>
    <t>47.7963° 38.4813°</t>
  </si>
  <si>
    <t>47.9612° 38.6246°</t>
  </si>
  <si>
    <t>48.0743° 38.1024°</t>
  </si>
  <si>
    <t>47.9699° 37.9312°</t>
  </si>
  <si>
    <t>47.9711° 37.8954°</t>
  </si>
  <si>
    <t>48.0228° 37.9350°</t>
  </si>
  <si>
    <t>48.0350° 37.9309°</t>
  </si>
  <si>
    <t>48.0637° 38.0559°</t>
  </si>
  <si>
    <t>48.0196° 37.8548°</t>
  </si>
  <si>
    <t>47.9976° 37.8971°</t>
  </si>
  <si>
    <t>48.0226° 37.8625°</t>
  </si>
  <si>
    <t>48.0100° 37.8691°</t>
  </si>
  <si>
    <t>47.9996° 37.8742°</t>
  </si>
  <si>
    <t>47.9982° 37.8722°</t>
  </si>
  <si>
    <t>47.9950 37.8700°</t>
  </si>
  <si>
    <t>47.9968° 37.8638°</t>
  </si>
  <si>
    <t>47.9978° 37.8595°</t>
  </si>
  <si>
    <t>47.9879° 37.8511°</t>
  </si>
  <si>
    <t>47.9892° 37.8528°</t>
  </si>
  <si>
    <t>47.9949° 37.8406°</t>
  </si>
  <si>
    <t>48.0739° 37.7962°</t>
  </si>
  <si>
    <t>48.0626° 37.7752°</t>
  </si>
  <si>
    <t>48.0623 37.7601°</t>
  </si>
  <si>
    <t>48.0133° 37.8008°</t>
  </si>
  <si>
    <t>48.0069° 37.7953°</t>
  </si>
  <si>
    <t>47.9910° 37.7762°</t>
  </si>
  <si>
    <t>@5urpher - photos / informnapalm</t>
  </si>
  <si>
    <t>47.9685° 37.7481°</t>
  </si>
  <si>
    <t>47.9682° 37.7756°</t>
  </si>
  <si>
    <t>47.9640° 37.7444°</t>
  </si>
  <si>
    <t>47.9603° 37.7465°</t>
  </si>
  <si>
    <t>47.9610° 37.7503°</t>
  </si>
  <si>
    <t>47.9607° 37.7637°</t>
  </si>
  <si>
    <t>47.9753° 37.7405°</t>
  </si>
  <si>
    <t>47.9662° 37.7541°</t>
  </si>
  <si>
    <t>47.9653° 37.7550°</t>
  </si>
  <si>
    <t>48.0233° 37.9323°</t>
  </si>
  <si>
    <t>47.9573° 37.7337°</t>
  </si>
  <si>
    <t>47.9568° 37.6869°</t>
  </si>
  <si>
    <t>47.9323° 37.6706°</t>
  </si>
  <si>
    <t>47.9338° 37.6328°</t>
  </si>
  <si>
    <t>47.9456° 37.6205°</t>
  </si>
  <si>
    <t>47.9527° 37.5584°</t>
  </si>
  <si>
    <t>47.9445° 37.5377°</t>
  </si>
  <si>
    <t>Molodizhne</t>
  </si>
  <si>
    <t>47.8290° 37.7088°</t>
  </si>
  <si>
    <t>47.9627° 37.8165°</t>
  </si>
  <si>
    <t>47.9518° 37.8915°</t>
  </si>
  <si>
    <t>48.1077° 38.0685°</t>
  </si>
  <si>
    <t>48.2995° 38.1576°</t>
  </si>
  <si>
    <t>@5urpher + photos 7 tanks, 08/2015</t>
  </si>
  <si>
    <t>48.3547° 38.4260°</t>
  </si>
  <si>
    <t>48.3575° 38.4395°</t>
  </si>
  <si>
    <t>@5urpher - photos - tent 11/6</t>
  </si>
  <si>
    <t>47.2396° 37.9902°</t>
  </si>
  <si>
    <t>Kozatske</t>
  </si>
  <si>
    <t>47.6592° 38.0755°</t>
  </si>
  <si>
    <t>47.9195° 38.1999°</t>
  </si>
  <si>
    <t>48.1160° 39.0700°</t>
  </si>
  <si>
    <t>@5urpher + photos/informnapalm</t>
  </si>
  <si>
    <t>48.6255° 38.5330°</t>
  </si>
  <si>
    <t>Kalynove</t>
  </si>
  <si>
    <t>48.5649° 38.5124°</t>
  </si>
  <si>
    <t>Almazna</t>
  </si>
  <si>
    <t>Brianca</t>
  </si>
  <si>
    <t>@5urpher + photos, mortars &gt;06/15</t>
  </si>
  <si>
    <t>@5urpher + photos, tank 5/8</t>
  </si>
  <si>
    <t>informnapalm / @5urpher</t>
  </si>
  <si>
    <t>@5urpher + photos / mortars</t>
  </si>
  <si>
    <t>@5urpher + photos / terra 05/2015</t>
  </si>
  <si>
    <t>@5urpher + photos / 2014</t>
  </si>
  <si>
    <t>48.5255° 39.3605°</t>
  </si>
  <si>
    <t>Transpele</t>
  </si>
  <si>
    <t>@5urpher + photos /informnapalm</t>
  </si>
  <si>
    <t>20-29/09/2015</t>
  </si>
  <si>
    <t>47.9967° 37.9426°</t>
  </si>
  <si>
    <t>@5urpher - photos/mortar ?</t>
  </si>
  <si>
    <t>@5urpher - photos / tents from 27/8</t>
  </si>
  <si>
    <t>48.0205° 37.8880°</t>
  </si>
  <si>
    <t>48.3564° 38.0359°</t>
  </si>
  <si>
    <t>48.3111° 38.0225°</t>
  </si>
  <si>
    <t>48.3092° 38.0310°</t>
  </si>
  <si>
    <t>48.2862° 38.0109°</t>
  </si>
  <si>
    <t>48.3091° 38.0085°</t>
  </si>
  <si>
    <t>48.3110° 38.0294°</t>
  </si>
  <si>
    <t>48.3107° 38.0257°</t>
  </si>
  <si>
    <t>48.3586° 37.9538°</t>
  </si>
  <si>
    <t>48.2888° 38.0135°</t>
  </si>
  <si>
    <t>tanks in position 20-26/09</t>
  </si>
  <si>
    <t>YenaKiieve</t>
  </si>
  <si>
    <t>48.3492° 38.3375°</t>
  </si>
  <si>
    <t>@5urpher + photos, 10/8 3 ta</t>
  </si>
  <si>
    <t>DONETSK OBLAST</t>
  </si>
  <si>
    <t>TOTAL</t>
  </si>
  <si>
    <t>Petrovskyi District</t>
  </si>
  <si>
    <t>Kirovskyi District</t>
  </si>
  <si>
    <t>Kuibyshivskyi District</t>
  </si>
  <si>
    <t>Leninskyi District</t>
  </si>
  <si>
    <t>Budonivskyi District</t>
  </si>
  <si>
    <t>Kalininskyi District</t>
  </si>
  <si>
    <t>Kyivskyi District</t>
  </si>
  <si>
    <t>Chervonohvardiiskyi</t>
  </si>
  <si>
    <t>Proletarskyi District</t>
  </si>
  <si>
    <t>Center</t>
  </si>
  <si>
    <t>Yassynouvata</t>
  </si>
  <si>
    <t>@5urpher - photos / ta on trailer ?</t>
  </si>
  <si>
    <t>47.9597° 37.8627°</t>
  </si>
  <si>
    <t>48.0732° 38.1078°</t>
  </si>
  <si>
    <t>Radyanskyi District</t>
  </si>
  <si>
    <t>pic 25/3</t>
  </si>
  <si>
    <t>pic 09/15</t>
  </si>
  <si>
    <t>Hruzko Zoryanske</t>
  </si>
  <si>
    <t>tents*8? 20 TA IN 07</t>
  </si>
  <si>
    <t>Shooting range&gt;10/15</t>
  </si>
  <si>
    <t>@5urpher / 1 tent 21/5 - 14/6</t>
  </si>
  <si>
    <t>@5urpher - photos - 3 ta on 08</t>
  </si>
  <si>
    <t>PIC 21/5</t>
  </si>
  <si>
    <t>@5urpher / Strats 1/10 - 12 tr</t>
  </si>
  <si>
    <t>Hirnytskiy District</t>
  </si>
  <si>
    <t>48.0414° 38.0331°</t>
  </si>
  <si>
    <t>48.0063° 38.0130°</t>
  </si>
  <si>
    <t>48.0022° 37.9439°</t>
  </si>
  <si>
    <t>47.9430° 37.6838°</t>
  </si>
  <si>
    <t>48.0534° 37.7836°</t>
  </si>
  <si>
    <t>wiki / 09/2014</t>
  </si>
  <si>
    <t xml:space="preserve">wiki </t>
  </si>
  <si>
    <t>Vesele</t>
  </si>
  <si>
    <t>48.0603° 37.7440°</t>
  </si>
  <si>
    <t>wiki / 2014*30</t>
  </si>
  <si>
    <t>48.0164° 37.7974°</t>
  </si>
  <si>
    <t>48.0456° 38.1321°</t>
  </si>
  <si>
    <t>06/08 - 2TA</t>
  </si>
  <si>
    <t>@5urpher - photos // 34 tr le 20/7</t>
  </si>
  <si>
    <t>PIC 5/8/15</t>
  </si>
  <si>
    <t>48.1260° 38.5704°</t>
  </si>
  <si>
    <t>Michurine</t>
  </si>
  <si>
    <t>road</t>
  </si>
  <si>
    <t>47.7786° 38.4773°</t>
  </si>
  <si>
    <t>47.7959° 38.4748°</t>
  </si>
  <si>
    <t>starts 10/2015</t>
  </si>
  <si>
    <t>Estimated</t>
  </si>
  <si>
    <t>47.1877° 38.1506°</t>
  </si>
  <si>
    <t>47.1444° 37.8655°</t>
  </si>
  <si>
    <t>47.1365° 37.8400°</t>
  </si>
  <si>
    <t>47.1504° 37.8530°</t>
  </si>
  <si>
    <t>1 ANTENNA 11/2014 ?</t>
  </si>
  <si>
    <t>Sakhanka</t>
  </si>
  <si>
    <t>Dzerzhynske</t>
  </si>
  <si>
    <t>47.1577° 37.8613°</t>
  </si>
  <si>
    <t>Zaichenko</t>
  </si>
  <si>
    <t>47.1798° 37.8643°</t>
  </si>
  <si>
    <t>UKR</t>
  </si>
  <si>
    <t>47.1795° 37.8581°</t>
  </si>
  <si>
    <t>47.1861° 37.8677°</t>
  </si>
  <si>
    <t>47.1721° 37.8493°</t>
  </si>
  <si>
    <t>47.1173° 37.8524°</t>
  </si>
  <si>
    <t>47.1540° 37.8632°</t>
  </si>
  <si>
    <t>47.1862° 37.8643°</t>
  </si>
  <si>
    <t>Kulykove</t>
  </si>
  <si>
    <t>47.2329° 37.9234°</t>
  </si>
  <si>
    <t>Rozy Luksemburg</t>
  </si>
  <si>
    <t>47.2110° 38.0830°</t>
  </si>
  <si>
    <t>pic 11/2014</t>
  </si>
  <si>
    <t>Kominternove</t>
  </si>
  <si>
    <t>47.1743° 37.8123°</t>
  </si>
  <si>
    <t>48.0543° 38.1494°</t>
  </si>
  <si>
    <t>48.2363° 37.9400°</t>
  </si>
  <si>
    <t>Mykhailivka</t>
  </si>
  <si>
    <t>48.2470° 37.9982°</t>
  </si>
  <si>
    <t>48.2532° 38.0009°</t>
  </si>
  <si>
    <t>pic 05/8</t>
  </si>
  <si>
    <t>pic 20/7</t>
  </si>
  <si>
    <t>17/9 - 2tr - informanapalm</t>
  </si>
  <si>
    <t>4 tr + 1 te le 20/7</t>
  </si>
  <si>
    <t>22 tr + 52 ta le 30/7</t>
  </si>
  <si>
    <t>48.3954° 38.8890°</t>
  </si>
  <si>
    <t>@5urpher + photos, mortars 24/4, 20/7</t>
  </si>
  <si>
    <t>pic 1/8</t>
  </si>
  <si>
    <t>start 09/2014</t>
  </si>
  <si>
    <t>mortars : clouds 10/6</t>
  </si>
  <si>
    <t>? - 11tr</t>
  </si>
  <si>
    <t>PIC 1/8</t>
  </si>
  <si>
    <t>@5urpher + photos / 2tents in 08</t>
  </si>
  <si>
    <t>@5urpher + photos / destroyed tanks*10</t>
  </si>
  <si>
    <t xml:space="preserve">TOTAL </t>
  </si>
  <si>
    <t>? - 7tr</t>
  </si>
  <si>
    <t>le 17/98tr - tanks 30training zone + 20/7</t>
  </si>
  <si>
    <t>pic 17/9</t>
  </si>
  <si>
    <t xml:space="preserve"> le 20/7</t>
  </si>
  <si>
    <t>TOTAL trucks</t>
  </si>
  <si>
    <t>%</t>
  </si>
  <si>
    <t>Ecart</t>
  </si>
  <si>
    <t>Total ajusté</t>
  </si>
  <si>
    <t>BUHAIVA / Hannivka</t>
  </si>
  <si>
    <t>osce 26/9</t>
  </si>
  <si>
    <t>@5urpher - photos / osce 26/9</t>
  </si>
  <si>
    <t>informnapalm / osce</t>
  </si>
  <si>
    <t>Shymshynivka</t>
  </si>
  <si>
    <t>Myrne</t>
  </si>
  <si>
    <t>Uspenka</t>
  </si>
  <si>
    <t>GE</t>
  </si>
  <si>
    <t>OSCE</t>
  </si>
  <si>
    <t xml:space="preserve">Chornukhine </t>
  </si>
  <si>
    <t>48.094348° 38.305000°</t>
  </si>
  <si>
    <t>Vilkhivka</t>
  </si>
  <si>
    <t>31/10 - tents</t>
  </si>
  <si>
    <t>towed howitzers (D-30)</t>
  </si>
  <si>
    <t>static tanks (T-64 and T-72)</t>
  </si>
  <si>
    <t>SADOVSKIY / KRASNYI LUCH</t>
  </si>
  <si>
    <t>MLRS (BM-21)</t>
  </si>
  <si>
    <r>
      <t xml:space="preserve">heavy multiple launch thermobaric rocket system (TOS-1 </t>
    </r>
    <r>
      <rPr>
        <i/>
        <sz val="11"/>
        <color theme="1"/>
        <rFont val="Calibri"/>
        <family val="2"/>
        <scheme val="minor"/>
      </rPr>
      <t>Buratino</t>
    </r>
    <r>
      <rPr>
        <sz val="11"/>
        <color theme="1"/>
        <rFont val="Calibri"/>
        <family val="2"/>
        <scheme val="minor"/>
      </rPr>
      <t>, 220mm)</t>
    </r>
  </si>
  <si>
    <t>self-propelled howitzers</t>
  </si>
  <si>
    <t>static mortars (PM-43,120mm)</t>
  </si>
  <si>
    <t>infantry fighting vehicles (IFVs) (27 BMP-1 and six BMP-2)</t>
  </si>
  <si>
    <t>military trucks (Ural)</t>
  </si>
  <si>
    <t>main battle tanks (MBTs) (T-72)</t>
  </si>
  <si>
    <t>STARTS 20/7 - osce 36ta 26/9 - 20 le 26/8</t>
  </si>
  <si>
    <t xml:space="preserve">main battle tanks (MBTs) </t>
  </si>
  <si>
    <t>&gt;53</t>
  </si>
  <si>
    <t>howitzers (D30, 120mm)</t>
  </si>
  <si>
    <t>mortars (PM-38120mm)</t>
  </si>
  <si>
    <t>&gt;50</t>
  </si>
  <si>
    <t>STEPANOVKA / Shymshynivka</t>
  </si>
  <si>
    <t xml:space="preserve">anti-tank guns (100mm, MT-12) </t>
  </si>
  <si>
    <t>heavy artillery pieces (possible 152mm 2A65</t>
  </si>
  <si>
    <t>main battle tanks (MBTs) (T-64)</t>
  </si>
  <si>
    <t xml:space="preserve">BMPs </t>
  </si>
  <si>
    <r>
      <t xml:space="preserve">anti-tank guns (MT-12 </t>
    </r>
    <r>
      <rPr>
        <i/>
        <sz val="11"/>
        <color theme="1"/>
        <rFont val="Calibri"/>
        <family val="2"/>
        <scheme val="minor"/>
      </rPr>
      <t>Rapira</t>
    </r>
    <r>
      <rPr>
        <sz val="11"/>
        <color theme="1"/>
        <rFont val="Calibri"/>
        <family val="2"/>
        <scheme val="minor"/>
      </rPr>
      <t>, 100-mm)</t>
    </r>
  </si>
  <si>
    <t xml:space="preserve">howitzers (152mm, 2A65 MSTA-B) </t>
  </si>
  <si>
    <t>static multi-launch rocket systems (MLRS) (BM-21 Grad)</t>
  </si>
  <si>
    <t>towed howitzers (D20, 152mm 2A65 Msta-B)</t>
  </si>
  <si>
    <t>self-propelled howitzers (122mm 2S1 “Gvozdika”)</t>
  </si>
  <si>
    <r>
      <t>anti-tank guns (100mm, MT-12 “Rapira”</t>
    </r>
    <r>
      <rPr>
        <sz val="11"/>
        <color theme="1"/>
        <rFont val="Calibri"/>
        <family val="2"/>
        <scheme val="minor"/>
      </rPr>
      <t>)</t>
    </r>
  </si>
  <si>
    <t>anti-aircraft guns (ZU-23-2)</t>
  </si>
  <si>
    <t>multi-purpose light-armoured towing vehicles (MT-LBs)</t>
  </si>
  <si>
    <t>artillery guns (122mm, D-30)</t>
  </si>
  <si>
    <t>artillery systems (100mm, MT-12 Rapira) - TOT 2</t>
  </si>
  <si>
    <t>multiple rocket launcher system (MLRS) (Grad, 122mm) - TOT6</t>
  </si>
  <si>
    <t>surface-to-air missile system (9K35 “Strela-10”).</t>
  </si>
  <si>
    <t>DPR</t>
  </si>
  <si>
    <t xml:space="preserve">mortars (120mm PM-38) </t>
  </si>
  <si>
    <t xml:space="preserve">howitzers (122mm D-30) </t>
  </si>
  <si>
    <t xml:space="preserve">anti-aircraft gun </t>
  </si>
  <si>
    <t xml:space="preserve">armoured personnel carriers (APCs) </t>
  </si>
  <si>
    <t xml:space="preserve">self-propelled howitzers (2-S1 Gvozdika,122mm) </t>
  </si>
  <si>
    <t>self-propelled howitzers (2S1 , 122mm)</t>
  </si>
  <si>
    <t>DPR/1</t>
  </si>
  <si>
    <t xml:space="preserve">100mm calibre anti-tank gun (MT-12 Rapira) </t>
  </si>
  <si>
    <t>DPR/2</t>
  </si>
  <si>
    <t xml:space="preserve">R-330ZH Zhytel mobile jamming station </t>
  </si>
  <si>
    <t>Telmanove</t>
  </si>
  <si>
    <t>Vasylivka</t>
  </si>
  <si>
    <t>122mm self-propelled howitzers (2-S1 Gvozdika)</t>
  </si>
  <si>
    <t xml:space="preserve">Starolaspa </t>
  </si>
  <si>
    <t>military-type fuel trucks</t>
  </si>
  <si>
    <t>two military trucks “Kamaz”</t>
  </si>
  <si>
    <t>main battle tanks (MBTs)</t>
  </si>
  <si>
    <t>multiple rocket launcher system (MLRS) (Grad, 122mm) - TOT9</t>
  </si>
  <si>
    <t xml:space="preserve">‘R-330ZH Zhitel’ jamming communication station </t>
  </si>
  <si>
    <t xml:space="preserve">main battle tank (MBT) </t>
  </si>
  <si>
    <t xml:space="preserve">Bila Kamyanka </t>
  </si>
  <si>
    <t>armoured personnel carriers (APC)</t>
  </si>
  <si>
    <t>military-type truck</t>
  </si>
  <si>
    <t>armoured military truck “Ural”</t>
  </si>
  <si>
    <t>anti-aircraft gun (with ZU-23 mounted)</t>
  </si>
  <si>
    <t>armoured combat vehicles (ACV)</t>
  </si>
  <si>
    <t>military-type trucks</t>
  </si>
  <si>
    <t>Novolaspa</t>
  </si>
  <si>
    <t>MTLB armoured personnel carrier</t>
  </si>
  <si>
    <t>LPR - new</t>
  </si>
  <si>
    <t>static main battle tanks (T-64)</t>
  </si>
  <si>
    <t>16th airborne brigade from Orenburg, Russian Federation</t>
  </si>
  <si>
    <t>x</t>
  </si>
  <si>
    <t>mortars (72mm)</t>
  </si>
  <si>
    <t>tracked infantry fighting vehicles (BMP)</t>
  </si>
  <si>
    <t>48.3077° 39.5752°</t>
  </si>
  <si>
    <t>GOOGLE EARTH</t>
  </si>
  <si>
    <t>Non identified</t>
  </si>
  <si>
    <t>affect. NI</t>
  </si>
  <si>
    <t>Non identified (MBTs, IFVs)</t>
  </si>
  <si>
    <t>artillery pieces (152mm)</t>
  </si>
  <si>
    <t>artillery pieces (mortars, howitzers)</t>
  </si>
  <si>
    <t xml:space="preserve">self-propelled howitzers </t>
  </si>
  <si>
    <t>Contrôle</t>
  </si>
  <si>
    <t>Non identified (APCs, Gvozdika)</t>
  </si>
  <si>
    <t>-</t>
  </si>
  <si>
    <t>48.4596° 38.8321°</t>
  </si>
  <si>
    <t>Non identified (IFVs)</t>
  </si>
  <si>
    <t>OSCE REPORT</t>
  </si>
  <si>
    <t>3 MBT le 1/8</t>
  </si>
  <si>
    <t>48.5282° 39.3567° / 48.5358° 39.3198°</t>
  </si>
  <si>
    <t>Date</t>
  </si>
  <si>
    <t>47.5434° 37.8290°</t>
  </si>
  <si>
    <t>Loutouhyne</t>
  </si>
  <si>
    <t>@5urpher + photos/vidéos</t>
  </si>
  <si>
    <t>48.0943° 38.3050°</t>
  </si>
  <si>
    <t>48.0939° 37.7761°</t>
  </si>
  <si>
    <t>@5urpher - photos/video</t>
  </si>
  <si>
    <t>Spartak</t>
  </si>
  <si>
    <t>47.1029° 37.9366°</t>
  </si>
  <si>
    <t>47.1006° 37.9399°</t>
  </si>
  <si>
    <t>47.0983° 37.9487°</t>
  </si>
  <si>
    <t>47.1283° 38.0907°</t>
  </si>
  <si>
    <t>Yakovlivka</t>
  </si>
  <si>
    <t>48.0745° 37.8338°</t>
  </si>
  <si>
    <t>@bellingcat / 3 mortars</t>
  </si>
  <si>
    <t>Laryne</t>
  </si>
  <si>
    <t>48.0027 37.7356</t>
  </si>
  <si>
    <t>m3</t>
  </si>
  <si>
    <t>https://www.google.com/maps/d/viewer?mid=14Q6WqozGQhpE4KgQr-5zIPNjYiU&amp;ll=48.08012004473568%2C37.78646169525905&amp;z=13</t>
  </si>
  <si>
    <t>https://www.google.com/maps/d/viewer?mid=14Q6WqozGQhpE4KgQr-5zIPNjYiU&amp;ll=48.022214379222945%2C37.761570795600846&amp;z=15</t>
  </si>
  <si>
    <t>@5urpher  - photos</t>
  </si>
  <si>
    <t>https://www.google.com/maps/d/viewer?mid=14Q6WqozGQhpE4KgQr-5zIPNjYiU&amp;ll=48.0251456513392%2C37.80140696389003&amp;z=17</t>
  </si>
  <si>
    <t>https://www.google.com/maps/d/viewer?mid=14Q6WqozGQhpE4KgQr-5zIPNjYiU&amp;ll=48.00758781894692%2C37.77419863564296&amp;z=16</t>
  </si>
  <si>
    <t>https://www.google.com/maps/d/viewer?mid=14Q6WqozGQhpE4KgQr-5zIPNjYiU&amp;ll=48.015741310367936%2C37.77192412239833&amp;z=16</t>
  </si>
  <si>
    <t>https://www.google.com/maps/d/viewer?mid=14Q6WqozGQhpE4KgQr-5zIPNjYiU&amp;ll=48.014743725267344%2C37.74368582588954&amp;z=15</t>
  </si>
  <si>
    <t>https://www.google.com/maps/d/viewer?mid=14Q6WqozGQhpE4KgQr-5zIPNjYiU&amp;ll=48.015576243662885%2C37.71628974301143&amp;z=15</t>
  </si>
  <si>
    <t>https://www.google.com/maps/d/viewer?mid=14Q6WqozGQhpE4KgQr-5zIPNjYiU&amp;ll=48.00028016183187%2C37.77392505032344&amp;z=16</t>
  </si>
  <si>
    <t>https://www.google.com/maps/d/viewer?mid=14Q6WqozGQhpE4KgQr-5zIPNjYiU&amp;ll=47.993560223655706%2C37.77476189953609&amp;z=16</t>
  </si>
  <si>
    <t>https://www.google.com/maps/d/viewer?mid=14Q6WqozGQhpE4KgQr-5zIPNjYiU&amp;ll=47.988246832505055%2C37.7800404868774&amp;z=16</t>
  </si>
  <si>
    <t>https://www.google.com/maps/d/viewer?mid=14Q6WqozGQhpE4KgQr-5zIPNjYiU&amp;ll=47.99109028284288%2C37.798815949981645&amp;z=16</t>
  </si>
  <si>
    <t>https://www.google.com/maps/d/viewer?mid=14Q6WqozGQhpE4KgQr-5zIPNjYiU&amp;ll=47.98697943610944%2C37.80445931774898&amp;z=17</t>
  </si>
  <si>
    <t>https://www.google.com/maps/d/viewer?mid=14Q6WqozGQhpE4KgQr-5zIPNjYiU&amp;ll=47.99328020723788%2C37.829285844390824&amp;z=15</t>
  </si>
  <si>
    <t>https://www.google.com/maps/d/viewer?mid=14Q6WqozGQhpE4KgQr-5zIPNjYiU&amp;ll=47.98934545688915%2C37.84460662228389&amp;z=15</t>
  </si>
  <si>
    <t>https://www.google.com/maps/d/viewer?mid=14Q6WqozGQhpE4KgQr-5zIPNjYiU&amp;ll=47.998420779344826%2C37.856708749359086&amp;z=15</t>
  </si>
  <si>
    <t>https://www.google.com/maps/d/viewer?mid=14Q6WqozGQhpE4KgQr-5zIPNjYiU&amp;ll=47.99800079371388%2C37.86858557087703&amp;z=17</t>
  </si>
  <si>
    <t>https://www.google.com/maps/d/viewer?mid=14Q6WqozGQhpE4KgQr-5zIPNjYiU&amp;ll=48.00126366909909%2C37.8583502612762&amp;z=15</t>
  </si>
  <si>
    <t>https://www.google.com/maps/d/viewer?mid=14Q6WqozGQhpE4KgQr-5zIPNjYiU&amp;ll=48.00907363042607%2C37.85989521366878&amp;z=15</t>
  </si>
  <si>
    <t>https://www.google.com/maps/d/viewer?mid=14Q6WqozGQhpE4KgQr-5zIPNjYiU&amp;ll=48.02218567561341%2C37.856740935867265&amp;z=16</t>
  </si>
  <si>
    <t>https://www.google.com/maps/d/viewer?mid=14Q6WqozGQhpE4KgQr-5zIPNjYiU&amp;ll=48.015590597311046%2C37.87141798359676&amp;z=14</t>
  </si>
  <si>
    <t>https://www.google.com/maps/d/viewer?mid=14Q6WqozGQhpE4KgQr-5zIPNjYiU&amp;ll=48.025924186419715%2C37.903175338333085&amp;z=14</t>
  </si>
  <si>
    <t>https://www.google.com/maps/d/viewer?mid=14Q6WqozGQhpE4KgQr-5zIPNjYiU&amp;ll=48.0162795676948%2C37.920169814651445&amp;z=14</t>
  </si>
  <si>
    <t>m1</t>
  </si>
  <si>
    <t>https://www.google.com/maps/d/viewer?mid=14Q6WqozGQhpE4KgQr-5zIPNjYiU&amp;ll=48.0532838371256%2C37.893433555190995&amp;z=15</t>
  </si>
  <si>
    <t>https://www.google.com/maps/d/viewer?mid=14Q6WqozGQhpE4KgQr-5zIPNjYiU&amp;ll=47.98630084564393%2C37.92506216389461&amp;z=13</t>
  </si>
  <si>
    <t>https://www.google.com/maps/d/viewer?mid=14Q6WqozGQhpE4KgQr-5zIPNjYiU&amp;ll=47.973445436414366%2C37.8948926768951&amp;z=15</t>
  </si>
  <si>
    <t>https://www.google.com/maps/d/viewer?mid=14Q6WqozGQhpE4KgQr-5zIPNjYiU&amp;ll=47.97504894639987%2C37.86701916081233&amp;z=18</t>
  </si>
  <si>
    <t>https://www.google.com/maps/d/viewer?mid=14Q6WqozGQhpE4KgQr-5zIPNjYiU&amp;ll=47.9555394854008%2C37.87360130173488&amp;z=15</t>
  </si>
  <si>
    <t>https://www.google.com/maps/d/viewer?mid=14Q6WqozGQhpE4KgQr-5zIPNjYiU&amp;ll=47.95510118772144%2C37.87851510865016&amp;z=16</t>
  </si>
  <si>
    <t>https://www.google.com/maps/d/viewer?mid=14Q6WqozGQhpE4KgQr-5zIPNjYiU&amp;ll=47.95532752223355%2C37.865694149558976&amp;z=17</t>
  </si>
  <si>
    <t>https://www.google.com/maps/d/viewer?mid=14Q6WqozGQhpE4KgQr-5zIPNjYiU&amp;ll=47.95794287133816%2C37.863720043724015&amp;z=17</t>
  </si>
  <si>
    <t>https://www.google.com/maps/d/viewer?mid=14Q6WqozGQhpE4KgQr-5zIPNjYiU&amp;ll=47.95664239835854%2C37.85380659920497&amp;z=17</t>
  </si>
  <si>
    <t>https://www.google.com/maps/d/viewer?mid=14Q6WqozGQhpE4KgQr-5zIPNjYiU&amp;ll=47.95911039516063%2C37.845996006553605&amp;z=14</t>
  </si>
  <si>
    <t>https://www.google.com/maps/d/viewer?mid=14Q6WqozGQhpE4KgQr-5zIPNjYiU&amp;ll=47.947947787858986%2C37.867990120475724&amp;z=17</t>
  </si>
  <si>
    <t>https://www.google.com/maps/d/viewer?mid=14Q6WqozGQhpE4KgQr-5zIPNjYiU&amp;ll=47.96248708478215%2C37.81246839386745&amp;z=16</t>
  </si>
  <si>
    <t>https://www.google.com/maps/d/viewer?mid=14Q6WqozGQhpE4KgQr-5zIPNjYiU&amp;ll=47.97496096114188%2C37.796782835548356&amp;z=17</t>
  </si>
  <si>
    <t>@5urpher - photos / 5 -07/2015</t>
  </si>
  <si>
    <t>https://www.google.com/maps/d/viewer?mid=14Q6WqozGQhpE4KgQr-5zIPNjYiU&amp;ll=47.96243679527967%2C37.75106726509853&amp;z=16</t>
  </si>
  <si>
    <t>https://www.google.com/maps/d/viewer?mid=14Q6WqozGQhpE4KgQr-5zIPNjYiU&amp;ll=47.959735458609686%2C37.753384693687394&amp;z=16</t>
  </si>
  <si>
    <t>https://www.google.com/maps/d/viewer?mid=14Q6WqozGQhpE4KgQr-5zIPNjYiU&amp;ll=47.94584577195838%2C37.57691679817958&amp;z=14</t>
  </si>
  <si>
    <t>https://www.google.com/maps/d/viewer?mid=14Q6WqozGQhpE4KgQr-5zIPNjYiU&amp;ll=47.93756623180586%2C37.61073408943935&amp;z=14</t>
  </si>
  <si>
    <t>https://www.google.com/maps/d/viewer?mid=14Q6WqozGQhpE4KgQr-5zIPNjYiU&amp;ll=47.9294578971437%2C37.61622725350185&amp;z=14</t>
  </si>
  <si>
    <t>https://www.google.com/maps/d/viewer?mid=14Q6WqozGQhpE4KgQr-5zIPNjYiU&amp;ll=47.933036000313386%2C37.66884682995601&amp;z=18</t>
  </si>
  <si>
    <t>https://www.google.com/maps/d/viewer?mid=14Q6WqozGQhpE4KgQr-5zIPNjYiU&amp;ll=47.9409155805042%2C37.6785886130981&amp;z=14</t>
  </si>
  <si>
    <t>https://www.google.com/maps/d/viewer?mid=14Q6WqozGQhpE4KgQr-5zIPNjYiU&amp;ll=47.96013060976233%2C37.743047460144&amp;z=15</t>
  </si>
  <si>
    <t>https://www.google.com/maps/d/viewer?mid=14Q6WqozGQhpE4KgQr-5zIPNjYiU&amp;ll=47.968162299855166%2C37.74896977764888&amp;z=13</t>
  </si>
  <si>
    <t>@5urpher /video</t>
  </si>
  <si>
    <t>https://www.google.com/maps/d/viewer?mid=14Q6WqozGQhpE4KgQr-5zIPNjYiU&amp;ll=47.99284940978466%2C37.77127502781673&amp;z=17</t>
  </si>
  <si>
    <t>https://www.google.com/maps/d/viewer?mid=14Q6WqozGQhpE4KgQr-5zIPNjYiU&amp;ll=48.0193403508578%2C37.895965560501054&amp;z=14</t>
  </si>
  <si>
    <t>https://www.google.com/maps/d/viewer?mid=14Q6WqozGQhpE4KgQr-5zIPNjYiU&amp;ll=48.00729172821651%2C37.795312985008195&amp;z=18</t>
  </si>
  <si>
    <t>https://www.google.com/maps/d/viewer?mid=14Q6WqozGQhpE4KgQr-5zIPNjYiU&amp;ll=48.00867167599306%2C37.80242083889766&amp;z=16</t>
  </si>
  <si>
    <t>https://www.google.com/maps/d/viewer?mid=14Q6WqozGQhpE4KgQr-5zIPNjYiU&amp;ll=47.98615004655453%2C37.807570680206254&amp;z=13</t>
  </si>
  <si>
    <t>https://www.google.com/maps/d/viewer?mid=14Q6WqozGQhpE4KgQr-5zIPNjYiU&amp;ll=48.02822384579576%2C37.80799983364864&amp;z=17</t>
  </si>
  <si>
    <t>https://www.google.com/maps/d/viewer?mid=14Q6WqozGQhpE4KgQr-5zIPNjYiU&amp;ll=48.03333582547418%2C37.79474972111507&amp;z=15</t>
  </si>
  <si>
    <t>https://www.google.com/maps/d/viewer?mid=14Q6WqozGQhpE4KgQr-5zIPNjYiU&amp;ll=48.04336459412735%2C37.80466316563411&amp;z=13</t>
  </si>
  <si>
    <t>https://www.google.com/maps/d/viewer?mid=14Q6WqozGQhpE4KgQr-5zIPNjYiU&amp;ll=48.062209880948735%2C37.76019750458522&amp;z=18</t>
  </si>
  <si>
    <t>https://www.google.com/maps/d/viewer?mid=14Q6WqozGQhpE4KgQr-5zIPNjYiU&amp;ll=47.96126575444294%2C37.749881728713945&amp;z=16</t>
  </si>
  <si>
    <t>https://www.google.com/maps/d/viewer?mid=14Q6WqozGQhpE4KgQr-5zIPNjYiU&amp;ll=47.97431812552018%2C37.74021504742427&amp;z=15</t>
  </si>
  <si>
    <t>https://www.google.com/maps/d/viewer?mid=14Q6WqozGQhpE4KgQr-5zIPNjYiU&amp;ll=47.96486500396085%2C37.73794053417964&amp;z=15</t>
  </si>
  <si>
    <t>off-road</t>
  </si>
  <si>
    <t>? Storageammo ?</t>
  </si>
  <si>
    <t>https://www.google.com/maps/d/viewer?mid=14Q6WqozGQhpE4KgQr-5zIPNjYiU&amp;ll=47.95823744907256%2C37.86878405434413&amp;z=16</t>
  </si>
  <si>
    <t>? + 10/16</t>
  </si>
  <si>
    <t>https://www.google.com/maps/d/viewer?mid=14Q6WqozGQhpE4KgQr-5zIPNjYiU&amp;ll=48.022165941877866%2C37.86189614159389&amp;z=18</t>
  </si>
  <si>
    <t>@5urpher - photos (31/10)</t>
  </si>
  <si>
    <t>https://informnapalm.org/en/russian-drones-in-service-of-donetsk-militants/</t>
  </si>
  <si>
    <t>https://informnapalm.org/en/another-russian-hybrid-army-build-up-site-is-found-in-donetsk/</t>
  </si>
  <si>
    <t>? 30/10/2014</t>
  </si>
  <si>
    <t>1 tent, start 08/2015 + 20/10</t>
  </si>
  <si>
    <t>https://twitter.com/strannik_1981/status/845481675807244289</t>
  </si>
  <si>
    <t>@strannik</t>
  </si>
  <si>
    <t>https://www.google.com/maps/d/viewer?mid=14Q6WqozGQhpE4KgQr-5zIPNjYiU&amp;ll=47.966811798887655%2C38.06016503197475&amp;z=13</t>
  </si>
  <si>
    <t>@5urpher + photos - 10 en 11/2015</t>
  </si>
  <si>
    <t>Zelene</t>
  </si>
  <si>
    <t>47.947053° 38.161665°</t>
  </si>
  <si>
    <t>@5urpher + photos/video</t>
  </si>
  <si>
    <t>https://www.google.com/maps/d/viewer?mid=14Q6WqozGQhpE4KgQr-5zIPNjYiU&amp;ll=47.9636796500818%2C37.960343941276506&amp;z=13</t>
  </si>
  <si>
    <t>https://www.google.com/maps/d/viewer?mid=14Q6WqozGQhpE4KgQr-5zIPNjYiU&amp;ll=48.06714104019166%2C38.08050690514369&amp;z=13</t>
  </si>
  <si>
    <t>https://www.google.com/maps/d/viewer?mid=14Q6WqozGQhpE4KgQr-5zIPNjYiU&amp;ll=48.062566603705264%2C38.06836186272426&amp;z=15</t>
  </si>
  <si>
    <t>https://www.google.com/maps/d/viewer?mid=14Q6WqozGQhpE4KgQr-5zIPNjYiU&amp;ll=48.08821547883691%2C38.07505665642543&amp;z=13</t>
  </si>
  <si>
    <t>https://www.google.com/maps/d/viewer?mid=14Q6WqozGQhpE4KgQr-5zIPNjYiU&amp;ll=48.043576195899966%2C38.13007412773891&amp;z=15</t>
  </si>
  <si>
    <t>https://www.google.com/maps/d/viewer?mid=14Q6WqozGQhpE4KgQr-5zIPNjYiU&amp;ll=48.04181162573526%2C38.15178929192348&amp;z=14</t>
  </si>
  <si>
    <t>@5urpher + photos / GRAD ?</t>
  </si>
  <si>
    <t>https://www.google.com/maps/d/viewer?mid=14Q6WqozGQhpE4KgQr-5zIPNjYiU&amp;ll=48.1435127094128%2C38.36628018242641&amp;z=14</t>
  </si>
  <si>
    <t>48.258018° 38.329770°</t>
  </si>
  <si>
    <t>Bulavynske</t>
  </si>
  <si>
    <t>https://www.google.com/maps/d/viewer?mid=14Q6WqozGQhpE4KgQr-5zIPNjYiU&amp;ll=48.25697888304882%2C38.32857905251308&amp;z=16</t>
  </si>
  <si>
    <t>https://www.google.com/maps/d/viewer?mid=14Q6WqozGQhpE4KgQr-5zIPNjYiU&amp;ll=48.2525285005546%2C38.19294510704799&amp;z=15</t>
  </si>
  <si>
    <t>https://www.google.com/maps/d/viewer?mid=14Q6WqozGQhpE4KgQr-5zIPNjYiU&amp;ll=48.223873910201696%2C38.208780869071916&amp;z=13</t>
  </si>
  <si>
    <t>TANK TRAINING AREA</t>
  </si>
  <si>
    <t>https://www.google.com/maps/d/viewer?mid=14Q6WqozGQhpE4KgQr-5zIPNjYiU&amp;ll=48.2644000878243%2C38.17427693230434&amp;z=12</t>
  </si>
  <si>
    <t>https://www.google.com/maps/d/viewer?mid=14Q6WqozGQhpE4KgQr-5zIPNjYiU&amp;ll=48.294402479548%2C38.1193023763351&amp;z=15</t>
  </si>
  <si>
    <t>https://www.google.com/maps/d/viewer?mid=14Q6WqozGQhpE4KgQr-5zIPNjYiU&amp;ll=48.28813499240448%2C38.17646561486049&amp;z=13</t>
  </si>
  <si>
    <t>https://www.google.com/maps/d/viewer?mid=14Q6WqozGQhpE4KgQr-5zIPNjYiU&amp;ll=48.30206804083739%2C38.03261338097377&amp;z=13</t>
  </si>
  <si>
    <t>https://www.google.com/maps/d/viewer?mid=14Q6WqozGQhpE4KgQr-5zIPNjYiU&amp;ll=48.30611447908471%2C38.02795706612392&amp;z=16</t>
  </si>
  <si>
    <t>https://www.google.com/maps/d/viewer?mid=14Q6WqozGQhpE4KgQr-5zIPNjYiU&amp;ll=48.310110646430736%2C38.02184162956996&amp;z=16</t>
  </si>
  <si>
    <t>https://www.google.com/maps/d/viewer?mid=14Q6WqozGQhpE4KgQr-5zIPNjYiU&amp;ll=48.30726340924608%2C38.0278283200912&amp;z=15</t>
  </si>
  <si>
    <t>https://www.google.com/maps/d/viewer?mid=14Q6WqozGQhpE4KgQr-5zIPNjYiU&amp;ll=48.30014105273107%2C38.03666888100429&amp;z=14</t>
  </si>
  <si>
    <t>https://www.google.com/maps/d/viewer?mid=14Q6WqozGQhpE4KgQr-5zIPNjYiU&amp;ll=48.29711482089306%2C38.022002562110856&amp;z=16</t>
  </si>
  <si>
    <t>https://www.google.com/maps/d/viewer?mid=14Q6WqozGQhpE4KgQr-5zIPNjYiU&amp;ll=48.299577216529464%2C38.01814018112941&amp;z=14</t>
  </si>
  <si>
    <t>https://www.google.com/maps/d/viewer?mid=14Q6WqozGQhpE4KgQr-5zIPNjYiU&amp;ll=48.3540834840462%2C38.029491289680436&amp;z=16</t>
  </si>
  <si>
    <t>https://www.google.com/maps/d/viewer?mid=14Q6WqozGQhpE4KgQr-5zIPNjYiU&amp;ll=48.351502509708425%2C37.995330675666764&amp;z=14</t>
  </si>
  <si>
    <t>https://www.google.com/maps/d/viewer?mid=14Q6WqozGQhpE4KgQr-5zIPNjYiU&amp;ll=48.33669503024314%2C37.9730039678268&amp;z=17</t>
  </si>
  <si>
    <t>https://www.google.com/maps/d/viewer?mid=14Q6WqozGQhpE4KgQr-5zIPNjYiU&amp;ll=48.33730124796483%2C37.95126734597011&amp;z=17</t>
  </si>
  <si>
    <t>dugged tanks</t>
  </si>
  <si>
    <t>https://www.google.com/maps/d/viewer?mid=14Q6WqozGQhpE4KgQr-5zIPNjYiU&amp;ll=48.32687686556199%2C38.40438900811&amp;z=13</t>
  </si>
  <si>
    <t>https://www.google.com/maps/d/viewer?mid=14Q6WqozGQhpE4KgQr-5zIPNjYiU&amp;ll=48.32547156857616%2C38.39941082817836&amp;z=16</t>
  </si>
  <si>
    <t>pic 8/8 + 1 tent 13/216</t>
  </si>
  <si>
    <t>https://www.google.com/maps/d/viewer?mid=14Q6WqozGQhpE4KgQr-5zIPNjYiU&amp;ll=48.33398835847924%2C38.40670643669887&amp;z=16</t>
  </si>
  <si>
    <t>https://www.google.com/maps/d/viewer?mid=14Q6WqozGQhpE4KgQr-5zIPNjYiU&amp;ll=48.33396696129207%2C38.40220032555385&amp;z=15</t>
  </si>
  <si>
    <t>https://www.google.com/maps/d/viewer?mid=14Q6WqozGQhpE4KgQr-5zIPNjYiU&amp;ll=48.33497975163859%2C38.40966759545131&amp;z=14</t>
  </si>
  <si>
    <t>tanks in position + road</t>
  </si>
  <si>
    <t>tanks marks</t>
  </si>
  <si>
    <t>https://www.google.com/maps/d/viewer?mid=14Q6WqozGQhpE4KgQr-5zIPNjYiU&amp;ll=47.90290189821367%2C38.13937334115906&amp;z=13</t>
  </si>
  <si>
    <t>Pokrovka</t>
  </si>
  <si>
    <t>tanks training area</t>
  </si>
  <si>
    <t>https://www.google.com/maps/d/viewer?mid=14Q6WqozGQhpE4KgQr-5zIPNjYiU&amp;ll=47.91337311034352%2C38.212844410494995&amp;z=12</t>
  </si>
  <si>
    <t>https://www.google.com/maps/d/viewer?mid=14Q6WqozGQhpE4KgQr-5zIPNjYiU&amp;ll=47.7798217943645%2C38.48267463739319&amp;z=16</t>
  </si>
  <si>
    <t>https://www.google.com/maps/d/viewer?mid=14Q6WqozGQhpE4KgQr-5zIPNjYiU&amp;ll=47.79462816009425%2C38.479531088427734&amp;z=16</t>
  </si>
  <si>
    <t>@5urpher - photos / EXTENTION ?</t>
  </si>
  <si>
    <t>https://www.google.com/maps/d/viewer?mid=14Q6WqozGQhpE4KgQr-5zIPNjYiU&amp;ll=47.80458800525647%2C38.457558432177734&amp;z=15</t>
  </si>
  <si>
    <t>https://www.google.com/maps/d/viewer?mid=14Q6WqozGQhpE4KgQr-5zIPNjYiU&amp;ll=47.645001317653765%2C38.416831770495605&amp;z=12</t>
  </si>
  <si>
    <t>Mookrojelanchyk</t>
  </si>
  <si>
    <t>https://www.google.com/maps/d/viewer?mid=14Q6WqozGQhpE4KgQr-5zIPNjYiU&amp;ll=47.74618544474%2C38.04513124521179&amp;z=14</t>
  </si>
  <si>
    <t>https://www.google.com/maps/d/viewer?mid=14Q6WqozGQhpE4KgQr-5zIPNjYiU&amp;ll=47.753518205117686%2C38.031537809924316&amp;z=17</t>
  </si>
  <si>
    <t>https://www.google.com/maps/d/viewer?mid=14Q6WqozGQhpE4KgQr-5zIPNjYiU&amp;ll=47.750988104739854%2C38.033560195521545&amp;z=18</t>
  </si>
  <si>
    <t>https://www.google.com/maps/d/viewer?mid=14Q6WqozGQhpE4KgQr-5zIPNjYiU&amp;ll=47.753387465239896%2C38.02995530660553&amp;z=19</t>
  </si>
  <si>
    <t>https://www.google.com/maps/d/viewer?mid=14Q6WqozGQhpE4KgQr-5zIPNjYiU&amp;ll=47.693727728869845%2C38.076502361849975&amp;z=15</t>
  </si>
  <si>
    <t>front</t>
  </si>
  <si>
    <t>Petrivs'ke</t>
  </si>
  <si>
    <t>https://www.google.com/maps/d/viewer?mid=14Q6WqozGQhpE4KgQr-5zIPNjYiU&amp;ll=47.66578744835737%2C38.06036619241638&amp;z=15</t>
  </si>
  <si>
    <t>https://www.google.com/maps/d/viewer?mid=14Q6WqozGQhpE4KgQr-5zIPNjYiU&amp;ll=47.6610618372365%2C38.062297382907104&amp;z=13</t>
  </si>
  <si>
    <t>https://www.google.com/maps/d/viewer?mid=14Q6WqozGQhpE4KgQr-5zIPNjYiU&amp;ll=47.66467834104771%2C38.066052475527954&amp;z=17</t>
  </si>
  <si>
    <t>https://www.google.com/maps/d/viewer?mid=14Q6WqozGQhpE4KgQr-5zIPNjYiU&amp;ll=47.6671855402809%2C38.066556730822754&amp;z=17</t>
  </si>
  <si>
    <t>https://www.google.com/maps/d/viewer?mid=14Q6WqozGQhpE4KgQr-5zIPNjYiU&amp;ll=47.67002496055044%2C38.06987194116516&amp;z=17</t>
  </si>
  <si>
    <t>https://www.google.com/maps/d/viewer?mid=14Q6WqozGQhpE4KgQr-5zIPNjYiU&amp;ll=47.65178278749603%2C38.06873468454285&amp;z=15</t>
  </si>
  <si>
    <t>blockpost</t>
  </si>
  <si>
    <t>https://www.google.com/maps/d/viewer?mid=14Q6WqozGQhpE4KgQr-5zIPNjYiU&amp;ll=47.67194310742607%2C38.03723482187195&amp;z=13</t>
  </si>
  <si>
    <t>https://www.google.com/maps/d/viewer?mid=14Q6WqozGQhpE4KgQr-5zIPNjYiU&amp;ll=47.627883813465424%2C38.01320222909851&amp;z=13</t>
  </si>
  <si>
    <t>https://www.google.com/maps/d/viewer?mid=14Q6WqozGQhpE4KgQr-5zIPNjYiU&amp;ll=47.606288713168595%2C38.01603464181824&amp;z=15</t>
  </si>
  <si>
    <t>tank training area</t>
  </si>
  <si>
    <t>https://www.google.com/maps/d/viewer?mid=14Q6WqozGQhpE4KgQr-5zIPNjYiU&amp;ll=47.64031900574749%2C37.97650960977478&amp;z=14</t>
  </si>
  <si>
    <t>https://www.google.com/maps/d/viewer?mid=14Q6WqozGQhpE4KgQr-5zIPNjYiU&amp;ll=47.69691953841668%2C37.86196855600281&amp;z=15</t>
  </si>
  <si>
    <t>https://www.google.com/maps/d/viewer?mid=14Q6WqozGQhpE4KgQr-5zIPNjYiU&amp;ll=47.73351749822747%2C37.69704488809509&amp;z=13</t>
  </si>
  <si>
    <t>https://www.google.com/maps/d/viewer?mid=14Q6WqozGQhpE4KgQr-5zIPNjYiU&amp;ll=47.75153272690067%2C37.64889387185974&amp;z=16</t>
  </si>
  <si>
    <t>Yasne</t>
  </si>
  <si>
    <t>https://www.google.com/maps/d/viewer?mid=14Q6WqozGQhpE4KgQr-5zIPNjYiU&amp;ll=47.77523630009513%2C37.6429071813385&amp;z=17</t>
  </si>
  <si>
    <t>https://www.google.com/maps/d/viewer?mid=14Q6WqozGQhpE4KgQr-5zIPNjYiU&amp;ll=47.83152298791913%2C37.64816431100769&amp;z=18</t>
  </si>
  <si>
    <t>https://www.google.com/maps/d/viewer?mid=14Q6WqozGQhpE4KgQr-5zIPNjYiU&amp;ll=47.83789852631102%2C37.64397470052643&amp;z=14</t>
  </si>
  <si>
    <t>https://www.google.com/maps/d/viewer?mid=14Q6WqozGQhpE4KgQr-5zIPNjYiU&amp;ll=47.89188182449695%2C37.78671113546295&amp;z=13</t>
  </si>
  <si>
    <t>https://www.google.com/maps/d/viewer?mid=14Q6WqozGQhpE4KgQr-5zIPNjYiU&amp;ll=47.838733896055665%2C37.70465699727936&amp;z=11</t>
  </si>
  <si>
    <t>Stepanivka</t>
  </si>
  <si>
    <t>https://www.google.com/maps/d/viewer?mid=14Q6WqozGQhpE4KgQr-5zIPNjYiU&amp;ll=47.925675515440886%2C38.81693688924713&amp;z=16</t>
  </si>
  <si>
    <t>Permovaisk</t>
  </si>
  <si>
    <t>Snijne</t>
  </si>
  <si>
    <t>https://www.google.com/maps/d/viewer?mid=14Q6WqozGQhpE4KgQr-5zIPNjYiU&amp;ll=48.002831285289126%2C38.79865495260162&amp;z=16</t>
  </si>
  <si>
    <t>https://www.google.com/maps/d/viewer?mid=14Q6WqozGQhpE4KgQr-5zIPNjYiU&amp;ll=48.02340822180911%2C38.768378177241516&amp;z=14</t>
  </si>
  <si>
    <t>@5urpher - photos/video - 11/14</t>
  </si>
  <si>
    <t>https://www.google.com/maps/d/viewer?mid=14Q6WqozGQhpE4KgQr-5zIPNjYiU&amp;ll=48.02032973975607%2C38.58559099729462&amp;z=12</t>
  </si>
  <si>
    <t>https://www.google.com/maps/d/viewer?mid=14Q6WqozGQhpE4KgQr-5zIPNjYiU&amp;ll=47.97061085662662%2C38.61101297433777&amp;z=14</t>
  </si>
  <si>
    <t>https://www.google.com/maps/d/viewer?mid=14Q6WqozGQhpE4KgQr-5zIPNjYiU&amp;ll=48.120991789085274%2C38.574406185702514&amp;z=15</t>
  </si>
  <si>
    <t>https://www.google.com/maps/d/viewer?mid=14Q6WqozGQhpE4KgQr-5zIPNjYiU&amp;ll=48.051056084489566%2C38.48685888345642&amp;z=14</t>
  </si>
  <si>
    <t>https://www.google.com/maps/d/viewer?mid=14Q6WqozGQhpE4KgQr-5zIPNjYiU&amp;ll=48.05533035051959%2C38.479992428378296&amp;z=13</t>
  </si>
  <si>
    <t>@5urpher - photos / 11/2015!</t>
  </si>
  <si>
    <t>https://www.google.com/maps/d/viewer?mid=14Q6WqozGQhpE4KgQr-5zIPNjYiU&amp;ll=48.15280689961283%2C38.374120274142456&amp;z=17</t>
  </si>
  <si>
    <t>https://www.google.com/maps/d/viewer?mid=14Q6WqozGQhpE4KgQr-5zIPNjYiU&amp;ll=48.141220849571724%2C38.35952905710144&amp;z=16</t>
  </si>
  <si>
    <t>https://www.google.com/maps/d/viewer?mid=14Q6WqozGQhpE4KgQr-5zIPNjYiU&amp;ll=48.00285282107886%2C38.099226036624145&amp;z=11</t>
  </si>
  <si>
    <t>Jdanivka</t>
  </si>
  <si>
    <t>https://www.google.com/maps/d/viewer?mid=14Q6WqozGQhpE4KgQr-5zIPNjYiU&amp;ll=48.148458410800416%2C38.27912715967102&amp;z=13</t>
  </si>
  <si>
    <t>48.1484584 38.27912716</t>
  </si>
  <si>
    <t>@5urpher - photos //2014 * 7</t>
  </si>
  <si>
    <t>https://www.google.com/maps/d/viewer?mid=14Q6WqozGQhpE4KgQr-5zIPNjYiU&amp;ll=48.1255825155517%2C37.84684089715881&amp;z=16</t>
  </si>
  <si>
    <t>https://www.google.com/maps/d/viewer?mid=14Q6WqozGQhpE4KgQr-5zIPNjYiU&amp;ll=48.12169367399095%2C37.85322455461426&amp;z=16</t>
  </si>
  <si>
    <t>https://www.google.com/maps/d/viewer?mid=14Q6WqozGQhpE4KgQr-5zIPNjYiU&amp;ll=48.12427910606362%2C37.85386828477783&amp;z=15</t>
  </si>
  <si>
    <t>https://www.google.com/maps/d/viewer?mid=14Q6WqozGQhpE4KgQr-5zIPNjYiU&amp;ll=48.13645252168071%2C37.87444619234009&amp;z=14</t>
  </si>
  <si>
    <t>@5urpher - photos / 24/7/15</t>
  </si>
  <si>
    <t>https://www.google.com/maps/d/viewer?mid=14Q6WqozGQhpE4KgQr-5zIPNjYiU&amp;ll=48.129954425054166%2C37.89380101259155&amp;z=17</t>
  </si>
  <si>
    <t>https://www.google.com/maps/d/viewer?mid=14Q6WqozGQhpE4KgQr-5zIPNjYiU&amp;ll=48.12523876241461%2C37.84044651086731&amp;z=16</t>
  </si>
  <si>
    <t>https://www.google.com/maps/d/viewer?mid=14Q6WqozGQhpE4KgQr-5zIPNjYiU&amp;ll=48.088083756357975%2C37.90891257818146&amp;z=18 https://informnapalm.org/en/r-330zh-zhitel-donbas-according-social-profiles-drone-flyovers/</t>
  </si>
  <si>
    <t>https://www.google.com/maps/d/viewer?mid=14Q6WqozGQhpE4KgQr-5zIPNjYiU&amp;ll=48.0753773723815%2C37.90984598691864&amp;z=13</t>
  </si>
  <si>
    <t>48.075122° 37.936249°</t>
  </si>
  <si>
    <t>https://www.google.com/maps/d/viewer?mid=14Q6WqozGQhpE4KgQr-5zIPNjYiU&amp;ll=48.04068808129477%2C37.940927424983215&amp;z=15 : https://www.google.com/maps/d/viewer?mid=14Q6WqozGQhpE4KgQr-5zIPNjYiU&amp;ll=48.04068808129477%2C37.940927424983215&amp;z=15</t>
  </si>
  <si>
    <t>https://www.google.com/maps/d/viewer?mid=14Q6WqozGQhpE4KgQr-5zIPNjYiU&amp;ll=48.06507521084246%2C37.95285789068146&amp;z=17</t>
  </si>
  <si>
    <t>https://www.google.com/maps/d/viewer?mid=14Q6WqozGQhpE4KgQr-5zIPNjYiU&amp;ll=47.99880752386403%2C37.96659080083771&amp;z=13</t>
  </si>
  <si>
    <t xml:space="preserve">front - starts 10/8 </t>
  </si>
  <si>
    <t>https://www.google.com/maps/d/viewer?mid=14Q6WqozGQhpE4KgQr-5zIPNjYiU&amp;ll=47.947673777868516%2C37.8953942447464&amp;z=16</t>
  </si>
  <si>
    <t>https://www.google.com/maps/d/viewer?mid=14Q6WqozGQhpE4KgQr-5zIPNjYiU&amp;ll=48.03040229453481%2C37.79675869043274&amp;z=18</t>
  </si>
  <si>
    <t xml:space="preserve">@5urpher - photos </t>
  </si>
  <si>
    <t>#Russ</t>
  </si>
  <si>
    <t>Mar'yanivka</t>
  </si>
  <si>
    <t>Shooting range - 8/8 3t - 4/9 5ta 1tr - NEW CONSTR 11/15</t>
  </si>
  <si>
    <t>moving tanks</t>
  </si>
  <si>
    <t>https://www.google.com/maps/d/viewer?mid=14Q6WqozGQhpE4KgQr-5zIPNjYiU&amp;ll=47.412633137767976%2C38.023072758273315&amp;z=14</t>
  </si>
  <si>
    <t>47.4166 38.01145</t>
  </si>
  <si>
    <t>@5urpher / informnapalm</t>
  </si>
  <si>
    <t>https://www.google.com/maps/d/viewer?mid=14Q6WqozGQhpE4KgQr-5zIPNjYiU&amp;ll=47.41600909222173%2C38.03995994623108&amp;z=16</t>
  </si>
  <si>
    <t>https://www.google.com/maps/d/viewer?mid=14Q6WqozGQhpE4KgQr-5zIPNjYiU&amp;ll=47.36741079903288%2C38.07536510522766&amp;z=14</t>
  </si>
  <si>
    <t>Svobodne</t>
  </si>
  <si>
    <t>shooting range</t>
  </si>
  <si>
    <t>Lukove</t>
  </si>
  <si>
    <t>https://www.google.com/maps/d/viewer?mid=14Q6WqozGQhpE4KgQr-5zIPNjYiU&amp;ll=47.35072408777847%2C37.93979553277893&amp;z=13</t>
  </si>
  <si>
    <t>@5urpher  / 6 TR LE 9/7</t>
  </si>
  <si>
    <t>https://www.google.com/maps/d/viewer?mid=14Q6WqozGQhpE4KgQr-5zIPNjYiU&amp;ll=47.35183258043772%2C37.9440763383667&amp;z=17</t>
  </si>
  <si>
    <t>https://www.google.com/maps/d/viewer?mid=14Q6WqozGQhpE4KgQr-5zIPNjYiU&amp;ll=47.35024070500138%2C37.92978552873535&amp;z=17</t>
  </si>
  <si>
    <t>5 en 12/16</t>
  </si>
  <si>
    <t>https://www.google.com/maps/d/viewer?mid=14Q6WqozGQhpE4KgQr-5zIPNjYiU&amp;ll=47.23698189940998%2C37.99041418130798&amp;z=16</t>
  </si>
  <si>
    <t>https://www.google.com/maps/d/viewer?mid=14Q6WqozGQhpE4KgQr-5zIPNjYiU&amp;ll=47.232552718991%2C37.92925981576843&amp;z=16</t>
  </si>
  <si>
    <t>@5urpher  / 4 tr le 18/3 - camo</t>
  </si>
  <si>
    <t>https://www.google.com/maps/d/viewer?mid=14Q6WqozGQhpE4KgQr-5zIPNjYiU&amp;ll=47.22854938300418%2C37.8681805520813&amp;z=17</t>
  </si>
  <si>
    <t>https://www.google.com/maps/d/viewer?mid=14Q6WqozGQhpE4KgQr-5zIPNjYiU&amp;ll=47.181904095968854%2C37.87220386560364&amp;z=14</t>
  </si>
  <si>
    <t>Samiilove</t>
  </si>
  <si>
    <t>https://www.google.com/maps/d/viewer?mid=14Q6WqozGQhpE4KgQr-5zIPNjYiU&amp;ll=47.252546657161176%2C38.26470760400696&amp;z=15</t>
  </si>
  <si>
    <t>Kachkars'ke</t>
  </si>
  <si>
    <t>https://www.google.com/maps/d/viewer?mid=14Q6WqozGQhpE4KgQr-5zIPNjYiU&amp;ll=47.25253209237572%2C38.33830741937561&amp;z=13</t>
  </si>
  <si>
    <t>https://www.google.com/maps/d/viewer?mid=14Q6WqozGQhpE4KgQr-5zIPNjYiU&amp;ll=47.18556460409769%2C38.180851021365356&amp;z=15</t>
  </si>
  <si>
    <t xml:space="preserve">@5surpher </t>
  </si>
  <si>
    <t>https://www.google.com/maps/d/viewer?mid=14Q6WqozGQhpE4KgQr-5zIPNjYiU&amp;ll=47.188473871759385%2C38.138407745913696&amp;z=16</t>
  </si>
  <si>
    <t>https://www.google.com/maps/d/viewer?mid=14Q6WqozGQhpE4KgQr-5zIPNjYiU&amp;ll=47.11741739425577%2C38.09628633554382&amp;z=13</t>
  </si>
  <si>
    <t>@5surpher - photos / video</t>
  </si>
  <si>
    <t>@5surpher  / informnapalm</t>
  </si>
  <si>
    <t>Huselscchykove</t>
  </si>
  <si>
    <t>https://www.google.com/maps/d/viewer?mid=14Q6WqozGQhpE4KgQr-5zIPNjYiU&amp;ll=47.16392967310392%2C38.07954935129089&amp;z=17</t>
  </si>
  <si>
    <t>https://www.google.com/maps/d/viewer?mid=14Q6WqozGQhpE4KgQr-5zIPNjYiU&amp;ll=47.11502992903253%2C37.95179037149353&amp;z=14</t>
  </si>
  <si>
    <t>@5surpher</t>
  </si>
  <si>
    <t>https://www.google.com/maps/d/viewer?mid=14Q6WqozGQhpE4KgQr-5zIPNjYiU&amp;ll=47.119293706120665%2C37.89909032876892&amp;z=14</t>
  </si>
  <si>
    <t>Bila Kam Yanka</t>
  </si>
  <si>
    <t>Starolaspa</t>
  </si>
  <si>
    <t>10 tents, shooting range</t>
  </si>
  <si>
    <t>aa</t>
  </si>
  <si>
    <t>Sosnivs'ke</t>
  </si>
  <si>
    <t>,</t>
  </si>
  <si>
    <t>https://twitter.com/strannik_1981/status/851668880317722624</t>
  </si>
  <si>
    <t>https://twitter.com/strannik_1981/status/851350646712356864</t>
  </si>
  <si>
    <t>@strannic</t>
  </si>
  <si>
    <t>https://twitter.com/strannik_1981/status/851525424467333120</t>
  </si>
  <si>
    <t>Komosarivka</t>
  </si>
  <si>
    <t>https://www.google.com/maps/d/viewer?mid=14Q6WqozGQhpE4KgQr-5zIPNjYiU&amp;ll=48.38888441937253%2C38.65212587411804&amp;z=11</t>
  </si>
  <si>
    <t>Faschivka</t>
  </si>
  <si>
    <t>https://www.google.com/maps/d/viewer?mid=14Q6WqozGQhpE4KgQr-5zIPNjYiU&amp;ll=48.28802341452212%2C38.59027413423462&amp;z=17</t>
  </si>
  <si>
    <t>Seleznivka</t>
  </si>
  <si>
    <t>https://www.google.com/maps/d/viewer?mid=14Q6WqozGQhpE4KgQr-5zIPNjYiU&amp;ll=48.40783262407431%2C38.74726919229431&amp;z=14</t>
  </si>
  <si>
    <t>Artemivsk</t>
  </si>
  <si>
    <t>https://www.google.com/maps/d/viewer?mid=14Q6WqozGQhpE4KgQr-5zIPNjYiU&amp;ll=48.4181443193651%2C38.69105009134216&amp;z=14</t>
  </si>
  <si>
    <t>https://www.google.com/maps/d/viewer?mid=14Q6WqozGQhpE4KgQr-5zIPNjYiU&amp;ll=48.40599509974969%2C38.69431165750427&amp;z=13</t>
  </si>
  <si>
    <t>Zorynsk</t>
  </si>
  <si>
    <t>Verhulivka</t>
  </si>
  <si>
    <t>https://www.google.com/maps/d/viewer?mid=14Q6WqozGQhpE4KgQr-5zIPNjYiU&amp;ll=48.35387580065243%2C38.498488941744995&amp;z=12</t>
  </si>
  <si>
    <t>Lomuvatka</t>
  </si>
  <si>
    <t>@5urpher + photos / GRAD</t>
  </si>
  <si>
    <t>https://www.google.com/maps/d/viewer?mid=14Q6WqozGQhpE4KgQr-5zIPNjYiU&amp;ll=48.44012802154819%2C38.53539613778992&amp;z=14</t>
  </si>
  <si>
    <t>https://www.google.com/maps/d/viewer?mid=14Q6WqozGQhpE4KgQr-5zIPNjYiU&amp;ll=48.473014615142326%2C38.649304190234375&amp;z=14</t>
  </si>
  <si>
    <t>https://www.google.com/maps/d/viewer?mid=14Q6WqozGQhpE4KgQr-5zIPNjYiU&amp;ll=48.47584548056954%2C38.644036331729126&amp;z=13</t>
  </si>
  <si>
    <t>@5urpher + photos/video, 2 mortar 5/8</t>
  </si>
  <si>
    <t>https://www.google.com/maps/d/viewer?mid=14Q6WqozGQhpE4KgQr-5zIPNjYiU&amp;ll=48.513158301201024%2C38.68145851190491&amp;z=13</t>
  </si>
  <si>
    <t>https://www.google.com/maps/d/viewer?mid=14Q6WqozGQhpE4KgQr-5zIPNjYiU&amp;ll=48.501113556293554%2C38.67736009653015&amp;z=17</t>
  </si>
  <si>
    <t>https://www.google.com/maps/d/viewer?mid=14Q6WqozGQhpE4KgQr-5zIPNjYiU&amp;ll=48.47235310874673%2C38.784863033847046&amp;z=13</t>
  </si>
  <si>
    <t>https://www.google.com/maps/d/viewer?mid=14Q6WqozGQhpE4KgQr-5zIPNjYiU&amp;ll=48.46403019476047%2C38.81215719278259&amp;z=15</t>
  </si>
  <si>
    <t>https://www.google.com/maps/d/viewer?mid=14Q6WqozGQhpE4KgQr-5zIPNjYiU&amp;ll=48.431112864011325%2C38.8373914151947&amp;z=17</t>
  </si>
  <si>
    <t>https://www.google.com/maps/d/viewer?mid=14Q6WqozGQhpE4KgQr-5zIPNjYiU&amp;ll=48.446362599313%2C38.84251979883118&amp;z=13</t>
  </si>
  <si>
    <t>https://www.google.com/maps/d/viewer?mid=14Q6WqozGQhpE4KgQr-5zIPNjYiU&amp;ll=48.462571765875175%2C38.80642799432678&amp;z=15</t>
  </si>
  <si>
    <t>https://www.google.com/maps/d/viewer?mid=14Q6WqozGQhpE4KgQr-5zIPNjYiU&amp;ll=48.464165364096516%2C38.79698661859436&amp;z=15</t>
  </si>
  <si>
    <t>https://www.google.com/maps/d/viewer?mid=14Q6WqozGQhpE4KgQr-5zIPNjYiU&amp;ll=48.46937266652238%2C38.786901512698364&amp;z=15</t>
  </si>
  <si>
    <t>https://www.google.com/maps/d/viewer?mid=14Q6WqozGQhpE4KgQr-5zIPNjYiU&amp;ll=48.47658517817083%2C38.9502802282135&amp;z=14</t>
  </si>
  <si>
    <t>Yurivka</t>
  </si>
  <si>
    <t>https://www.google.com/maps/d/viewer?mid=14Q6WqozGQhpE4KgQr-5zIPNjYiU&amp;ll=48.426716816244436%2C38.89964012201233&amp;z=13</t>
  </si>
  <si>
    <t>https://www.google.com/maps/d/viewer?mid=14Q6WqozGQhpE4KgQr-5zIPNjYiU&amp;ll=48.46724036923458%2C39.03827545936508&amp;z=13</t>
  </si>
  <si>
    <t>https://www.google.com/maps/d/viewer?mid=14Q6WqozGQhpE4KgQr-5zIPNjYiU&amp;ll=48.352437381159746%2C39.02213928993149&amp;z=12</t>
  </si>
  <si>
    <t>https://www.google.com/maps/d/viewer?mid=14Q6WqozGQhpE4KgQr-5zIPNjYiU&amp;ll=48.36646692149469%2C39.23774597938461&amp;z=12</t>
  </si>
  <si>
    <t>https://www.google.com/maps/d/viewer?mid=14Q6WqozGQhpE4KgQr-5zIPNjYiU&amp;ll=48.40675005964106%2C39.23026261623306&amp;z=18</t>
  </si>
  <si>
    <t>https://www.google.com/maps/d/viewer?mid=14Q6WqozGQhpE4KgQr-5zIPNjYiU&amp;ll=48.379605417564775%2C39.18556628520889&amp;z=13</t>
  </si>
  <si>
    <t>https://www.google.com/maps/d/viewer?mid=14Q6WqozGQhpE4KgQr-5zIPNjYiU&amp;ll=48.341167465457715%2C39.7765964060585&amp;z=13</t>
  </si>
  <si>
    <t>@5urpher - train station</t>
  </si>
  <si>
    <t>48.3410° 39.7230°</t>
  </si>
  <si>
    <t>https://www.google.com/maps/d/viewer?mid=14Q6WqozGQhpE4KgQr-5zIPNjYiU&amp;ll=48.34118172823559%2C39.748272278861236&amp;z=15</t>
  </si>
  <si>
    <t>https://www.google.com/maps/d/viewer?mid=14Q6WqozGQhpE4KgQr-5zIPNjYiU&amp;ll=48.32524771795048%2C39.74312243755264&amp;z=14</t>
  </si>
  <si>
    <t>Soukhodilsk</t>
  </si>
  <si>
    <t>https://www.google.com/maps/d/viewer?mid=14Q6WqozGQhpE4KgQr-5zIPNjYiU&amp;ll=48.30341596324423%2C39.72823081310196&amp;z=18</t>
  </si>
  <si>
    <t>https://www.google.com/maps/d/viewer?mid=14Q6WqozGQhpE4KgQr-5zIPNjYiU&amp;ll=48.28692223940377%2C39.67456517513199&amp;z=12</t>
  </si>
  <si>
    <t>https://www.google.com/maps/d/viewer?mid=14Q6WqozGQhpE4KgQr-5zIPNjYiU&amp;ll=48.15264764047607%2C39.73224339778824&amp;z=12</t>
  </si>
  <si>
    <t>https://www.google.com/maps/d/viewer?mid=14Q6WqozGQhpE4KgQr-5zIPNjYiU&amp;ll=48.082410979373236%2C39.665166714743805&amp;z=15</t>
  </si>
  <si>
    <t>https://www.google.com/maps/d/viewer?mid=14Q6WqozGQhpE4KgQr-5zIPNjYiU&amp;ll=48.082217456046706%2C39.65337572391434&amp;z=15</t>
  </si>
  <si>
    <t>https://www.google.com/maps/d/viewer?mid=14Q6WqozGQhpE4KgQr-5zIPNjYiU&amp;ll=48.04965216887795%2C39.580247977332306&amp;z=12</t>
  </si>
  <si>
    <t>https://www.google.com/maps/d/viewer?mid=14Q6WqozGQhpE4KgQr-5zIPNjYiU&amp;ll=48.085134563778766%2C39.380755999640655&amp;z=16</t>
  </si>
  <si>
    <t>https://www.google.com/maps/d/viewer?mid=14Q6WqozGQhpE4KgQr-5zIPNjYiU&amp;ll=48.08618812222027%2C39.39283666904373&amp;z=13</t>
  </si>
  <si>
    <t>https://www.google.com/maps/d/viewer?mid=14Q6WqozGQhpE4KgQr-5zIPNjYiU&amp;ll=48.08370469994747%2C39.39714966113968&amp;z=14</t>
  </si>
  <si>
    <t>https://www.google.com/maps/d/viewer?mid=14Q6WqozGQhpE4KgQr-5zIPNjYiU&amp;ll=48.08365811223673%2C39.350779631690216&amp;z=17</t>
  </si>
  <si>
    <t>Dyakove</t>
  </si>
  <si>
    <t>https://www.google.com/maps/d/viewer?mid=14Q6WqozGQhpE4KgQr-5zIPNjYiU&amp;ll=48.19314079735415%2C38.98493705089493&amp;z=10</t>
  </si>
  <si>
    <t>https://www.google.com/maps/d/viewer?mid=14Q6WqozGQhpE4KgQr-5zIPNjYiU&amp;ll=48.51025844133108%2C38.60766557748718&amp;z=12</t>
  </si>
  <si>
    <t>https://www.google.com/maps/d/viewer?mid=14Q6WqozGQhpE4KgQr-5zIPNjYiU&amp;ll=48.56354882687014%2C38.522210398272705&amp;z=17</t>
  </si>
  <si>
    <t>https://www.google.com/maps/d/viewer?mid=14Q6WqozGQhpE4KgQr-5zIPNjYiU&amp;ll=48.578503239678604%2C38.645806589678955&amp;z=15</t>
  </si>
  <si>
    <t>https://www.google.com/maps/d/viewer?mid=14Q6WqozGQhpE4KgQr-5zIPNjYiU&amp;ll=48.56737570342161%2C38.64620355661316&amp;z=17</t>
  </si>
  <si>
    <t>https://www.google.com/maps/d/viewer?mid=14Q6WqozGQhpE4KgQr-5zIPNjYiU&amp;ll=48.572455274966224%2C38.65075258310242&amp;z=15</t>
  </si>
  <si>
    <t>https://www.google.com/maps/d/viewer?mid=14Q6WqozGQhpE4KgQr-5zIPNjYiU&amp;ll=48.56331096876983%2C38.644315281466675&amp;z=15</t>
  </si>
  <si>
    <t>https://www.google.com/maps/d/viewer?mid=14Q6WqozGQhpE4KgQr-5zIPNjYiU&amp;ll=48.562103910420504%2C38.649550953463745&amp;z=14</t>
  </si>
  <si>
    <t>https://www.google.com/maps/d/viewer?mid=14Q6WqozGQhpE4KgQr-5zIPNjYiU&amp;ll=48.572714386879895%2C38.650301971987915&amp;z=17</t>
  </si>
  <si>
    <t>https://www.google.com/maps/d/viewer?mid=14Q6WqozGQhpE4KgQr-5zIPNjYiU&amp;ll=48.57149690429601%2C38.64586023385925&amp;z=15</t>
  </si>
  <si>
    <t>@5urpher + photos/ informnapalm + mortars</t>
  </si>
  <si>
    <t>https://www.google.com/maps/d/viewer?mid=14Q6WqozGQhpE4KgQr-5zIPNjYiU&amp;ll=48.550472072244176%2C38.57208875711365&amp;z=16</t>
  </si>
  <si>
    <t>https://www.google.com/maps/d/viewer?mid=14Q6WqozGQhpE4KgQr-5zIPNjYiU&amp;ll=48.634639505843246%2C38.55350641305847&amp;z=13</t>
  </si>
  <si>
    <t>Pervomaisk</t>
  </si>
  <si>
    <t>https://www.google.com/maps/d/viewer?mid=14Q6WqozGQhpE4KgQr-5zIPNjYiU&amp;ll=48.62510223202266%2C38.53037504251404&amp;z=16</t>
  </si>
  <si>
    <t>https://www.google.com/maps/d/viewer?mid=14Q6WqozGQhpE4KgQr-5zIPNjYiU&amp;ll=48.631418661613196%2C38.5150059848587&amp;z=18</t>
  </si>
  <si>
    <t>https://www.google.com/maps/d/viewer?mid=14Q6WqozGQhpE4KgQr-5zIPNjYiU&amp;ll=48.63160656461259%2C38.5118892579834&amp;z=18</t>
  </si>
  <si>
    <t>https://www.google.com/maps/d/viewer?mid=14Q6WqozGQhpE4KgQr-5zIPNjYiU&amp;ll=48.6326807890794%2C38.525681176737976&amp;z=18</t>
  </si>
  <si>
    <t>https://www.google.com/maps/d/viewer?mid=14Q6WqozGQhpE4KgQr-5zIPNjYiU&amp;ll=48.63143461566798%2C38.50243715341492&amp;z=16</t>
  </si>
  <si>
    <t>https://www.google.com/maps/d/viewer?mid=14Q6WqozGQhpE4KgQr-5zIPNjYiU&amp;ll=48.63529889383455%2C38.517972508029175&amp;z=15</t>
  </si>
  <si>
    <t>https://www.google.com/maps/d/viewer?mid=14Q6WqozGQhpE4KgQr-5zIPNjYiU&amp;ll=48.628307524401464%2C38.549429455355835&amp;z=13</t>
  </si>
  <si>
    <t>Kirovsk</t>
  </si>
  <si>
    <t>Donets'kyi</t>
  </si>
  <si>
    <t>https://www.google.com/maps/d/viewer?mid=14Q6WqozGQhpE4KgQr-5zIPNjYiU&amp;ll=48.60044587965118%2C38.58341840799255&amp;z=12</t>
  </si>
  <si>
    <t>https://www.google.com/maps/d/viewer?mid=14Q6WqozGQhpE4KgQr-5zIPNjYiU&amp;ll=48.69283095976661%2C38.6734601646225&amp;z=16</t>
  </si>
  <si>
    <t>https://www.google.com/maps/d/viewer?mid=14Q6WqozGQhpE4KgQr-5zIPNjYiU&amp;ll=48.710563080359165%2C38.702739158229065&amp;z=18</t>
  </si>
  <si>
    <t>https://www.google.com/maps/d/viewer?mid=14Q6WqozGQhpE4KgQr-5zIPNjYiU&amp;ll=48.69522109765991%2C38.6407533078949&amp;z=15</t>
  </si>
  <si>
    <t>https://www.google.com/maps/d/viewer?mid=14Q6WqozGQhpE4KgQr-5zIPNjYiU&amp;ll=48.53942361092526%2C38.678765574053955&amp;z=11</t>
  </si>
  <si>
    <t>Rodakove</t>
  </si>
  <si>
    <t>https://www.google.com/maps/d/viewer?mid=14Q6WqozGQhpE4KgQr-5zIPNjYiU&amp;ll=48.555901306337034%2C38.99668244417114&amp;z=12</t>
  </si>
  <si>
    <t>https://www.google.com/maps/d/viewer?mid=14Q6WqozGQhpE4KgQr-5zIPNjYiU&amp;ll=48.56266484111896%2C38.95001200731201&amp;z=17</t>
  </si>
  <si>
    <t>Zymuhr'ya</t>
  </si>
  <si>
    <t>https://www.google.com/maps/d/viewer?mid=14Q6WqozGQhpE4KgQr-5zIPNjYiU&amp;ll=48.570705347415974%2C39.17356876428528&amp;z=11</t>
  </si>
  <si>
    <t>https://www.google.com/maps/d/viewer?mid=14Q6WqozGQhpE4KgQr-5zIPNjYiU&amp;ll=48.573090629212835%2C39.175628700808716&amp;z=12</t>
  </si>
  <si>
    <t>https://www.google.com/maps/d/viewer?mid=14Q6WqozGQhpE4KgQr-5zIPNjYiU&amp;ll=48.55977136605677%2C39.18944744165344&amp;z=14</t>
  </si>
  <si>
    <t>https://www.google.com/maps/d/viewer?mid=14Q6WqozGQhpE4KgQr-5zIPNjYiU&amp;ll=48.549658879763314%2C39.19021991784973&amp;z=14</t>
  </si>
  <si>
    <t>Dzerzhuns'ke</t>
  </si>
  <si>
    <t>Teplychne</t>
  </si>
  <si>
    <t>https://www.google.com/maps/d/viewer?mid=14Q6WqozGQhpE4KgQr-5zIPNjYiU&amp;ll=48.581111733512984%2C39.22802833612366&amp;z=15</t>
  </si>
  <si>
    <t>https://www.google.com/maps/d/viewer?mid=14Q6WqozGQhpE4KgQr-5zIPNjYiU&amp;ll=48.57159274218118%2C39.24168614442749&amp;z=14</t>
  </si>
  <si>
    <t>https://www.google.com/maps/d/viewer?mid=14Q6WqozGQhpE4KgQr-5zIPNjYiU&amp;ll=48.11690920718792%2C39.03596071298523&amp;z=13</t>
  </si>
  <si>
    <t>Bokovo-Platove</t>
  </si>
  <si>
    <t>https://www.google.com/maps/d/viewer?mid=14Q6WqozGQhpE4KgQr-5zIPNjYiU&amp;ll=48.12342327799823%2C38.99274496133728&amp;z=17</t>
  </si>
  <si>
    <t>https://www.google.com/maps/d/viewer?mid=14Q6WqozGQhpE4KgQr-5zIPNjYiU&amp;ll=48.14354757551294%2C38.92912296350403&amp;z=13</t>
  </si>
  <si>
    <t>informnapalm / destroyed</t>
  </si>
  <si>
    <t>Informnapalm / @5urpher + photos</t>
  </si>
  <si>
    <t>https://www.google.com/maps/d/viewer?mid=14Q6WqozGQhpE4KgQr-5zIPNjYiU&amp;ll=48.14180254094402%2C38.90792278345032&amp;z=18</t>
  </si>
  <si>
    <t>@5urpher + photos / video</t>
  </si>
  <si>
    <t>https://www.google.com/maps/d/viewer?mid=14Q6WqozGQhpE4KgQr-5zIPNjYiU&amp;ll=48.146786918300606%2C38.92864553029938&amp;z=13</t>
  </si>
  <si>
    <t>@5urpher + photos/informnapalm - af 31/10</t>
  </si>
  <si>
    <t>https://www.google.com/maps/d/viewer?mid=14Q6WqozGQhpE4KgQr-5zIPNjYiU&amp;ll=48.152119755523806%2C38.94033996160431&amp;z=16</t>
  </si>
  <si>
    <t>https://www.google.com/maps/d/viewer?mid=14Q6WqozGQhpE4KgQr-5zIPNjYiU&amp;ll=48.126509921392746%2C38.91403285558624&amp;z=14</t>
  </si>
  <si>
    <t>https://www.google.com/maps/d/viewer?mid=14Q6WqozGQhpE4KgQr-5zIPNjYiU&amp;ll=48.142434339798235%2C38.906479755000305&amp;z=14</t>
  </si>
  <si>
    <t>https://www.google.com/maps/d/viewer?mid=14Q6WqozGQhpE4KgQr-5zIPNjYiU&amp;ll=48.17818183748148%2C38.92155913408203&amp;z=15</t>
  </si>
  <si>
    <t>Zelenyi Hai</t>
  </si>
  <si>
    <t>https://www.google.com/maps/d/viewer?mid=14Q6WqozGQhpE4KgQr-5zIPNjYiU&amp;ll=48.21538428492022%2C38.975675383166504&amp;z=13</t>
  </si>
  <si>
    <t>Metallist</t>
  </si>
  <si>
    <t>3 le 1/9</t>
  </si>
  <si>
    <t>MRLS burns</t>
  </si>
  <si>
    <t xml:space="preserve"> + 1/9 ?</t>
  </si>
  <si>
    <t>Lohvynove</t>
  </si>
  <si>
    <t>front / 6ta entre 9 et 16/3/16</t>
  </si>
  <si>
    <t>Pervomais'ke</t>
  </si>
  <si>
    <t>Front</t>
  </si>
  <si>
    <t>Kuznetsovo-Mykhailivka</t>
  </si>
  <si>
    <t>Krasnopillya</t>
  </si>
  <si>
    <t>https://lh6.googleusercontent.com/xl1MfHJRd5nByZvv21__vpzvFmsK3hRRuHm0Ghs239QQr022ML24TgtPeB8g7SSnB6XP8ResD__g5KUB2lXvkC35_KJp_7Jt8WCywsVEvEQgRk_m9DGW34UQtfGvyPRE=s16383</t>
  </si>
  <si>
    <t>front, &gt;10/15</t>
  </si>
  <si>
    <t>2 tentes 12/2015</t>
  </si>
  <si>
    <t>used trucks + buses</t>
  </si>
  <si>
    <t>https://www.google.com/maps/d/viewer?mid=14Q6WqozGQhpE4KgQr-5zIPNjYiU&amp;ll=48.55635578740717%2C39.28071765001221&amp;z=17</t>
  </si>
  <si>
    <t>https://www.google.com/maps/d/viewer?mid=14Q6WqozGQhpE4KgQr-5zIPNjYiU&amp;ll=48.570510118477046%2C39.35706404741211&amp;z=16</t>
  </si>
  <si>
    <t>https://www.google.com/maps/d/viewer?mid=14Q6WqozGQhpE4KgQr-5zIPNjYiU&amp;ll=48.57968861274627%2C39.306488314227295&amp;z=16</t>
  </si>
  <si>
    <t>https://www.google.com/maps/d/viewer?mid=14Q6WqozGQhpE4KgQr-5zIPNjYiU&amp;ll=48.5808313712437%2C39.29857043321533&amp;z=14</t>
  </si>
  <si>
    <t>https://www.google.com/maps/d/viewer?mid=14Q6WqozGQhpE4KgQr-5zIPNjYiU&amp;ll=48.57973120048304%2C39.300265589312744&amp;z=16</t>
  </si>
  <si>
    <t>https://www.google.com/maps/d/viewer?mid=14Q6WqozGQhpE4KgQr-5zIPNjYiU&amp;ll=48.58186054156822%2C39.2673709779541&amp;z=16</t>
  </si>
  <si>
    <t>https://www.google.com/maps/d/viewer?mid=14Q6WqozGQhpE4KgQr-5zIPNjYiU&amp;ll=48.579213047249965%2C39.26473168428345&amp;z=14</t>
  </si>
  <si>
    <t>https://www.google.com/maps/d/viewer?mid=14Q6WqozGQhpE4KgQr-5zIPNjYiU&amp;ll=48.57699841466659%2C39.359660425738525&amp;z=14</t>
  </si>
  <si>
    <t>https://www.google.com/maps/d/viewer?mid=14Q6WqozGQhpE4KgQr-5zIPNjYiU&amp;ll=48.56449669804178%2C39.36328677232666&amp;z=16</t>
  </si>
  <si>
    <t>https://www.google.com/maps/d/viewer?mid=14Q6WqozGQhpE4KgQr-5zIPNjYiU&amp;ll=48.5813495078887%2C39.397640505389404&amp;z=16</t>
  </si>
  <si>
    <t>https://www.google.com/maps/d/viewer?mid=14Q6WqozGQhpE4KgQr-5zIPNjYiU&amp;ll=48.54415084345715%2C39.295459070758056&amp;z=13</t>
  </si>
  <si>
    <t>https://www.google.com/maps/d/viewer?mid=14Q6WqozGQhpE4KgQr-5zIPNjYiU&amp;ll=48.58595572208575%2C39.32155160005493&amp;z=13</t>
  </si>
  <si>
    <t>Obozne</t>
  </si>
  <si>
    <t>https://www.google.com/maps/d/viewer?mid=14Q6WqozGQhpE4KgQr-5zIPNjYiU&amp;ll=48.68303552063778%2C38.774895945147705&amp;z=10</t>
  </si>
  <si>
    <t>Ohul'chans'k</t>
  </si>
  <si>
    <t>https://www.google.com/maps/d/viewer?mid=14Q6WqozGQhpE4KgQr-5zIPNjYiU&amp;ll=48.449308811549145%2C39.67317847307129&amp;z=11</t>
  </si>
  <si>
    <t>https://www.google.com/maps/d/viewer?mid=14Q6WqozGQhpE4KgQr-5zIPNjYiU&amp;ll=48.56855068811573%2C39.187376776293945&amp;z=13</t>
  </si>
  <si>
    <t>https://www.google.com/maps/d/viewer?mid=14Q6WqozGQhpE4KgQr-5zIPNjYiU&amp;ll=48.5775662784238%2C39.31533960397644&amp;z=14</t>
  </si>
  <si>
    <t>Savelivka</t>
  </si>
  <si>
    <t>Front - le 10/8/15</t>
  </si>
  <si>
    <t>ECART</t>
  </si>
  <si>
    <t xml:space="preserve">front 11/8/15 - EW System Zhitel </t>
  </si>
  <si>
    <t>47,78408 38,81510</t>
  </si>
  <si>
    <t>Uspenka Lake</t>
  </si>
  <si>
    <t>boats 06/4/16</t>
  </si>
  <si>
    <t>@5urpher + photos / mortars 04/2016</t>
  </si>
  <si>
    <t>tent</t>
  </si>
  <si>
    <t>tents</t>
  </si>
  <si>
    <t>+ mortars 04/2016</t>
  </si>
  <si>
    <t>Malokostyantynivka</t>
  </si>
  <si>
    <t>08-18/02/2016</t>
  </si>
  <si>
    <t>@5urpher + photos // ? -6/4/16</t>
  </si>
  <si>
    <t xml:space="preserve"> + 100 le 31/10/15</t>
  </si>
  <si>
    <t>Svobosny (RU)</t>
  </si>
  <si>
    <t>osce</t>
  </si>
  <si>
    <t>TTA - figures 1/8/16</t>
  </si>
  <si>
    <t>09-16/03/2016</t>
  </si>
  <si>
    <t>@5urpher / informnapalm - tent</t>
  </si>
  <si>
    <t>https://www.google.com/maps/d/viewer?mid=14Q6WqozGQhpE4KgQr-5zIPNjYiU&amp;ll=48.358712121543995%2C38.0293920427124&amp;z=19</t>
  </si>
  <si>
    <t xml:space="preserve"> BOATS</t>
  </si>
  <si>
    <r>
      <t xml:space="preserve">@5surpher  - </t>
    </r>
    <r>
      <rPr>
        <b/>
        <sz val="11"/>
        <color theme="1"/>
        <rFont val="Calibri"/>
        <family val="2"/>
        <scheme val="minor"/>
      </rPr>
      <t>TTA</t>
    </r>
  </si>
  <si>
    <t>front + 27/8/15</t>
  </si>
  <si>
    <t>informnapalm - river ?</t>
  </si>
  <si>
    <t>47.9746° 38.6254°</t>
  </si>
  <si>
    <t>Ternove</t>
  </si>
  <si>
    <t xml:space="preserve"> 03/16 = 29/3</t>
  </si>
  <si>
    <t>@5urpher / mortar training zone ?</t>
  </si>
  <si>
    <t>front le 17/10</t>
  </si>
  <si>
    <t>3 destroyed IFVs</t>
  </si>
  <si>
    <t>m4</t>
  </si>
  <si>
    <t>1 ta le 1/9/15</t>
  </si>
  <si>
    <t>Mospyne</t>
  </si>
  <si>
    <t>@5urpher / pic 7/2</t>
  </si>
  <si>
    <t>UKR 2016</t>
  </si>
  <si>
    <t>48.298409, 37.999728</t>
  </si>
  <si>
    <t>48.294081, 38.109275</t>
  </si>
  <si>
    <t>Front  + 31/7 + 6/11</t>
  </si>
  <si>
    <t>https://informnapalm.org/en/informnapalm-observers-discover-russian-self-propelled-artillery-6-km-front/</t>
  </si>
  <si>
    <t>??</t>
  </si>
  <si>
    <t>Rodnykove</t>
  </si>
  <si>
    <t>https://www.google.com/maps/d/viewer?mid=14Q6WqozGQhpE4KgQr-5zIPNjYiU&amp;ll=47.95268416252303%2C37.86271421010895&amp;z=18</t>
  </si>
  <si>
    <t>@5urpher - photos / INFORM</t>
  </si>
  <si>
    <t>47.932339&amp;lon=37.670783</t>
  </si>
  <si>
    <t>https://informnapalm.org/en/jan19-industrial-zone-luhansk/</t>
  </si>
  <si>
    <t xml:space="preserve">@5urpher + photos / INFORM - terra 05/2015 </t>
  </si>
  <si>
    <t>@5urpher + photos / INFORM</t>
  </si>
  <si>
    <t>https://informnapalm.org/en/feb18-tanks-near-luhansk/</t>
  </si>
  <si>
    <t>https://informnapalm.org/en/feb07-osce-guide/</t>
  </si>
  <si>
    <t>Manuilivka</t>
  </si>
  <si>
    <t>https://informnapalm.org/en/feb03-donbas-grad/</t>
  </si>
  <si>
    <t>https://informnapalm.org/en/feb02-donbas-osce/</t>
  </si>
  <si>
    <t>https://informnapalm.org/en/radar-station-leopard-donbas/</t>
  </si>
  <si>
    <t>informnapalm Zhitel</t>
  </si>
  <si>
    <t>https://informnapalm.org/en/r-330zh-jammer-battle-debaltseve/</t>
  </si>
  <si>
    <t>https://www.google.com/maps/d/viewer?mid=14Q6WqozGQhpE4KgQr-5zIPNjYiU&amp;ll=48.107190282714406%2C38.070148208693695&amp;z=17</t>
  </si>
  <si>
    <t>https://www.google.com/maps/d/viewer?mid=14Q6WqozGQhpE4KgQr-5zIPNjYiU&amp;ll=48.70934892055383%2C39.024242141799164&amp;z=13</t>
  </si>
  <si>
    <t>Slovianoserbs'k</t>
  </si>
  <si>
    <t>https://www.google.com/maps/d/viewer?mid=14Q6WqozGQhpE4KgQr-5zIPNjYiU&amp;ll=48.70969405642344%2C38.976761677817535&amp;z=16</t>
  </si>
  <si>
    <t>Smile</t>
  </si>
  <si>
    <t>Solnez'kiy</t>
  </si>
  <si>
    <t>N</t>
  </si>
  <si>
    <t>https://www.google.com/maps/d/viewer?mid=14Q6WqozGQhpE4KgQr-5zIPNjYiU&amp;ll=48.54226142406498%2C39.318000355319214&amp;z=13</t>
  </si>
  <si>
    <t>https://www.google.com/maps/d/viewer?mid=14Q6WqozGQhpE4KgQr-5zIPNjYiU&amp;ll=48.54762406576965%2C39.32315019662781&amp;z=13</t>
  </si>
  <si>
    <t>https://twitter.com/GorseFires/status/857183390197534720</t>
  </si>
  <si>
    <t>77 tanks = 2 Russian armoured battalions 35 SPGs = 2 Russian artillery battalions 13 IFVs = 1 company of Russian motor rifle infantry</t>
  </si>
  <si>
    <t>Total GE</t>
  </si>
  <si>
    <t>Total osce</t>
  </si>
  <si>
    <t xml:space="preserve">2 Russian artillery battalions </t>
  </si>
  <si>
    <t>4 Russian armoured battalions</t>
  </si>
  <si>
    <t>uspenka</t>
  </si>
  <si>
    <t>Bile</t>
  </si>
  <si>
    <t>Buhaivka</t>
  </si>
  <si>
    <t>TOT</t>
  </si>
  <si>
    <t>11 companies of Russian motor rifle infantry</t>
  </si>
  <si>
    <t>infantry fighting vehicles (IFVs) (BMP-1 / BMP-2)</t>
  </si>
  <si>
    <t>47.1208 37.8982</t>
  </si>
  <si>
    <t>Oblast</t>
  </si>
  <si>
    <t>Town</t>
  </si>
  <si>
    <t>Luhansk</t>
  </si>
  <si>
    <t>D</t>
  </si>
  <si>
    <t>Downtown / TTA / Front / Road</t>
  </si>
  <si>
    <t>F</t>
  </si>
  <si>
    <t>TTA</t>
  </si>
  <si>
    <t>Yasne - Uspenka</t>
  </si>
  <si>
    <t>Buhaiva / Hannivka</t>
  </si>
  <si>
    <t>Altchevsk</t>
  </si>
  <si>
    <t>Stakhanov</t>
  </si>
  <si>
    <t>Antratsyt</t>
  </si>
  <si>
    <t>Krasnyi Luch</t>
  </si>
  <si>
    <t>Krasnodon</t>
  </si>
  <si>
    <t>RUSSIE</t>
  </si>
  <si>
    <t>Sverdlovsk</t>
  </si>
  <si>
    <t>Kryms'ke</t>
  </si>
  <si>
    <t>Chtchastia</t>
  </si>
  <si>
    <t>Troits'ke</t>
  </si>
  <si>
    <t>Artemivs'kyi district</t>
  </si>
  <si>
    <t>Hostra Mohyla</t>
  </si>
  <si>
    <t>Schevchenka district</t>
  </si>
  <si>
    <t>Tsymlyans'ke selyshche</t>
  </si>
  <si>
    <t>Yeremenka district</t>
  </si>
  <si>
    <t>1-y subdisctrict</t>
  </si>
  <si>
    <t>Kam'yanobribrids'kyi district</t>
  </si>
  <si>
    <t>Petroven'ky</t>
  </si>
  <si>
    <t>X</t>
  </si>
  <si>
    <t>03 à 05 2017</t>
  </si>
  <si>
    <t>Yuzhna Lomuvatka</t>
  </si>
  <si>
    <t xml:space="preserve">front </t>
  </si>
  <si>
    <t>47.634113° 47.634113°</t>
  </si>
  <si>
    <t>Syhnal'ne</t>
  </si>
  <si>
    <t>47.947892° 37.527816°</t>
  </si>
  <si>
    <t>Staromykhailivka</t>
  </si>
  <si>
    <t>Front + mortars 10/15</t>
  </si>
  <si>
    <t>https://twitter.com/JesusFromMars/status/867340513795616768</t>
  </si>
  <si>
    <t>https://twitter.com/strannik_1981/status/854510991702446080</t>
  </si>
  <si>
    <t>https://twitter.com/strannik_1981/status/854500547990347776</t>
  </si>
  <si>
    <t>Dolomitne</t>
  </si>
  <si>
    <t>Hol'mivs'kyi</t>
  </si>
  <si>
    <t>Front 8/8/15</t>
  </si>
  <si>
    <t>Talove</t>
  </si>
  <si>
    <t>Veselohorivka</t>
  </si>
  <si>
    <t>Shyroka Balka</t>
  </si>
  <si>
    <t>Korsun</t>
  </si>
  <si>
    <t>https://www.google.com/maps/d/viewer?mid=14Q6WqozGQhpE4KgQr-5zIPNjYiU&amp;ll=48.197912797201184%2C38.095256367282104&amp;z=15</t>
  </si>
  <si>
    <t>front 2015</t>
  </si>
  <si>
    <t xml:space="preserve">@5urpher + photos / terra 30/8/16 + 24/7/15 </t>
  </si>
  <si>
    <t>UKR / main town / District</t>
  </si>
  <si>
    <t>Donetsk</t>
  </si>
  <si>
    <t>Torez</t>
  </si>
  <si>
    <t>Horlivka</t>
  </si>
  <si>
    <t>Svitlodars'k</t>
  </si>
  <si>
    <t>Karlo-Marksove</t>
  </si>
  <si>
    <t>Khartsyzk</t>
  </si>
  <si>
    <t>Makiivka</t>
  </si>
  <si>
    <t>R</t>
  </si>
  <si>
    <t>Komsomolske</t>
  </si>
  <si>
    <t>Sontseve</t>
  </si>
  <si>
    <t>Hratnitne</t>
  </si>
  <si>
    <t>Petrivske</t>
  </si>
  <si>
    <t>Styla</t>
  </si>
  <si>
    <t>Dokoutchaievsk</t>
  </si>
  <si>
    <t>Berezove</t>
  </si>
  <si>
    <t>Luhans'ke</t>
  </si>
  <si>
    <t>Mykolaivka</t>
  </si>
  <si>
    <t>Starohnativka</t>
  </si>
  <si>
    <t>Telmanovo</t>
  </si>
  <si>
    <t>Hranitne</t>
  </si>
  <si>
    <t>Novoazovsk</t>
  </si>
  <si>
    <t>Bezimenne</t>
  </si>
  <si>
    <t>Shyrokyne</t>
  </si>
  <si>
    <t>Vodyane</t>
  </si>
  <si>
    <t>Amvrossivka</t>
  </si>
  <si>
    <t>Pavlopil</t>
  </si>
  <si>
    <t>Pisky</t>
  </si>
  <si>
    <t>Marïnka</t>
  </si>
  <si>
    <t>Dzerjynsk</t>
  </si>
  <si>
    <t>Zaitseve</t>
  </si>
  <si>
    <t>48.171171° 38.254511°</t>
  </si>
  <si>
    <t xml:space="preserve">Chakhtarsk </t>
  </si>
  <si>
    <t>front 6/8/15</t>
  </si>
  <si>
    <t>Krasnoarmiis'ke</t>
  </si>
  <si>
    <t>front 11/2014</t>
  </si>
  <si>
    <t>https://www.google.com/maps/d/viewer?mid=14Q6WqozGQhpE4KgQr-5zIPNjYiU&amp;ll=47.18556460409769%2C38.180851021365356&amp;z=15  https://informnapalm.org/en/russian-propagandists-try-cover-tracks-reveal-tanker-truck-locations-donetsk-oblast-instead/</t>
  </si>
  <si>
    <t>Столовая</t>
  </si>
  <si>
    <t>Mykolaivla</t>
  </si>
  <si>
    <t>North</t>
  </si>
  <si>
    <t>22-31/08/2015</t>
  </si>
  <si>
    <t>Pryvitne</t>
  </si>
  <si>
    <t>LUHANSK Oblast</t>
  </si>
  <si>
    <t>Front - 1 destroyed</t>
  </si>
  <si>
    <t>UKR ?</t>
  </si>
  <si>
    <t>Pospana</t>
  </si>
  <si>
    <t>Amvrossiivka</t>
  </si>
  <si>
    <t>Komunarivka</t>
  </si>
  <si>
    <t>Avdiivka</t>
  </si>
  <si>
    <t>le 20/7 4ta+4tr + MOVES 18/6/16</t>
  </si>
  <si>
    <t xml:space="preserve"> +06/2016 + 9/16 + 2017</t>
  </si>
  <si>
    <t>marks</t>
  </si>
  <si>
    <t>Kalynivka</t>
  </si>
  <si>
    <t xml:space="preserve"> + mortars</t>
  </si>
  <si>
    <t>Ilovais'k</t>
  </si>
  <si>
    <t>Proletars'kyi District</t>
  </si>
  <si>
    <t xml:space="preserve"> + MORTARS</t>
  </si>
  <si>
    <t>5 TR LE 20/7</t>
  </si>
  <si>
    <t>Road Rozdolne/Michurine</t>
  </si>
  <si>
    <t>front 2017</t>
  </si>
  <si>
    <t>47.4108° 38.0105°</t>
  </si>
  <si>
    <t>1 antenna 11/2014 ?</t>
  </si>
  <si>
    <t>road 25/3/15</t>
  </si>
  <si>
    <t>1 tent 20/10/15 + n16/3/16</t>
  </si>
  <si>
    <t>road 12/9</t>
  </si>
  <si>
    <t>31/10-06/11/2015</t>
  </si>
  <si>
    <t>Molodyi Shaktar</t>
  </si>
  <si>
    <t>Karpovo-Nadezhdynka</t>
  </si>
  <si>
    <t>48.222090,38.206765</t>
  </si>
  <si>
    <t>47.232488,37.987624</t>
  </si>
  <si>
    <t>47.676167,38.059865</t>
  </si>
  <si>
    <t>47.966374,38.645305</t>
  </si>
  <si>
    <t>47.646397,38.138664</t>
  </si>
  <si>
    <t>47.657682,38.070696</t>
  </si>
  <si>
    <t>47.910338,38.210412</t>
  </si>
  <si>
    <t>https://twitter.com/GirkinGirkin/status/894141397959311361</t>
  </si>
  <si>
    <t>06-11/04/2016</t>
  </si>
  <si>
    <t>Biloskelyuvate</t>
  </si>
  <si>
    <t>20-30</t>
  </si>
  <si>
    <t>30-35</t>
  </si>
  <si>
    <t>https://www.google.com/maps/d/u/0/viewer?mid=14Q6WqozGQhpE4KgQr-5zIPNjYiU&amp;ll=47.94656801270887%2C38.16053329331203&amp;z=17</t>
  </si>
  <si>
    <t>https://www.google.com/maps/d/viewer?mid=14Q6WqozGQhpE4KgQr-5zIPNjYiU&amp;ll=47.11886296333353%2C38.05418638284607&amp;z=15 https://informnapalm.org/en/eight-122-mm-howitzers-spotted-novoazovsk-coordinates-aerial-photos/</t>
  </si>
  <si>
    <t>road 31/7/16</t>
  </si>
  <si>
    <t>ukr</t>
  </si>
  <si>
    <t>r</t>
  </si>
  <si>
    <t>err</t>
  </si>
  <si>
    <t>af</t>
  </si>
  <si>
    <t>destroyed ?</t>
  </si>
  <si>
    <t>e</t>
  </si>
  <si>
    <t>tanks 07/2015</t>
  </si>
  <si>
    <t>y</t>
  </si>
  <si>
    <t>Komuna</t>
  </si>
  <si>
    <t>Hryhorivka</t>
  </si>
  <si>
    <t>Krasnyi Partyzan</t>
  </si>
  <si>
    <t>Shevchenko</t>
  </si>
  <si>
    <t>dif</t>
  </si>
  <si>
    <t>Ol'khovatka</t>
  </si>
  <si>
    <t>m6</t>
  </si>
  <si>
    <t>5-11/08/2016</t>
  </si>
  <si>
    <t>Krasnodon / sorokyne</t>
  </si>
  <si>
    <t>Sadovyi</t>
  </si>
  <si>
    <t>????</t>
  </si>
  <si>
    <t>Front / UKR ?</t>
  </si>
  <si>
    <t>https://www.google.com/maps/d/viewer?mid=14Q6WqozGQhpE4KgQr-5zIPNjYiU&amp;ll=48.46849059277035%2C38.58905104692383&amp;z=12  https://informnapalm.org/29500-aerorazvedka/</t>
  </si>
  <si>
    <t>Stakhanov / Kadiivka</t>
  </si>
  <si>
    <t>Novyi - Hlybokyi</t>
  </si>
  <si>
    <t>m18</t>
  </si>
  <si>
    <t>7/2/16</t>
  </si>
  <si>
    <t>Vyshnevyi Dil</t>
  </si>
  <si>
    <t>1/9/15 + 6/11/15</t>
  </si>
  <si>
    <t>road 4/6/15</t>
  </si>
  <si>
    <t>3 ta 4/6/15</t>
  </si>
  <si>
    <t>1 le 30/7/15</t>
  </si>
  <si>
    <t>m7</t>
  </si>
  <si>
    <t>2 tr le 5/8/15</t>
  </si>
  <si>
    <t>Lobacheve</t>
  </si>
  <si>
    <t>Frunze</t>
  </si>
  <si>
    <t>1 tr 26/05/2015</t>
  </si>
  <si>
    <t>20 tr le 20/9/15</t>
  </si>
  <si>
    <t xml:space="preserve">Chornukhyne </t>
  </si>
  <si>
    <t>te</t>
  </si>
  <si>
    <t>buhaiva / Shym 10/8</t>
  </si>
  <si>
    <t>buhaiva</t>
  </si>
  <si>
    <t>shym</t>
  </si>
  <si>
    <t>5 ta + te + 1tr le 26/5/15</t>
  </si>
  <si>
    <t>Front - tent ?</t>
  </si>
  <si>
    <t>Front - 2 tr 31/7/15</t>
  </si>
  <si>
    <t>trucks</t>
  </si>
  <si>
    <t>arm. vechs</t>
  </si>
  <si>
    <t>01 - 06/11/2015</t>
  </si>
  <si>
    <t>05-11/06/2015</t>
  </si>
  <si>
    <t>? - 10 tr le 16/3/16</t>
  </si>
  <si>
    <t>m5</t>
  </si>
  <si>
    <t>21-26/05/2015</t>
  </si>
  <si>
    <t>10-13/04/2015</t>
  </si>
  <si>
    <t>2014 + 2ifvs 5/8/15</t>
  </si>
  <si>
    <t>Pobjeda</t>
  </si>
  <si>
    <t>47,59885 38,275406</t>
  </si>
  <si>
    <t>47.639767° 38.045216°</t>
  </si>
  <si>
    <t>@5urpher - photos // tent 09/2015</t>
  </si>
  <si>
    <t>TENTS 08/2016</t>
  </si>
  <si>
    <t>f</t>
  </si>
  <si>
    <t>Telmanovo / Boikivske</t>
  </si>
  <si>
    <t>47.962437 37.751067</t>
  </si>
  <si>
    <t>20-25/07/2015</t>
  </si>
  <si>
    <t>2TR 09/07/2015</t>
  </si>
  <si>
    <t>p</t>
  </si>
  <si>
    <t>? - 1t2015</t>
  </si>
  <si>
    <t>48.0238° 37.8030°</t>
  </si>
  <si>
    <t>48.0056° 37.8297°</t>
  </si>
  <si>
    <t>48.0765° 37.9301°</t>
  </si>
  <si>
    <t>road 1/9/15</t>
  </si>
  <si>
    <t>48.1090° 38.0730°</t>
  </si>
  <si>
    <t>48.0282° 38.1347°</t>
  </si>
  <si>
    <t>7 tr le 25/8/15</t>
  </si>
  <si>
    <t>48.0740° 38.1240°</t>
  </si>
  <si>
    <t>48.0744° 38.1207°</t>
  </si>
  <si>
    <t>47.5646° 37.9807°</t>
  </si>
  <si>
    <t>m?</t>
  </si>
  <si>
    <t>6-11/08/2015</t>
  </si>
  <si>
    <t>47.1093° 38.0505°</t>
  </si>
  <si>
    <t>47.1081° 38.1065°</t>
  </si>
  <si>
    <t>47.1646° 38.0780°</t>
  </si>
  <si>
    <t>47.1230° 38.1923°</t>
  </si>
  <si>
    <t>48.3584° 38.0283°</t>
  </si>
  <si>
    <t>47.8277° 37.7089°</t>
  </si>
  <si>
    <t>47.8280° 37.7114°</t>
  </si>
  <si>
    <t>47.8996° 37.7956°</t>
  </si>
  <si>
    <t>47.8913° 37.8034°</t>
  </si>
  <si>
    <t>@5urpher / mortar : Te 25/3/15+11/8</t>
  </si>
  <si>
    <t>17-20/10/2015</t>
  </si>
  <si>
    <t>48.2012° 37.9823°</t>
  </si>
  <si>
    <t>48.3113° 38.2596°</t>
  </si>
  <si>
    <t>48.3098° 38.1395°</t>
  </si>
  <si>
    <t>5tr le 11/3/15</t>
  </si>
  <si>
    <t>48.3098° 38.1195°</t>
  </si>
  <si>
    <t>01/09/2015 . 24/04/2015</t>
  </si>
  <si>
    <t>47.5116° 38.0247°</t>
  </si>
  <si>
    <t>47.8703° 37.9277°</t>
  </si>
  <si>
    <t>wiki / tent 11/14</t>
  </si>
  <si>
    <t>t</t>
  </si>
  <si>
    <t>t4</t>
  </si>
  <si>
    <t>t5</t>
  </si>
  <si>
    <t>48.0064° 38.0156°</t>
  </si>
  <si>
    <t>48.0236° 37.9299°</t>
  </si>
  <si>
    <t>48.1242° 37.8480°</t>
  </si>
  <si>
    <t>48.1241° 37.8505°</t>
  </si>
  <si>
    <t>t3</t>
  </si>
  <si>
    <t>t2</t>
  </si>
  <si>
    <t>48.1186° 37.8579°</t>
  </si>
  <si>
    <t>47.9958° 37.8685°</t>
  </si>
  <si>
    <t>48.0083° 37.8936°</t>
  </si>
  <si>
    <t>48.0299° 37.7964°</t>
  </si>
  <si>
    <t>47.6102° 38.0223°</t>
  </si>
  <si>
    <t>47.6014° 37.9570°</t>
  </si>
  <si>
    <t>11/8/15</t>
  </si>
  <si>
    <t>47.9436° 38.0954°</t>
  </si>
  <si>
    <t>48.4025° 38.1015°</t>
  </si>
  <si>
    <t>48.3941° 38.0909°</t>
  </si>
  <si>
    <t>48.4116° 38.0830°</t>
  </si>
  <si>
    <t>48.4048° 38.0566°</t>
  </si>
  <si>
    <t>48.411779° 38.0066°</t>
  </si>
  <si>
    <t>48.279264° 37.916231°</t>
  </si>
  <si>
    <t>48.2788° 37.9114°</t>
  </si>
  <si>
    <t>48.3698° 38.2602°</t>
  </si>
  <si>
    <t>48.3641° 38.2719°</t>
  </si>
  <si>
    <t>48.3786° 38.2803°</t>
  </si>
  <si>
    <t>48.3686° 38.2907°</t>
  </si>
  <si>
    <t>48.3709° 38.2875°</t>
  </si>
  <si>
    <t>48.3603° 38.2597°</t>
  </si>
  <si>
    <t>48.3719° 38.2448°</t>
  </si>
  <si>
    <t>48.3848° 38.2905°</t>
  </si>
  <si>
    <t>48.3942° 38.3154°</t>
  </si>
  <si>
    <t>18-26/02/2016</t>
  </si>
  <si>
    <t>48.3508° 38.2996°</t>
  </si>
  <si>
    <t>48.4032° 38.3253°</t>
  </si>
  <si>
    <t>48.4070° 38.3260°</t>
  </si>
  <si>
    <t>48.3689° 38.2950°</t>
  </si>
  <si>
    <t>48.3781° 38.3458°</t>
  </si>
  <si>
    <t>48.3784° 38.3480°</t>
  </si>
  <si>
    <t>48.3808° 38.3424°</t>
  </si>
  <si>
    <t>48.3809° 38.3437°</t>
  </si>
  <si>
    <t>48.3799° 38.3476°</t>
  </si>
  <si>
    <t>48.3807° 38.3455°</t>
  </si>
  <si>
    <t>48.3588° 38.3634°</t>
  </si>
  <si>
    <t>48.3635° 38.3639°</t>
  </si>
  <si>
    <t>48.4003° 38.3074°</t>
  </si>
  <si>
    <t>47.7593° 37.7936°</t>
  </si>
  <si>
    <t>47.7561° 37.8007°</t>
  </si>
  <si>
    <t>47.7615° 37.8032</t>
  </si>
  <si>
    <t>47.7616° 37.7845°</t>
  </si>
  <si>
    <t>48.2928° 38.3578°</t>
  </si>
  <si>
    <t>47.4746° 38.0170°</t>
  </si>
  <si>
    <t>47.4730° 38.0324°</t>
  </si>
  <si>
    <t>47.4735° 38.0325°</t>
  </si>
  <si>
    <t>47.47437° 38.0449°</t>
  </si>
  <si>
    <t>47.4841° 37.9991°</t>
  </si>
  <si>
    <t>47.4721° 38.0304°</t>
  </si>
  <si>
    <t>47.4729° 38.0295°</t>
  </si>
  <si>
    <t>47.4713° 38.0386°</t>
  </si>
  <si>
    <t>47.4768° 38.0311°</t>
  </si>
  <si>
    <t>47.4782° 38.0302°</t>
  </si>
  <si>
    <t>47.4742° 38.0400°</t>
  </si>
  <si>
    <t>47.4744° 38.0315°</t>
  </si>
  <si>
    <t>47.4715° 38.0157°</t>
  </si>
  <si>
    <t>47.8738° 37.6800°</t>
  </si>
  <si>
    <t>47.8480° 37.6448°</t>
  </si>
  <si>
    <t>47.7713° 37.6313°</t>
  </si>
  <si>
    <t>20-27/08/2015</t>
  </si>
  <si>
    <t>47.4489° 37.9491°</t>
  </si>
  <si>
    <t>47.4450° 37.9440°</t>
  </si>
  <si>
    <t>48.0745° 37.8829°</t>
  </si>
  <si>
    <t>48.0790°37.9100°</t>
  </si>
  <si>
    <t>48.3338° 38.3760°</t>
  </si>
  <si>
    <t>48.312661° 37.964155°</t>
  </si>
  <si>
    <t>48.313500° 37.969855°</t>
  </si>
  <si>
    <t>48.2931° 38.1751°</t>
  </si>
  <si>
    <t>48.2916° 38.1775°</t>
  </si>
  <si>
    <t>9-17/12/2015</t>
  </si>
  <si>
    <t>47.5757° 37.9748°</t>
  </si>
  <si>
    <t>front + convoi 11/8/15 +river crossing</t>
  </si>
  <si>
    <t>47.5762° 37.8853°</t>
  </si>
  <si>
    <t>47.5763° 37.8828°</t>
  </si>
  <si>
    <t>47.5755° 37.8752°</t>
  </si>
  <si>
    <t>47.5711° 37.8830°</t>
  </si>
  <si>
    <t>P</t>
  </si>
  <si>
    <t>47.5465° 37.8607°</t>
  </si>
  <si>
    <t>47.5442° 37.8612°</t>
  </si>
  <si>
    <t>47.5479° 37.8597°</t>
  </si>
  <si>
    <t>47.5421° 37.8679°</t>
  </si>
  <si>
    <t>47.5468° 37.8640°</t>
  </si>
  <si>
    <t>47.5420° 37.8610°</t>
  </si>
  <si>
    <t>47.7000° 38.4936°</t>
  </si>
  <si>
    <t>48.1241° 37.9762°</t>
  </si>
  <si>
    <t>48.1257° 37.9714°</t>
  </si>
  <si>
    <t>48.1112° 37.8638°</t>
  </si>
  <si>
    <t>48.1008° 37.8551°</t>
  </si>
  <si>
    <t>48.1289° 37.9791°</t>
  </si>
  <si>
    <t>Front 2 ta + 2 tr le1/10/15</t>
  </si>
  <si>
    <t>48.2020° 37.8943°</t>
  </si>
  <si>
    <t>48.2023° 37.8922°</t>
  </si>
  <si>
    <t>48.1982° 37.8895°</t>
  </si>
  <si>
    <t>48.1914° 37.8650°</t>
  </si>
  <si>
    <t>47.1440° 37.8455°</t>
  </si>
  <si>
    <t>47.1403° 37.9077°</t>
  </si>
  <si>
    <t>47.1385° 37.8396°</t>
  </si>
  <si>
    <t>47.1400° 37.8488°</t>
  </si>
  <si>
    <t>47.1561° 37.8641°</t>
  </si>
  <si>
    <t>47.1649° 37.8178°</t>
  </si>
  <si>
    <t>48.4008° 38.0225°</t>
  </si>
  <si>
    <t>48.4062° 38.0135°</t>
  </si>
  <si>
    <t>47.6710° 37.9482°</t>
  </si>
  <si>
    <t>47.4092° 37.9022°</t>
  </si>
  <si>
    <t>47.4064° 37.8962°</t>
  </si>
  <si>
    <t>47.4708° 38.0572°</t>
  </si>
  <si>
    <t>47.7301° 37.6701°</t>
  </si>
  <si>
    <t>47.7132° 37.6804°</t>
  </si>
  <si>
    <t>47.6899° 37.8321°</t>
  </si>
  <si>
    <t>47.7001° 37.8624°</t>
  </si>
  <si>
    <t>47.7028° 37.8009°</t>
  </si>
  <si>
    <t>47.7067° 37.8107°</t>
  </si>
  <si>
    <t>47.6955° 37.8169°</t>
  </si>
  <si>
    <t>47.6963° 37.8147°</t>
  </si>
  <si>
    <t>47.6275° 37.8277°</t>
  </si>
  <si>
    <t xml:space="preserve">47.6731° 37.8484° </t>
  </si>
  <si>
    <t>47.6917° 37.8308°</t>
  </si>
  <si>
    <t>road + foxholes + mortar marks 9/2015</t>
  </si>
  <si>
    <t>47.6313° 37.8995°</t>
  </si>
  <si>
    <t>47.6338° 37.8233°</t>
  </si>
  <si>
    <t>47.6440° 37.8292°</t>
  </si>
  <si>
    <t>47.6543° 37.8333°</t>
  </si>
  <si>
    <t>47.5462° 37.9119°</t>
  </si>
  <si>
    <t>47.5459° 37.9231°</t>
  </si>
  <si>
    <t>47.2295° 37.8835°</t>
  </si>
  <si>
    <t>47.2295° 37.8660°</t>
  </si>
  <si>
    <t>48.0067° 37.6344°</t>
  </si>
  <si>
    <t>48.0038° 37.6621°</t>
  </si>
  <si>
    <t>47.9890° 37.5794°</t>
  </si>
  <si>
    <t>47.9914° 37.5772°</t>
  </si>
  <si>
    <t>47.9948° 37.5653°</t>
  </si>
  <si>
    <t>47.9965° 37.5666°</t>
  </si>
  <si>
    <t>48.0067° 37.6837°</t>
  </si>
  <si>
    <t>47.9305° 37.5412°</t>
  </si>
  <si>
    <t>47.9102° 37.6600°</t>
  </si>
  <si>
    <t>47.2318° 37.8427°</t>
  </si>
  <si>
    <t>47.2559° 37.8593°</t>
  </si>
  <si>
    <t>47.2587° 37.8459°</t>
  </si>
  <si>
    <t>47.2355° 37.8537°</t>
  </si>
  <si>
    <t>47.2395° 37.8665°</t>
  </si>
  <si>
    <t>47.2394° 37.8549°</t>
  </si>
  <si>
    <t>47.2290° 37.8783°</t>
  </si>
  <si>
    <t>47.1963° 37.8805°</t>
  </si>
  <si>
    <t>47.1820° 37.8327°</t>
  </si>
  <si>
    <t>47.1780° 37.9355°</t>
  </si>
  <si>
    <t>47.1379° 37.8985°</t>
  </si>
  <si>
    <t>47.1200° 37.8413°</t>
  </si>
  <si>
    <t>47.1270° 37.9000°</t>
  </si>
  <si>
    <t>47.2440° 37.9094°</t>
  </si>
  <si>
    <t>47.2419° 37.9171°</t>
  </si>
  <si>
    <t>47.2426° 37.9169°</t>
  </si>
  <si>
    <t>47.2890° 37.8450°</t>
  </si>
  <si>
    <t>47.2936° 37.8664°</t>
  </si>
  <si>
    <t>47.2968° 37.9059°</t>
  </si>
  <si>
    <t>47.2977° 37.9088°</t>
  </si>
  <si>
    <t>47.2990° 37.9145°</t>
  </si>
  <si>
    <t>47.2978° 37.9110°</t>
  </si>
  <si>
    <t>47.9035° 37.7844°</t>
  </si>
  <si>
    <t>47.9007° 37.7856°</t>
  </si>
  <si>
    <t>47.7530° 37.6386°</t>
  </si>
  <si>
    <t>47.8180° 37.6490°</t>
  </si>
  <si>
    <t>47.8170° 37.6453°</t>
  </si>
  <si>
    <t>47.8182° 37.6452°</t>
  </si>
  <si>
    <t>47.8449° 37.6630°</t>
  </si>
  <si>
    <t>47.8325° 37.6478°</t>
  </si>
  <si>
    <t>47.8473° 37.6416°</t>
  </si>
  <si>
    <t>47.5343° 37.8996°</t>
  </si>
  <si>
    <t>47.5257° 37.9126°</t>
  </si>
  <si>
    <t>47.5407° 37.9213°</t>
  </si>
  <si>
    <t>47.5431° 37.9192°</t>
  </si>
  <si>
    <t>47.5380° 37.9283°</t>
  </si>
  <si>
    <t>47.5479° 37.9431°</t>
  </si>
  <si>
    <t>47.5558° 37.9565°</t>
  </si>
  <si>
    <t>47.5570° 37.9585°</t>
  </si>
  <si>
    <t>47.5457° 37.8597°</t>
  </si>
  <si>
    <t>47.4430° 38.2005°</t>
  </si>
  <si>
    <t>47.4805° 38.1885°</t>
  </si>
  <si>
    <t>47.4904° 38.1855°</t>
  </si>
  <si>
    <t>47.4896° 38.1804°</t>
  </si>
  <si>
    <t>47.4352° 38.1859°</t>
  </si>
  <si>
    <t>47.4983° 38.2367°</t>
  </si>
  <si>
    <t>47.4994° 38.2384°</t>
  </si>
  <si>
    <t>47.5311° 38.1175°</t>
  </si>
  <si>
    <t>47.9647° 38.5025°</t>
  </si>
  <si>
    <t>max</t>
  </si>
  <si>
    <t>47.9380° 37.5958°</t>
  </si>
  <si>
    <t>47.9429° 37.5547°</t>
  </si>
  <si>
    <t>ecart 4/5</t>
  </si>
  <si>
    <t>ecart 4/6</t>
  </si>
  <si>
    <t>ecart 5/6</t>
  </si>
  <si>
    <t>48.1630° 38.3510°</t>
  </si>
  <si>
    <t>48.1539° 38.3650°</t>
  </si>
  <si>
    <t>47.9254° 38.8211°</t>
  </si>
  <si>
    <t>48.1532° 38.3728°</t>
  </si>
  <si>
    <t>48.1397° 38.3543°</t>
  </si>
  <si>
    <t>48.0928° 38.2974°</t>
  </si>
  <si>
    <t>48.0938° 38.2905°</t>
  </si>
  <si>
    <t>H</t>
  </si>
  <si>
    <t>ecart 4/4</t>
  </si>
  <si>
    <t>ecart 3/4</t>
  </si>
  <si>
    <t>ecart 6/7</t>
  </si>
  <si>
    <t>Storage Rozdolne / Sontseve</t>
  </si>
  <si>
    <t>ecart 7/8</t>
  </si>
  <si>
    <t>47.9978° 37.7777°</t>
  </si>
  <si>
    <t>47.9298° 38.0007°</t>
  </si>
  <si>
    <t>ecart 8/8</t>
  </si>
  <si>
    <t>47.1036° 37.9348°</t>
  </si>
  <si>
    <t>ecart 8/9</t>
  </si>
  <si>
    <t>Storage Donetsk</t>
  </si>
  <si>
    <t>DO</t>
  </si>
  <si>
    <t>HA</t>
  </si>
  <si>
    <t>AM</t>
  </si>
  <si>
    <t>YE</t>
  </si>
  <si>
    <t>ecart 9/10</t>
  </si>
  <si>
    <t>ecart 10/11</t>
  </si>
  <si>
    <t>ecart 11/12</t>
  </si>
  <si>
    <t>ecart 12/03</t>
  </si>
  <si>
    <t>IL</t>
  </si>
  <si>
    <t>ecart 02/03</t>
  </si>
  <si>
    <t>Storage Bezimenne</t>
  </si>
  <si>
    <t>ecart 13/04</t>
  </si>
  <si>
    <t>S</t>
  </si>
  <si>
    <t>FR</t>
  </si>
  <si>
    <t>KU</t>
  </si>
  <si>
    <t>BEZ</t>
  </si>
  <si>
    <t>TOR</t>
  </si>
  <si>
    <t>HOR</t>
  </si>
  <si>
    <t>BZE</t>
  </si>
  <si>
    <t>donetsk</t>
  </si>
  <si>
    <t>KHA</t>
  </si>
  <si>
    <t>HORLIVKA / KIROVSKE</t>
  </si>
  <si>
    <t>HRATNINE</t>
  </si>
  <si>
    <t>DEB/ILL</t>
  </si>
  <si>
    <t>Storage Russia</t>
  </si>
  <si>
    <t>KOM</t>
  </si>
  <si>
    <t>Storage Ilovaisk/Morpyne</t>
  </si>
  <si>
    <t>Storage Amvrossivka</t>
  </si>
  <si>
    <t>Road / FRONT</t>
  </si>
  <si>
    <t>ecart 04/06</t>
  </si>
  <si>
    <t>New</t>
  </si>
  <si>
    <t>NX</t>
  </si>
  <si>
    <t>Storage Torez RU</t>
  </si>
  <si>
    <t>Storage Torez New</t>
  </si>
  <si>
    <t xml:space="preserve">Storage Torez </t>
  </si>
  <si>
    <t>Storage (Karlo-Marksove)</t>
  </si>
  <si>
    <t>FRONT</t>
  </si>
  <si>
    <t>ZONE</t>
  </si>
  <si>
    <t>DATE</t>
  </si>
  <si>
    <t>G.E.</t>
  </si>
  <si>
    <t>Reported (P)</t>
  </si>
  <si>
    <t>Reported (HP)</t>
  </si>
  <si>
    <t>% GE</t>
  </si>
  <si>
    <t>Outside</t>
  </si>
  <si>
    <t>new 4/2015</t>
  </si>
  <si>
    <t>new 8/2015</t>
  </si>
  <si>
    <t>48.0268° 37.8537°</t>
  </si>
  <si>
    <t>Main 09/2015</t>
  </si>
  <si>
    <t>% GE + rep.</t>
  </si>
  <si>
    <t>tanks</t>
  </si>
  <si>
    <t>New (Karlo-Marksove)</t>
  </si>
  <si>
    <t>Storage (Horlivka)</t>
  </si>
  <si>
    <t>NORD</t>
  </si>
  <si>
    <t>SUD</t>
  </si>
  <si>
    <t xml:space="preserve"> KM + HOR + ILL</t>
  </si>
  <si>
    <t xml:space="preserve"> KM + HOR </t>
  </si>
  <si>
    <t>KOM + TELM</t>
  </si>
  <si>
    <t>SUD + FRONT</t>
  </si>
  <si>
    <t>TTA Kuznetsovo 2016</t>
  </si>
  <si>
    <t>Trucks</t>
  </si>
  <si>
    <t>Armored</t>
  </si>
  <si>
    <t>ARM</t>
  </si>
  <si>
    <t>Reported on Twitter</t>
  </si>
  <si>
    <t>pic not presented on Twitter</t>
  </si>
  <si>
    <t>Non disponible (Non available)</t>
  </si>
  <si>
    <t>Reported, diff &lt; 2</t>
  </si>
  <si>
    <t>Reported lower figure</t>
  </si>
  <si>
    <t>Reported, diff &gt;3</t>
  </si>
  <si>
    <t>Colonne A</t>
  </si>
  <si>
    <t>Colonne E</t>
  </si>
  <si>
    <t>Colonne BK</t>
  </si>
  <si>
    <t>"S" = Synthese = estimated</t>
  </si>
  <si>
    <t>Colonne AJ</t>
  </si>
  <si>
    <t>links to @5urpher, informnapalm</t>
  </si>
  <si>
    <t>To check</t>
  </si>
  <si>
    <t>Colonne AW</t>
  </si>
  <si>
    <t>Pics dates 2014/2015</t>
  </si>
  <si>
    <t>Pics date 2016 (to do)</t>
  </si>
  <si>
    <t>Procédure (P)</t>
  </si>
  <si>
    <t>Hors Procédure (HP)</t>
  </si>
  <si>
    <t>Reported, position stayed, incidence &lt; 2</t>
  </si>
  <si>
    <t>Reported, position came earlier, incidence &lt; 2</t>
  </si>
  <si>
    <t>Reported, position came earlier, incidence &gt; 3</t>
  </si>
  <si>
    <t>Reported, position stayed, incidence &gt; 3</t>
  </si>
  <si>
    <t>"D" = dépôts (storages),"R"= Road, "TTA" = Training areas, "F" = Front</t>
  </si>
  <si>
    <t>47.9335° 37.6666°</t>
  </si>
  <si>
    <t>47.9622° 37.5392°</t>
  </si>
  <si>
    <t>47.9431° 37.5518°</t>
  </si>
  <si>
    <t>47.9756° 37.7965°</t>
  </si>
  <si>
    <t>47.9706° 37.8575°</t>
  </si>
  <si>
    <t>47.6660° 38.0652°</t>
  </si>
  <si>
    <t>47.5934° 38.027157°</t>
  </si>
  <si>
    <t>47.4188° 38.0690°</t>
  </si>
  <si>
    <t>47.4147° 38.0649°</t>
  </si>
  <si>
    <t>47.4147° 38.0622°</t>
  </si>
  <si>
    <t>47.2219° 37.9394°</t>
  </si>
  <si>
    <t>47.4132° 38.0647°</t>
  </si>
  <si>
    <t>47.4118° 38.0675°</t>
  </si>
  <si>
    <t>47.4075° 38.0632°</t>
  </si>
  <si>
    <t>47.4024° 38.0624°</t>
  </si>
  <si>
    <t>47.4123° 38.0636°</t>
  </si>
  <si>
    <t>Chervone</t>
  </si>
  <si>
    <t>47.8304° 37.8047°</t>
  </si>
  <si>
    <t>47.4153° 38.1044°</t>
  </si>
  <si>
    <t>47.3674° 38.0528°</t>
  </si>
  <si>
    <t>47.3751° 38.0690°</t>
  </si>
  <si>
    <t>47.3739° 38.0632°</t>
  </si>
  <si>
    <t>47.3773° 38.0661°</t>
  </si>
  <si>
    <t>48.0957° 38.2617°</t>
  </si>
  <si>
    <t>48.0924° 38.2920°</t>
  </si>
  <si>
    <t>48.0981° 38.2114°</t>
  </si>
  <si>
    <t>48.3000° 38.1842°</t>
  </si>
  <si>
    <t>48.2987° 38.1853°</t>
  </si>
  <si>
    <t>48.3085° 38.1914°</t>
  </si>
  <si>
    <t>48.2395° 38.1162°</t>
  </si>
  <si>
    <t>48.2418° 38.1170°</t>
  </si>
  <si>
    <t>48.2628° 38.1277°</t>
  </si>
  <si>
    <t>48.2525° 38.1414°</t>
  </si>
  <si>
    <t>48.2574° 38.1309°</t>
  </si>
  <si>
    <t>48.2610° 38.1163°</t>
  </si>
  <si>
    <t>48.2519° 38.1307°</t>
  </si>
  <si>
    <t>48.2562° 38.1342°</t>
  </si>
  <si>
    <t>48.2723° 38.1398°</t>
  </si>
  <si>
    <t>48.2341° 38.4146°</t>
  </si>
  <si>
    <t>48.2040° 38.0914°</t>
  </si>
  <si>
    <t>48.3650° 37.9423°</t>
  </si>
  <si>
    <t>48.3361° 37.9739°</t>
  </si>
  <si>
    <t>48.2981° 38.0209°</t>
  </si>
  <si>
    <t>48.2841° 38.0097°</t>
  </si>
  <si>
    <t>48.2997° 38.1048°</t>
  </si>
  <si>
    <t>48.3373° 37.9487°</t>
  </si>
  <si>
    <t>48.3590° 38.0290°</t>
  </si>
  <si>
    <t>48.0468° 38.4864°</t>
  </si>
  <si>
    <t>48.0023° 38.7935°</t>
  </si>
  <si>
    <t>47.9699° 38.6712°</t>
  </si>
  <si>
    <t>48.0200° 38.7532°</t>
  </si>
  <si>
    <t>48.0040° 38.5652°</t>
  </si>
  <si>
    <t>48.0065° 38.5765°</t>
  </si>
  <si>
    <t>48.0085° 38.5711°</t>
  </si>
  <si>
    <t>47.9797° 38.6432°</t>
  </si>
  <si>
    <t>47.9787° 38.6478°</t>
  </si>
  <si>
    <t>47.9790° 38.6418°</t>
  </si>
  <si>
    <t>47.9751° 38.6495°</t>
  </si>
  <si>
    <t>47.9558° 38.6313°</t>
  </si>
  <si>
    <t>47.9844° 38.5762°</t>
  </si>
  <si>
    <t>47.9850° 38.5810°</t>
  </si>
  <si>
    <t>47.9900 38.5850</t>
  </si>
  <si>
    <t>47.9870 38.5900</t>
  </si>
  <si>
    <t>47.9843° 38.5965°</t>
  </si>
  <si>
    <t>47.9916° 38.6012°</t>
  </si>
  <si>
    <t>47.9904° 38.6143°</t>
  </si>
  <si>
    <t>47.9774° 38.6017°</t>
  </si>
  <si>
    <t>47.8925° 38.1273°</t>
  </si>
  <si>
    <t>47.9496° 38.1603°</t>
  </si>
  <si>
    <t>47.9205° 38.1993°</t>
  </si>
  <si>
    <t>47.9353° 38.1883°</t>
  </si>
  <si>
    <t>47.9280° 38.2830°</t>
  </si>
  <si>
    <t>47.9239° 38.2712°</t>
  </si>
  <si>
    <t>47.9293° 38.2719°</t>
  </si>
  <si>
    <t>47.9345° 38.2502°</t>
  </si>
  <si>
    <t>47.9410° 38.2500°</t>
  </si>
  <si>
    <t>47.9453° 38.2462°</t>
  </si>
  <si>
    <t>47.9536° 38.2605°</t>
  </si>
  <si>
    <t>47.9484° 38.2611°</t>
  </si>
  <si>
    <t>47.9467° 38.2585°</t>
  </si>
  <si>
    <t>47.9458° 38.2571°</t>
  </si>
  <si>
    <t>47.9463° 38.2783°</t>
  </si>
  <si>
    <t>47.9436° 38.2812°</t>
  </si>
  <si>
    <t>47.9399° 38.2886°</t>
  </si>
  <si>
    <t>13-14/09/2016</t>
  </si>
  <si>
    <t>07-08/09/2016</t>
  </si>
  <si>
    <t>47.8069° 38.4549°</t>
  </si>
  <si>
    <t>47.8300° 38.5835°</t>
  </si>
  <si>
    <t>47.4919° 38.1862°</t>
  </si>
  <si>
    <t>47.506465° 38.240175°</t>
  </si>
  <si>
    <t>47.490216° 38.213747°</t>
  </si>
  <si>
    <t>47.485523° 38.215923°</t>
  </si>
  <si>
    <t>47.485578° 38.194621°</t>
  </si>
  <si>
    <t>47.1121° 37.9381°</t>
  </si>
  <si>
    <t>47.0981° 37.9469°</t>
  </si>
  <si>
    <t>47.0991° 37.9501°</t>
  </si>
  <si>
    <t>47.1019° 37.9386°</t>
  </si>
  <si>
    <t>47.2548° 38.2619°</t>
  </si>
  <si>
    <t>47.2477° 38.2411°</t>
  </si>
  <si>
    <t xml:space="preserve"> 47.2049° 38.1416°</t>
  </si>
  <si>
    <t>47.2155° 38.0882°</t>
  </si>
  <si>
    <t>47.1893° 38.1356°</t>
  </si>
  <si>
    <t>47.1892° 38.1344°</t>
  </si>
  <si>
    <t>47.1881° 38.1389°</t>
  </si>
  <si>
    <t>47.1900° 38.1291°</t>
  </si>
  <si>
    <t>47.2075° 38.1303°</t>
  </si>
  <si>
    <t xml:space="preserve"> 47.1810° 38.1180°</t>
  </si>
  <si>
    <t>47.1439° 37.8560°</t>
  </si>
  <si>
    <t>47.1815° 37.8659°</t>
  </si>
  <si>
    <t>47.1755° 37.8191°</t>
  </si>
  <si>
    <t>47.1934° 38.0472°</t>
  </si>
  <si>
    <t>47.1841° 37.9738°</t>
  </si>
  <si>
    <t>47.2317° 37.9273°</t>
  </si>
  <si>
    <t>47.2312° 37.9283°</t>
  </si>
  <si>
    <t>47.2302° 37.9314°</t>
  </si>
  <si>
    <t>47.2210° 37.9468°</t>
  </si>
  <si>
    <t>47.3100° 37.9339°</t>
  </si>
  <si>
    <t>47.2346° 37.8951°</t>
  </si>
  <si>
    <t>47.4814° 37.9625°</t>
  </si>
  <si>
    <t>47.4834° 37.9726°</t>
  </si>
  <si>
    <t>47.3530° 37.9430°</t>
  </si>
  <si>
    <t>47.3521° 37.9426°</t>
  </si>
  <si>
    <t>47.3503° 37.9278°</t>
  </si>
  <si>
    <t>47.7392° 37.6762°</t>
  </si>
  <si>
    <t>47.7564° 37.7565°</t>
  </si>
  <si>
    <t>47.7745° 37.7539°</t>
  </si>
  <si>
    <t>47.7764° 37.6418°</t>
  </si>
  <si>
    <t>47.8000° 37.6330°</t>
  </si>
  <si>
    <t>47.7742° 37.6284°</t>
  </si>
  <si>
    <t>47.7747° 37.6295°</t>
  </si>
  <si>
    <t>47.8304° 37.6587°</t>
  </si>
  <si>
    <t>47.8215° 37.6592°</t>
  </si>
  <si>
    <t>47.4246° 37.9978°</t>
  </si>
  <si>
    <t>47.4210° 37.9845°</t>
  </si>
  <si>
    <t>47.4069° 38.0281°</t>
  </si>
  <si>
    <t>47.4138° 38.0358°</t>
  </si>
  <si>
    <t>47.4050° 38.0396°</t>
  </si>
  <si>
    <t>47.4003° 38.0225°</t>
  </si>
  <si>
    <t>47.5655° 38.0488°</t>
  </si>
  <si>
    <t>47.7513° 38.0308°</t>
  </si>
  <si>
    <t>47.7518° 38.0294°</t>
  </si>
  <si>
    <t>47.7534° 38.0299°</t>
  </si>
  <si>
    <t>47.6412° 38.0479°</t>
  </si>
  <si>
    <t>47.6375° 38.0483°</t>
  </si>
  <si>
    <t>47.6695° 38.0867°</t>
  </si>
  <si>
    <t>47.6725° 38.0634°</t>
  </si>
  <si>
    <t>47.6239° 38.0722°</t>
  </si>
  <si>
    <t>47.6769° 38.0833°</t>
  </si>
  <si>
    <t>47.6352° 37.9799°</t>
  </si>
  <si>
    <t>47.4692° 38.0284°</t>
  </si>
  <si>
    <t>47.4731° 38.0314°</t>
  </si>
  <si>
    <t>47.4084° 37.9034°</t>
  </si>
  <si>
    <t>47.4084° 37.8987°</t>
  </si>
  <si>
    <t>47.5448° 37.8598°</t>
  </si>
  <si>
    <t>47.1455° 37.8065°</t>
  </si>
  <si>
    <t>48.4134° 38.1480°</t>
  </si>
  <si>
    <t>16-19/08/2016</t>
  </si>
  <si>
    <t>48.4067° 38.1487°</t>
  </si>
  <si>
    <t>48.4154° 38.0626°</t>
  </si>
  <si>
    <t>48.0467° 38.1296°</t>
  </si>
  <si>
    <t>48.0315° 38.1883°</t>
  </si>
  <si>
    <t>48.0367° 38.5101°</t>
  </si>
  <si>
    <t>48.0197° 38.4878°</t>
  </si>
  <si>
    <t>48.0159° 37.7536°</t>
  </si>
  <si>
    <t>47.9946° 37.7284°</t>
  </si>
  <si>
    <t>47.9993° 37.7558°</t>
  </si>
  <si>
    <t>47.9862° 37.7810°</t>
  </si>
  <si>
    <t>48.0125° 37.7433°</t>
  </si>
  <si>
    <t>47.9905° 37.8560°</t>
  </si>
  <si>
    <t>48.0519° 37.8950°</t>
  </si>
  <si>
    <t>48.0664° 37.9521°</t>
  </si>
  <si>
    <t>48.0395° 37.9500°</t>
  </si>
  <si>
    <t>48.1312° 37.8693°</t>
  </si>
  <si>
    <t>48.1332° 37.8871°</t>
  </si>
  <si>
    <t>48.1291° 37.8927°</t>
  </si>
  <si>
    <t>48.1264° 37.8343°</t>
  </si>
  <si>
    <t>48.1893° 38.0001°</t>
  </si>
  <si>
    <t>48.2094° 38.1064°</t>
  </si>
  <si>
    <t>48.1898° 38.0620°</t>
  </si>
  <si>
    <t>47.9777° 37.9862°</t>
  </si>
  <si>
    <t>47.9981° 37.9467°</t>
  </si>
  <si>
    <t>47.9958° 37.9218°</t>
  </si>
  <si>
    <t>47.9931° 37.7996°</t>
  </si>
  <si>
    <t>47.9876° 37.8048°</t>
  </si>
  <si>
    <t>47.9634° 37.8045°</t>
  </si>
  <si>
    <t>48.0038° 37.7663°</t>
  </si>
  <si>
    <t>48.0214° 37.7679°</t>
  </si>
  <si>
    <t>48.0148° 37.7181°</t>
  </si>
  <si>
    <t>47.9933° 37.7696°</t>
  </si>
  <si>
    <t>48.0222° 37.7616°</t>
  </si>
  <si>
    <t>48.0334° 37.7079°</t>
  </si>
  <si>
    <t>47.9754° 37.8663°</t>
  </si>
  <si>
    <t>47.9610° 37.8150°</t>
  </si>
  <si>
    <t>47.9528° 37.8655°</t>
  </si>
  <si>
    <t>48.0356° 37.9007°</t>
  </si>
  <si>
    <t>47.9448° 38.0144°</t>
  </si>
  <si>
    <t>47.9331° 38.0058°</t>
  </si>
  <si>
    <t>48.0857° 37.9218°</t>
  </si>
  <si>
    <t>48.0972° 37.8922°</t>
  </si>
  <si>
    <t>47.9562° 37.8678°</t>
  </si>
  <si>
    <t>47.9488° 37.8884°</t>
  </si>
  <si>
    <t>47.9522° 37.8610°</t>
  </si>
  <si>
    <t>47.9296° 37.9070°</t>
  </si>
  <si>
    <t>47.9811° 37.8468°</t>
  </si>
  <si>
    <t>47.9472° 37.9633°</t>
  </si>
  <si>
    <t>48.0006° 37.8605°</t>
  </si>
  <si>
    <t>48.0049° 37.8706°</t>
  </si>
  <si>
    <t>48.0579° 37.7665°</t>
  </si>
  <si>
    <t>Novohryhorivka</t>
  </si>
  <si>
    <t>48.3705° 38.4088°</t>
  </si>
  <si>
    <t>48.3680° 38.4213°</t>
  </si>
  <si>
    <t>48.3673° 38.4240°</t>
  </si>
  <si>
    <t>48.3676° 38.4226°</t>
  </si>
  <si>
    <t>48.3614° 38.4184°</t>
  </si>
  <si>
    <t>48.3677° 38.4105°</t>
  </si>
  <si>
    <t>48.3689° 38.4084°</t>
  </si>
  <si>
    <t>48.3606° 38.4208°</t>
  </si>
  <si>
    <t>48.3636° 38.4178°</t>
  </si>
  <si>
    <t>48.3621° 38.4171°</t>
  </si>
  <si>
    <t>48.3610° 38.4138°</t>
  </si>
  <si>
    <t>48.3625° 38.4233°</t>
  </si>
  <si>
    <t>48.3619° 38.4223°</t>
  </si>
  <si>
    <t>48.3620° 38.4242°</t>
  </si>
  <si>
    <t>type</t>
  </si>
  <si>
    <t>armored</t>
  </si>
  <si>
    <t>48.5270° 39.3870°</t>
  </si>
  <si>
    <t>48.5280° 39.4000°</t>
  </si>
  <si>
    <t>https://www.google.com/maps/d/viewer?mid=14Q6WqozGQhpE4KgQr-5zIPNjYiU&amp;ll=48.571177443368995%2C39.36305073793335&amp;z=15</t>
  </si>
  <si>
    <t>48.5730° 39.3515°</t>
  </si>
  <si>
    <t>48.5771° 39.3020°</t>
  </si>
  <si>
    <t>48.5363° 39.4150°</t>
  </si>
  <si>
    <t>48.5765° 39.5300°</t>
  </si>
  <si>
    <t>48.6980° 38.9790°</t>
  </si>
  <si>
    <t>48.6620° 38.8650°</t>
  </si>
  <si>
    <t>48.5620° 38.9465°</t>
  </si>
  <si>
    <t>48.5825° 38.6295°</t>
  </si>
  <si>
    <t>48.5018° 38.6770°</t>
  </si>
  <si>
    <t>48.5429° 38.5484°</t>
  </si>
  <si>
    <t>27-30/08/2016</t>
  </si>
  <si>
    <t>48.1235° 38.9905°</t>
  </si>
  <si>
    <t>48.0755° 38.9895°</t>
  </si>
  <si>
    <t>48.0470° 38.9450°</t>
  </si>
  <si>
    <t>48.4030° 39.6400°</t>
  </si>
  <si>
    <t>Zemlyane</t>
  </si>
  <si>
    <t>R330-ZH informnapalm</t>
  </si>
  <si>
    <t>https://informnapalm.org/en/russian-r-330zh-jammer-detected-7-km-from-the-contact-line-in-donbas/</t>
  </si>
  <si>
    <t>48.1475° 38.9370°</t>
  </si>
  <si>
    <t>48.1550° 38.8890°</t>
  </si>
  <si>
    <t>48.6325° 38.4950°</t>
  </si>
  <si>
    <t>48.4620° 38.4410°</t>
  </si>
  <si>
    <t>30/7/-1/8/2015</t>
  </si>
  <si>
    <t>20-24/7/2015</t>
  </si>
  <si>
    <t>48.5280° 39.3710°</t>
  </si>
  <si>
    <t>10-18/09/2015</t>
  </si>
  <si>
    <t>nd</t>
  </si>
  <si>
    <t>48.5200° 39.3150°</t>
  </si>
  <si>
    <t>48.5160° 39.3090°</t>
  </si>
  <si>
    <t>48.5160° 39.3000°</t>
  </si>
  <si>
    <t>48.5350° 39.2780°</t>
  </si>
  <si>
    <t>48.5360° 39.2900°</t>
  </si>
  <si>
    <t>48.5225° 39.3745°</t>
  </si>
  <si>
    <t>48.5275° 39.3750°</t>
  </si>
  <si>
    <t>48.5280° 39.3570°</t>
  </si>
  <si>
    <t>48.5290° 39.3780°</t>
  </si>
  <si>
    <t>48.5300° 39.3805°</t>
  </si>
  <si>
    <t>48.5230° 39.3870°</t>
  </si>
  <si>
    <t>48.5420° 39.3380°</t>
  </si>
  <si>
    <t>48.5400° 39.3770°</t>
  </si>
  <si>
    <t>48.5400° 39.3270°</t>
  </si>
  <si>
    <t>48.5365° 39.3180°</t>
  </si>
  <si>
    <t>t1</t>
  </si>
  <si>
    <t>48.5375° 39.3230°</t>
  </si>
  <si>
    <t>48.5355° 39.3200°</t>
  </si>
  <si>
    <t>48.5350° 39.3210°</t>
  </si>
  <si>
    <t>48.5245° 39.3610°</t>
  </si>
  <si>
    <t>48.5260° 39.3750°</t>
  </si>
  <si>
    <t>48.5470° 39.4305°</t>
  </si>
  <si>
    <t>48.6470° 39.3820°</t>
  </si>
  <si>
    <t xml:space="preserve">48.5730° 39.4135° </t>
  </si>
  <si>
    <t>48.5795° 39.3030°</t>
  </si>
  <si>
    <t>48.5785° 39.3010°</t>
  </si>
  <si>
    <t>48.5735° 39.2870°</t>
  </si>
  <si>
    <t>48.5850° 39.4030°</t>
  </si>
  <si>
    <t>48.5810° 39.2640°</t>
  </si>
  <si>
    <t>48.5800° 39.2675°</t>
  </si>
  <si>
    <t>48.5871° 39.2120°</t>
  </si>
  <si>
    <t>frontline 2014</t>
  </si>
  <si>
    <t>48.5850° 39.2310°</t>
  </si>
  <si>
    <t>48.5675° 39.3405°</t>
  </si>
  <si>
    <t>48.5670° 39.3385°</t>
  </si>
  <si>
    <t>48.5740° 39.3410°</t>
  </si>
  <si>
    <t>48.5785° 39.3090°</t>
  </si>
  <si>
    <t>48.5800° 39.3480°</t>
  </si>
  <si>
    <t>48.5620° 39.3625°</t>
  </si>
  <si>
    <t>48.5780° 39.3430°</t>
  </si>
  <si>
    <t>48.5775° 39.3380°</t>
  </si>
  <si>
    <t>48.5560° 39.2850°</t>
  </si>
  <si>
    <t>48.5795° 39.3515°</t>
  </si>
  <si>
    <t>48.5915° 39.2585°</t>
  </si>
  <si>
    <t>48.5810° 39.2925°</t>
  </si>
  <si>
    <t>48.5605° 39.3155°</t>
  </si>
  <si>
    <t>48.5485° 39.3330°</t>
  </si>
  <si>
    <t>48.5435° 39.3315°</t>
  </si>
  <si>
    <t>48.5380° 39.3555°</t>
  </si>
  <si>
    <t>48.5667° 39.3476°</t>
  </si>
  <si>
    <t>48.5670° 39.3455°</t>
  </si>
  <si>
    <t xml:space="preserve"> 48.5638° 39.3315°</t>
  </si>
  <si>
    <t>48.5315° 39.3440°</t>
  </si>
  <si>
    <t>48.5575° 39.3165°</t>
  </si>
  <si>
    <t>https://twitter.com/5urpher/status/933403522476990465</t>
  </si>
  <si>
    <t>48.3230° 39.6515°</t>
  </si>
  <si>
    <t>48.5780° 39.4030°</t>
  </si>
  <si>
    <t>48.6000° 39.1675°</t>
  </si>
  <si>
    <t>48.6020° 39.1715°</t>
  </si>
  <si>
    <t>48.5985° 39.1700°</t>
  </si>
  <si>
    <t>48.5980° 39.1960°</t>
  </si>
  <si>
    <t>48.5970° 39.1785°</t>
  </si>
  <si>
    <t>48.5955° 39.1790°</t>
  </si>
  <si>
    <t>48.5560° 39.1810°</t>
  </si>
  <si>
    <t>48.5570° 39.1830°</t>
  </si>
  <si>
    <t>48.5550° 39.1825°</t>
  </si>
  <si>
    <t>48.5560° 39.1840°</t>
  </si>
  <si>
    <t>48.5580° 39.1810°</t>
  </si>
  <si>
    <t>48.3765° 39.1160°</t>
  </si>
  <si>
    <t>48.3750° 39.1305°</t>
  </si>
  <si>
    <t>48.3705° 39.1270°</t>
  </si>
  <si>
    <t>48.3915° 39.0680°</t>
  </si>
  <si>
    <t>48.3845° 39.0740°</t>
  </si>
  <si>
    <t>48.3550° 39.0625°</t>
  </si>
  <si>
    <t>48.3645° 39.0785°</t>
  </si>
  <si>
    <t>48.3600° 39.0860°</t>
  </si>
  <si>
    <t>48.3480° 39.0990°</t>
  </si>
  <si>
    <t>48.3810° 39.0535°</t>
  </si>
  <si>
    <t>48.3915° 39.0810°</t>
  </si>
  <si>
    <t>48.3360° 39.0470°</t>
  </si>
  <si>
    <t>48.3670° 39.0000°</t>
  </si>
  <si>
    <t>48.3610° 39.0650°</t>
  </si>
  <si>
    <t>48.3500° 39.0610°</t>
  </si>
  <si>
    <t>48.3670° 39.0665°</t>
  </si>
  <si>
    <t>48.3330° 39.1455°</t>
  </si>
  <si>
    <t>48.3550° 39.1420°</t>
  </si>
  <si>
    <t>48.3375° 39.1145°</t>
  </si>
  <si>
    <t>48.3585° 39.1375°</t>
  </si>
  <si>
    <t>48.3490° 39.1670°</t>
  </si>
  <si>
    <t>48.3525° 39.1645°</t>
  </si>
  <si>
    <t>48.3430° 39.1670°</t>
  </si>
  <si>
    <t>48.3365° 39.1230°</t>
  </si>
  <si>
    <t>48.3315° 39.1825°</t>
  </si>
  <si>
    <t>48.3228° 39.1535°</t>
  </si>
  <si>
    <t>48.3205° 39.1500°</t>
  </si>
  <si>
    <t>48.3205° 39.1330°</t>
  </si>
  <si>
    <t>48.3220° 39.1260°</t>
  </si>
  <si>
    <t>48.3280° 39.1175°</t>
  </si>
  <si>
    <t>48.3291° 39.1375°</t>
  </si>
  <si>
    <t>48.4065° 39.1330°</t>
  </si>
  <si>
    <t>48.4065° 39.2285°</t>
  </si>
  <si>
    <t>48.3940° 39.2355°</t>
  </si>
  <si>
    <t>48.4075° 39.2310°</t>
  </si>
  <si>
    <t>48.4080° 38.8800°</t>
  </si>
  <si>
    <t>48.4045° 38.8815°</t>
  </si>
  <si>
    <t>48.4140° 38.8810°</t>
  </si>
  <si>
    <t>20-26/09/2015</t>
  </si>
  <si>
    <t>48.3960° 38.8880°</t>
  </si>
  <si>
    <t>48.3850° 38.8850°</t>
  </si>
  <si>
    <t>48.3970° 38.8800°</t>
  </si>
  <si>
    <t>48.4910° 39.0630°</t>
  </si>
  <si>
    <t>48.4535° 38.9735°</t>
  </si>
  <si>
    <t>48.4410° 38.9680°</t>
  </si>
  <si>
    <t>48.4310° 38.9860°</t>
  </si>
  <si>
    <t>48.4275° 38.9800°</t>
  </si>
  <si>
    <t>48.4325° 38.9790°</t>
  </si>
  <si>
    <t>48.5605° 39.2155°</t>
  </si>
  <si>
    <t>48.5660° 39.2285°</t>
  </si>
  <si>
    <t>48.5660° 39.2315°</t>
  </si>
  <si>
    <t>48.0475° 37.9065°</t>
  </si>
  <si>
    <t>47.9600° 37.7225°</t>
  </si>
  <si>
    <t>48.0450° 37.9005°</t>
  </si>
  <si>
    <t>12-17/09/2015</t>
  </si>
  <si>
    <t>08-13/04/2016</t>
  </si>
  <si>
    <t>48.0465° 37.8990°</t>
  </si>
  <si>
    <t>48.5320° 39.4630°</t>
  </si>
  <si>
    <t>48.5270° 39.4640°</t>
  </si>
  <si>
    <t>48.5480° 39.4890°</t>
  </si>
  <si>
    <t>48.5560° 39.0275°</t>
  </si>
  <si>
    <t>48.4910° 38.9710°</t>
  </si>
  <si>
    <t>48.5250° 39.6675°</t>
  </si>
  <si>
    <t>48.6295° 39.2150°</t>
  </si>
  <si>
    <t>48.4390° 38.8095°</t>
  </si>
  <si>
    <t>48.4480° 38.8370°</t>
  </si>
  <si>
    <t>48.4495° 38.8290°</t>
  </si>
  <si>
    <t>48.4600° 38.8075°</t>
  </si>
  <si>
    <t>48.4415° 38.8035°</t>
  </si>
  <si>
    <t>48.4895° 38.7930°</t>
  </si>
  <si>
    <t>48.4770° 38.8385°</t>
  </si>
  <si>
    <t>48.4485° 38.8025°</t>
  </si>
  <si>
    <t>48.4350° 38.8095°</t>
  </si>
  <si>
    <t>48.4745° 38.8030°</t>
  </si>
  <si>
    <t>48.4305° 38.8320°</t>
  </si>
  <si>
    <t>48.4745° 38.7810°</t>
  </si>
  <si>
    <t>48.4675° 38.7790°</t>
  </si>
  <si>
    <t>48.4665° 38.7800°</t>
  </si>
  <si>
    <t>48.4775° 38.7865°</t>
  </si>
  <si>
    <t>48.4870° 38.7770°</t>
  </si>
  <si>
    <t>48.4710° 38.7725°</t>
  </si>
  <si>
    <t>48.4705° 38.7763°</t>
  </si>
  <si>
    <t>48.4745° 38.7785°</t>
  </si>
  <si>
    <t>48.4575° 38.8035°</t>
  </si>
  <si>
    <t>48.4885° 38.7855°</t>
  </si>
  <si>
    <t>48.4740° 38.8275°</t>
  </si>
  <si>
    <t>48.3925° 38.8010°</t>
  </si>
  <si>
    <t>48.4195° 38.6905°</t>
  </si>
  <si>
    <t>48.4050° 38.6315°</t>
  </si>
  <si>
    <t>48.4370° 38.5575°</t>
  </si>
  <si>
    <t>48.4365° 38.9095°</t>
  </si>
  <si>
    <t>48.4340° 38.8990°</t>
  </si>
  <si>
    <t>48.4340° 38.9015°</t>
  </si>
  <si>
    <t>48.5670° 38.6445°</t>
  </si>
  <si>
    <t xml:space="preserve">48.5775° 38.6375° </t>
  </si>
  <si>
    <t xml:space="preserve">48.5745° 38.6650° </t>
  </si>
  <si>
    <t>48.5860° 38.6585°</t>
  </si>
  <si>
    <t>48.5565° 38.6275°</t>
  </si>
  <si>
    <t>48.5645° 38.6415°</t>
  </si>
  <si>
    <t>48.5625° 38.6470°</t>
  </si>
  <si>
    <t>48.3770° 39.7825°</t>
  </si>
  <si>
    <t>48.3840° 38.5345°</t>
  </si>
  <si>
    <t>48.3825° 38.5370°</t>
  </si>
  <si>
    <t>48.4020° 38.5270°</t>
  </si>
  <si>
    <t>48.4455° 38.5490°</t>
  </si>
  <si>
    <t>48.4880° 38.5890°</t>
  </si>
  <si>
    <t>48.4915° 38.6145°</t>
  </si>
  <si>
    <t>48.5855° 38.6430°</t>
  </si>
  <si>
    <t>48.5490° 38.6115°</t>
  </si>
  <si>
    <t>48.5725° 38.6460°</t>
  </si>
  <si>
    <t>48.5010° 38.6290°</t>
  </si>
  <si>
    <t>48.4970° 38.6485°</t>
  </si>
  <si>
    <t>48.5225° 38.6580°</t>
  </si>
  <si>
    <t>5-10/08/2015</t>
  </si>
  <si>
    <t>48.5215° 38.7080°</t>
  </si>
  <si>
    <t>48.4730° 38.6540°</t>
  </si>
  <si>
    <t>48.5235° 38.6370°</t>
  </si>
  <si>
    <t>48.5480° 38.5655°</t>
  </si>
  <si>
    <t>48.5520° 38.5705°</t>
  </si>
  <si>
    <t>48.5495° 38.5680°</t>
  </si>
  <si>
    <t>48.5650° 38.5125°</t>
  </si>
  <si>
    <t>48.5335° 38.4715°</t>
  </si>
  <si>
    <t>48.5205° 38.4660°</t>
  </si>
  <si>
    <t>48.4690° 38.4365°</t>
  </si>
  <si>
    <t>48.4615° 38.4255°</t>
  </si>
  <si>
    <t>48.4675° 38.4500°</t>
  </si>
  <si>
    <t>48.4935° 38.4805°</t>
  </si>
  <si>
    <t>48.4950° 38.5060°</t>
  </si>
  <si>
    <t>48.4975° 38.4510°</t>
  </si>
  <si>
    <t>48.5005° 38.4570°</t>
  </si>
  <si>
    <t>48.4865° 38.4395°</t>
  </si>
  <si>
    <t>48.5655° 38.5175°</t>
  </si>
  <si>
    <t>48.4100° 38.4140°</t>
  </si>
  <si>
    <t>Nyzhnje Lozove</t>
  </si>
  <si>
    <t>48.4100° 38.4130°</t>
  </si>
  <si>
    <t>48.4135° 38.4115°</t>
  </si>
  <si>
    <t>48.4470° 38.5065°</t>
  </si>
  <si>
    <t>48.5430° 38.4715°</t>
  </si>
  <si>
    <t>48.5850° 38.4360°</t>
  </si>
  <si>
    <t>48.5910° 38.4350°</t>
  </si>
  <si>
    <t>48.5880° 38.4495°</t>
  </si>
  <si>
    <t>48.5650° 38.4725°</t>
  </si>
  <si>
    <t>48.4770° 38.4610°</t>
  </si>
  <si>
    <t>48.4795° 38.4705°</t>
  </si>
  <si>
    <t>48.4445° 38.4790°</t>
  </si>
  <si>
    <t>48.4720° 38.8460°</t>
  </si>
  <si>
    <t>48.1370 38.9200°</t>
  </si>
  <si>
    <t>48.5690° 38.7650°</t>
  </si>
  <si>
    <t>48.6340° 38.5325°</t>
  </si>
  <si>
    <t>48.6100° 38.5320°</t>
  </si>
  <si>
    <t>48.6265° 38.5225°</t>
  </si>
  <si>
    <t>48.6310° 38.5595°</t>
  </si>
  <si>
    <t>48.6205° 38.5410°</t>
  </si>
  <si>
    <t>48.6405° 38.5295°</t>
  </si>
  <si>
    <t>48.3075° 39.5750°</t>
  </si>
  <si>
    <t>48.3090° 39.7170°</t>
  </si>
  <si>
    <t>48.3020° 39.7305°</t>
  </si>
  <si>
    <t>48.3030° 39.7255°</t>
  </si>
  <si>
    <t>48.3135° 39.7090°</t>
  </si>
  <si>
    <t>48.1345° 38.9660°</t>
  </si>
  <si>
    <t>48.1435° 38.8990°</t>
  </si>
  <si>
    <t>48.1520° 38.9430°</t>
  </si>
  <si>
    <t>48.1280° 38.8890°</t>
  </si>
  <si>
    <t>48.2875° 38.5850°</t>
  </si>
  <si>
    <t>48.1615° 38.9280°</t>
  </si>
  <si>
    <t>48.1670° 38.9235°</t>
  </si>
  <si>
    <t>48.1330° 39.0290°</t>
  </si>
  <si>
    <t>48.6715° 39.3095°</t>
  </si>
  <si>
    <t>48.6765° 39.2845°</t>
  </si>
  <si>
    <t>48.7065° 39.2835°</t>
  </si>
  <si>
    <t>48.6977° 39.2685°</t>
  </si>
  <si>
    <t>48.7115° 39.2860°</t>
  </si>
  <si>
    <t>48.7290° 39.2820°</t>
  </si>
  <si>
    <t>48.7325° 39.3085°</t>
  </si>
  <si>
    <t>48.6940° 38.9840°</t>
  </si>
  <si>
    <t>48.6900° 38.9770°</t>
  </si>
  <si>
    <t>48.7107° 38.9760°</t>
  </si>
  <si>
    <t>48.6845° 38.9900°</t>
  </si>
  <si>
    <t>48.6660° 38.8690°</t>
  </si>
  <si>
    <t>48.7055° 38.9020°</t>
  </si>
  <si>
    <t>48.7040° 38.9015°</t>
  </si>
  <si>
    <t>48.3115° 38.4515°</t>
  </si>
  <si>
    <t>48.3060° 38.4385°</t>
  </si>
  <si>
    <t>48.3565° 38.4790°</t>
  </si>
  <si>
    <t>48.3095° 38.4330°</t>
  </si>
  <si>
    <t>48.3125° 38.4425°</t>
  </si>
  <si>
    <t>48.3090° 38.4370°</t>
  </si>
  <si>
    <t>48.3230° 38.5320°</t>
  </si>
  <si>
    <t>48.3165° 38.5140°</t>
  </si>
  <si>
    <t>48.1190° 39.0735°</t>
  </si>
  <si>
    <t>48.1240° 39.0855°</t>
  </si>
  <si>
    <t>48.0990° 39.0720°</t>
  </si>
  <si>
    <t>48.0900° 39.0615°</t>
  </si>
  <si>
    <t>48.3415° 39.7135°</t>
  </si>
  <si>
    <t>48.3355° 39.7015°</t>
  </si>
  <si>
    <t>48.3345° 39.7055°</t>
  </si>
  <si>
    <t>48.0715° 38.9780°</t>
  </si>
  <si>
    <t>48.0905° 38.9635°</t>
  </si>
  <si>
    <t>48.6335° 38.5250°</t>
  </si>
  <si>
    <t>48.6325° 38.5120°</t>
  </si>
  <si>
    <t>48.6320° 38.5135°</t>
  </si>
  <si>
    <t>48.6355° 38.6400°</t>
  </si>
  <si>
    <t>48.6300° 38.6495°</t>
  </si>
  <si>
    <t>48.6310° 38.6630°</t>
  </si>
  <si>
    <t>48.1315° 39.0245°</t>
  </si>
  <si>
    <t>48.1420° 38.9095°</t>
  </si>
  <si>
    <t>48.1955° 38.9340°</t>
  </si>
  <si>
    <t>48.4540° 39.7010°</t>
  </si>
  <si>
    <t>48.6945° 38.6740°</t>
  </si>
  <si>
    <t>48.6455° 38.6710°</t>
  </si>
  <si>
    <t>48.1360° 38.9155°</t>
  </si>
  <si>
    <t>48.1335° 38.9147°</t>
  </si>
  <si>
    <t>48.1400° 38.9125°</t>
  </si>
  <si>
    <t>https://www.google.com/maps/d/viewer?mid=14Q6WqozGQhpE4KgQr-5zIPNjYiU&amp;ll=48.17643976925493%2C38.92330793435974&amp;z=12</t>
  </si>
  <si>
    <t>48.1735° 38.9300°</t>
  </si>
  <si>
    <t>48.1775° 38.9220°</t>
  </si>
  <si>
    <t>48.0515° 38.9955°</t>
  </si>
  <si>
    <t>48.0470° 38.9630°</t>
  </si>
  <si>
    <t>48.0655° 38.9275°</t>
  </si>
  <si>
    <t>4-11/06/2015</t>
  </si>
  <si>
    <t>48.0840° 39.6590°</t>
  </si>
  <si>
    <t>48.6965° 38.8845°</t>
  </si>
  <si>
    <t>48.6340° 38.7855°</t>
  </si>
  <si>
    <t>48.7195° 38.8585°</t>
  </si>
  <si>
    <t>48.7250° 38.8955°</t>
  </si>
  <si>
    <t>48.7160° 38.8925°</t>
  </si>
  <si>
    <t>48.7140° 38.8920°</t>
  </si>
  <si>
    <t>48.7260° 38.8400°</t>
  </si>
  <si>
    <t>48.7250° 38.8350°</t>
  </si>
  <si>
    <t>48.7220° 38.8615°</t>
  </si>
  <si>
    <t>48.7210° 38.8670°</t>
  </si>
  <si>
    <t>48.7190° 38.8700°</t>
  </si>
  <si>
    <t>48.7090° 38.8580°</t>
  </si>
  <si>
    <t>48.7145° 38.8700°</t>
  </si>
  <si>
    <t>48.6580° 38.7525°</t>
  </si>
  <si>
    <t>48.1100° 39.1065°</t>
  </si>
  <si>
    <t>48.6290° 39.2860°</t>
  </si>
  <si>
    <t>48.6265° 38.5295°</t>
  </si>
  <si>
    <t>48.4595° 38.8340°</t>
  </si>
  <si>
    <t>E</t>
  </si>
  <si>
    <t>A</t>
  </si>
  <si>
    <t>B</t>
  </si>
  <si>
    <t>T</t>
  </si>
  <si>
    <t>M</t>
  </si>
  <si>
    <t>K</t>
  </si>
  <si>
    <t>O</t>
  </si>
  <si>
    <t>I</t>
  </si>
  <si>
    <t>L</t>
  </si>
  <si>
    <t>C</t>
  </si>
  <si>
    <t>G</t>
  </si>
  <si>
    <t>J</t>
  </si>
  <si>
    <t>Q</t>
  </si>
  <si>
    <t>U</t>
  </si>
  <si>
    <t>V</t>
  </si>
  <si>
    <t>W</t>
  </si>
  <si>
    <t>Zholobok</t>
  </si>
  <si>
    <t>48.7110° 38.7040°</t>
  </si>
  <si>
    <t>48.6940° 38.6200°</t>
  </si>
  <si>
    <t>48.5340° 39.1830°</t>
  </si>
  <si>
    <t>48.0765° 39.6550°</t>
  </si>
  <si>
    <t>48.0845° 39.6375°</t>
  </si>
  <si>
    <t>48.1020° 39.6715°</t>
  </si>
  <si>
    <t>48.0775° 39.4090°</t>
  </si>
  <si>
    <t>48.0780° 39.4020°</t>
  </si>
  <si>
    <t>48.0830° 39.3755°</t>
  </si>
  <si>
    <t>48.0855° 39.3760°</t>
  </si>
  <si>
    <t>48.2705° 38.9515°</t>
  </si>
  <si>
    <t>48.5090° 38.4600°</t>
  </si>
  <si>
    <t>48.5430° 38.4900°</t>
  </si>
  <si>
    <t>48.3735° 38.0855°</t>
  </si>
  <si>
    <t>47.6650° 37.9110°</t>
  </si>
  <si>
    <t>48.4920° 38.9875°</t>
  </si>
  <si>
    <t>48.5420° 38.5555°</t>
  </si>
  <si>
    <t>48.6615° 38.9095°</t>
  </si>
  <si>
    <t>48.5485° 38.6405°</t>
  </si>
  <si>
    <t>48.5505° 38.6375°</t>
  </si>
  <si>
    <t>48.0725° 39.3870°</t>
  </si>
  <si>
    <t>48.0945° 39.3525°</t>
  </si>
  <si>
    <t>48.0845° 39.3500°</t>
  </si>
  <si>
    <t>47.9455° 39.1290°</t>
  </si>
  <si>
    <t>Ivanivka</t>
  </si>
  <si>
    <t>48.5767° 39.3035°</t>
  </si>
  <si>
    <t>48.5795° 39.2980°</t>
  </si>
  <si>
    <t>FRONT N.</t>
  </si>
  <si>
    <t>TTA ALTCHEVSK</t>
  </si>
  <si>
    <t>ALTCHEVSK+STACK</t>
  </si>
  <si>
    <t>FRONT O.</t>
  </si>
  <si>
    <t>KRASNYI LUCH</t>
  </si>
  <si>
    <t>Z</t>
  </si>
  <si>
    <t>SVERDLOVSK / ROVENKI</t>
  </si>
</sst>
</file>

<file path=xl/styles.xml><?xml version="1.0" encoding="utf-8"?>
<styleSheet xmlns="http://schemas.openxmlformats.org/spreadsheetml/2006/main">
  <numFmts count="3">
    <numFmt numFmtId="43" formatCode="_-* #,##0.00\ _€_-;\-* #,##0.00\ _€_-;_-* &quot;-&quot;??\ _€_-;_-@_-"/>
    <numFmt numFmtId="164" formatCode="_-* #,##0\ _€_-;\-* #,##0\ _€_-;_-* &quot;-&quot;??\ _€_-;_-@_-"/>
    <numFmt numFmtId="165" formatCode="dd/mm/yy;@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  <font>
      <b/>
      <sz val="8"/>
      <color indexed="81"/>
      <name val="Tahoma"/>
      <family val="2"/>
    </font>
    <font>
      <i/>
      <sz val="11"/>
      <color rgb="FFFF0000"/>
      <name val="Calibri"/>
      <family val="2"/>
      <scheme val="minor"/>
    </font>
    <font>
      <sz val="8"/>
      <color indexed="81"/>
      <name val="Tahoma"/>
      <family val="2"/>
    </font>
    <font>
      <b/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b/>
      <sz val="11"/>
      <name val="Calibri"/>
      <family val="2"/>
      <scheme val="minor"/>
    </font>
    <font>
      <sz val="8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i/>
      <sz val="11"/>
      <name val="Calibri"/>
      <family val="2"/>
      <scheme val="minor"/>
    </font>
    <font>
      <i/>
      <sz val="11"/>
      <name val="Times New Roman"/>
      <family val="1"/>
    </font>
    <font>
      <sz val="9"/>
      <color rgb="FFFF0000"/>
      <name val="Times New Roman"/>
      <family val="1"/>
    </font>
    <font>
      <sz val="9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3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rgb="FFFF0000"/>
      <name val="Times New Roman"/>
      <family val="1"/>
    </font>
    <font>
      <sz val="9"/>
      <color rgb="FFFF0000"/>
      <name val="Times New Roman"/>
      <family val="1"/>
    </font>
    <font>
      <b/>
      <sz val="11"/>
      <color rgb="FFFFFF00"/>
      <name val="Times New Roman"/>
      <family val="1"/>
    </font>
    <font>
      <sz val="9"/>
      <color rgb="FFFF0000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00"/>
      <name val="Times New Roman"/>
      <family val="1"/>
    </font>
    <font>
      <b/>
      <sz val="11"/>
      <color rgb="FFFF0000"/>
      <name val="Times New Roman"/>
      <family val="1"/>
    </font>
    <font>
      <b/>
      <sz val="11"/>
      <name val="Calibri"/>
      <family val="2"/>
      <scheme val="minor"/>
    </font>
    <font>
      <i/>
      <sz val="11"/>
      <color rgb="FFFF0000"/>
      <name val="Times New Roman"/>
      <family val="1"/>
    </font>
    <font>
      <sz val="9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9"/>
      <name val="Times New Roman"/>
      <family val="1"/>
    </font>
    <font>
      <sz val="10"/>
      <color theme="1"/>
      <name val="Times New Roman"/>
      <family val="1"/>
    </font>
    <font>
      <b/>
      <u/>
      <sz val="11"/>
      <color theme="1"/>
      <name val="Calibri"/>
      <family val="2"/>
      <scheme val="minor"/>
    </font>
    <font>
      <sz val="11"/>
      <color rgb="FF14171A"/>
      <name val="Segoe UI"/>
      <family val="2"/>
    </font>
    <font>
      <b/>
      <sz val="9"/>
      <color rgb="FFFF0000"/>
      <name val="Times New Roman"/>
      <family val="1"/>
    </font>
    <font>
      <sz val="9"/>
      <color theme="1"/>
      <name val="Calibri"/>
      <family val="2"/>
      <scheme val="minor"/>
    </font>
    <font>
      <u/>
      <sz val="9"/>
      <color rgb="FFFF0000"/>
      <name val="Calibri"/>
      <family val="2"/>
    </font>
    <font>
      <b/>
      <sz val="9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</cellStyleXfs>
  <cellXfs count="1145">
    <xf numFmtId="0" fontId="0" fillId="0" borderId="0" xfId="0"/>
    <xf numFmtId="0" fontId="3" fillId="0" borderId="3" xfId="0" applyFont="1" applyBorder="1"/>
    <xf numFmtId="0" fontId="3" fillId="0" borderId="4" xfId="0" applyFont="1" applyBorder="1"/>
    <xf numFmtId="164" fontId="3" fillId="0" borderId="3" xfId="1" applyNumberFormat="1" applyFont="1" applyBorder="1"/>
    <xf numFmtId="164" fontId="3" fillId="0" borderId="4" xfId="1" applyNumberFormat="1" applyFont="1" applyBorder="1"/>
    <xf numFmtId="164" fontId="0" fillId="0" borderId="4" xfId="1" applyNumberFormat="1" applyFont="1" applyBorder="1"/>
    <xf numFmtId="164" fontId="2" fillId="0" borderId="5" xfId="1" applyNumberFormat="1" applyFont="1" applyBorder="1"/>
    <xf numFmtId="164" fontId="2" fillId="0" borderId="6" xfId="1" applyNumberFormat="1" applyFont="1" applyBorder="1"/>
    <xf numFmtId="0" fontId="0" fillId="2" borderId="0" xfId="0" applyFill="1"/>
    <xf numFmtId="0" fontId="3" fillId="0" borderId="0" xfId="0" applyFont="1" applyBorder="1"/>
    <xf numFmtId="164" fontId="3" fillId="0" borderId="0" xfId="1" applyNumberFormat="1" applyFont="1" applyBorder="1"/>
    <xf numFmtId="0" fontId="0" fillId="0" borderId="0" xfId="0" applyBorder="1"/>
    <xf numFmtId="164" fontId="2" fillId="0" borderId="7" xfId="1" applyNumberFormat="1" applyFont="1" applyBorder="1"/>
    <xf numFmtId="0" fontId="2" fillId="2" borderId="0" xfId="0" applyFont="1" applyFill="1"/>
    <xf numFmtId="164" fontId="7" fillId="0" borderId="0" xfId="1" applyNumberFormat="1" applyFont="1" applyBorder="1"/>
    <xf numFmtId="0" fontId="0" fillId="0" borderId="3" xfId="0" applyBorder="1"/>
    <xf numFmtId="0" fontId="0" fillId="0" borderId="4" xfId="0" applyBorder="1"/>
    <xf numFmtId="0" fontId="0" fillId="0" borderId="11" xfId="0" applyBorder="1"/>
    <xf numFmtId="164" fontId="0" fillId="0" borderId="0" xfId="1" applyNumberFormat="1" applyFont="1" applyBorder="1"/>
    <xf numFmtId="164" fontId="0" fillId="0" borderId="0" xfId="0" applyNumberFormat="1" applyBorder="1"/>
    <xf numFmtId="164" fontId="8" fillId="0" borderId="3" xfId="1" applyNumberFormat="1" applyFont="1" applyBorder="1"/>
    <xf numFmtId="164" fontId="8" fillId="0" borderId="4" xfId="1" applyNumberFormat="1" applyFont="1" applyBorder="1"/>
    <xf numFmtId="164" fontId="8" fillId="0" borderId="0" xfId="1" applyNumberFormat="1" applyFont="1" applyBorder="1"/>
    <xf numFmtId="0" fontId="10" fillId="0" borderId="0" xfId="0" applyFont="1" applyBorder="1"/>
    <xf numFmtId="164" fontId="0" fillId="0" borderId="3" xfId="1" applyNumberFormat="1" applyFont="1" applyBorder="1"/>
    <xf numFmtId="164" fontId="8" fillId="3" borderId="3" xfId="1" applyNumberFormat="1" applyFont="1" applyFill="1" applyBorder="1"/>
    <xf numFmtId="164" fontId="0" fillId="0" borderId="0" xfId="0" applyNumberFormat="1"/>
    <xf numFmtId="0" fontId="0" fillId="0" borderId="6" xfId="0" applyBorder="1"/>
    <xf numFmtId="164" fontId="2" fillId="0" borderId="0" xfId="0" applyNumberFormat="1" applyFont="1"/>
    <xf numFmtId="0" fontId="9" fillId="0" borderId="0" xfId="0" applyFont="1"/>
    <xf numFmtId="164" fontId="12" fillId="0" borderId="0" xfId="1" applyNumberFormat="1" applyFont="1" applyBorder="1"/>
    <xf numFmtId="164" fontId="12" fillId="0" borderId="3" xfId="1" applyNumberFormat="1" applyFont="1" applyBorder="1"/>
    <xf numFmtId="164" fontId="12" fillId="0" borderId="4" xfId="1" applyNumberFormat="1" applyFont="1" applyBorder="1"/>
    <xf numFmtId="164" fontId="3" fillId="3" borderId="0" xfId="1" applyNumberFormat="1" applyFont="1" applyFill="1" applyBorder="1"/>
    <xf numFmtId="0" fontId="2" fillId="0" borderId="0" xfId="0" applyFont="1"/>
    <xf numFmtId="164" fontId="0" fillId="0" borderId="0" xfId="1" applyNumberFormat="1" applyFont="1"/>
    <xf numFmtId="0" fontId="0" fillId="0" borderId="10" xfId="0" applyBorder="1"/>
    <xf numFmtId="0" fontId="0" fillId="0" borderId="13" xfId="0" applyBorder="1"/>
    <xf numFmtId="0" fontId="0" fillId="0" borderId="0" xfId="0" quotePrefix="1"/>
    <xf numFmtId="164" fontId="3" fillId="0" borderId="3" xfId="1" applyNumberFormat="1" applyFont="1" applyFill="1" applyBorder="1"/>
    <xf numFmtId="43" fontId="0" fillId="0" borderId="4" xfId="1" applyFont="1" applyBorder="1"/>
    <xf numFmtId="164" fontId="12" fillId="0" borderId="0" xfId="1" applyNumberFormat="1" applyFont="1" applyFill="1" applyBorder="1"/>
    <xf numFmtId="164" fontId="12" fillId="0" borderId="3" xfId="1" applyNumberFormat="1" applyFont="1" applyFill="1" applyBorder="1"/>
    <xf numFmtId="43" fontId="0" fillId="0" borderId="3" xfId="1" applyFont="1" applyBorder="1"/>
    <xf numFmtId="164" fontId="9" fillId="0" borderId="4" xfId="1" applyNumberFormat="1" applyFont="1" applyBorder="1"/>
    <xf numFmtId="9" fontId="0" fillId="0" borderId="0" xfId="2" applyFont="1"/>
    <xf numFmtId="0" fontId="2" fillId="0" borderId="0" xfId="0" applyFont="1" applyAlignment="1">
      <alignment horizontal="right"/>
    </xf>
    <xf numFmtId="0" fontId="6" fillId="0" borderId="0" xfId="0" applyFont="1"/>
    <xf numFmtId="164" fontId="7" fillId="0" borderId="3" xfId="1" applyNumberFormat="1" applyFont="1" applyFill="1" applyBorder="1"/>
    <xf numFmtId="164" fontId="0" fillId="0" borderId="14" xfId="0" applyNumberFormat="1" applyBorder="1"/>
    <xf numFmtId="164" fontId="6" fillId="0" borderId="14" xfId="0" applyNumberFormat="1" applyFont="1" applyBorder="1"/>
    <xf numFmtId="0" fontId="0" fillId="0" borderId="0" xfId="0" applyFont="1"/>
    <xf numFmtId="164" fontId="3" fillId="0" borderId="0" xfId="1" applyNumberFormat="1" applyFont="1" applyFill="1" applyBorder="1"/>
    <xf numFmtId="164" fontId="13" fillId="0" borderId="4" xfId="1" applyNumberFormat="1" applyFont="1" applyBorder="1"/>
    <xf numFmtId="164" fontId="11" fillId="0" borderId="4" xfId="1" applyNumberFormat="1" applyFont="1" applyBorder="1"/>
    <xf numFmtId="164" fontId="10" fillId="0" borderId="4" xfId="1" applyNumberFormat="1" applyFont="1" applyBorder="1"/>
    <xf numFmtId="0" fontId="0" fillId="4" borderId="0" xfId="0" applyFill="1"/>
    <xf numFmtId="0" fontId="0" fillId="5" borderId="0" xfId="0" applyFill="1"/>
    <xf numFmtId="164" fontId="8" fillId="0" borderId="3" xfId="1" applyNumberFormat="1" applyFont="1" applyFill="1" applyBorder="1"/>
    <xf numFmtId="164" fontId="9" fillId="0" borderId="3" xfId="1" applyNumberFormat="1" applyFont="1" applyBorder="1"/>
    <xf numFmtId="0" fontId="0" fillId="0" borderId="0" xfId="0" applyFill="1" applyBorder="1"/>
    <xf numFmtId="0" fontId="0" fillId="0" borderId="0" xfId="0" applyAlignment="1">
      <alignment horizontal="right"/>
    </xf>
    <xf numFmtId="164" fontId="9" fillId="0" borderId="0" xfId="1" applyNumberFormat="1" applyFont="1" applyBorder="1"/>
    <xf numFmtId="0" fontId="20" fillId="2" borderId="0" xfId="0" applyFont="1" applyFill="1" applyAlignment="1">
      <alignment horizontal="right"/>
    </xf>
    <xf numFmtId="14" fontId="0" fillId="0" borderId="0" xfId="0" applyNumberFormat="1" applyAlignment="1">
      <alignment textRotation="75"/>
    </xf>
    <xf numFmtId="0" fontId="0" fillId="0" borderId="0" xfId="0" applyAlignment="1">
      <alignment textRotation="75"/>
    </xf>
    <xf numFmtId="164" fontId="0" fillId="0" borderId="0" xfId="1" applyNumberFormat="1" applyFont="1" applyAlignment="1">
      <alignment textRotation="75"/>
    </xf>
    <xf numFmtId="164" fontId="2" fillId="0" borderId="0" xfId="1" applyNumberFormat="1" applyFont="1"/>
    <xf numFmtId="14" fontId="0" fillId="0" borderId="0" xfId="0" applyNumberFormat="1" applyFill="1" applyAlignment="1">
      <alignment textRotation="75"/>
    </xf>
    <xf numFmtId="164" fontId="0" fillId="0" borderId="0" xfId="1" applyNumberFormat="1" applyFont="1" applyFill="1"/>
    <xf numFmtId="164" fontId="2" fillId="0" borderId="0" xfId="1" applyNumberFormat="1" applyFont="1" applyFill="1"/>
    <xf numFmtId="0" fontId="0" fillId="0" borderId="0" xfId="0" applyFill="1"/>
    <xf numFmtId="164" fontId="9" fillId="0" borderId="0" xfId="1" applyNumberFormat="1" applyFont="1"/>
    <xf numFmtId="164" fontId="0" fillId="2" borderId="0" xfId="1" applyNumberFormat="1" applyFont="1" applyFill="1" applyAlignment="1">
      <alignment textRotation="75"/>
    </xf>
    <xf numFmtId="164" fontId="0" fillId="2" borderId="0" xfId="1" applyNumberFormat="1" applyFont="1" applyFill="1"/>
    <xf numFmtId="164" fontId="2" fillId="2" borderId="0" xfId="1" applyNumberFormat="1" applyFont="1" applyFill="1"/>
    <xf numFmtId="14" fontId="9" fillId="0" borderId="0" xfId="0" applyNumberFormat="1" applyFont="1" applyAlignment="1">
      <alignment textRotation="75"/>
    </xf>
    <xf numFmtId="0" fontId="0" fillId="0" borderId="0" xfId="0" quotePrefix="1" applyBorder="1"/>
    <xf numFmtId="14" fontId="2" fillId="0" borderId="0" xfId="0" applyNumberFormat="1" applyFont="1" applyAlignment="1">
      <alignment textRotation="75"/>
    </xf>
    <xf numFmtId="164" fontId="6" fillId="2" borderId="0" xfId="1" applyNumberFormat="1" applyFont="1" applyFill="1"/>
    <xf numFmtId="164" fontId="19" fillId="2" borderId="0" xfId="1" applyNumberFormat="1" applyFont="1" applyFill="1"/>
    <xf numFmtId="164" fontId="3" fillId="2" borderId="3" xfId="1" applyNumberFormat="1" applyFont="1" applyFill="1" applyBorder="1"/>
    <xf numFmtId="14" fontId="2" fillId="0" borderId="0" xfId="0" applyNumberFormat="1" applyFont="1"/>
    <xf numFmtId="0" fontId="5" fillId="2" borderId="0" xfId="0" applyFont="1" applyFill="1"/>
    <xf numFmtId="0" fontId="0" fillId="2" borderId="14" xfId="0" applyFill="1" applyBorder="1"/>
    <xf numFmtId="0" fontId="2" fillId="2" borderId="14" xfId="0" applyFont="1" applyFill="1" applyBorder="1"/>
    <xf numFmtId="165" fontId="10" fillId="0" borderId="0" xfId="1" applyNumberFormat="1" applyFont="1"/>
    <xf numFmtId="0" fontId="21" fillId="2" borderId="0" xfId="0" applyFont="1" applyFill="1"/>
    <xf numFmtId="164" fontId="19" fillId="2" borderId="14" xfId="1" applyNumberFormat="1" applyFont="1" applyFill="1" applyBorder="1"/>
    <xf numFmtId="0" fontId="19" fillId="0" borderId="0" xfId="0" applyFont="1" applyFill="1"/>
    <xf numFmtId="164" fontId="10" fillId="0" borderId="0" xfId="0" applyNumberFormat="1" applyFont="1" applyFill="1"/>
    <xf numFmtId="0" fontId="10" fillId="0" borderId="0" xfId="0" applyFont="1" applyFill="1"/>
    <xf numFmtId="0" fontId="22" fillId="0" borderId="0" xfId="0" applyFont="1" applyFill="1"/>
    <xf numFmtId="0" fontId="2" fillId="0" borderId="0" xfId="0" applyFont="1" applyFill="1"/>
    <xf numFmtId="0" fontId="5" fillId="0" borderId="0" xfId="0" applyFont="1" applyFill="1"/>
    <xf numFmtId="43" fontId="2" fillId="0" borderId="0" xfId="1" applyFont="1" applyFill="1"/>
    <xf numFmtId="164" fontId="10" fillId="0" borderId="0" xfId="1" applyNumberFormat="1" applyFont="1" applyBorder="1"/>
    <xf numFmtId="164" fontId="3" fillId="2" borderId="0" xfId="1" applyNumberFormat="1" applyFont="1" applyFill="1" applyBorder="1"/>
    <xf numFmtId="43" fontId="0" fillId="0" borderId="0" xfId="1" applyFont="1" applyBorder="1"/>
    <xf numFmtId="164" fontId="0" fillId="0" borderId="4" xfId="1" applyNumberFormat="1" applyFont="1" applyFill="1" applyBorder="1"/>
    <xf numFmtId="43" fontId="9" fillId="0" borderId="4" xfId="1" applyFont="1" applyBorder="1"/>
    <xf numFmtId="164" fontId="8" fillId="0" borderId="0" xfId="1" applyNumberFormat="1" applyFont="1" applyFill="1" applyBorder="1"/>
    <xf numFmtId="164" fontId="18" fillId="0" borderId="4" xfId="1" applyNumberFormat="1" applyFont="1" applyBorder="1"/>
    <xf numFmtId="0" fontId="0" fillId="0" borderId="4" xfId="0" quotePrefix="1" applyBorder="1"/>
    <xf numFmtId="0" fontId="0" fillId="3" borderId="4" xfId="0" applyFill="1" applyBorder="1"/>
    <xf numFmtId="164" fontId="6" fillId="0" borderId="0" xfId="0" applyNumberFormat="1" applyFont="1" applyBorder="1"/>
    <xf numFmtId="43" fontId="9" fillId="0" borderId="0" xfId="1" applyFont="1" applyBorder="1"/>
    <xf numFmtId="0" fontId="5" fillId="0" borderId="0" xfId="0" applyFont="1"/>
    <xf numFmtId="164" fontId="1" fillId="0" borderId="0" xfId="1" applyNumberFormat="1" applyFont="1" applyBorder="1"/>
    <xf numFmtId="0" fontId="0" fillId="0" borderId="15" xfId="0" applyBorder="1"/>
    <xf numFmtId="164" fontId="0" fillId="0" borderId="13" xfId="0" applyNumberFormat="1" applyBorder="1"/>
    <xf numFmtId="0" fontId="0" fillId="0" borderId="0" xfId="0" applyAlignment="1">
      <alignment textRotation="60"/>
    </xf>
    <xf numFmtId="14" fontId="0" fillId="0" borderId="0" xfId="0" applyNumberFormat="1" applyAlignment="1">
      <alignment textRotation="60"/>
    </xf>
    <xf numFmtId="0" fontId="0" fillId="0" borderId="12" xfId="0" applyBorder="1" applyAlignment="1">
      <alignment textRotation="60"/>
    </xf>
    <xf numFmtId="0" fontId="20" fillId="2" borderId="0" xfId="0" applyFont="1" applyFill="1" applyAlignment="1">
      <alignment horizontal="right" textRotation="60"/>
    </xf>
    <xf numFmtId="14" fontId="9" fillId="0" borderId="0" xfId="0" applyNumberFormat="1" applyFont="1" applyAlignment="1">
      <alignment textRotation="60"/>
    </xf>
    <xf numFmtId="0" fontId="9" fillId="0" borderId="0" xfId="0" applyFont="1" applyAlignment="1">
      <alignment textRotation="60"/>
    </xf>
    <xf numFmtId="164" fontId="9" fillId="0" borderId="7" xfId="1" applyNumberFormat="1" applyFont="1" applyBorder="1"/>
    <xf numFmtId="164" fontId="6" fillId="0" borderId="0" xfId="1" applyNumberFormat="1" applyFont="1"/>
    <xf numFmtId="164" fontId="9" fillId="0" borderId="13" xfId="0" applyNumberFormat="1" applyFont="1" applyBorder="1"/>
    <xf numFmtId="0" fontId="9" fillId="0" borderId="13" xfId="0" applyFont="1" applyBorder="1"/>
    <xf numFmtId="43" fontId="6" fillId="0" borderId="0" xfId="1" applyFont="1"/>
    <xf numFmtId="0" fontId="23" fillId="0" borderId="0" xfId="0" applyFont="1"/>
    <xf numFmtId="164" fontId="23" fillId="0" borderId="0" xfId="0" applyNumberFormat="1" applyFont="1"/>
    <xf numFmtId="0" fontId="24" fillId="0" borderId="0" xfId="3" applyAlignment="1" applyProtection="1"/>
    <xf numFmtId="14" fontId="0" fillId="0" borderId="0" xfId="0" applyNumberFormat="1"/>
    <xf numFmtId="17" fontId="0" fillId="0" borderId="0" xfId="0" quotePrefix="1" applyNumberFormat="1"/>
    <xf numFmtId="0" fontId="0" fillId="0" borderId="4" xfId="0" applyFont="1" applyBorder="1"/>
    <xf numFmtId="43" fontId="1" fillId="0" borderId="4" xfId="1" applyFont="1" applyBorder="1"/>
    <xf numFmtId="164" fontId="1" fillId="0" borderId="4" xfId="1" applyNumberFormat="1" applyFont="1" applyBorder="1"/>
    <xf numFmtId="164" fontId="1" fillId="0" borderId="3" xfId="1" applyNumberFormat="1" applyFont="1" applyBorder="1"/>
    <xf numFmtId="164" fontId="1" fillId="0" borderId="4" xfId="1" applyNumberFormat="1" applyFont="1" applyFill="1" applyBorder="1"/>
    <xf numFmtId="14" fontId="0" fillId="10" borderId="4" xfId="0" applyNumberFormat="1" applyFill="1" applyBorder="1" applyAlignment="1">
      <alignment horizontal="center"/>
    </xf>
    <xf numFmtId="43" fontId="0" fillId="10" borderId="4" xfId="1" applyFont="1" applyFill="1" applyBorder="1"/>
    <xf numFmtId="164" fontId="0" fillId="10" borderId="4" xfId="1" applyNumberFormat="1" applyFont="1" applyFill="1" applyBorder="1"/>
    <xf numFmtId="164" fontId="7" fillId="10" borderId="4" xfId="1" applyNumberFormat="1" applyFont="1" applyFill="1" applyBorder="1"/>
    <xf numFmtId="43" fontId="9" fillId="10" borderId="4" xfId="1" applyFont="1" applyFill="1" applyBorder="1"/>
    <xf numFmtId="164" fontId="2" fillId="10" borderId="4" xfId="1" applyNumberFormat="1" applyFont="1" applyFill="1" applyBorder="1"/>
    <xf numFmtId="43" fontId="2" fillId="10" borderId="4" xfId="1" applyFont="1" applyFill="1" applyBorder="1"/>
    <xf numFmtId="164" fontId="9" fillId="10" borderId="4" xfId="1" applyNumberFormat="1" applyFont="1" applyFill="1" applyBorder="1"/>
    <xf numFmtId="164" fontId="3" fillId="10" borderId="4" xfId="1" applyNumberFormat="1" applyFont="1" applyFill="1" applyBorder="1"/>
    <xf numFmtId="164" fontId="15" fillId="10" borderId="4" xfId="1" applyNumberFormat="1" applyFont="1" applyFill="1" applyBorder="1"/>
    <xf numFmtId="164" fontId="18" fillId="10" borderId="4" xfId="1" applyNumberFormat="1" applyFont="1" applyFill="1" applyBorder="1"/>
    <xf numFmtId="164" fontId="8" fillId="10" borderId="4" xfId="1" applyNumberFormat="1" applyFont="1" applyFill="1" applyBorder="1"/>
    <xf numFmtId="164" fontId="6" fillId="10" borderId="0" xfId="0" applyNumberFormat="1" applyFont="1" applyFill="1" applyBorder="1"/>
    <xf numFmtId="164" fontId="2" fillId="10" borderId="0" xfId="0" applyNumberFormat="1" applyFont="1" applyFill="1"/>
    <xf numFmtId="0" fontId="0" fillId="10" borderId="0" xfId="0" applyFill="1"/>
    <xf numFmtId="43" fontId="10" fillId="0" borderId="0" xfId="1" applyFont="1" applyBorder="1"/>
    <xf numFmtId="43" fontId="10" fillId="0" borderId="4" xfId="1" applyFont="1" applyBorder="1"/>
    <xf numFmtId="164" fontId="13" fillId="0" borderId="0" xfId="1" applyNumberFormat="1" applyFont="1" applyBorder="1"/>
    <xf numFmtId="164" fontId="19" fillId="0" borderId="0" xfId="1" applyNumberFormat="1" applyFont="1" applyBorder="1"/>
    <xf numFmtId="164" fontId="19" fillId="0" borderId="4" xfId="1" applyNumberFormat="1" applyFont="1" applyBorder="1"/>
    <xf numFmtId="43" fontId="19" fillId="0" borderId="0" xfId="1" applyFont="1" applyBorder="1"/>
    <xf numFmtId="43" fontId="19" fillId="0" borderId="4" xfId="1" applyFont="1" applyBorder="1"/>
    <xf numFmtId="164" fontId="11" fillId="0" borderId="0" xfId="1" applyNumberFormat="1" applyFont="1" applyBorder="1"/>
    <xf numFmtId="164" fontId="25" fillId="0" borderId="0" xfId="1" applyNumberFormat="1" applyFont="1" applyBorder="1"/>
    <xf numFmtId="164" fontId="25" fillId="0" borderId="4" xfId="1" applyNumberFormat="1" applyFont="1" applyBorder="1"/>
    <xf numFmtId="164" fontId="26" fillId="0" borderId="0" xfId="1" applyNumberFormat="1" applyFont="1" applyBorder="1"/>
    <xf numFmtId="164" fontId="26" fillId="0" borderId="4" xfId="1" applyNumberFormat="1" applyFont="1" applyBorder="1"/>
    <xf numFmtId="164" fontId="19" fillId="0" borderId="0" xfId="0" applyNumberFormat="1" applyFont="1" applyBorder="1"/>
    <xf numFmtId="164" fontId="19" fillId="0" borderId="4" xfId="0" applyNumberFormat="1" applyFont="1" applyBorder="1"/>
    <xf numFmtId="0" fontId="10" fillId="0" borderId="4" xfId="0" applyFont="1" applyBorder="1"/>
    <xf numFmtId="43" fontId="1" fillId="0" borderId="0" xfId="1" applyFont="1" applyBorder="1"/>
    <xf numFmtId="164" fontId="3" fillId="0" borderId="4" xfId="1" applyNumberFormat="1" applyFont="1" applyFill="1" applyBorder="1"/>
    <xf numFmtId="17" fontId="0" fillId="10" borderId="0" xfId="0" applyNumberFormat="1" applyFill="1"/>
    <xf numFmtId="164" fontId="3" fillId="3" borderId="3" xfId="1" applyNumberFormat="1" applyFont="1" applyFill="1" applyBorder="1"/>
    <xf numFmtId="164" fontId="27" fillId="0" borderId="0" xfId="1" applyNumberFormat="1" applyFont="1" applyBorder="1"/>
    <xf numFmtId="164" fontId="28" fillId="0" borderId="0" xfId="1" applyNumberFormat="1" applyFont="1" applyBorder="1"/>
    <xf numFmtId="164" fontId="27" fillId="0" borderId="4" xfId="1" applyNumberFormat="1" applyFont="1" applyBorder="1"/>
    <xf numFmtId="164" fontId="28" fillId="0" borderId="4" xfId="1" applyNumberFormat="1" applyFont="1" applyBorder="1"/>
    <xf numFmtId="43" fontId="28" fillId="0" borderId="4" xfId="1" applyFont="1" applyBorder="1"/>
    <xf numFmtId="164" fontId="17" fillId="0" borderId="3" xfId="1" applyNumberFormat="1" applyFont="1" applyFill="1" applyBorder="1"/>
    <xf numFmtId="164" fontId="3" fillId="11" borderId="3" xfId="1" applyNumberFormat="1" applyFont="1" applyFill="1" applyBorder="1"/>
    <xf numFmtId="164" fontId="11" fillId="0" borderId="3" xfId="1" applyNumberFormat="1" applyFont="1" applyFill="1" applyBorder="1"/>
    <xf numFmtId="0" fontId="0" fillId="3" borderId="0" xfId="0" applyFill="1"/>
    <xf numFmtId="164" fontId="3" fillId="12" borderId="3" xfId="1" applyNumberFormat="1" applyFont="1" applyFill="1" applyBorder="1"/>
    <xf numFmtId="164" fontId="1" fillId="12" borderId="0" xfId="1" applyNumberFormat="1" applyFont="1" applyFill="1" applyBorder="1"/>
    <xf numFmtId="164" fontId="1" fillId="12" borderId="4" xfId="1" applyNumberFormat="1" applyFont="1" applyFill="1" applyBorder="1"/>
    <xf numFmtId="164" fontId="10" fillId="12" borderId="0" xfId="1" applyNumberFormat="1" applyFont="1" applyFill="1" applyBorder="1"/>
    <xf numFmtId="43" fontId="9" fillId="12" borderId="4" xfId="1" applyFont="1" applyFill="1" applyBorder="1"/>
    <xf numFmtId="164" fontId="0" fillId="12" borderId="0" xfId="1" applyNumberFormat="1" applyFont="1" applyFill="1" applyBorder="1"/>
    <xf numFmtId="164" fontId="0" fillId="12" borderId="4" xfId="1" applyNumberFormat="1" applyFont="1" applyFill="1" applyBorder="1"/>
    <xf numFmtId="164" fontId="10" fillId="12" borderId="4" xfId="1" applyNumberFormat="1" applyFont="1" applyFill="1" applyBorder="1"/>
    <xf numFmtId="43" fontId="28" fillId="0" borderId="0" xfId="1" applyFont="1" applyBorder="1"/>
    <xf numFmtId="164" fontId="27" fillId="0" borderId="3" xfId="1" applyNumberFormat="1" applyFont="1" applyFill="1" applyBorder="1"/>
    <xf numFmtId="164" fontId="0" fillId="12" borderId="3" xfId="1" applyNumberFormat="1" applyFont="1" applyFill="1" applyBorder="1"/>
    <xf numFmtId="164" fontId="1" fillId="2" borderId="4" xfId="1" applyNumberFormat="1" applyFont="1" applyFill="1" applyBorder="1"/>
    <xf numFmtId="43" fontId="1" fillId="2" borderId="4" xfId="1" applyFont="1" applyFill="1" applyBorder="1"/>
    <xf numFmtId="164" fontId="27" fillId="0" borderId="0" xfId="1" applyNumberFormat="1" applyFont="1" applyFill="1" applyBorder="1"/>
    <xf numFmtId="43" fontId="28" fillId="2" borderId="4" xfId="1" applyFont="1" applyFill="1" applyBorder="1"/>
    <xf numFmtId="43" fontId="9" fillId="2" borderId="4" xfId="1" applyFont="1" applyFill="1" applyBorder="1"/>
    <xf numFmtId="43" fontId="0" fillId="2" borderId="4" xfId="1" applyFont="1" applyFill="1" applyBorder="1"/>
    <xf numFmtId="43" fontId="9" fillId="2" borderId="0" xfId="1" applyFont="1" applyFill="1" applyBorder="1"/>
    <xf numFmtId="43" fontId="10" fillId="2" borderId="0" xfId="1" applyFont="1" applyFill="1" applyBorder="1"/>
    <xf numFmtId="43" fontId="1" fillId="3" borderId="0" xfId="1" applyFont="1" applyFill="1" applyBorder="1"/>
    <xf numFmtId="43" fontId="1" fillId="3" borderId="4" xfId="1" applyFont="1" applyFill="1" applyBorder="1"/>
    <xf numFmtId="14" fontId="0" fillId="10" borderId="4" xfId="1" applyNumberFormat="1" applyFont="1" applyFill="1" applyBorder="1"/>
    <xf numFmtId="0" fontId="0" fillId="0" borderId="4" xfId="0" applyFill="1" applyBorder="1"/>
    <xf numFmtId="164" fontId="6" fillId="0" borderId="11" xfId="0" applyNumberFormat="1" applyFont="1" applyBorder="1"/>
    <xf numFmtId="0" fontId="0" fillId="2" borderId="13" xfId="0" applyFill="1" applyBorder="1"/>
    <xf numFmtId="0" fontId="4" fillId="0" borderId="13" xfId="0" applyFont="1" applyBorder="1"/>
    <xf numFmtId="0" fontId="0" fillId="13" borderId="0" xfId="0" applyFill="1"/>
    <xf numFmtId="0" fontId="0" fillId="13" borderId="4" xfId="0" applyFill="1" applyBorder="1"/>
    <xf numFmtId="14" fontId="9" fillId="10" borderId="4" xfId="1" applyNumberFormat="1" applyFont="1" applyFill="1" applyBorder="1"/>
    <xf numFmtId="164" fontId="0" fillId="10" borderId="4" xfId="1" quotePrefix="1" applyNumberFormat="1" applyFont="1" applyFill="1" applyBorder="1"/>
    <xf numFmtId="43" fontId="0" fillId="10" borderId="4" xfId="1" quotePrefix="1" applyFont="1" applyFill="1" applyBorder="1"/>
    <xf numFmtId="164" fontId="3" fillId="12" borderId="0" xfId="1" applyNumberFormat="1" applyFont="1" applyFill="1" applyBorder="1"/>
    <xf numFmtId="164" fontId="2" fillId="0" borderId="2" xfId="0" applyNumberFormat="1" applyFont="1" applyBorder="1"/>
    <xf numFmtId="14" fontId="10" fillId="2" borderId="4" xfId="0" applyNumberFormat="1" applyFont="1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164" fontId="0" fillId="3" borderId="4" xfId="1" applyNumberFormat="1" applyFont="1" applyFill="1" applyBorder="1"/>
    <xf numFmtId="164" fontId="1" fillId="12" borderId="3" xfId="1" applyNumberFormat="1" applyFont="1" applyFill="1" applyBorder="1"/>
    <xf numFmtId="164" fontId="28" fillId="0" borderId="6" xfId="1" applyNumberFormat="1" applyFont="1" applyBorder="1"/>
    <xf numFmtId="14" fontId="0" fillId="2" borderId="0" xfId="0" applyNumberFormat="1" applyFill="1" applyBorder="1" applyAlignment="1">
      <alignment horizontal="center"/>
    </xf>
    <xf numFmtId="14" fontId="10" fillId="2" borderId="0" xfId="0" applyNumberFormat="1" applyFont="1" applyFill="1" applyBorder="1" applyAlignment="1">
      <alignment horizontal="center"/>
    </xf>
    <xf numFmtId="0" fontId="29" fillId="0" borderId="0" xfId="0" applyFont="1"/>
    <xf numFmtId="0" fontId="29" fillId="2" borderId="4" xfId="0" applyFont="1" applyFill="1" applyBorder="1"/>
    <xf numFmtId="14" fontId="29" fillId="10" borderId="2" xfId="0" applyNumberFormat="1" applyFont="1" applyFill="1" applyBorder="1" applyAlignment="1">
      <alignment horizontal="center"/>
    </xf>
    <xf numFmtId="165" fontId="29" fillId="10" borderId="2" xfId="0" applyNumberFormat="1" applyFont="1" applyFill="1" applyBorder="1" applyAlignment="1">
      <alignment horizontal="center"/>
    </xf>
    <xf numFmtId="0" fontId="29" fillId="0" borderId="2" xfId="0" applyFont="1" applyBorder="1"/>
    <xf numFmtId="0" fontId="29" fillId="0" borderId="8" xfId="0" applyFont="1" applyBorder="1"/>
    <xf numFmtId="0" fontId="29" fillId="0" borderId="0" xfId="0" applyFont="1" applyFill="1"/>
    <xf numFmtId="0" fontId="31" fillId="0" borderId="4" xfId="0" applyFont="1" applyBorder="1"/>
    <xf numFmtId="164" fontId="32" fillId="0" borderId="0" xfId="1" applyNumberFormat="1" applyFont="1" applyBorder="1"/>
    <xf numFmtId="164" fontId="33" fillId="0" borderId="3" xfId="1" applyNumberFormat="1" applyFont="1" applyBorder="1"/>
    <xf numFmtId="164" fontId="33" fillId="0" borderId="0" xfId="1" applyNumberFormat="1" applyFont="1" applyBorder="1"/>
    <xf numFmtId="164" fontId="33" fillId="0" borderId="4" xfId="1" applyNumberFormat="1" applyFont="1" applyBorder="1"/>
    <xf numFmtId="164" fontId="32" fillId="0" borderId="4" xfId="1" applyNumberFormat="1" applyFont="1" applyBorder="1"/>
    <xf numFmtId="164" fontId="34" fillId="0" borderId="0" xfId="1" applyNumberFormat="1" applyFont="1" applyBorder="1"/>
    <xf numFmtId="164" fontId="34" fillId="0" borderId="4" xfId="1" applyNumberFormat="1" applyFont="1" applyBorder="1"/>
    <xf numFmtId="165" fontId="32" fillId="10" borderId="4" xfId="1" applyNumberFormat="1" applyFont="1" applyFill="1" applyBorder="1"/>
    <xf numFmtId="164" fontId="33" fillId="2" borderId="4" xfId="1" applyNumberFormat="1" applyFont="1" applyFill="1" applyBorder="1"/>
    <xf numFmtId="164" fontId="33" fillId="2" borderId="0" xfId="1" applyNumberFormat="1" applyFont="1" applyFill="1" applyBorder="1"/>
    <xf numFmtId="164" fontId="35" fillId="0" borderId="0" xfId="1" applyNumberFormat="1" applyFont="1" applyFill="1" applyBorder="1"/>
    <xf numFmtId="164" fontId="35" fillId="0" borderId="4" xfId="1" applyNumberFormat="1" applyFont="1" applyFill="1" applyBorder="1"/>
    <xf numFmtId="0" fontId="29" fillId="0" borderId="4" xfId="0" applyFont="1" applyBorder="1"/>
    <xf numFmtId="0" fontId="29" fillId="0" borderId="0" xfId="0" applyFont="1" applyBorder="1"/>
    <xf numFmtId="0" fontId="29" fillId="0" borderId="0" xfId="0" quotePrefix="1" applyFont="1" applyBorder="1"/>
    <xf numFmtId="164" fontId="36" fillId="0" borderId="0" xfId="1" applyNumberFormat="1" applyFont="1" applyBorder="1"/>
    <xf numFmtId="164" fontId="29" fillId="0" borderId="0" xfId="0" applyNumberFormat="1" applyFont="1"/>
    <xf numFmtId="164" fontId="36" fillId="0" borderId="3" xfId="1" applyNumberFormat="1" applyFont="1" applyBorder="1"/>
    <xf numFmtId="164" fontId="37" fillId="0" borderId="4" xfId="1" applyNumberFormat="1" applyFont="1" applyBorder="1"/>
    <xf numFmtId="14" fontId="32" fillId="10" borderId="4" xfId="1" applyNumberFormat="1" applyFont="1" applyFill="1" applyBorder="1"/>
    <xf numFmtId="164" fontId="34" fillId="3" borderId="4" xfId="1" applyNumberFormat="1" applyFont="1" applyFill="1" applyBorder="1"/>
    <xf numFmtId="165" fontId="38" fillId="10" borderId="4" xfId="1" applyNumberFormat="1" applyFont="1" applyFill="1" applyBorder="1"/>
    <xf numFmtId="14" fontId="33" fillId="10" borderId="4" xfId="1" applyNumberFormat="1" applyFont="1" applyFill="1" applyBorder="1"/>
    <xf numFmtId="165" fontId="33" fillId="10" borderId="4" xfId="1" applyNumberFormat="1" applyFont="1" applyFill="1" applyBorder="1"/>
    <xf numFmtId="164" fontId="34" fillId="0" borderId="0" xfId="1" applyNumberFormat="1" applyFont="1" applyFill="1" applyBorder="1"/>
    <xf numFmtId="164" fontId="34" fillId="0" borderId="4" xfId="1" applyNumberFormat="1" applyFont="1" applyFill="1" applyBorder="1"/>
    <xf numFmtId="0" fontId="29" fillId="0" borderId="4" xfId="0" quotePrefix="1" applyFont="1" applyBorder="1"/>
    <xf numFmtId="43" fontId="29" fillId="0" borderId="0" xfId="1" quotePrefix="1" applyFont="1" applyBorder="1"/>
    <xf numFmtId="164" fontId="37" fillId="0" borderId="0" xfId="1" applyNumberFormat="1" applyFont="1" applyBorder="1"/>
    <xf numFmtId="164" fontId="36" fillId="0" borderId="4" xfId="1" applyNumberFormat="1" applyFont="1" applyBorder="1"/>
    <xf numFmtId="164" fontId="37" fillId="12" borderId="0" xfId="1" applyNumberFormat="1" applyFont="1" applyFill="1" applyBorder="1"/>
    <xf numFmtId="164" fontId="36" fillId="12" borderId="0" xfId="1" applyNumberFormat="1" applyFont="1" applyFill="1" applyBorder="1"/>
    <xf numFmtId="164" fontId="37" fillId="0" borderId="0" xfId="1" applyNumberFormat="1" applyFont="1" applyFill="1" applyBorder="1"/>
    <xf numFmtId="164" fontId="36" fillId="0" borderId="0" xfId="1" applyNumberFormat="1" applyFont="1" applyFill="1" applyBorder="1"/>
    <xf numFmtId="0" fontId="31" fillId="3" borderId="4" xfId="0" applyFont="1" applyFill="1" applyBorder="1"/>
    <xf numFmtId="164" fontId="39" fillId="0" borderId="4" xfId="1" applyNumberFormat="1" applyFont="1" applyBorder="1"/>
    <xf numFmtId="164" fontId="40" fillId="0" borderId="3" xfId="1" applyNumberFormat="1" applyFont="1" applyBorder="1"/>
    <xf numFmtId="0" fontId="29" fillId="0" borderId="0" xfId="0" applyFont="1" applyFill="1" applyBorder="1"/>
    <xf numFmtId="164" fontId="40" fillId="0" borderId="4" xfId="1" applyNumberFormat="1" applyFont="1" applyBorder="1"/>
    <xf numFmtId="164" fontId="29" fillId="0" borderId="0" xfId="1" applyNumberFormat="1" applyFont="1" applyBorder="1"/>
    <xf numFmtId="164" fontId="29" fillId="0" borderId="4" xfId="1" applyNumberFormat="1" applyFont="1" applyBorder="1"/>
    <xf numFmtId="164" fontId="33" fillId="6" borderId="4" xfId="1" applyNumberFormat="1" applyFont="1" applyFill="1" applyBorder="1"/>
    <xf numFmtId="14" fontId="36" fillId="10" borderId="4" xfId="1" applyNumberFormat="1" applyFont="1" applyFill="1" applyBorder="1"/>
    <xf numFmtId="165" fontId="36" fillId="10" borderId="4" xfId="1" applyNumberFormat="1" applyFont="1" applyFill="1" applyBorder="1"/>
    <xf numFmtId="164" fontId="33" fillId="8" borderId="3" xfId="1" applyNumberFormat="1" applyFont="1" applyFill="1" applyBorder="1"/>
    <xf numFmtId="164" fontId="33" fillId="8" borderId="0" xfId="1" applyNumberFormat="1" applyFont="1" applyFill="1" applyBorder="1"/>
    <xf numFmtId="0" fontId="29" fillId="0" borderId="3" xfId="0" applyFont="1" applyBorder="1"/>
    <xf numFmtId="164" fontId="33" fillId="12" borderId="3" xfId="1" applyNumberFormat="1" applyFont="1" applyFill="1" applyBorder="1"/>
    <xf numFmtId="164" fontId="33" fillId="12" borderId="4" xfId="1" applyNumberFormat="1" applyFont="1" applyFill="1" applyBorder="1"/>
    <xf numFmtId="0" fontId="41" fillId="0" borderId="4" xfId="0" applyFont="1" applyBorder="1"/>
    <xf numFmtId="43" fontId="29" fillId="0" borderId="0" xfId="1" applyFont="1" applyBorder="1"/>
    <xf numFmtId="0" fontId="29" fillId="0" borderId="13" xfId="0" quotePrefix="1" applyFont="1" applyBorder="1"/>
    <xf numFmtId="164" fontId="33" fillId="12" borderId="0" xfId="1" applyNumberFormat="1" applyFont="1" applyFill="1" applyBorder="1"/>
    <xf numFmtId="164" fontId="33" fillId="3" borderId="3" xfId="1" applyNumberFormat="1" applyFont="1" applyFill="1" applyBorder="1"/>
    <xf numFmtId="164" fontId="33" fillId="3" borderId="4" xfId="1" applyNumberFormat="1" applyFont="1" applyFill="1" applyBorder="1"/>
    <xf numFmtId="164" fontId="33" fillId="0" borderId="0" xfId="1" applyNumberFormat="1" applyFont="1" applyFill="1" applyBorder="1"/>
    <xf numFmtId="43" fontId="29" fillId="0" borderId="3" xfId="1" applyFont="1" applyBorder="1"/>
    <xf numFmtId="43" fontId="29" fillId="0" borderId="4" xfId="1" applyFont="1" applyBorder="1"/>
    <xf numFmtId="14" fontId="29" fillId="0" borderId="4" xfId="0" applyNumberFormat="1" applyFont="1" applyBorder="1"/>
    <xf numFmtId="164" fontId="33" fillId="0" borderId="3" xfId="1" applyNumberFormat="1" applyFont="1" applyFill="1" applyBorder="1"/>
    <xf numFmtId="164" fontId="33" fillId="0" borderId="4" xfId="1" applyNumberFormat="1" applyFont="1" applyFill="1" applyBorder="1"/>
    <xf numFmtId="164" fontId="29" fillId="0" borderId="0" xfId="1" applyNumberFormat="1" applyFont="1" applyFill="1" applyBorder="1"/>
    <xf numFmtId="164" fontId="33" fillId="7" borderId="4" xfId="1" applyNumberFormat="1" applyFont="1" applyFill="1" applyBorder="1"/>
    <xf numFmtId="164" fontId="42" fillId="0" borderId="0" xfId="0" applyNumberFormat="1" applyFont="1"/>
    <xf numFmtId="164" fontId="33" fillId="7" borderId="3" xfId="1" applyNumberFormat="1" applyFont="1" applyFill="1" applyBorder="1"/>
    <xf numFmtId="0" fontId="29" fillId="2" borderId="0" xfId="0" applyFont="1" applyFill="1"/>
    <xf numFmtId="0" fontId="31" fillId="2" borderId="4" xfId="0" applyFont="1" applyFill="1" applyBorder="1"/>
    <xf numFmtId="164" fontId="33" fillId="2" borderId="3" xfId="1" applyNumberFormat="1" applyFont="1" applyFill="1" applyBorder="1"/>
    <xf numFmtId="164" fontId="36" fillId="2" borderId="3" xfId="1" applyNumberFormat="1" applyFont="1" applyFill="1" applyBorder="1"/>
    <xf numFmtId="164" fontId="37" fillId="2" borderId="4" xfId="1" applyNumberFormat="1" applyFont="1" applyFill="1" applyBorder="1"/>
    <xf numFmtId="164" fontId="37" fillId="2" borderId="0" xfId="1" applyNumberFormat="1" applyFont="1" applyFill="1" applyBorder="1"/>
    <xf numFmtId="164" fontId="36" fillId="2" borderId="0" xfId="1" applyNumberFormat="1" applyFont="1" applyFill="1" applyBorder="1"/>
    <xf numFmtId="164" fontId="29" fillId="2" borderId="4" xfId="1" applyNumberFormat="1" applyFont="1" applyFill="1" applyBorder="1"/>
    <xf numFmtId="164" fontId="29" fillId="2" borderId="0" xfId="1" applyNumberFormat="1" applyFont="1" applyFill="1" applyBorder="1"/>
    <xf numFmtId="14" fontId="36" fillId="2" borderId="4" xfId="1" applyNumberFormat="1" applyFont="1" applyFill="1" applyBorder="1"/>
    <xf numFmtId="164" fontId="34" fillId="2" borderId="0" xfId="1" applyNumberFormat="1" applyFont="1" applyFill="1" applyBorder="1"/>
    <xf numFmtId="164" fontId="34" fillId="2" borderId="4" xfId="1" applyNumberFormat="1" applyFont="1" applyFill="1" applyBorder="1"/>
    <xf numFmtId="165" fontId="36" fillId="2" borderId="4" xfId="1" applyNumberFormat="1" applyFont="1" applyFill="1" applyBorder="1"/>
    <xf numFmtId="43" fontId="29" fillId="2" borderId="0" xfId="1" quotePrefix="1" applyFont="1" applyFill="1" applyBorder="1"/>
    <xf numFmtId="0" fontId="29" fillId="2" borderId="0" xfId="0" applyFont="1" applyFill="1" applyBorder="1"/>
    <xf numFmtId="164" fontId="29" fillId="3" borderId="4" xfId="1" applyNumberFormat="1" applyFont="1" applyFill="1" applyBorder="1"/>
    <xf numFmtId="164" fontId="36" fillId="3" borderId="3" xfId="1" applyNumberFormat="1" applyFont="1" applyFill="1" applyBorder="1"/>
    <xf numFmtId="164" fontId="36" fillId="3" borderId="4" xfId="1" applyNumberFormat="1" applyFont="1" applyFill="1" applyBorder="1"/>
    <xf numFmtId="164" fontId="36" fillId="2" borderId="4" xfId="1" applyNumberFormat="1" applyFont="1" applyFill="1" applyBorder="1"/>
    <xf numFmtId="164" fontId="42" fillId="0" borderId="3" xfId="0" applyNumberFormat="1" applyFont="1" applyBorder="1"/>
    <xf numFmtId="164" fontId="37" fillId="0" borderId="3" xfId="1" applyNumberFormat="1" applyFont="1" applyBorder="1"/>
    <xf numFmtId="14" fontId="36" fillId="10" borderId="0" xfId="1" applyNumberFormat="1" applyFont="1" applyFill="1" applyBorder="1"/>
    <xf numFmtId="165" fontId="36" fillId="10" borderId="0" xfId="1" applyNumberFormat="1" applyFont="1" applyFill="1" applyBorder="1"/>
    <xf numFmtId="164" fontId="33" fillId="3" borderId="0" xfId="1" applyNumberFormat="1" applyFont="1" applyFill="1" applyBorder="1"/>
    <xf numFmtId="164" fontId="34" fillId="3" borderId="0" xfId="1" applyNumberFormat="1" applyFont="1" applyFill="1" applyBorder="1"/>
    <xf numFmtId="164" fontId="32" fillId="0" borderId="0" xfId="1" applyNumberFormat="1" applyFont="1" applyFill="1" applyBorder="1"/>
    <xf numFmtId="164" fontId="29" fillId="0" borderId="3" xfId="1" applyNumberFormat="1" applyFont="1" applyBorder="1"/>
    <xf numFmtId="164" fontId="29" fillId="12" borderId="4" xfId="1" applyNumberFormat="1" applyFont="1" applyFill="1" applyBorder="1"/>
    <xf numFmtId="164" fontId="29" fillId="3" borderId="0" xfId="1" applyNumberFormat="1" applyFont="1" applyFill="1" applyBorder="1"/>
    <xf numFmtId="14" fontId="29" fillId="0" borderId="0" xfId="0" applyNumberFormat="1" applyFont="1" applyBorder="1"/>
    <xf numFmtId="165" fontId="44" fillId="10" borderId="4" xfId="1" applyNumberFormat="1" applyFont="1" applyFill="1" applyBorder="1"/>
    <xf numFmtId="0" fontId="33" fillId="0" borderId="0" xfId="0" applyFont="1" applyBorder="1"/>
    <xf numFmtId="164" fontId="29" fillId="0" borderId="4" xfId="1" applyNumberFormat="1" applyFont="1" applyFill="1" applyBorder="1"/>
    <xf numFmtId="14" fontId="29" fillId="10" borderId="4" xfId="1" applyNumberFormat="1" applyFont="1" applyFill="1" applyBorder="1"/>
    <xf numFmtId="165" fontId="29" fillId="10" borderId="4" xfId="1" applyNumberFormat="1" applyFont="1" applyFill="1" applyBorder="1"/>
    <xf numFmtId="164" fontId="30" fillId="0" borderId="0" xfId="1" applyNumberFormat="1" applyFont="1" applyFill="1" applyBorder="1"/>
    <xf numFmtId="164" fontId="30" fillId="0" borderId="4" xfId="1" applyNumberFormat="1" applyFont="1" applyFill="1" applyBorder="1"/>
    <xf numFmtId="164" fontId="30" fillId="6" borderId="4" xfId="1" applyNumberFormat="1" applyFont="1" applyFill="1" applyBorder="1"/>
    <xf numFmtId="165" fontId="44" fillId="10" borderId="0" xfId="1" applyNumberFormat="1" applyFont="1" applyFill="1" applyBorder="1"/>
    <xf numFmtId="164" fontId="42" fillId="0" borderId="4" xfId="1" applyNumberFormat="1" applyFont="1" applyBorder="1"/>
    <xf numFmtId="43" fontId="30" fillId="0" borderId="0" xfId="1" applyFont="1" applyBorder="1"/>
    <xf numFmtId="43" fontId="30" fillId="0" borderId="4" xfId="1" applyFont="1" applyBorder="1"/>
    <xf numFmtId="43" fontId="30" fillId="0" borderId="0" xfId="1" applyFont="1" applyFill="1" applyBorder="1"/>
    <xf numFmtId="43" fontId="30" fillId="0" borderId="4" xfId="1" applyFont="1" applyFill="1" applyBorder="1"/>
    <xf numFmtId="165" fontId="45" fillId="10" borderId="4" xfId="1" applyNumberFormat="1" applyFont="1" applyFill="1" applyBorder="1"/>
    <xf numFmtId="0" fontId="43" fillId="0" borderId="4" xfId="0" applyFont="1" applyBorder="1"/>
    <xf numFmtId="164" fontId="40" fillId="0" borderId="0" xfId="1" applyNumberFormat="1" applyFont="1" applyBorder="1"/>
    <xf numFmtId="0" fontId="31" fillId="0" borderId="0" xfId="0" applyFont="1"/>
    <xf numFmtId="164" fontId="30" fillId="0" borderId="0" xfId="1" applyNumberFormat="1" applyFont="1" applyBorder="1"/>
    <xf numFmtId="164" fontId="30" fillId="0" borderId="4" xfId="1" applyNumberFormat="1" applyFont="1" applyBorder="1"/>
    <xf numFmtId="164" fontId="29" fillId="0" borderId="4" xfId="0" applyNumberFormat="1" applyFont="1" applyBorder="1"/>
    <xf numFmtId="164" fontId="29" fillId="0" borderId="0" xfId="0" applyNumberFormat="1" applyFont="1" applyBorder="1"/>
    <xf numFmtId="164" fontId="29" fillId="0" borderId="3" xfId="0" applyNumberFormat="1" applyFont="1" applyBorder="1"/>
    <xf numFmtId="164" fontId="30" fillId="2" borderId="0" xfId="0" applyNumberFormat="1" applyFont="1" applyFill="1" applyBorder="1"/>
    <xf numFmtId="164" fontId="30" fillId="2" borderId="4" xfId="0" applyNumberFormat="1" applyFont="1" applyFill="1" applyBorder="1"/>
    <xf numFmtId="165" fontId="29" fillId="10" borderId="4" xfId="0" applyNumberFormat="1" applyFont="1" applyFill="1" applyBorder="1"/>
    <xf numFmtId="164" fontId="30" fillId="0" borderId="0" xfId="0" applyNumberFormat="1" applyFont="1" applyFill="1" applyBorder="1"/>
    <xf numFmtId="164" fontId="30" fillId="0" borderId="4" xfId="0" applyNumberFormat="1" applyFont="1" applyFill="1" applyBorder="1"/>
    <xf numFmtId="164" fontId="30" fillId="0" borderId="0" xfId="0" applyNumberFormat="1" applyFont="1" applyBorder="1"/>
    <xf numFmtId="164" fontId="30" fillId="0" borderId="4" xfId="0" applyNumberFormat="1" applyFont="1" applyBorder="1"/>
    <xf numFmtId="165" fontId="43" fillId="10" borderId="4" xfId="0" applyNumberFormat="1" applyFont="1" applyFill="1" applyBorder="1"/>
    <xf numFmtId="164" fontId="46" fillId="0" borderId="0" xfId="0" applyNumberFormat="1" applyFont="1" applyFill="1" applyBorder="1"/>
    <xf numFmtId="164" fontId="46" fillId="0" borderId="4" xfId="0" applyNumberFormat="1" applyFont="1" applyFill="1" applyBorder="1"/>
    <xf numFmtId="164" fontId="46" fillId="2" borderId="4" xfId="0" applyNumberFormat="1" applyFont="1" applyFill="1" applyBorder="1"/>
    <xf numFmtId="164" fontId="34" fillId="0" borderId="3" xfId="1" applyNumberFormat="1" applyFont="1" applyBorder="1"/>
    <xf numFmtId="14" fontId="42" fillId="10" borderId="4" xfId="1" applyNumberFormat="1" applyFont="1" applyFill="1" applyBorder="1"/>
    <xf numFmtId="43" fontId="29" fillId="0" borderId="3" xfId="1" applyFont="1" applyFill="1" applyBorder="1"/>
    <xf numFmtId="165" fontId="42" fillId="10" borderId="4" xfId="1" applyNumberFormat="1" applyFont="1" applyFill="1" applyBorder="1"/>
    <xf numFmtId="17" fontId="29" fillId="0" borderId="0" xfId="0" applyNumberFormat="1" applyFont="1" applyBorder="1"/>
    <xf numFmtId="14" fontId="45" fillId="10" borderId="4" xfId="1" applyNumberFormat="1" applyFont="1" applyFill="1" applyBorder="1"/>
    <xf numFmtId="165" fontId="36" fillId="10" borderId="0" xfId="1" quotePrefix="1" applyNumberFormat="1" applyFont="1" applyFill="1" applyBorder="1"/>
    <xf numFmtId="165" fontId="33" fillId="10" borderId="0" xfId="1" applyNumberFormat="1" applyFont="1" applyFill="1" applyBorder="1"/>
    <xf numFmtId="164" fontId="33" fillId="0" borderId="7" xfId="1" applyNumberFormat="1" applyFont="1" applyBorder="1"/>
    <xf numFmtId="164" fontId="33" fillId="0" borderId="6" xfId="1" applyNumberFormat="1" applyFont="1" applyBorder="1"/>
    <xf numFmtId="0" fontId="30" fillId="0" borderId="0" xfId="0" applyFont="1" applyBorder="1"/>
    <xf numFmtId="164" fontId="36" fillId="0" borderId="0" xfId="0" applyNumberFormat="1" applyFont="1" applyBorder="1"/>
    <xf numFmtId="164" fontId="30" fillId="3" borderId="4" xfId="1" applyNumberFormat="1" applyFont="1" applyFill="1" applyBorder="1"/>
    <xf numFmtId="164" fontId="30" fillId="3" borderId="0" xfId="1" applyNumberFormat="1" applyFont="1" applyFill="1" applyBorder="1"/>
    <xf numFmtId="0" fontId="29" fillId="12" borderId="3" xfId="0" applyFont="1" applyFill="1" applyBorder="1"/>
    <xf numFmtId="164" fontId="42" fillId="0" borderId="0" xfId="1" applyNumberFormat="1" applyFont="1" applyBorder="1"/>
    <xf numFmtId="43" fontId="29" fillId="0" borderId="0" xfId="1" applyFont="1" applyFill="1" applyBorder="1"/>
    <xf numFmtId="17" fontId="29" fillId="0" borderId="4" xfId="0" applyNumberFormat="1" applyFont="1" applyBorder="1"/>
    <xf numFmtId="164" fontId="29" fillId="12" borderId="0" xfId="1" applyNumberFormat="1" applyFont="1" applyFill="1" applyBorder="1"/>
    <xf numFmtId="164" fontId="42" fillId="0" borderId="0" xfId="0" applyNumberFormat="1" applyFont="1" applyBorder="1"/>
    <xf numFmtId="164" fontId="47" fillId="0" borderId="0" xfId="1" applyNumberFormat="1" applyFont="1" applyBorder="1"/>
    <xf numFmtId="14" fontId="33" fillId="10" borderId="0" xfId="1" applyNumberFormat="1" applyFont="1" applyFill="1" applyBorder="1"/>
    <xf numFmtId="0" fontId="29" fillId="6" borderId="4" xfId="0" applyFont="1" applyFill="1" applyBorder="1"/>
    <xf numFmtId="0" fontId="29" fillId="6" borderId="0" xfId="0" applyFont="1" applyFill="1" applyBorder="1"/>
    <xf numFmtId="164" fontId="43" fillId="0" borderId="3" xfId="0" applyNumberFormat="1" applyFont="1" applyBorder="1"/>
    <xf numFmtId="164" fontId="43" fillId="0" borderId="4" xfId="0" applyNumberFormat="1" applyFont="1" applyBorder="1"/>
    <xf numFmtId="164" fontId="42" fillId="0" borderId="4" xfId="0" applyNumberFormat="1" applyFont="1" applyBorder="1"/>
    <xf numFmtId="164" fontId="39" fillId="0" borderId="0" xfId="0" applyNumberFormat="1" applyFont="1" applyBorder="1"/>
    <xf numFmtId="164" fontId="39" fillId="0" borderId="3" xfId="0" applyNumberFormat="1" applyFont="1" applyBorder="1"/>
    <xf numFmtId="14" fontId="29" fillId="10" borderId="4" xfId="0" applyNumberFormat="1" applyFont="1" applyFill="1" applyBorder="1"/>
    <xf numFmtId="0" fontId="30" fillId="0" borderId="0" xfId="0" applyFont="1" applyFill="1" applyBorder="1"/>
    <xf numFmtId="0" fontId="30" fillId="0" borderId="4" xfId="0" applyFont="1" applyFill="1" applyBorder="1"/>
    <xf numFmtId="17" fontId="29" fillId="0" borderId="4" xfId="0" quotePrefix="1" applyNumberFormat="1" applyFont="1" applyBorder="1"/>
    <xf numFmtId="14" fontId="42" fillId="10" borderId="4" xfId="0" applyNumberFormat="1" applyFont="1" applyFill="1" applyBorder="1"/>
    <xf numFmtId="165" fontId="42" fillId="10" borderId="4" xfId="0" applyNumberFormat="1" applyFont="1" applyFill="1" applyBorder="1"/>
    <xf numFmtId="0" fontId="42" fillId="0" borderId="0" xfId="0" applyFont="1" applyBorder="1"/>
    <xf numFmtId="164" fontId="30" fillId="12" borderId="0" xfId="1" applyNumberFormat="1" applyFont="1" applyFill="1" applyBorder="1"/>
    <xf numFmtId="164" fontId="42" fillId="12" borderId="0" xfId="1" applyNumberFormat="1" applyFont="1" applyFill="1" applyBorder="1"/>
    <xf numFmtId="16" fontId="29" fillId="0" borderId="4" xfId="0" applyNumberFormat="1" applyFont="1" applyBorder="1"/>
    <xf numFmtId="16" fontId="29" fillId="0" borderId="0" xfId="0" applyNumberFormat="1" applyFont="1" applyBorder="1"/>
    <xf numFmtId="0" fontId="39" fillId="0" borderId="0" xfId="0" applyFont="1" applyBorder="1"/>
    <xf numFmtId="0" fontId="39" fillId="0" borderId="4" xfId="0" applyFont="1" applyBorder="1"/>
    <xf numFmtId="0" fontId="39" fillId="0" borderId="0" xfId="0" applyFont="1" applyFill="1" applyBorder="1"/>
    <xf numFmtId="0" fontId="39" fillId="0" borderId="4" xfId="0" applyFont="1" applyFill="1" applyBorder="1"/>
    <xf numFmtId="0" fontId="30" fillId="0" borderId="4" xfId="0" applyFont="1" applyBorder="1"/>
    <xf numFmtId="164" fontId="42" fillId="0" borderId="0" xfId="1" applyNumberFormat="1" applyFont="1" applyFill="1" applyBorder="1"/>
    <xf numFmtId="0" fontId="29" fillId="3" borderId="4" xfId="0" applyFont="1" applyFill="1" applyBorder="1"/>
    <xf numFmtId="164" fontId="36" fillId="0" borderId="3" xfId="1" applyNumberFormat="1" applyFont="1" applyFill="1" applyBorder="1"/>
    <xf numFmtId="164" fontId="39" fillId="0" borderId="0" xfId="1" applyNumberFormat="1" applyFont="1" applyBorder="1"/>
    <xf numFmtId="14" fontId="29" fillId="10" borderId="0" xfId="0" applyNumberFormat="1" applyFont="1" applyFill="1" applyBorder="1"/>
    <xf numFmtId="165" fontId="29" fillId="10" borderId="0" xfId="0" applyNumberFormat="1" applyFont="1" applyFill="1" applyBorder="1"/>
    <xf numFmtId="0" fontId="29" fillId="0" borderId="13" xfId="0" applyFont="1" applyBorder="1"/>
    <xf numFmtId="0" fontId="43" fillId="0" borderId="0" xfId="0" applyFont="1" applyAlignment="1">
      <alignment horizontal="right"/>
    </xf>
    <xf numFmtId="164" fontId="42" fillId="0" borderId="11" xfId="0" applyNumberFormat="1" applyFont="1" applyBorder="1"/>
    <xf numFmtId="164" fontId="43" fillId="0" borderId="14" xfId="0" applyNumberFormat="1" applyFont="1" applyBorder="1"/>
    <xf numFmtId="164" fontId="29" fillId="0" borderId="14" xfId="0" applyNumberFormat="1" applyFont="1" applyBorder="1"/>
    <xf numFmtId="14" fontId="43" fillId="10" borderId="13" xfId="0" applyNumberFormat="1" applyFont="1" applyFill="1" applyBorder="1"/>
    <xf numFmtId="165" fontId="43" fillId="10" borderId="13" xfId="0" applyNumberFormat="1" applyFont="1" applyFill="1" applyBorder="1"/>
    <xf numFmtId="0" fontId="4" fillId="0" borderId="4" xfId="0" applyFont="1" applyBorder="1"/>
    <xf numFmtId="164" fontId="1" fillId="3" borderId="4" xfId="1" applyNumberFormat="1" applyFont="1" applyFill="1" applyBorder="1"/>
    <xf numFmtId="164" fontId="27" fillId="0" borderId="3" xfId="1" applyNumberFormat="1" applyFont="1" applyBorder="1"/>
    <xf numFmtId="164" fontId="9" fillId="0" borderId="4" xfId="0" applyNumberFormat="1" applyFont="1" applyBorder="1"/>
    <xf numFmtId="164" fontId="2" fillId="0" borderId="14" xfId="0" applyNumberFormat="1" applyFont="1" applyBorder="1"/>
    <xf numFmtId="164" fontId="3" fillId="12" borderId="4" xfId="1" applyNumberFormat="1" applyFont="1" applyFill="1" applyBorder="1"/>
    <xf numFmtId="164" fontId="0" fillId="0" borderId="3" xfId="0" applyNumberFormat="1" applyFont="1" applyBorder="1"/>
    <xf numFmtId="164" fontId="0" fillId="0" borderId="4" xfId="0" applyNumberFormat="1" applyFont="1" applyBorder="1"/>
    <xf numFmtId="164" fontId="8" fillId="0" borderId="0" xfId="0" applyNumberFormat="1" applyFont="1" applyBorder="1"/>
    <xf numFmtId="164" fontId="9" fillId="0" borderId="0" xfId="0" applyNumberFormat="1" applyFont="1"/>
    <xf numFmtId="0" fontId="28" fillId="0" borderId="0" xfId="0" applyFont="1"/>
    <xf numFmtId="0" fontId="28" fillId="0" borderId="4" xfId="0" applyFont="1" applyBorder="1"/>
    <xf numFmtId="164" fontId="50" fillId="0" borderId="4" xfId="1" applyNumberFormat="1" applyFont="1" applyBorder="1"/>
    <xf numFmtId="164" fontId="27" fillId="0" borderId="0" xfId="0" applyNumberFormat="1" applyFont="1" applyBorder="1"/>
    <xf numFmtId="164" fontId="3" fillId="3" borderId="4" xfId="1" applyNumberFormat="1" applyFont="1" applyFill="1" applyBorder="1"/>
    <xf numFmtId="0" fontId="0" fillId="0" borderId="0" xfId="0" applyFont="1" applyFill="1"/>
    <xf numFmtId="164" fontId="29" fillId="12" borderId="3" xfId="0" applyNumberFormat="1" applyFont="1" applyFill="1" applyBorder="1"/>
    <xf numFmtId="164" fontId="29" fillId="12" borderId="4" xfId="0" applyNumberFormat="1" applyFont="1" applyFill="1" applyBorder="1"/>
    <xf numFmtId="0" fontId="33" fillId="2" borderId="0" xfId="0" applyFont="1" applyFill="1" applyBorder="1"/>
    <xf numFmtId="0" fontId="42" fillId="2" borderId="0" xfId="0" applyFont="1" applyFill="1"/>
    <xf numFmtId="0" fontId="0" fillId="2" borderId="0" xfId="0" applyFont="1" applyFill="1"/>
    <xf numFmtId="0" fontId="4" fillId="3" borderId="4" xfId="0" applyFont="1" applyFill="1" applyBorder="1"/>
    <xf numFmtId="0" fontId="2" fillId="0" borderId="4" xfId="0" applyFont="1" applyBorder="1"/>
    <xf numFmtId="14" fontId="9" fillId="10" borderId="4" xfId="1" quotePrefix="1" applyNumberFormat="1" applyFont="1" applyFill="1" applyBorder="1"/>
    <xf numFmtId="43" fontId="37" fillId="0" borderId="4" xfId="1" applyFont="1" applyBorder="1"/>
    <xf numFmtId="14" fontId="29" fillId="14" borderId="0" xfId="0" applyNumberFormat="1" applyFont="1" applyFill="1"/>
    <xf numFmtId="164" fontId="29" fillId="14" borderId="0" xfId="0" applyNumberFormat="1" applyFont="1" applyFill="1"/>
    <xf numFmtId="0" fontId="29" fillId="14" borderId="0" xfId="0" applyFont="1" applyFill="1"/>
    <xf numFmtId="164" fontId="37" fillId="15" borderId="4" xfId="1" applyNumberFormat="1" applyFont="1" applyFill="1" applyBorder="1"/>
    <xf numFmtId="0" fontId="0" fillId="0" borderId="7" xfId="0" applyFont="1" applyBorder="1"/>
    <xf numFmtId="164" fontId="36" fillId="11" borderId="3" xfId="1" applyNumberFormat="1" applyFont="1" applyFill="1" applyBorder="1"/>
    <xf numFmtId="164" fontId="36" fillId="11" borderId="0" xfId="1" applyNumberFormat="1" applyFont="1" applyFill="1" applyBorder="1"/>
    <xf numFmtId="164" fontId="37" fillId="11" borderId="4" xfId="1" applyNumberFormat="1" applyFont="1" applyFill="1" applyBorder="1"/>
    <xf numFmtId="164" fontId="36" fillId="11" borderId="4" xfId="1" applyNumberFormat="1" applyFont="1" applyFill="1" applyBorder="1"/>
    <xf numFmtId="164" fontId="8" fillId="11" borderId="4" xfId="1" applyNumberFormat="1" applyFont="1" applyFill="1" applyBorder="1"/>
    <xf numFmtId="0" fontId="0" fillId="16" borderId="0" xfId="0" applyFont="1" applyFill="1"/>
    <xf numFmtId="164" fontId="29" fillId="16" borderId="0" xfId="0" applyNumberFormat="1" applyFont="1" applyFill="1"/>
    <xf numFmtId="0" fontId="29" fillId="16" borderId="0" xfId="0" applyFont="1" applyFill="1"/>
    <xf numFmtId="164" fontId="48" fillId="0" borderId="4" xfId="1" applyNumberFormat="1" applyFont="1" applyBorder="1"/>
    <xf numFmtId="164" fontId="39" fillId="11" borderId="4" xfId="1" applyNumberFormat="1" applyFont="1" applyFill="1" applyBorder="1"/>
    <xf numFmtId="164" fontId="27" fillId="11" borderId="0" xfId="1" applyNumberFormat="1" applyFont="1" applyFill="1" applyBorder="1"/>
    <xf numFmtId="164" fontId="8" fillId="15" borderId="0" xfId="1" applyNumberFormat="1" applyFont="1" applyFill="1" applyBorder="1"/>
    <xf numFmtId="164" fontId="8" fillId="11" borderId="3" xfId="1" applyNumberFormat="1" applyFont="1" applyFill="1" applyBorder="1"/>
    <xf numFmtId="164" fontId="27" fillId="11" borderId="4" xfId="1" applyNumberFormat="1" applyFont="1" applyFill="1" applyBorder="1"/>
    <xf numFmtId="0" fontId="29" fillId="0" borderId="7" xfId="0" applyFont="1" applyBorder="1"/>
    <xf numFmtId="0" fontId="29" fillId="0" borderId="7" xfId="0" applyFont="1" applyFill="1" applyBorder="1"/>
    <xf numFmtId="0" fontId="4" fillId="0" borderId="6" xfId="0" applyFont="1" applyBorder="1"/>
    <xf numFmtId="164" fontId="36" fillId="0" borderId="5" xfId="1" applyNumberFormat="1" applyFont="1" applyBorder="1"/>
    <xf numFmtId="164" fontId="37" fillId="0" borderId="6" xfId="1" applyNumberFormat="1" applyFont="1" applyBorder="1"/>
    <xf numFmtId="164" fontId="33" fillId="0" borderId="5" xfId="1" applyNumberFormat="1" applyFont="1" applyBorder="1"/>
    <xf numFmtId="164" fontId="34" fillId="0" borderId="5" xfId="1" applyNumberFormat="1" applyFont="1" applyBorder="1"/>
    <xf numFmtId="164" fontId="30" fillId="0" borderId="6" xfId="1" applyNumberFormat="1" applyFont="1" applyBorder="1"/>
    <xf numFmtId="164" fontId="29" fillId="0" borderId="7" xfId="1" applyNumberFormat="1" applyFont="1" applyBorder="1"/>
    <xf numFmtId="164" fontId="29" fillId="0" borderId="6" xfId="1" applyNumberFormat="1" applyFont="1" applyBorder="1"/>
    <xf numFmtId="43" fontId="28" fillId="0" borderId="5" xfId="1" applyFont="1" applyFill="1" applyBorder="1"/>
    <xf numFmtId="164" fontId="36" fillId="0" borderId="6" xfId="1" applyNumberFormat="1" applyFont="1" applyBorder="1"/>
    <xf numFmtId="164" fontId="34" fillId="0" borderId="7" xfId="1" applyNumberFormat="1" applyFont="1" applyBorder="1"/>
    <xf numFmtId="164" fontId="34" fillId="0" borderId="6" xfId="1" applyNumberFormat="1" applyFont="1" applyBorder="1"/>
    <xf numFmtId="165" fontId="33" fillId="10" borderId="6" xfId="1" applyNumberFormat="1" applyFont="1" applyFill="1" applyBorder="1"/>
    <xf numFmtId="164" fontId="34" fillId="0" borderId="7" xfId="1" applyNumberFormat="1" applyFont="1" applyFill="1" applyBorder="1"/>
    <xf numFmtId="164" fontId="34" fillId="0" borderId="6" xfId="1" applyNumberFormat="1" applyFont="1" applyFill="1" applyBorder="1"/>
    <xf numFmtId="0" fontId="29" fillId="0" borderId="6" xfId="0" quotePrefix="1" applyFont="1" applyBorder="1"/>
    <xf numFmtId="164" fontId="29" fillId="0" borderId="7" xfId="0" applyNumberFormat="1" applyFont="1" applyBorder="1"/>
    <xf numFmtId="164" fontId="29" fillId="14" borderId="7" xfId="0" applyNumberFormat="1" applyFont="1" applyFill="1" applyBorder="1"/>
    <xf numFmtId="164" fontId="27" fillId="11" borderId="3" xfId="1" applyNumberFormat="1" applyFont="1" applyFill="1" applyBorder="1"/>
    <xf numFmtId="164" fontId="36" fillId="0" borderId="7" xfId="1" applyNumberFormat="1" applyFont="1" applyBorder="1"/>
    <xf numFmtId="14" fontId="42" fillId="10" borderId="6" xfId="1" applyNumberFormat="1" applyFont="1" applyFill="1" applyBorder="1"/>
    <xf numFmtId="164" fontId="42" fillId="0" borderId="5" xfId="0" applyNumberFormat="1" applyFont="1" applyBorder="1"/>
    <xf numFmtId="164" fontId="8" fillId="11" borderId="0" xfId="1" applyNumberFormat="1" applyFont="1" applyFill="1" applyBorder="1"/>
    <xf numFmtId="164" fontId="1" fillId="0" borderId="0" xfId="1" applyNumberFormat="1" applyFont="1" applyFill="1" applyBorder="1"/>
    <xf numFmtId="164" fontId="37" fillId="11" borderId="0" xfId="1" applyNumberFormat="1" applyFont="1" applyFill="1" applyBorder="1"/>
    <xf numFmtId="43" fontId="28" fillId="0" borderId="3" xfId="1" applyFont="1" applyFill="1" applyBorder="1"/>
    <xf numFmtId="43" fontId="28" fillId="0" borderId="0" xfId="1" applyFont="1" applyFill="1" applyBorder="1"/>
    <xf numFmtId="0" fontId="0" fillId="0" borderId="0" xfId="0" applyFont="1" applyFill="1" applyBorder="1"/>
    <xf numFmtId="0" fontId="0" fillId="0" borderId="14" xfId="0" applyFont="1" applyBorder="1"/>
    <xf numFmtId="164" fontId="42" fillId="11" borderId="3" xfId="0" applyNumberFormat="1" applyFont="1" applyFill="1" applyBorder="1"/>
    <xf numFmtId="164" fontId="29" fillId="11" borderId="0" xfId="1" applyNumberFormat="1" applyFont="1" applyFill="1" applyBorder="1"/>
    <xf numFmtId="164" fontId="9" fillId="0" borderId="4" xfId="1" applyNumberFormat="1" applyFont="1" applyFill="1" applyBorder="1"/>
    <xf numFmtId="164" fontId="42" fillId="0" borderId="3" xfId="0" applyNumberFormat="1" applyFont="1" applyFill="1" applyBorder="1"/>
    <xf numFmtId="164" fontId="37" fillId="0" borderId="4" xfId="1" applyNumberFormat="1" applyFont="1" applyFill="1" applyBorder="1"/>
    <xf numFmtId="164" fontId="9" fillId="11" borderId="4" xfId="1" applyNumberFormat="1" applyFont="1" applyFill="1" applyBorder="1"/>
    <xf numFmtId="164" fontId="9" fillId="11" borderId="0" xfId="1" applyNumberFormat="1" applyFont="1" applyFill="1" applyBorder="1"/>
    <xf numFmtId="164" fontId="42" fillId="11" borderId="0" xfId="0" applyNumberFormat="1" applyFont="1" applyFill="1"/>
    <xf numFmtId="164" fontId="42" fillId="11" borderId="4" xfId="0" applyNumberFormat="1" applyFont="1" applyFill="1" applyBorder="1"/>
    <xf numFmtId="14" fontId="29" fillId="14" borderId="4" xfId="0" applyNumberFormat="1" applyFont="1" applyFill="1" applyBorder="1"/>
    <xf numFmtId="164" fontId="29" fillId="14" borderId="4" xfId="0" applyNumberFormat="1" applyFont="1" applyFill="1" applyBorder="1"/>
    <xf numFmtId="164" fontId="29" fillId="14" borderId="6" xfId="0" applyNumberFormat="1" applyFont="1" applyFill="1" applyBorder="1"/>
    <xf numFmtId="0" fontId="29" fillId="14" borderId="4" xfId="0" applyFont="1" applyFill="1" applyBorder="1"/>
    <xf numFmtId="14" fontId="29" fillId="14" borderId="0" xfId="0" applyNumberFormat="1" applyFont="1" applyFill="1" applyBorder="1"/>
    <xf numFmtId="0" fontId="29" fillId="14" borderId="0" xfId="0" applyFont="1" applyFill="1" applyBorder="1"/>
    <xf numFmtId="43" fontId="9" fillId="0" borderId="3" xfId="1" applyFont="1" applyFill="1" applyBorder="1"/>
    <xf numFmtId="164" fontId="28" fillId="11" borderId="4" xfId="1" applyNumberFormat="1" applyFont="1" applyFill="1" applyBorder="1"/>
    <xf numFmtId="164" fontId="42" fillId="11" borderId="0" xfId="0" applyNumberFormat="1" applyFont="1" applyFill="1" applyBorder="1"/>
    <xf numFmtId="164" fontId="9" fillId="0" borderId="0" xfId="0" applyNumberFormat="1" applyFont="1" applyBorder="1"/>
    <xf numFmtId="164" fontId="8" fillId="0" borderId="4" xfId="1" applyNumberFormat="1" applyFont="1" applyFill="1" applyBorder="1"/>
    <xf numFmtId="164" fontId="27" fillId="0" borderId="4" xfId="1" applyNumberFormat="1" applyFont="1" applyFill="1" applyBorder="1"/>
    <xf numFmtId="164" fontId="0" fillId="0" borderId="3" xfId="0" applyNumberFormat="1" applyFont="1" applyFill="1" applyBorder="1"/>
    <xf numFmtId="164" fontId="0" fillId="0" borderId="4" xfId="0" applyNumberFormat="1" applyFont="1" applyFill="1" applyBorder="1"/>
    <xf numFmtId="164" fontId="29" fillId="0" borderId="0" xfId="0" applyNumberFormat="1" applyFont="1" applyFill="1" applyBorder="1"/>
    <xf numFmtId="164" fontId="29" fillId="0" borderId="4" xfId="0" applyNumberFormat="1" applyFont="1" applyFill="1" applyBorder="1"/>
    <xf numFmtId="164" fontId="29" fillId="0" borderId="3" xfId="0" applyNumberFormat="1" applyFont="1" applyFill="1" applyBorder="1"/>
    <xf numFmtId="164" fontId="36" fillId="0" borderId="4" xfId="1" applyNumberFormat="1" applyFont="1" applyFill="1" applyBorder="1"/>
    <xf numFmtId="164" fontId="33" fillId="0" borderId="7" xfId="1" applyNumberFormat="1" applyFont="1" applyFill="1" applyBorder="1"/>
    <xf numFmtId="164" fontId="36" fillId="0" borderId="0" xfId="0" applyNumberFormat="1" applyFont="1" applyFill="1" applyBorder="1"/>
    <xf numFmtId="164" fontId="39" fillId="0" borderId="4" xfId="1" applyNumberFormat="1" applyFont="1" applyFill="1" applyBorder="1"/>
    <xf numFmtId="164" fontId="42" fillId="0" borderId="0" xfId="0" applyNumberFormat="1" applyFont="1" applyFill="1" applyBorder="1"/>
    <xf numFmtId="164" fontId="42" fillId="0" borderId="4" xfId="1" applyNumberFormat="1" applyFont="1" applyFill="1" applyBorder="1"/>
    <xf numFmtId="164" fontId="8" fillId="0" borderId="0" xfId="0" applyNumberFormat="1" applyFont="1" applyFill="1" applyBorder="1"/>
    <xf numFmtId="164" fontId="39" fillId="11" borderId="0" xfId="1" applyNumberFormat="1" applyFont="1" applyFill="1" applyBorder="1"/>
    <xf numFmtId="164" fontId="42" fillId="0" borderId="6" xfId="0" applyNumberFormat="1" applyFont="1" applyBorder="1"/>
    <xf numFmtId="164" fontId="33" fillId="0" borderId="16" xfId="1" applyNumberFormat="1" applyFont="1" applyBorder="1"/>
    <xf numFmtId="164" fontId="33" fillId="0" borderId="17" xfId="1" applyNumberFormat="1" applyFont="1" applyBorder="1"/>
    <xf numFmtId="164" fontId="33" fillId="0" borderId="18" xfId="1" applyNumberFormat="1" applyFont="1" applyBorder="1"/>
    <xf numFmtId="164" fontId="33" fillId="0" borderId="19" xfId="1" applyNumberFormat="1" applyFont="1" applyBorder="1"/>
    <xf numFmtId="164" fontId="33" fillId="12" borderId="18" xfId="1" applyNumberFormat="1" applyFont="1" applyFill="1" applyBorder="1"/>
    <xf numFmtId="164" fontId="33" fillId="12" borderId="19" xfId="1" applyNumberFormat="1" applyFont="1" applyFill="1" applyBorder="1"/>
    <xf numFmtId="164" fontId="3" fillId="0" borderId="18" xfId="1" applyNumberFormat="1" applyFont="1" applyBorder="1"/>
    <xf numFmtId="164" fontId="3" fillId="0" borderId="19" xfId="1" applyNumberFormat="1" applyFont="1" applyBorder="1"/>
    <xf numFmtId="164" fontId="36" fillId="0" borderId="18" xfId="1" applyNumberFormat="1" applyFont="1" applyBorder="1"/>
    <xf numFmtId="164" fontId="37" fillId="0" borderId="19" xfId="1" applyNumberFormat="1" applyFont="1" applyBorder="1"/>
    <xf numFmtId="164" fontId="3" fillId="12" borderId="18" xfId="1" applyNumberFormat="1" applyFont="1" applyFill="1" applyBorder="1"/>
    <xf numFmtId="164" fontId="3" fillId="12" borderId="19" xfId="1" applyNumberFormat="1" applyFont="1" applyFill="1" applyBorder="1"/>
    <xf numFmtId="164" fontId="33" fillId="3" borderId="18" xfId="1" applyNumberFormat="1" applyFont="1" applyFill="1" applyBorder="1"/>
    <xf numFmtId="164" fontId="33" fillId="3" borderId="19" xfId="1" applyNumberFormat="1" applyFont="1" applyFill="1" applyBorder="1"/>
    <xf numFmtId="164" fontId="40" fillId="0" borderId="19" xfId="1" applyNumberFormat="1" applyFont="1" applyBorder="1"/>
    <xf numFmtId="164" fontId="36" fillId="11" borderId="18" xfId="1" applyNumberFormat="1" applyFont="1" applyFill="1" applyBorder="1"/>
    <xf numFmtId="164" fontId="39" fillId="11" borderId="19" xfId="1" applyNumberFormat="1" applyFont="1" applyFill="1" applyBorder="1"/>
    <xf numFmtId="164" fontId="39" fillId="0" borderId="19" xfId="1" applyNumberFormat="1" applyFont="1" applyBorder="1"/>
    <xf numFmtId="164" fontId="37" fillId="11" borderId="19" xfId="1" applyNumberFormat="1" applyFont="1" applyFill="1" applyBorder="1"/>
    <xf numFmtId="0" fontId="29" fillId="0" borderId="18" xfId="0" applyFont="1" applyBorder="1"/>
    <xf numFmtId="164" fontId="29" fillId="0" borderId="19" xfId="1" applyNumberFormat="1" applyFont="1" applyBorder="1"/>
    <xf numFmtId="164" fontId="33" fillId="0" borderId="18" xfId="1" applyNumberFormat="1" applyFont="1" applyFill="1" applyBorder="1"/>
    <xf numFmtId="164" fontId="40" fillId="0" borderId="19" xfId="1" applyNumberFormat="1" applyFont="1" applyBorder="1" applyAlignment="1">
      <alignment horizontal="center"/>
    </xf>
    <xf numFmtId="164" fontId="36" fillId="3" borderId="0" xfId="1" applyNumberFormat="1" applyFont="1" applyFill="1" applyBorder="1"/>
    <xf numFmtId="164" fontId="3" fillId="0" borderId="16" xfId="1" applyNumberFormat="1" applyFont="1" applyBorder="1"/>
    <xf numFmtId="164" fontId="3" fillId="0" borderId="17" xfId="1" applyNumberFormat="1" applyFont="1" applyBorder="1"/>
    <xf numFmtId="164" fontId="1" fillId="0" borderId="19" xfId="1" applyNumberFormat="1" applyFont="1" applyBorder="1"/>
    <xf numFmtId="164" fontId="33" fillId="2" borderId="18" xfId="1" applyNumberFormat="1" applyFont="1" applyFill="1" applyBorder="1"/>
    <xf numFmtId="164" fontId="29" fillId="2" borderId="19" xfId="1" applyNumberFormat="1" applyFont="1" applyFill="1" applyBorder="1"/>
    <xf numFmtId="164" fontId="29" fillId="3" borderId="19" xfId="1" applyNumberFormat="1" applyFont="1" applyFill="1" applyBorder="1"/>
    <xf numFmtId="164" fontId="33" fillId="0" borderId="19" xfId="1" applyNumberFormat="1" applyFont="1" applyFill="1" applyBorder="1"/>
    <xf numFmtId="164" fontId="33" fillId="6" borderId="19" xfId="1" applyNumberFormat="1" applyFont="1" applyFill="1" applyBorder="1"/>
    <xf numFmtId="164" fontId="29" fillId="0" borderId="19" xfId="0" applyNumberFormat="1" applyFont="1" applyBorder="1"/>
    <xf numFmtId="164" fontId="11" fillId="0" borderId="18" xfId="1" applyNumberFormat="1" applyFont="1" applyBorder="1"/>
    <xf numFmtId="164" fontId="34" fillId="0" borderId="18" xfId="1" applyNumberFormat="1" applyFont="1" applyBorder="1"/>
    <xf numFmtId="164" fontId="36" fillId="0" borderId="20" xfId="1" applyNumberFormat="1" applyFont="1" applyBorder="1"/>
    <xf numFmtId="164" fontId="37" fillId="0" borderId="21" xfId="1" applyNumberFormat="1" applyFont="1" applyBorder="1"/>
    <xf numFmtId="164" fontId="36" fillId="17" borderId="0" xfId="1" applyNumberFormat="1" applyFont="1" applyFill="1" applyBorder="1"/>
    <xf numFmtId="164" fontId="37" fillId="17" borderId="4" xfId="1" applyNumberFormat="1" applyFont="1" applyFill="1" applyBorder="1"/>
    <xf numFmtId="164" fontId="36" fillId="17" borderId="3" xfId="1" applyNumberFormat="1" applyFont="1" applyFill="1" applyBorder="1"/>
    <xf numFmtId="164" fontId="37" fillId="17" borderId="0" xfId="1" applyNumberFormat="1" applyFont="1" applyFill="1" applyBorder="1"/>
    <xf numFmtId="164" fontId="36" fillId="17" borderId="4" xfId="1" applyNumberFormat="1" applyFont="1" applyFill="1" applyBorder="1"/>
    <xf numFmtId="164" fontId="8" fillId="17" borderId="0" xfId="1" applyNumberFormat="1" applyFont="1" applyFill="1" applyBorder="1"/>
    <xf numFmtId="164" fontId="8" fillId="17" borderId="4" xfId="1" applyNumberFormat="1" applyFont="1" applyFill="1" applyBorder="1"/>
    <xf numFmtId="164" fontId="36" fillId="17" borderId="0" xfId="0" applyNumberFormat="1" applyFont="1" applyFill="1" applyBorder="1"/>
    <xf numFmtId="164" fontId="39" fillId="17" borderId="4" xfId="1" applyNumberFormat="1" applyFont="1" applyFill="1" applyBorder="1"/>
    <xf numFmtId="164" fontId="42" fillId="17" borderId="4" xfId="1" applyNumberFormat="1" applyFont="1" applyFill="1" applyBorder="1"/>
    <xf numFmtId="164" fontId="36" fillId="17" borderId="18" xfId="1" applyNumberFormat="1" applyFont="1" applyFill="1" applyBorder="1"/>
    <xf numFmtId="164" fontId="27" fillId="17" borderId="4" xfId="1" applyNumberFormat="1" applyFont="1" applyFill="1" applyBorder="1"/>
    <xf numFmtId="164" fontId="8" fillId="17" borderId="3" xfId="1" applyNumberFormat="1" applyFont="1" applyFill="1" applyBorder="1"/>
    <xf numFmtId="164" fontId="27" fillId="17" borderId="0" xfId="1" applyNumberFormat="1" applyFont="1" applyFill="1" applyBorder="1"/>
    <xf numFmtId="14" fontId="42" fillId="10" borderId="0" xfId="1" applyNumberFormat="1" applyFont="1" applyFill="1" applyBorder="1"/>
    <xf numFmtId="14" fontId="45" fillId="10" borderId="0" xfId="1" applyNumberFormat="1" applyFont="1" applyFill="1" applyBorder="1"/>
    <xf numFmtId="14" fontId="29" fillId="10" borderId="0" xfId="1" applyNumberFormat="1" applyFont="1" applyFill="1" applyBorder="1"/>
    <xf numFmtId="164" fontId="33" fillId="6" borderId="18" xfId="1" applyNumberFormat="1" applyFont="1" applyFill="1" applyBorder="1"/>
    <xf numFmtId="43" fontId="29" fillId="0" borderId="18" xfId="1" applyFont="1" applyFill="1" applyBorder="1"/>
    <xf numFmtId="164" fontId="32" fillId="0" borderId="19" xfId="1" applyNumberFormat="1" applyFont="1" applyBorder="1"/>
    <xf numFmtId="164" fontId="29" fillId="0" borderId="18" xfId="1" applyNumberFormat="1" applyFont="1" applyBorder="1"/>
    <xf numFmtId="164" fontId="27" fillId="0" borderId="19" xfId="1" applyNumberFormat="1" applyFont="1" applyBorder="1"/>
    <xf numFmtId="164" fontId="36" fillId="0" borderId="16" xfId="1" applyNumberFormat="1" applyFont="1" applyBorder="1"/>
    <xf numFmtId="164" fontId="37" fillId="0" borderId="17" xfId="1" applyNumberFormat="1" applyFont="1" applyBorder="1"/>
    <xf numFmtId="164" fontId="37" fillId="17" borderId="19" xfId="1" applyNumberFormat="1" applyFont="1" applyFill="1" applyBorder="1"/>
    <xf numFmtId="164" fontId="36" fillId="0" borderId="19" xfId="1" applyNumberFormat="1" applyFont="1" applyBorder="1"/>
    <xf numFmtId="164" fontId="29" fillId="0" borderId="19" xfId="1" applyNumberFormat="1" applyFont="1" applyFill="1" applyBorder="1"/>
    <xf numFmtId="164" fontId="34" fillId="0" borderId="18" xfId="1" applyNumberFormat="1" applyFont="1" applyFill="1" applyBorder="1"/>
    <xf numFmtId="43" fontId="39" fillId="0" borderId="0" xfId="1" applyFont="1" applyBorder="1"/>
    <xf numFmtId="164" fontId="37" fillId="0" borderId="7" xfId="1" applyNumberFormat="1" applyFont="1" applyBorder="1"/>
    <xf numFmtId="164" fontId="33" fillId="0" borderId="19" xfId="1" applyNumberFormat="1" applyFont="1" applyBorder="1" applyAlignment="1">
      <alignment horizontal="center"/>
    </xf>
    <xf numFmtId="164" fontId="34" fillId="2" borderId="18" xfId="1" applyNumberFormat="1" applyFont="1" applyFill="1" applyBorder="1"/>
    <xf numFmtId="164" fontId="33" fillId="2" borderId="19" xfId="1" applyNumberFormat="1" applyFont="1" applyFill="1" applyBorder="1"/>
    <xf numFmtId="164" fontId="3" fillId="0" borderId="18" xfId="1" applyNumberFormat="1" applyFont="1" applyFill="1" applyBorder="1"/>
    <xf numFmtId="164" fontId="32" fillId="2" borderId="18" xfId="1" applyNumberFormat="1" applyFont="1" applyFill="1" applyBorder="1"/>
    <xf numFmtId="164" fontId="32" fillId="2" borderId="19" xfId="1" applyNumberFormat="1" applyFont="1" applyFill="1" applyBorder="1"/>
    <xf numFmtId="164" fontId="8" fillId="11" borderId="19" xfId="1" applyNumberFormat="1" applyFont="1" applyFill="1" applyBorder="1"/>
    <xf numFmtId="164" fontId="36" fillId="0" borderId="18" xfId="0" applyNumberFormat="1" applyFont="1" applyBorder="1"/>
    <xf numFmtId="164" fontId="11" fillId="0" borderId="19" xfId="1" applyNumberFormat="1" applyFont="1" applyBorder="1"/>
    <xf numFmtId="164" fontId="8" fillId="17" borderId="0" xfId="0" applyNumberFormat="1" applyFont="1" applyFill="1" applyBorder="1"/>
    <xf numFmtId="164" fontId="8" fillId="0" borderId="18" xfId="0" applyNumberFormat="1" applyFont="1" applyBorder="1"/>
    <xf numFmtId="0" fontId="28" fillId="0" borderId="19" xfId="0" applyFont="1" applyBorder="1"/>
    <xf numFmtId="164" fontId="36" fillId="17" borderId="18" xfId="0" applyNumberFormat="1" applyFont="1" applyFill="1" applyBorder="1"/>
    <xf numFmtId="164" fontId="42" fillId="11" borderId="0" xfId="1" applyNumberFormat="1" applyFont="1" applyFill="1" applyBorder="1"/>
    <xf numFmtId="164" fontId="29" fillId="0" borderId="16" xfId="0" applyNumberFormat="1" applyFont="1" applyBorder="1"/>
    <xf numFmtId="164" fontId="29" fillId="0" borderId="17" xfId="0" applyNumberFormat="1" applyFont="1" applyBorder="1"/>
    <xf numFmtId="164" fontId="29" fillId="0" borderId="18" xfId="0" applyNumberFormat="1" applyFont="1" applyBorder="1"/>
    <xf numFmtId="164" fontId="30" fillId="2" borderId="18" xfId="0" applyNumberFormat="1" applyFont="1" applyFill="1" applyBorder="1"/>
    <xf numFmtId="164" fontId="30" fillId="2" borderId="19" xfId="0" applyNumberFormat="1" applyFont="1" applyFill="1" applyBorder="1"/>
    <xf numFmtId="43" fontId="29" fillId="0" borderId="19" xfId="1" applyFont="1" applyBorder="1"/>
    <xf numFmtId="43" fontId="29" fillId="0" borderId="18" xfId="1" applyFont="1" applyBorder="1"/>
    <xf numFmtId="164" fontId="42" fillId="0" borderId="18" xfId="0" applyNumberFormat="1" applyFont="1" applyBorder="1"/>
    <xf numFmtId="14" fontId="43" fillId="10" borderId="0" xfId="0" applyNumberFormat="1" applyFont="1" applyFill="1" applyBorder="1"/>
    <xf numFmtId="164" fontId="33" fillId="9" borderId="0" xfId="1" applyNumberFormat="1" applyFont="1" applyFill="1" applyBorder="1"/>
    <xf numFmtId="0" fontId="29" fillId="12" borderId="18" xfId="0" applyFont="1" applyFill="1" applyBorder="1"/>
    <xf numFmtId="43" fontId="29" fillId="12" borderId="19" xfId="1" applyFont="1" applyFill="1" applyBorder="1"/>
    <xf numFmtId="43" fontId="39" fillId="11" borderId="0" xfId="1" applyFont="1" applyFill="1" applyBorder="1"/>
    <xf numFmtId="43" fontId="39" fillId="17" borderId="0" xfId="1" applyFont="1" applyFill="1" applyBorder="1"/>
    <xf numFmtId="164" fontId="12" fillId="0" borderId="18" xfId="1" applyNumberFormat="1" applyFont="1" applyBorder="1"/>
    <xf numFmtId="164" fontId="8" fillId="11" borderId="9" xfId="1" applyNumberFormat="1" applyFont="1" applyFill="1" applyBorder="1"/>
    <xf numFmtId="164" fontId="8" fillId="11" borderId="11" xfId="1" applyNumberFormat="1" applyFont="1" applyFill="1" applyBorder="1"/>
    <xf numFmtId="164" fontId="8" fillId="11" borderId="10" xfId="1" applyNumberFormat="1" applyFont="1" applyFill="1" applyBorder="1"/>
    <xf numFmtId="164" fontId="36" fillId="17" borderId="19" xfId="1" applyNumberFormat="1" applyFont="1" applyFill="1" applyBorder="1"/>
    <xf numFmtId="0" fontId="39" fillId="17" borderId="0" xfId="0" applyFont="1" applyFill="1" applyBorder="1"/>
    <xf numFmtId="0" fontId="0" fillId="0" borderId="0" xfId="0" applyFont="1" applyBorder="1"/>
    <xf numFmtId="164" fontId="29" fillId="0" borderId="17" xfId="1" applyNumberFormat="1" applyFont="1" applyBorder="1"/>
    <xf numFmtId="164" fontId="30" fillId="0" borderId="18" xfId="1" applyNumberFormat="1" applyFont="1" applyBorder="1"/>
    <xf numFmtId="164" fontId="30" fillId="0" borderId="19" xfId="1" applyNumberFormat="1" applyFont="1" applyBorder="1"/>
    <xf numFmtId="164" fontId="30" fillId="17" borderId="20" xfId="1" applyNumberFormat="1" applyFont="1" applyFill="1" applyBorder="1"/>
    <xf numFmtId="164" fontId="30" fillId="17" borderId="21" xfId="1" applyNumberFormat="1" applyFont="1" applyFill="1" applyBorder="1"/>
    <xf numFmtId="164" fontId="9" fillId="17" borderId="4" xfId="1" applyNumberFormat="1" applyFont="1" applyFill="1" applyBorder="1"/>
    <xf numFmtId="164" fontId="9" fillId="17" borderId="0" xfId="1" applyNumberFormat="1" applyFont="1" applyFill="1" applyBorder="1"/>
    <xf numFmtId="164" fontId="33" fillId="17" borderId="20" xfId="1" applyNumberFormat="1" applyFont="1" applyFill="1" applyBorder="1"/>
    <xf numFmtId="164" fontId="29" fillId="17" borderId="21" xfId="1" applyNumberFormat="1" applyFont="1" applyFill="1" applyBorder="1"/>
    <xf numFmtId="164" fontId="33" fillId="17" borderId="0" xfId="1" applyNumberFormat="1" applyFont="1" applyFill="1" applyBorder="1"/>
    <xf numFmtId="164" fontId="29" fillId="14" borderId="0" xfId="0" applyNumberFormat="1" applyFont="1" applyFill="1" applyBorder="1"/>
    <xf numFmtId="164" fontId="34" fillId="11" borderId="0" xfId="1" applyNumberFormat="1" applyFont="1" applyFill="1" applyBorder="1"/>
    <xf numFmtId="164" fontId="34" fillId="11" borderId="4" xfId="1" applyNumberFormat="1" applyFont="1" applyFill="1" applyBorder="1"/>
    <xf numFmtId="164" fontId="15" fillId="11" borderId="0" xfId="1" applyNumberFormat="1" applyFont="1" applyFill="1" applyBorder="1"/>
    <xf numFmtId="164" fontId="42" fillId="17" borderId="0" xfId="0" applyNumberFormat="1" applyFont="1" applyFill="1" applyBorder="1"/>
    <xf numFmtId="164" fontId="42" fillId="17" borderId="3" xfId="0" applyNumberFormat="1" applyFont="1" applyFill="1" applyBorder="1"/>
    <xf numFmtId="164" fontId="28" fillId="17" borderId="4" xfId="1" applyNumberFormat="1" applyFont="1" applyFill="1" applyBorder="1"/>
    <xf numFmtId="0" fontId="39" fillId="11" borderId="4" xfId="0" applyFont="1" applyFill="1" applyBorder="1"/>
    <xf numFmtId="164" fontId="42" fillId="11" borderId="18" xfId="1" applyNumberFormat="1" applyFont="1" applyFill="1" applyBorder="1"/>
    <xf numFmtId="164" fontId="8" fillId="0" borderId="18" xfId="1" applyNumberFormat="1" applyFont="1" applyFill="1" applyBorder="1"/>
    <xf numFmtId="164" fontId="27" fillId="0" borderId="19" xfId="1" applyNumberFormat="1" applyFont="1" applyFill="1" applyBorder="1"/>
    <xf numFmtId="164" fontId="36" fillId="0" borderId="18" xfId="1" applyNumberFormat="1" applyFont="1" applyFill="1" applyBorder="1"/>
    <xf numFmtId="164" fontId="37" fillId="0" borderId="19" xfId="1" applyNumberFormat="1" applyFont="1" applyFill="1" applyBorder="1"/>
    <xf numFmtId="164" fontId="33" fillId="0" borderId="22" xfId="1" applyNumberFormat="1" applyFont="1" applyFill="1" applyBorder="1"/>
    <xf numFmtId="164" fontId="33" fillId="0" borderId="23" xfId="1" applyNumberFormat="1" applyFont="1" applyFill="1" applyBorder="1"/>
    <xf numFmtId="164" fontId="36" fillId="11" borderId="19" xfId="1" applyNumberFormat="1" applyFont="1" applyFill="1" applyBorder="1"/>
    <xf numFmtId="164" fontId="36" fillId="0" borderId="19" xfId="1" applyNumberFormat="1" applyFont="1" applyFill="1" applyBorder="1"/>
    <xf numFmtId="164" fontId="8" fillId="11" borderId="18" xfId="1" applyNumberFormat="1" applyFont="1" applyFill="1" applyBorder="1"/>
    <xf numFmtId="164" fontId="32" fillId="0" borderId="18" xfId="1" applyNumberFormat="1" applyFont="1" applyFill="1" applyBorder="1"/>
    <xf numFmtId="164" fontId="32" fillId="0" borderId="19" xfId="1" applyNumberFormat="1" applyFont="1" applyFill="1" applyBorder="1"/>
    <xf numFmtId="164" fontId="29" fillId="0" borderId="18" xfId="1" applyNumberFormat="1" applyFont="1" applyFill="1" applyBorder="1"/>
    <xf numFmtId="164" fontId="9" fillId="17" borderId="18" xfId="1" applyNumberFormat="1" applyFont="1" applyFill="1" applyBorder="1"/>
    <xf numFmtId="164" fontId="9" fillId="17" borderId="19" xfId="1" applyNumberFormat="1" applyFont="1" applyFill="1" applyBorder="1"/>
    <xf numFmtId="0" fontId="29" fillId="0" borderId="18" xfId="0" applyFont="1" applyFill="1" applyBorder="1"/>
    <xf numFmtId="164" fontId="33" fillId="0" borderId="24" xfId="1" applyNumberFormat="1" applyFont="1" applyBorder="1"/>
    <xf numFmtId="164" fontId="33" fillId="0" borderId="25" xfId="1" applyNumberFormat="1" applyFont="1" applyBorder="1"/>
    <xf numFmtId="164" fontId="8" fillId="0" borderId="24" xfId="1" applyNumberFormat="1" applyFont="1" applyFill="1" applyBorder="1"/>
    <xf numFmtId="14" fontId="33" fillId="10" borderId="26" xfId="1" applyNumberFormat="1" applyFont="1" applyFill="1" applyBorder="1"/>
    <xf numFmtId="164" fontId="36" fillId="0" borderId="25" xfId="1" applyNumberFormat="1" applyFont="1" applyBorder="1"/>
    <xf numFmtId="164" fontId="37" fillId="0" borderId="28" xfId="1" applyNumberFormat="1" applyFont="1" applyBorder="1"/>
    <xf numFmtId="164" fontId="37" fillId="0" borderId="27" xfId="1" applyNumberFormat="1" applyFont="1" applyBorder="1"/>
    <xf numFmtId="164" fontId="36" fillId="0" borderId="28" xfId="1" applyNumberFormat="1" applyFont="1" applyBorder="1"/>
    <xf numFmtId="164" fontId="29" fillId="0" borderId="25" xfId="1" applyNumberFormat="1" applyFont="1" applyBorder="1"/>
    <xf numFmtId="164" fontId="33" fillId="0" borderId="26" xfId="1" applyNumberFormat="1" applyFont="1" applyBorder="1"/>
    <xf numFmtId="0" fontId="39" fillId="17" borderId="4" xfId="0" applyFont="1" applyFill="1" applyBorder="1"/>
    <xf numFmtId="164" fontId="8" fillId="0" borderId="26" xfId="1" applyNumberFormat="1" applyFont="1" applyFill="1" applyBorder="1"/>
    <xf numFmtId="164" fontId="9" fillId="0" borderId="25" xfId="1" applyNumberFormat="1" applyFont="1" applyFill="1" applyBorder="1"/>
    <xf numFmtId="164" fontId="9" fillId="0" borderId="26" xfId="1" applyNumberFormat="1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5" xfId="0" applyFont="1" applyBorder="1"/>
    <xf numFmtId="0" fontId="0" fillId="0" borderId="6" xfId="0" applyFont="1" applyBorder="1"/>
    <xf numFmtId="0" fontId="4" fillId="0" borderId="12" xfId="0" applyFont="1" applyBorder="1"/>
    <xf numFmtId="0" fontId="4" fillId="0" borderId="15" xfId="0" applyFont="1" applyBorder="1"/>
    <xf numFmtId="0" fontId="0" fillId="0" borderId="9" xfId="0" applyBorder="1"/>
    <xf numFmtId="164" fontId="0" fillId="0" borderId="11" xfId="1" applyNumberFormat="1" applyFont="1" applyFill="1" applyBorder="1"/>
    <xf numFmtId="0" fontId="51" fillId="0" borderId="14" xfId="0" applyFont="1" applyBorder="1"/>
    <xf numFmtId="164" fontId="0" fillId="0" borderId="11" xfId="1" applyNumberFormat="1" applyFont="1" applyBorder="1"/>
    <xf numFmtId="9" fontId="9" fillId="0" borderId="0" xfId="2" applyFont="1" applyAlignment="1">
      <alignment horizontal="center"/>
    </xf>
    <xf numFmtId="14" fontId="0" fillId="3" borderId="0" xfId="0" applyNumberFormat="1" applyFill="1"/>
    <xf numFmtId="0" fontId="0" fillId="0" borderId="14" xfId="0" applyBorder="1" applyAlignment="1">
      <alignment horizontal="center"/>
    </xf>
    <xf numFmtId="0" fontId="0" fillId="0" borderId="14" xfId="0" applyBorder="1"/>
    <xf numFmtId="164" fontId="8" fillId="15" borderId="4" xfId="1" applyNumberFormat="1" applyFont="1" applyFill="1" applyBorder="1"/>
    <xf numFmtId="164" fontId="8" fillId="15" borderId="3" xfId="1" applyNumberFormat="1" applyFont="1" applyFill="1" applyBorder="1"/>
    <xf numFmtId="164" fontId="11" fillId="17" borderId="3" xfId="1" applyNumberFormat="1" applyFont="1" applyFill="1" applyBorder="1"/>
    <xf numFmtId="164" fontId="50" fillId="17" borderId="4" xfId="1" applyNumberFormat="1" applyFont="1" applyFill="1" applyBorder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31" fillId="0" borderId="12" xfId="0" applyFont="1" applyBorder="1"/>
    <xf numFmtId="0" fontId="31" fillId="0" borderId="13" xfId="0" applyFont="1" applyBorder="1"/>
    <xf numFmtId="164" fontId="8" fillId="11" borderId="5" xfId="1" applyNumberFormat="1" applyFont="1" applyFill="1" applyBorder="1"/>
    <xf numFmtId="164" fontId="8" fillId="11" borderId="6" xfId="1" applyNumberFormat="1" applyFont="1" applyFill="1" applyBorder="1"/>
    <xf numFmtId="164" fontId="8" fillId="11" borderId="7" xfId="1" applyNumberFormat="1" applyFont="1" applyFill="1" applyBorder="1"/>
    <xf numFmtId="164" fontId="29" fillId="0" borderId="1" xfId="0" applyNumberFormat="1" applyFont="1" applyBorder="1"/>
    <xf numFmtId="164" fontId="29" fillId="0" borderId="2" xfId="0" applyNumberFormat="1" applyFont="1" applyBorder="1"/>
    <xf numFmtId="164" fontId="0" fillId="0" borderId="5" xfId="0" applyNumberFormat="1" applyFont="1" applyBorder="1"/>
    <xf numFmtId="164" fontId="0" fillId="0" borderId="6" xfId="0" applyNumberFormat="1" applyFont="1" applyBorder="1"/>
    <xf numFmtId="164" fontId="0" fillId="0" borderId="0" xfId="0" applyNumberFormat="1" applyFont="1" applyBorder="1"/>
    <xf numFmtId="164" fontId="6" fillId="0" borderId="8" xfId="0" applyNumberFormat="1" applyFont="1" applyBorder="1"/>
    <xf numFmtId="164" fontId="6" fillId="0" borderId="3" xfId="0" applyNumberFormat="1" applyFont="1" applyBorder="1"/>
    <xf numFmtId="164" fontId="6" fillId="0" borderId="4" xfId="0" applyNumberFormat="1" applyFont="1" applyBorder="1"/>
    <xf numFmtId="164" fontId="29" fillId="0" borderId="6" xfId="0" applyNumberFormat="1" applyFont="1" applyBorder="1"/>
    <xf numFmtId="164" fontId="8" fillId="0" borderId="5" xfId="1" applyNumberFormat="1" applyFont="1" applyFill="1" applyBorder="1"/>
    <xf numFmtId="164" fontId="33" fillId="11" borderId="0" xfId="1" applyNumberFormat="1" applyFont="1" applyFill="1" applyBorder="1"/>
    <xf numFmtId="164" fontId="33" fillId="11" borderId="4" xfId="1" applyNumberFormat="1" applyFont="1" applyFill="1" applyBorder="1"/>
    <xf numFmtId="164" fontId="33" fillId="11" borderId="3" xfId="1" applyNumberFormat="1" applyFont="1" applyFill="1" applyBorder="1"/>
    <xf numFmtId="164" fontId="34" fillId="0" borderId="26" xfId="1" applyNumberFormat="1" applyFont="1" applyBorder="1"/>
    <xf numFmtId="164" fontId="34" fillId="0" borderId="25" xfId="1" applyNumberFormat="1" applyFont="1" applyBorder="1"/>
    <xf numFmtId="164" fontId="8" fillId="11" borderId="24" xfId="1" applyNumberFormat="1" applyFont="1" applyFill="1" applyBorder="1"/>
    <xf numFmtId="164" fontId="8" fillId="11" borderId="26" xfId="1" applyNumberFormat="1" applyFont="1" applyFill="1" applyBorder="1"/>
    <xf numFmtId="164" fontId="42" fillId="11" borderId="4" xfId="1" applyNumberFormat="1" applyFont="1" applyFill="1" applyBorder="1"/>
    <xf numFmtId="164" fontId="9" fillId="11" borderId="3" xfId="0" applyNumberFormat="1" applyFont="1" applyFill="1" applyBorder="1"/>
    <xf numFmtId="164" fontId="39" fillId="17" borderId="0" xfId="1" applyNumberFormat="1" applyFont="1" applyFill="1" applyBorder="1"/>
    <xf numFmtId="164" fontId="36" fillId="11" borderId="0" xfId="0" applyNumberFormat="1" applyFont="1" applyFill="1" applyBorder="1"/>
    <xf numFmtId="164" fontId="39" fillId="17" borderId="0" xfId="0" applyNumberFormat="1" applyFont="1" applyFill="1" applyBorder="1"/>
    <xf numFmtId="164" fontId="27" fillId="17" borderId="3" xfId="1" applyNumberFormat="1" applyFont="1" applyFill="1" applyBorder="1"/>
    <xf numFmtId="164" fontId="9" fillId="17" borderId="4" xfId="0" applyNumberFormat="1" applyFont="1" applyFill="1" applyBorder="1"/>
    <xf numFmtId="0" fontId="28" fillId="17" borderId="4" xfId="0" applyFont="1" applyFill="1" applyBorder="1"/>
    <xf numFmtId="164" fontId="27" fillId="17" borderId="0" xfId="0" applyNumberFormat="1" applyFont="1" applyFill="1" applyBorder="1"/>
    <xf numFmtId="164" fontId="8" fillId="11" borderId="25" xfId="1" applyNumberFormat="1" applyFont="1" applyFill="1" applyBorder="1"/>
    <xf numFmtId="164" fontId="11" fillId="11" borderId="24" xfId="1" applyNumberFormat="1" applyFont="1" applyFill="1" applyBorder="1"/>
    <xf numFmtId="164" fontId="9" fillId="17" borderId="0" xfId="0" applyNumberFormat="1" applyFont="1" applyFill="1"/>
    <xf numFmtId="0" fontId="4" fillId="0" borderId="0" xfId="0" applyFont="1" applyBorder="1"/>
    <xf numFmtId="164" fontId="36" fillId="11" borderId="20" xfId="1" applyNumberFormat="1" applyFont="1" applyFill="1" applyBorder="1"/>
    <xf numFmtId="164" fontId="9" fillId="11" borderId="21" xfId="1" applyNumberFormat="1" applyFont="1" applyFill="1" applyBorder="1"/>
    <xf numFmtId="164" fontId="36" fillId="0" borderId="1" xfId="1" applyNumberFormat="1" applyFont="1" applyBorder="1"/>
    <xf numFmtId="164" fontId="37" fillId="0" borderId="2" xfId="1" applyNumberFormat="1" applyFont="1" applyBorder="1"/>
    <xf numFmtId="164" fontId="36" fillId="0" borderId="8" xfId="1" applyNumberFormat="1" applyFont="1" applyBorder="1"/>
    <xf numFmtId="164" fontId="33" fillId="0" borderId="1" xfId="1" applyNumberFormat="1" applyFont="1" applyBorder="1"/>
    <xf numFmtId="164" fontId="33" fillId="0" borderId="8" xfId="1" applyNumberFormat="1" applyFont="1" applyBorder="1"/>
    <xf numFmtId="164" fontId="36" fillId="0" borderId="29" xfId="1" applyNumberFormat="1" applyFont="1" applyBorder="1"/>
    <xf numFmtId="164" fontId="37" fillId="0" borderId="30" xfId="1" applyNumberFormat="1" applyFont="1" applyBorder="1"/>
    <xf numFmtId="164" fontId="33" fillId="0" borderId="2" xfId="1" applyNumberFormat="1" applyFont="1" applyBorder="1"/>
    <xf numFmtId="164" fontId="29" fillId="0" borderId="2" xfId="1" applyNumberFormat="1" applyFont="1" applyBorder="1"/>
    <xf numFmtId="14" fontId="29" fillId="10" borderId="2" xfId="1" applyNumberFormat="1" applyFont="1" applyFill="1" applyBorder="1"/>
    <xf numFmtId="164" fontId="37" fillId="0" borderId="8" xfId="1" applyNumberFormat="1" applyFont="1" applyBorder="1"/>
    <xf numFmtId="164" fontId="33" fillId="0" borderId="29" xfId="1" applyNumberFormat="1" applyFont="1" applyBorder="1"/>
    <xf numFmtId="164" fontId="29" fillId="0" borderId="30" xfId="1" applyNumberFormat="1" applyFont="1" applyBorder="1"/>
    <xf numFmtId="164" fontId="39" fillId="0" borderId="2" xfId="1" applyNumberFormat="1" applyFont="1" applyBorder="1"/>
    <xf numFmtId="164" fontId="30" fillId="0" borderId="8" xfId="1" applyNumberFormat="1" applyFont="1" applyBorder="1"/>
    <xf numFmtId="164" fontId="30" fillId="0" borderId="2" xfId="1" applyNumberFormat="1" applyFont="1" applyBorder="1"/>
    <xf numFmtId="164" fontId="36" fillId="0" borderId="22" xfId="1" applyNumberFormat="1" applyFont="1" applyBorder="1"/>
    <xf numFmtId="164" fontId="37" fillId="0" borderId="23" xfId="1" applyNumberFormat="1" applyFont="1" applyBorder="1"/>
    <xf numFmtId="14" fontId="29" fillId="10" borderId="6" xfId="1" applyNumberFormat="1" applyFont="1" applyFill="1" applyBorder="1"/>
    <xf numFmtId="164" fontId="33" fillId="0" borderId="22" xfId="1" applyNumberFormat="1" applyFont="1" applyBorder="1"/>
    <xf numFmtId="164" fontId="39" fillId="0" borderId="6" xfId="1" applyNumberFormat="1" applyFont="1" applyBorder="1"/>
    <xf numFmtId="164" fontId="30" fillId="0" borderId="7" xfId="1" applyNumberFormat="1" applyFont="1" applyBorder="1"/>
    <xf numFmtId="164" fontId="36" fillId="17" borderId="8" xfId="0" applyNumberFormat="1" applyFont="1" applyFill="1" applyBorder="1"/>
    <xf numFmtId="164" fontId="36" fillId="17" borderId="2" xfId="1" applyNumberFormat="1" applyFont="1" applyFill="1" applyBorder="1"/>
    <xf numFmtId="164" fontId="37" fillId="0" borderId="1" xfId="1" applyNumberFormat="1" applyFont="1" applyBorder="1"/>
    <xf numFmtId="164" fontId="49" fillId="6" borderId="2" xfId="1" applyNumberFormat="1" applyFont="1" applyFill="1" applyBorder="1"/>
    <xf numFmtId="164" fontId="29" fillId="0" borderId="8" xfId="1" applyNumberFormat="1" applyFont="1" applyBorder="1"/>
    <xf numFmtId="164" fontId="42" fillId="0" borderId="8" xfId="0" applyNumberFormat="1" applyFont="1" applyBorder="1"/>
    <xf numFmtId="14" fontId="42" fillId="10" borderId="2" xfId="1" applyNumberFormat="1" applyFont="1" applyFill="1" applyBorder="1"/>
    <xf numFmtId="164" fontId="42" fillId="0" borderId="1" xfId="0" applyNumberFormat="1" applyFont="1" applyBorder="1"/>
    <xf numFmtId="164" fontId="36" fillId="0" borderId="5" xfId="0" applyNumberFormat="1" applyFont="1" applyBorder="1"/>
    <xf numFmtId="164" fontId="33" fillId="0" borderId="23" xfId="1" applyNumberFormat="1" applyFont="1" applyBorder="1"/>
    <xf numFmtId="164" fontId="36" fillId="0" borderId="7" xfId="0" applyNumberFormat="1" applyFont="1" applyBorder="1"/>
    <xf numFmtId="164" fontId="42" fillId="17" borderId="7" xfId="0" applyNumberFormat="1" applyFont="1" applyFill="1" applyBorder="1"/>
    <xf numFmtId="164" fontId="39" fillId="17" borderId="6" xfId="1" applyNumberFormat="1" applyFont="1" applyFill="1" applyBorder="1"/>
    <xf numFmtId="164" fontId="42" fillId="17" borderId="5" xfId="0" applyNumberFormat="1" applyFont="1" applyFill="1" applyBorder="1"/>
    <xf numFmtId="164" fontId="27" fillId="17" borderId="18" xfId="1" applyNumberFormat="1" applyFont="1" applyFill="1" applyBorder="1"/>
    <xf numFmtId="164" fontId="8" fillId="17" borderId="19" xfId="1" applyNumberFormat="1" applyFont="1" applyFill="1" applyBorder="1"/>
    <xf numFmtId="164" fontId="8" fillId="15" borderId="7" xfId="1" applyNumberFormat="1" applyFont="1" applyFill="1" applyBorder="1"/>
    <xf numFmtId="164" fontId="8" fillId="15" borderId="6" xfId="1" applyNumberFormat="1" applyFont="1" applyFill="1" applyBorder="1"/>
    <xf numFmtId="164" fontId="8" fillId="15" borderId="5" xfId="1" applyNumberFormat="1" applyFont="1" applyFill="1" applyBorder="1"/>
    <xf numFmtId="14" fontId="33" fillId="15" borderId="4" xfId="1" applyNumberFormat="1" applyFont="1" applyFill="1" applyBorder="1"/>
    <xf numFmtId="164" fontId="9" fillId="11" borderId="5" xfId="1" applyNumberFormat="1" applyFont="1" applyFill="1" applyBorder="1"/>
    <xf numFmtId="164" fontId="9" fillId="11" borderId="6" xfId="1" applyNumberFormat="1" applyFont="1" applyFill="1" applyBorder="1"/>
    <xf numFmtId="164" fontId="9" fillId="11" borderId="7" xfId="1" applyNumberFormat="1" applyFont="1" applyFill="1" applyBorder="1"/>
    <xf numFmtId="164" fontId="9" fillId="0" borderId="7" xfId="1" applyNumberFormat="1" applyFont="1" applyFill="1" applyBorder="1"/>
    <xf numFmtId="164" fontId="9" fillId="0" borderId="6" xfId="1" applyNumberFormat="1" applyFont="1" applyFill="1" applyBorder="1"/>
    <xf numFmtId="14" fontId="33" fillId="10" borderId="7" xfId="1" applyNumberFormat="1" applyFont="1" applyFill="1" applyBorder="1"/>
    <xf numFmtId="164" fontId="8" fillId="0" borderId="6" xfId="1" applyNumberFormat="1" applyFont="1" applyFill="1" applyBorder="1"/>
    <xf numFmtId="164" fontId="8" fillId="0" borderId="7" xfId="1" applyNumberFormat="1" applyFont="1" applyBorder="1"/>
    <xf numFmtId="43" fontId="29" fillId="0" borderId="0" xfId="1" applyFont="1"/>
    <xf numFmtId="164" fontId="9" fillId="11" borderId="27" xfId="1" applyNumberFormat="1" applyFont="1" applyFill="1" applyBorder="1"/>
    <xf numFmtId="164" fontId="33" fillId="0" borderId="9" xfId="1" applyNumberFormat="1" applyFont="1" applyBorder="1"/>
    <xf numFmtId="164" fontId="33" fillId="0" borderId="11" xfId="1" applyNumberFormat="1" applyFont="1" applyBorder="1"/>
    <xf numFmtId="164" fontId="3" fillId="0" borderId="11" xfId="1" applyNumberFormat="1" applyFont="1" applyBorder="1"/>
    <xf numFmtId="164" fontId="36" fillId="11" borderId="27" xfId="1" applyNumberFormat="1" applyFont="1" applyFill="1" applyBorder="1"/>
    <xf numFmtId="164" fontId="36" fillId="0" borderId="11" xfId="1" applyNumberFormat="1" applyFont="1" applyBorder="1"/>
    <xf numFmtId="164" fontId="36" fillId="11" borderId="9" xfId="1" applyNumberFormat="1" applyFont="1" applyFill="1" applyBorder="1"/>
    <xf numFmtId="164" fontId="9" fillId="11" borderId="32" xfId="1" applyNumberFormat="1" applyFont="1" applyFill="1" applyBorder="1"/>
    <xf numFmtId="164" fontId="9" fillId="11" borderId="11" xfId="1" applyNumberFormat="1" applyFont="1" applyFill="1" applyBorder="1"/>
    <xf numFmtId="164" fontId="36" fillId="0" borderId="10" xfId="1" applyNumberFormat="1" applyFont="1" applyFill="1" applyBorder="1"/>
    <xf numFmtId="164" fontId="8" fillId="11" borderId="1" xfId="1" applyNumberFormat="1" applyFont="1" applyFill="1" applyBorder="1"/>
    <xf numFmtId="164" fontId="8" fillId="11" borderId="2" xfId="1" applyNumberFormat="1" applyFont="1" applyFill="1" applyBorder="1"/>
    <xf numFmtId="164" fontId="8" fillId="17" borderId="24" xfId="1" applyNumberFormat="1" applyFont="1" applyFill="1" applyBorder="1"/>
    <xf numFmtId="164" fontId="8" fillId="17" borderId="33" xfId="1" applyNumberFormat="1" applyFont="1" applyFill="1" applyBorder="1"/>
    <xf numFmtId="164" fontId="33" fillId="0" borderId="31" xfId="1" applyNumberFormat="1" applyFont="1" applyBorder="1"/>
    <xf numFmtId="164" fontId="36" fillId="0" borderId="32" xfId="1" applyNumberFormat="1" applyFont="1" applyBorder="1"/>
    <xf numFmtId="164" fontId="3" fillId="0" borderId="32" xfId="1" applyNumberFormat="1" applyFont="1" applyBorder="1"/>
    <xf numFmtId="164" fontId="33" fillId="0" borderId="32" xfId="1" applyNumberFormat="1" applyFont="1" applyBorder="1"/>
    <xf numFmtId="164" fontId="11" fillId="11" borderId="9" xfId="1" applyNumberFormat="1" applyFont="1" applyFill="1" applyBorder="1"/>
    <xf numFmtId="164" fontId="11" fillId="11" borderId="32" xfId="1" applyNumberFormat="1" applyFont="1" applyFill="1" applyBorder="1"/>
    <xf numFmtId="164" fontId="11" fillId="11" borderId="31" xfId="1" applyNumberFormat="1" applyFont="1" applyFill="1" applyBorder="1"/>
    <xf numFmtId="164" fontId="36" fillId="11" borderId="31" xfId="1" applyNumberFormat="1" applyFont="1" applyFill="1" applyBorder="1"/>
    <xf numFmtId="164" fontId="29" fillId="0" borderId="32" xfId="1" applyNumberFormat="1" applyFont="1" applyBorder="1"/>
    <xf numFmtId="164" fontId="29" fillId="0" borderId="11" xfId="1" applyNumberFormat="1" applyFont="1" applyBorder="1"/>
    <xf numFmtId="164" fontId="29" fillId="0" borderId="5" xfId="0" applyNumberFormat="1" applyFont="1" applyBorder="1"/>
    <xf numFmtId="164" fontId="8" fillId="0" borderId="9" xfId="1" applyNumberFormat="1" applyFont="1" applyFill="1" applyBorder="1"/>
    <xf numFmtId="164" fontId="33" fillId="0" borderId="10" xfId="1" applyNumberFormat="1" applyFont="1" applyFill="1" applyBorder="1"/>
    <xf numFmtId="164" fontId="8" fillId="0" borderId="32" xfId="1" applyNumberFormat="1" applyFont="1" applyFill="1" applyBorder="1"/>
    <xf numFmtId="164" fontId="11" fillId="0" borderId="11" xfId="1" applyNumberFormat="1" applyFont="1" applyFill="1" applyBorder="1"/>
    <xf numFmtId="164" fontId="11" fillId="0" borderId="17" xfId="1" applyNumberFormat="1" applyFont="1" applyFill="1" applyBorder="1"/>
    <xf numFmtId="164" fontId="8" fillId="0" borderId="23" xfId="1" applyNumberFormat="1" applyFont="1" applyFill="1" applyBorder="1"/>
    <xf numFmtId="164" fontId="8" fillId="0" borderId="11" xfId="1" applyNumberFormat="1" applyFont="1" applyFill="1" applyBorder="1"/>
    <xf numFmtId="164" fontId="11" fillId="0" borderId="32" xfId="1" applyNumberFormat="1" applyFont="1" applyFill="1" applyBorder="1"/>
    <xf numFmtId="164" fontId="29" fillId="18" borderId="0" xfId="0" applyNumberFormat="1" applyFont="1" applyFill="1"/>
    <xf numFmtId="164" fontId="29" fillId="18" borderId="1" xfId="0" applyNumberFormat="1" applyFont="1" applyFill="1" applyBorder="1"/>
    <xf numFmtId="164" fontId="29" fillId="18" borderId="2" xfId="0" applyNumberFormat="1" applyFont="1" applyFill="1" applyBorder="1"/>
    <xf numFmtId="164" fontId="29" fillId="18" borderId="6" xfId="0" applyNumberFormat="1" applyFont="1" applyFill="1" applyBorder="1"/>
    <xf numFmtId="164" fontId="29" fillId="18" borderId="5" xfId="0" applyNumberFormat="1" applyFont="1" applyFill="1" applyBorder="1"/>
    <xf numFmtId="164" fontId="29" fillId="19" borderId="5" xfId="0" applyNumberFormat="1" applyFont="1" applyFill="1" applyBorder="1"/>
    <xf numFmtId="164" fontId="29" fillId="19" borderId="6" xfId="0" applyNumberFormat="1" applyFont="1" applyFill="1" applyBorder="1"/>
    <xf numFmtId="164" fontId="37" fillId="11" borderId="3" xfId="1" applyNumberFormat="1" applyFont="1" applyFill="1" applyBorder="1"/>
    <xf numFmtId="164" fontId="28" fillId="17" borderId="16" xfId="0" applyNumberFormat="1" applyFont="1" applyFill="1" applyBorder="1"/>
    <xf numFmtId="164" fontId="9" fillId="17" borderId="17" xfId="0" applyNumberFormat="1" applyFont="1" applyFill="1" applyBorder="1"/>
    <xf numFmtId="164" fontId="8" fillId="17" borderId="18" xfId="1" applyNumberFormat="1" applyFont="1" applyFill="1" applyBorder="1"/>
    <xf numFmtId="164" fontId="27" fillId="17" borderId="19" xfId="1" applyNumberFormat="1" applyFont="1" applyFill="1" applyBorder="1"/>
    <xf numFmtId="164" fontId="8" fillId="17" borderId="16" xfId="1" applyNumberFormat="1" applyFont="1" applyFill="1" applyBorder="1"/>
    <xf numFmtId="164" fontId="27" fillId="17" borderId="17" xfId="1" applyNumberFormat="1" applyFont="1" applyFill="1" applyBorder="1"/>
    <xf numFmtId="14" fontId="30" fillId="2" borderId="4" xfId="0" applyNumberFormat="1" applyFont="1" applyFill="1" applyBorder="1" applyAlignment="1">
      <alignment horizontal="center"/>
    </xf>
    <xf numFmtId="164" fontId="8" fillId="0" borderId="1" xfId="1" applyNumberFormat="1" applyFont="1" applyFill="1" applyBorder="1"/>
    <xf numFmtId="164" fontId="8" fillId="0" borderId="2" xfId="1" applyNumberFormat="1" applyFont="1" applyFill="1" applyBorder="1"/>
    <xf numFmtId="164" fontId="11" fillId="0" borderId="9" xfId="1" applyNumberFormat="1" applyFont="1" applyFill="1" applyBorder="1"/>
    <xf numFmtId="164" fontId="11" fillId="0" borderId="1" xfId="1" applyNumberFormat="1" applyFont="1" applyFill="1" applyBorder="1"/>
    <xf numFmtId="164" fontId="11" fillId="0" borderId="2" xfId="1" applyNumberFormat="1" applyFont="1" applyFill="1" applyBorder="1"/>
    <xf numFmtId="164" fontId="11" fillId="0" borderId="4" xfId="1" applyNumberFormat="1" applyFont="1" applyFill="1" applyBorder="1"/>
    <xf numFmtId="164" fontId="11" fillId="0" borderId="5" xfId="1" applyNumberFormat="1" applyFont="1" applyFill="1" applyBorder="1"/>
    <xf numFmtId="164" fontId="11" fillId="0" borderId="6" xfId="1" applyNumberFormat="1" applyFont="1" applyFill="1" applyBorder="1"/>
    <xf numFmtId="164" fontId="11" fillId="11" borderId="11" xfId="1" applyNumberFormat="1" applyFont="1" applyFill="1" applyBorder="1"/>
    <xf numFmtId="164" fontId="8" fillId="11" borderId="31" xfId="1" applyNumberFormat="1" applyFont="1" applyFill="1" applyBorder="1"/>
    <xf numFmtId="164" fontId="8" fillId="11" borderId="32" xfId="1" applyNumberFormat="1" applyFont="1" applyFill="1" applyBorder="1"/>
    <xf numFmtId="164" fontId="11" fillId="11" borderId="16" xfId="1" applyNumberFormat="1" applyFont="1" applyFill="1" applyBorder="1"/>
    <xf numFmtId="164" fontId="11" fillId="11" borderId="3" xfId="1" applyNumberFormat="1" applyFont="1" applyFill="1" applyBorder="1"/>
    <xf numFmtId="164" fontId="11" fillId="11" borderId="4" xfId="1" applyNumberFormat="1" applyFont="1" applyFill="1" applyBorder="1"/>
    <xf numFmtId="164" fontId="10" fillId="11" borderId="11" xfId="1" applyNumberFormat="1" applyFont="1" applyFill="1" applyBorder="1"/>
    <xf numFmtId="164" fontId="10" fillId="11" borderId="32" xfId="1" applyNumberFormat="1" applyFont="1" applyFill="1" applyBorder="1"/>
    <xf numFmtId="164" fontId="8" fillId="11" borderId="16" xfId="1" applyNumberFormat="1" applyFont="1" applyFill="1" applyBorder="1"/>
    <xf numFmtId="164" fontId="8" fillId="11" borderId="17" xfId="1" applyNumberFormat="1" applyFont="1" applyFill="1" applyBorder="1"/>
    <xf numFmtId="164" fontId="11" fillId="11" borderId="20" xfId="1" applyNumberFormat="1" applyFont="1" applyFill="1" applyBorder="1"/>
    <xf numFmtId="164" fontId="10" fillId="11" borderId="21" xfId="1" applyNumberFormat="1" applyFont="1" applyFill="1" applyBorder="1"/>
    <xf numFmtId="164" fontId="11" fillId="11" borderId="26" xfId="1" applyNumberFormat="1" applyFont="1" applyFill="1" applyBorder="1"/>
    <xf numFmtId="164" fontId="11" fillId="11" borderId="25" xfId="1" applyNumberFormat="1" applyFont="1" applyFill="1" applyBorder="1"/>
    <xf numFmtId="164" fontId="11" fillId="0" borderId="34" xfId="1" applyNumberFormat="1" applyFont="1" applyFill="1" applyBorder="1"/>
    <xf numFmtId="164" fontId="11" fillId="0" borderId="25" xfId="1" applyNumberFormat="1" applyFont="1" applyFill="1" applyBorder="1"/>
    <xf numFmtId="14" fontId="29" fillId="0" borderId="4" xfId="0" applyNumberFormat="1" applyFont="1" applyFill="1" applyBorder="1"/>
    <xf numFmtId="164" fontId="11" fillId="0" borderId="24" xfId="1" applyNumberFormat="1" applyFont="1" applyFill="1" applyBorder="1"/>
    <xf numFmtId="164" fontId="3" fillId="0" borderId="25" xfId="1" applyNumberFormat="1" applyFont="1" applyFill="1" applyBorder="1"/>
    <xf numFmtId="164" fontId="3" fillId="0" borderId="26" xfId="1" applyNumberFormat="1" applyFont="1" applyFill="1" applyBorder="1"/>
    <xf numFmtId="164" fontId="3" fillId="0" borderId="11" xfId="1" applyNumberFormat="1" applyFont="1" applyFill="1" applyBorder="1"/>
    <xf numFmtId="164" fontId="11" fillId="0" borderId="10" xfId="1" applyNumberFormat="1" applyFont="1" applyFill="1" applyBorder="1"/>
    <xf numFmtId="164" fontId="11" fillId="0" borderId="26" xfId="1" applyNumberFormat="1" applyFont="1" applyFill="1" applyBorder="1"/>
    <xf numFmtId="164" fontId="11" fillId="0" borderId="0" xfId="1" applyNumberFormat="1" applyFont="1" applyFill="1" applyBorder="1"/>
    <xf numFmtId="164" fontId="11" fillId="0" borderId="18" xfId="1" applyNumberFormat="1" applyFont="1" applyFill="1" applyBorder="1"/>
    <xf numFmtId="164" fontId="11" fillId="0" borderId="19" xfId="1" applyNumberFormat="1" applyFont="1" applyFill="1" applyBorder="1"/>
    <xf numFmtId="164" fontId="11" fillId="0" borderId="20" xfId="1" applyNumberFormat="1" applyFont="1" applyFill="1" applyBorder="1"/>
    <xf numFmtId="164" fontId="11" fillId="0" borderId="21" xfId="1" applyNumberFormat="1" applyFont="1" applyFill="1" applyBorder="1"/>
    <xf numFmtId="164" fontId="11" fillId="11" borderId="0" xfId="1" applyNumberFormat="1" applyFont="1" applyFill="1" applyBorder="1"/>
    <xf numFmtId="164" fontId="8" fillId="0" borderId="10" xfId="1" applyNumberFormat="1" applyFont="1" applyFill="1" applyBorder="1"/>
    <xf numFmtId="9" fontId="29" fillId="0" borderId="4" xfId="2" applyFont="1" applyBorder="1"/>
    <xf numFmtId="9" fontId="29" fillId="0" borderId="0" xfId="2" applyFont="1" applyBorder="1"/>
    <xf numFmtId="0" fontId="29" fillId="0" borderId="24" xfId="0" applyFont="1" applyBorder="1"/>
    <xf numFmtId="9" fontId="29" fillId="0" borderId="33" xfId="2" applyFont="1" applyBorder="1"/>
    <xf numFmtId="0" fontId="29" fillId="0" borderId="34" xfId="0" applyFont="1" applyBorder="1"/>
    <xf numFmtId="14" fontId="29" fillId="10" borderId="26" xfId="0" applyNumberFormat="1" applyFont="1" applyFill="1" applyBorder="1"/>
    <xf numFmtId="0" fontId="29" fillId="0" borderId="26" xfId="0" applyFont="1" applyBorder="1"/>
    <xf numFmtId="0" fontId="30" fillId="0" borderId="26" xfId="0" applyFont="1" applyBorder="1"/>
    <xf numFmtId="9" fontId="29" fillId="0" borderId="25" xfId="2" applyFont="1" applyBorder="1"/>
    <xf numFmtId="9" fontId="29" fillId="0" borderId="0" xfId="2" applyFont="1"/>
    <xf numFmtId="9" fontId="29" fillId="0" borderId="35" xfId="2" applyFont="1" applyBorder="1"/>
    <xf numFmtId="9" fontId="2" fillId="0" borderId="33" xfId="2" applyFont="1" applyBorder="1"/>
    <xf numFmtId="9" fontId="2" fillId="0" borderId="0" xfId="2" applyFont="1"/>
    <xf numFmtId="9" fontId="2" fillId="0" borderId="35" xfId="2" applyFont="1" applyBorder="1"/>
    <xf numFmtId="164" fontId="3" fillId="11" borderId="31" xfId="1" applyNumberFormat="1" applyFont="1" applyFill="1" applyBorder="1"/>
    <xf numFmtId="14" fontId="29" fillId="2" borderId="0" xfId="0" applyNumberFormat="1" applyFont="1" applyFill="1" applyBorder="1" applyAlignment="1">
      <alignment horizontal="center"/>
    </xf>
    <xf numFmtId="14" fontId="29" fillId="2" borderId="4" xfId="0" applyNumberFormat="1" applyFont="1" applyFill="1" applyBorder="1" applyAlignment="1">
      <alignment horizontal="center"/>
    </xf>
    <xf numFmtId="14" fontId="29" fillId="10" borderId="4" xfId="0" applyNumberFormat="1" applyFont="1" applyFill="1" applyBorder="1" applyAlignment="1">
      <alignment horizontal="center"/>
    </xf>
    <xf numFmtId="165" fontId="29" fillId="10" borderId="4" xfId="0" applyNumberFormat="1" applyFont="1" applyFill="1" applyBorder="1" applyAlignment="1">
      <alignment horizontal="center"/>
    </xf>
    <xf numFmtId="14" fontId="30" fillId="2" borderId="0" xfId="0" applyNumberFormat="1" applyFont="1" applyFill="1" applyBorder="1" applyAlignment="1">
      <alignment horizontal="center"/>
    </xf>
    <xf numFmtId="14" fontId="0" fillId="2" borderId="9" xfId="0" applyNumberFormat="1" applyFont="1" applyFill="1" applyBorder="1" applyAlignment="1">
      <alignment horizontal="center"/>
    </xf>
    <xf numFmtId="14" fontId="0" fillId="2" borderId="11" xfId="0" applyNumberFormat="1" applyFont="1" applyFill="1" applyBorder="1" applyAlignment="1">
      <alignment horizontal="center"/>
    </xf>
    <xf numFmtId="164" fontId="1" fillId="10" borderId="4" xfId="1" applyNumberFormat="1" applyFont="1" applyFill="1" applyBorder="1"/>
    <xf numFmtId="14" fontId="1" fillId="10" borderId="4" xfId="1" applyNumberFormat="1" applyFont="1" applyFill="1" applyBorder="1"/>
    <xf numFmtId="43" fontId="1" fillId="10" borderId="4" xfId="1" applyFont="1" applyFill="1" applyBorder="1"/>
    <xf numFmtId="0" fontId="0" fillId="0" borderId="36" xfId="0" applyFont="1" applyFill="1" applyBorder="1"/>
    <xf numFmtId="0" fontId="29" fillId="0" borderId="36" xfId="0" applyFont="1" applyBorder="1"/>
    <xf numFmtId="0" fontId="0" fillId="0" borderId="37" xfId="0" applyFont="1" applyFill="1" applyBorder="1"/>
    <xf numFmtId="0" fontId="0" fillId="0" borderId="38" xfId="0" applyFont="1" applyFill="1" applyBorder="1"/>
    <xf numFmtId="0" fontId="31" fillId="0" borderId="39" xfId="0" applyFont="1" applyBorder="1"/>
    <xf numFmtId="164" fontId="8" fillId="11" borderId="36" xfId="1" applyNumberFormat="1" applyFont="1" applyFill="1" applyBorder="1"/>
    <xf numFmtId="164" fontId="8" fillId="11" borderId="38" xfId="1" applyNumberFormat="1" applyFont="1" applyFill="1" applyBorder="1"/>
    <xf numFmtId="164" fontId="8" fillId="11" borderId="37" xfId="1" applyNumberFormat="1" applyFont="1" applyFill="1" applyBorder="1"/>
    <xf numFmtId="164" fontId="8" fillId="0" borderId="38" xfId="1" applyNumberFormat="1" applyFont="1" applyFill="1" applyBorder="1"/>
    <xf numFmtId="164" fontId="8" fillId="15" borderId="36" xfId="1" applyNumberFormat="1" applyFont="1" applyFill="1" applyBorder="1"/>
    <xf numFmtId="164" fontId="8" fillId="0" borderId="36" xfId="1" applyNumberFormat="1" applyFont="1" applyFill="1" applyBorder="1"/>
    <xf numFmtId="164" fontId="36" fillId="0" borderId="40" xfId="1" applyNumberFormat="1" applyFont="1" applyBorder="1"/>
    <xf numFmtId="164" fontId="37" fillId="0" borderId="41" xfId="1" applyNumberFormat="1" applyFont="1" applyBorder="1"/>
    <xf numFmtId="164" fontId="36" fillId="0" borderId="36" xfId="1" applyNumberFormat="1" applyFont="1" applyBorder="1"/>
    <xf numFmtId="164" fontId="29" fillId="0" borderId="36" xfId="1" applyNumberFormat="1" applyFont="1" applyFill="1" applyBorder="1"/>
    <xf numFmtId="164" fontId="29" fillId="0" borderId="38" xfId="1" applyNumberFormat="1" applyFont="1" applyFill="1" applyBorder="1"/>
    <xf numFmtId="164" fontId="37" fillId="0" borderId="36" xfId="1" applyNumberFormat="1" applyFont="1" applyBorder="1"/>
    <xf numFmtId="14" fontId="33" fillId="10" borderId="38" xfId="1" applyNumberFormat="1" applyFont="1" applyFill="1" applyBorder="1"/>
    <xf numFmtId="43" fontId="28" fillId="0" borderId="36" xfId="1" applyFont="1" applyFill="1" applyBorder="1"/>
    <xf numFmtId="164" fontId="36" fillId="0" borderId="38" xfId="1" applyNumberFormat="1" applyFont="1" applyBorder="1"/>
    <xf numFmtId="164" fontId="34" fillId="0" borderId="36" xfId="1" applyNumberFormat="1" applyFont="1" applyBorder="1"/>
    <xf numFmtId="164" fontId="34" fillId="0" borderId="38" xfId="1" applyNumberFormat="1" applyFont="1" applyBorder="1"/>
    <xf numFmtId="164" fontId="33" fillId="0" borderId="36" xfId="1" applyNumberFormat="1" applyFont="1" applyBorder="1"/>
    <xf numFmtId="164" fontId="33" fillId="0" borderId="38" xfId="1" applyNumberFormat="1" applyFont="1" applyBorder="1"/>
    <xf numFmtId="165" fontId="33" fillId="10" borderId="38" xfId="1" applyNumberFormat="1" applyFont="1" applyFill="1" applyBorder="1"/>
    <xf numFmtId="164" fontId="34" fillId="0" borderId="36" xfId="1" applyNumberFormat="1" applyFont="1" applyFill="1" applyBorder="1"/>
    <xf numFmtId="164" fontId="34" fillId="0" borderId="38" xfId="1" applyNumberFormat="1" applyFont="1" applyFill="1" applyBorder="1"/>
    <xf numFmtId="0" fontId="29" fillId="0" borderId="38" xfId="0" quotePrefix="1" applyFont="1" applyBorder="1"/>
    <xf numFmtId="164" fontId="29" fillId="0" borderId="36" xfId="0" applyNumberFormat="1" applyFont="1" applyBorder="1"/>
    <xf numFmtId="164" fontId="29" fillId="14" borderId="36" xfId="0" applyNumberFormat="1" applyFont="1" applyFill="1" applyBorder="1"/>
    <xf numFmtId="164" fontId="29" fillId="14" borderId="38" xfId="0" applyNumberFormat="1" applyFont="1" applyFill="1" applyBorder="1"/>
    <xf numFmtId="0" fontId="0" fillId="0" borderId="42" xfId="0" applyFont="1" applyBorder="1"/>
    <xf numFmtId="164" fontId="29" fillId="16" borderId="42" xfId="0" applyNumberFormat="1" applyFont="1" applyFill="1" applyBorder="1"/>
    <xf numFmtId="0" fontId="0" fillId="0" borderId="36" xfId="0" applyFont="1" applyBorder="1"/>
    <xf numFmtId="0" fontId="29" fillId="0" borderId="36" xfId="0" applyFont="1" applyFill="1" applyBorder="1"/>
    <xf numFmtId="164" fontId="36" fillId="0" borderId="37" xfId="1" applyNumberFormat="1" applyFont="1" applyBorder="1"/>
    <xf numFmtId="164" fontId="37" fillId="0" borderId="38" xfId="1" applyNumberFormat="1" applyFont="1" applyBorder="1"/>
    <xf numFmtId="164" fontId="33" fillId="0" borderId="37" xfId="1" applyNumberFormat="1" applyFont="1" applyBorder="1"/>
    <xf numFmtId="164" fontId="29" fillId="0" borderId="38" xfId="1" applyNumberFormat="1" applyFont="1" applyBorder="1"/>
    <xf numFmtId="164" fontId="29" fillId="0" borderId="36" xfId="1" applyNumberFormat="1" applyFont="1" applyBorder="1"/>
    <xf numFmtId="164" fontId="29" fillId="0" borderId="37" xfId="1" applyNumberFormat="1" applyFont="1" applyBorder="1"/>
    <xf numFmtId="0" fontId="29" fillId="0" borderId="38" xfId="0" applyFont="1" applyBorder="1"/>
    <xf numFmtId="164" fontId="29" fillId="16" borderId="36" xfId="0" applyNumberFormat="1" applyFont="1" applyFill="1" applyBorder="1"/>
    <xf numFmtId="164" fontId="6" fillId="0" borderId="2" xfId="0" applyNumberFormat="1" applyFont="1" applyBorder="1"/>
    <xf numFmtId="164" fontId="10" fillId="17" borderId="9" xfId="1" applyNumberFormat="1" applyFont="1" applyFill="1" applyBorder="1"/>
    <xf numFmtId="164" fontId="10" fillId="17" borderId="11" xfId="1" applyNumberFormat="1" applyFont="1" applyFill="1" applyBorder="1"/>
    <xf numFmtId="164" fontId="10" fillId="11" borderId="10" xfId="1" applyNumberFormat="1" applyFont="1" applyFill="1" applyBorder="1"/>
    <xf numFmtId="164" fontId="10" fillId="17" borderId="31" xfId="1" applyNumberFormat="1" applyFont="1" applyFill="1" applyBorder="1"/>
    <xf numFmtId="164" fontId="10" fillId="17" borderId="10" xfId="1" applyNumberFormat="1" applyFont="1" applyFill="1" applyBorder="1"/>
    <xf numFmtId="164" fontId="10" fillId="0" borderId="31" xfId="1" applyNumberFormat="1" applyFont="1" applyFill="1" applyBorder="1"/>
    <xf numFmtId="164" fontId="10" fillId="0" borderId="10" xfId="1" applyNumberFormat="1" applyFont="1" applyFill="1" applyBorder="1"/>
    <xf numFmtId="164" fontId="11" fillId="0" borderId="3" xfId="1" applyNumberFormat="1" applyFont="1" applyBorder="1"/>
    <xf numFmtId="164" fontId="10" fillId="11" borderId="7" xfId="1" applyNumberFormat="1" applyFont="1" applyFill="1" applyBorder="1"/>
    <xf numFmtId="164" fontId="10" fillId="11" borderId="6" xfId="1" applyNumberFormat="1" applyFont="1" applyFill="1" applyBorder="1"/>
    <xf numFmtId="164" fontId="10" fillId="11" borderId="9" xfId="1" applyNumberFormat="1" applyFont="1" applyFill="1" applyBorder="1"/>
    <xf numFmtId="164" fontId="10" fillId="0" borderId="24" xfId="1" applyNumberFormat="1" applyFont="1" applyFill="1" applyBorder="1"/>
    <xf numFmtId="164" fontId="10" fillId="0" borderId="26" xfId="1" applyNumberFormat="1" applyFont="1" applyFill="1" applyBorder="1"/>
    <xf numFmtId="164" fontId="10" fillId="0" borderId="25" xfId="1" applyNumberFormat="1" applyFont="1" applyFill="1" applyBorder="1"/>
    <xf numFmtId="164" fontId="10" fillId="11" borderId="0" xfId="1" applyNumberFormat="1" applyFont="1" applyFill="1" applyBorder="1"/>
    <xf numFmtId="164" fontId="10" fillId="11" borderId="4" xfId="1" applyNumberFormat="1" applyFont="1" applyFill="1" applyBorder="1"/>
    <xf numFmtId="164" fontId="6" fillId="0" borderId="4" xfId="0" applyNumberFormat="1" applyFont="1" applyFill="1" applyBorder="1"/>
    <xf numFmtId="164" fontId="27" fillId="17" borderId="18" xfId="0" applyNumberFormat="1" applyFont="1" applyFill="1" applyBorder="1"/>
    <xf numFmtId="164" fontId="9" fillId="17" borderId="19" xfId="0" applyNumberFormat="1" applyFont="1" applyFill="1" applyBorder="1"/>
    <xf numFmtId="0" fontId="4" fillId="0" borderId="38" xfId="0" applyFont="1" applyBorder="1"/>
    <xf numFmtId="164" fontId="8" fillId="0" borderId="37" xfId="1" applyNumberFormat="1" applyFont="1" applyBorder="1"/>
    <xf numFmtId="164" fontId="27" fillId="0" borderId="38" xfId="1" applyNumberFormat="1" applyFont="1" applyBorder="1"/>
    <xf numFmtId="164" fontId="29" fillId="0" borderId="38" xfId="0" applyNumberFormat="1" applyFont="1" applyBorder="1"/>
    <xf numFmtId="164" fontId="8" fillId="0" borderId="37" xfId="1" applyNumberFormat="1" applyFont="1" applyFill="1" applyBorder="1"/>
    <xf numFmtId="164" fontId="27" fillId="0" borderId="38" xfId="1" applyNumberFormat="1" applyFont="1" applyFill="1" applyBorder="1"/>
    <xf numFmtId="164" fontId="0" fillId="0" borderId="37" xfId="0" applyNumberFormat="1" applyFont="1" applyFill="1" applyBorder="1"/>
    <xf numFmtId="164" fontId="0" fillId="0" borderId="38" xfId="0" applyNumberFormat="1" applyFont="1" applyFill="1" applyBorder="1"/>
    <xf numFmtId="164" fontId="29" fillId="0" borderId="36" xfId="0" applyNumberFormat="1" applyFont="1" applyFill="1" applyBorder="1"/>
    <xf numFmtId="164" fontId="29" fillId="0" borderId="38" xfId="0" applyNumberFormat="1" applyFont="1" applyFill="1" applyBorder="1"/>
    <xf numFmtId="14" fontId="29" fillId="10" borderId="38" xfId="0" applyNumberFormat="1" applyFont="1" applyFill="1" applyBorder="1"/>
    <xf numFmtId="164" fontId="30" fillId="2" borderId="36" xfId="0" applyNumberFormat="1" applyFont="1" applyFill="1" applyBorder="1"/>
    <xf numFmtId="164" fontId="30" fillId="2" borderId="38" xfId="0" applyNumberFormat="1" applyFont="1" applyFill="1" applyBorder="1"/>
    <xf numFmtId="165" fontId="29" fillId="10" borderId="38" xfId="0" applyNumberFormat="1" applyFont="1" applyFill="1" applyBorder="1"/>
    <xf numFmtId="164" fontId="30" fillId="0" borderId="36" xfId="0" applyNumberFormat="1" applyFont="1" applyFill="1" applyBorder="1"/>
    <xf numFmtId="164" fontId="30" fillId="0" borderId="38" xfId="0" applyNumberFormat="1" applyFont="1" applyFill="1" applyBorder="1"/>
    <xf numFmtId="164" fontId="36" fillId="11" borderId="37" xfId="1" applyNumberFormat="1" applyFont="1" applyFill="1" applyBorder="1"/>
    <xf numFmtId="164" fontId="36" fillId="11" borderId="38" xfId="1" applyNumberFormat="1" applyFont="1" applyFill="1" applyBorder="1"/>
    <xf numFmtId="164" fontId="36" fillId="17" borderId="40" xfId="1" applyNumberFormat="1" applyFont="1" applyFill="1" applyBorder="1"/>
    <xf numFmtId="164" fontId="36" fillId="17" borderId="41" xfId="1" applyNumberFormat="1" applyFont="1" applyFill="1" applyBorder="1"/>
    <xf numFmtId="164" fontId="36" fillId="17" borderId="36" xfId="1" applyNumberFormat="1" applyFont="1" applyFill="1" applyBorder="1"/>
    <xf numFmtId="164" fontId="33" fillId="0" borderId="40" xfId="1" applyNumberFormat="1" applyFont="1" applyFill="1" applyBorder="1"/>
    <xf numFmtId="164" fontId="29" fillId="0" borderId="41" xfId="1" applyNumberFormat="1" applyFont="1" applyFill="1" applyBorder="1"/>
    <xf numFmtId="164" fontId="36" fillId="11" borderId="36" xfId="1" applyNumberFormat="1" applyFont="1" applyFill="1" applyBorder="1"/>
    <xf numFmtId="164" fontId="36" fillId="0" borderId="37" xfId="1" applyNumberFormat="1" applyFont="1" applyFill="1" applyBorder="1"/>
    <xf numFmtId="164" fontId="36" fillId="0" borderId="36" xfId="1" applyNumberFormat="1" applyFont="1" applyFill="1" applyBorder="1"/>
    <xf numFmtId="164" fontId="36" fillId="0" borderId="40" xfId="1" applyNumberFormat="1" applyFont="1" applyFill="1" applyBorder="1"/>
    <xf numFmtId="164" fontId="36" fillId="0" borderId="41" xfId="1" applyNumberFormat="1" applyFont="1" applyFill="1" applyBorder="1"/>
    <xf numFmtId="14" fontId="42" fillId="10" borderId="36" xfId="1" applyNumberFormat="1" applyFont="1" applyFill="1" applyBorder="1"/>
    <xf numFmtId="164" fontId="39" fillId="0" borderId="41" xfId="1" applyNumberFormat="1" applyFont="1" applyBorder="1"/>
    <xf numFmtId="164" fontId="42" fillId="11" borderId="36" xfId="0" applyNumberFormat="1" applyFont="1" applyFill="1" applyBorder="1"/>
    <xf numFmtId="164" fontId="39" fillId="11" borderId="38" xfId="1" applyNumberFormat="1" applyFont="1" applyFill="1" applyBorder="1"/>
    <xf numFmtId="164" fontId="30" fillId="0" borderId="36" xfId="1" applyNumberFormat="1" applyFont="1" applyBorder="1"/>
    <xf numFmtId="164" fontId="30" fillId="0" borderId="38" xfId="1" applyNumberFormat="1" applyFont="1" applyBorder="1"/>
    <xf numFmtId="165" fontId="42" fillId="10" borderId="38" xfId="1" applyNumberFormat="1" applyFont="1" applyFill="1" applyBorder="1"/>
    <xf numFmtId="164" fontId="30" fillId="0" borderId="36" xfId="1" applyNumberFormat="1" applyFont="1" applyFill="1" applyBorder="1"/>
    <xf numFmtId="164" fontId="30" fillId="0" borderId="38" xfId="1" applyNumberFormat="1" applyFont="1" applyFill="1" applyBorder="1"/>
    <xf numFmtId="164" fontId="37" fillId="17" borderId="36" xfId="1" applyNumberFormat="1" applyFont="1" applyFill="1" applyBorder="1"/>
    <xf numFmtId="164" fontId="33" fillId="0" borderId="40" xfId="1" applyNumberFormat="1" applyFont="1" applyBorder="1"/>
    <xf numFmtId="164" fontId="33" fillId="0" borderId="41" xfId="1" applyNumberFormat="1" applyFont="1" applyBorder="1"/>
    <xf numFmtId="164" fontId="37" fillId="17" borderId="38" xfId="1" applyNumberFormat="1" applyFont="1" applyFill="1" applyBorder="1"/>
    <xf numFmtId="43" fontId="29" fillId="0" borderId="37" xfId="1" applyFont="1" applyBorder="1"/>
    <xf numFmtId="43" fontId="29" fillId="0" borderId="38" xfId="1" applyFont="1" applyBorder="1"/>
    <xf numFmtId="14" fontId="42" fillId="10" borderId="38" xfId="1" applyNumberFormat="1" applyFont="1" applyFill="1" applyBorder="1"/>
    <xf numFmtId="164" fontId="36" fillId="17" borderId="37" xfId="1" applyNumberFormat="1" applyFont="1" applyFill="1" applyBorder="1"/>
    <xf numFmtId="164" fontId="42" fillId="17" borderId="38" xfId="1" applyNumberFormat="1" applyFont="1" applyFill="1" applyBorder="1"/>
    <xf numFmtId="164" fontId="42" fillId="0" borderId="38" xfId="1" applyNumberFormat="1" applyFont="1" applyBorder="1"/>
    <xf numFmtId="164" fontId="42" fillId="0" borderId="37" xfId="0" applyNumberFormat="1" applyFont="1" applyBorder="1"/>
    <xf numFmtId="0" fontId="43" fillId="0" borderId="38" xfId="0" quotePrefix="1" applyFont="1" applyBorder="1"/>
    <xf numFmtId="164" fontId="6" fillId="0" borderId="5" xfId="0" applyNumberFormat="1" applyFont="1" applyBorder="1"/>
    <xf numFmtId="164" fontId="6" fillId="0" borderId="6" xfId="0" applyNumberFormat="1" applyFont="1" applyBorder="1"/>
    <xf numFmtId="164" fontId="11" fillId="3" borderId="3" xfId="1" applyNumberFormat="1" applyFont="1" applyFill="1" applyBorder="1"/>
    <xf numFmtId="164" fontId="11" fillId="3" borderId="4" xfId="1" applyNumberFormat="1" applyFont="1" applyFill="1" applyBorder="1"/>
    <xf numFmtId="164" fontId="27" fillId="11" borderId="0" xfId="0" applyNumberFormat="1" applyFont="1" applyFill="1" applyBorder="1"/>
    <xf numFmtId="164" fontId="9" fillId="0" borderId="3" xfId="0" applyNumberFormat="1" applyFont="1" applyBorder="1"/>
    <xf numFmtId="0" fontId="28" fillId="0" borderId="3" xfId="0" applyFont="1" applyBorder="1"/>
    <xf numFmtId="0" fontId="52" fillId="0" borderId="0" xfId="0" applyFont="1"/>
    <xf numFmtId="164" fontId="30" fillId="17" borderId="0" xfId="1" applyNumberFormat="1" applyFont="1" applyFill="1" applyBorder="1"/>
    <xf numFmtId="164" fontId="29" fillId="18" borderId="0" xfId="0" applyNumberFormat="1" applyFont="1" applyFill="1" applyBorder="1"/>
    <xf numFmtId="164" fontId="46" fillId="2" borderId="0" xfId="0" applyNumberFormat="1" applyFont="1" applyFill="1" applyBorder="1"/>
    <xf numFmtId="165" fontId="9" fillId="10" borderId="4" xfId="0" applyNumberFormat="1" applyFont="1" applyFill="1" applyBorder="1"/>
    <xf numFmtId="164" fontId="34" fillId="12" borderId="0" xfId="1" applyNumberFormat="1" applyFont="1" applyFill="1" applyBorder="1"/>
    <xf numFmtId="164" fontId="11" fillId="12" borderId="0" xfId="1" applyNumberFormat="1" applyFont="1" applyFill="1" applyBorder="1"/>
    <xf numFmtId="164" fontId="34" fillId="6" borderId="0" xfId="1" applyNumberFormat="1" applyFont="1" applyFill="1" applyBorder="1"/>
    <xf numFmtId="164" fontId="34" fillId="6" borderId="4" xfId="1" applyNumberFormat="1" applyFont="1" applyFill="1" applyBorder="1"/>
    <xf numFmtId="164" fontId="8" fillId="0" borderId="38" xfId="1" applyNumberFormat="1" applyFont="1" applyBorder="1"/>
    <xf numFmtId="164" fontId="8" fillId="0" borderId="36" xfId="1" applyNumberFormat="1" applyFont="1" applyBorder="1"/>
    <xf numFmtId="0" fontId="0" fillId="0" borderId="0" xfId="0" quotePrefix="1" applyFont="1" applyBorder="1"/>
    <xf numFmtId="164" fontId="36" fillId="2" borderId="18" xfId="1" applyNumberFormat="1" applyFont="1" applyFill="1" applyBorder="1"/>
    <xf numFmtId="164" fontId="37" fillId="2" borderId="19" xfId="1" applyNumberFormat="1" applyFont="1" applyFill="1" applyBorder="1"/>
    <xf numFmtId="164" fontId="11" fillId="2" borderId="0" xfId="1" applyNumberFormat="1" applyFont="1" applyFill="1" applyBorder="1"/>
    <xf numFmtId="164" fontId="30" fillId="6" borderId="0" xfId="1" applyNumberFormat="1" applyFont="1" applyFill="1" applyBorder="1"/>
    <xf numFmtId="43" fontId="30" fillId="6" borderId="4" xfId="1" applyFont="1" applyFill="1" applyBorder="1"/>
    <xf numFmtId="164" fontId="11" fillId="3" borderId="0" xfId="1" applyNumberFormat="1" applyFont="1" applyFill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43" fontId="5" fillId="0" borderId="4" xfId="1" applyFont="1" applyBorder="1"/>
    <xf numFmtId="164" fontId="0" fillId="3" borderId="0" xfId="1" applyNumberFormat="1" applyFont="1" applyFill="1" applyBorder="1"/>
    <xf numFmtId="164" fontId="0" fillId="6" borderId="0" xfId="1" applyNumberFormat="1" applyFont="1" applyFill="1" applyBorder="1"/>
    <xf numFmtId="164" fontId="0" fillId="6" borderId="4" xfId="1" applyNumberFormat="1" applyFont="1" applyFill="1" applyBorder="1"/>
    <xf numFmtId="0" fontId="4" fillId="6" borderId="13" xfId="0" applyFont="1" applyFill="1" applyBorder="1"/>
    <xf numFmtId="164" fontId="2" fillId="0" borderId="4" xfId="0" applyNumberFormat="1" applyFont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0" fontId="4" fillId="3" borderId="13" xfId="0" applyFont="1" applyFill="1" applyBorder="1"/>
    <xf numFmtId="14" fontId="0" fillId="2" borderId="3" xfId="0" applyNumberFormat="1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43" fontId="0" fillId="12" borderId="4" xfId="1" applyFont="1" applyFill="1" applyBorder="1"/>
    <xf numFmtId="164" fontId="12" fillId="12" borderId="0" xfId="1" applyNumberFormat="1" applyFont="1" applyFill="1" applyBorder="1"/>
    <xf numFmtId="164" fontId="5" fillId="0" borderId="4" xfId="1" applyNumberFormat="1" applyFont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0" fontId="53" fillId="0" borderId="0" xfId="0" applyFont="1"/>
    <xf numFmtId="164" fontId="0" fillId="0" borderId="0" xfId="1" applyNumberFormat="1" applyFont="1" applyFill="1" applyBorder="1"/>
    <xf numFmtId="164" fontId="0" fillId="10" borderId="0" xfId="1" applyNumberFormat="1" applyFont="1" applyFill="1" applyBorder="1"/>
    <xf numFmtId="164" fontId="3" fillId="17" borderId="3" xfId="1" applyNumberFormat="1" applyFont="1" applyFill="1" applyBorder="1"/>
    <xf numFmtId="164" fontId="3" fillId="17" borderId="4" xfId="1" applyNumberFormat="1" applyFont="1" applyFill="1" applyBorder="1"/>
    <xf numFmtId="164" fontId="27" fillId="0" borderId="0" xfId="1" applyNumberFormat="1" applyFont="1" applyBorder="1" applyAlignment="1">
      <alignment horizontal="right"/>
    </xf>
    <xf numFmtId="164" fontId="3" fillId="0" borderId="0" xfId="1" applyNumberFormat="1" applyFont="1" applyBorder="1" applyAlignment="1">
      <alignment horizontal="right"/>
    </xf>
    <xf numFmtId="164" fontId="3" fillId="0" borderId="4" xfId="1" applyNumberFormat="1" applyFont="1" applyBorder="1" applyAlignment="1">
      <alignment horizontal="right"/>
    </xf>
    <xf numFmtId="164" fontId="3" fillId="0" borderId="6" xfId="1" applyNumberFormat="1" applyFont="1" applyBorder="1"/>
    <xf numFmtId="43" fontId="28" fillId="3" borderId="4" xfId="1" applyFont="1" applyFill="1" applyBorder="1"/>
    <xf numFmtId="0" fontId="0" fillId="0" borderId="36" xfId="0" applyBorder="1"/>
    <xf numFmtId="0" fontId="0" fillId="0" borderId="38" xfId="0" applyBorder="1"/>
    <xf numFmtId="0" fontId="0" fillId="0" borderId="39" xfId="0" applyBorder="1"/>
    <xf numFmtId="0" fontId="0" fillId="10" borderId="36" xfId="0" applyFill="1" applyBorder="1"/>
    <xf numFmtId="0" fontId="10" fillId="0" borderId="36" xfId="0" applyFont="1" applyBorder="1"/>
    <xf numFmtId="0" fontId="10" fillId="0" borderId="38" xfId="0" applyFont="1" applyBorder="1"/>
    <xf numFmtId="164" fontId="0" fillId="0" borderId="3" xfId="0" applyNumberFormat="1" applyBorder="1"/>
    <xf numFmtId="164" fontId="0" fillId="0" borderId="4" xfId="0" applyNumberFormat="1" applyBorder="1"/>
    <xf numFmtId="164" fontId="2" fillId="0" borderId="5" xfId="0" applyNumberFormat="1" applyFont="1" applyBorder="1"/>
    <xf numFmtId="164" fontId="2" fillId="0" borderId="6" xfId="0" applyNumberFormat="1" applyFont="1" applyBorder="1"/>
    <xf numFmtId="164" fontId="0" fillId="0" borderId="43" xfId="0" applyNumberFormat="1" applyBorder="1"/>
    <xf numFmtId="9" fontId="0" fillId="0" borderId="4" xfId="2" applyFont="1" applyBorder="1"/>
    <xf numFmtId="164" fontId="27" fillId="0" borderId="1" xfId="1" applyNumberFormat="1" applyFont="1" applyBorder="1"/>
    <xf numFmtId="164" fontId="27" fillId="0" borderId="2" xfId="1" applyNumberFormat="1" applyFont="1" applyBorder="1"/>
    <xf numFmtId="9" fontId="0" fillId="0" borderId="3" xfId="2" applyFont="1" applyBorder="1"/>
    <xf numFmtId="0" fontId="0" fillId="0" borderId="5" xfId="0" applyBorder="1"/>
    <xf numFmtId="9" fontId="0" fillId="0" borderId="6" xfId="2" applyFont="1" applyBorder="1"/>
    <xf numFmtId="0" fontId="2" fillId="0" borderId="4" xfId="0" applyFont="1" applyFill="1" applyBorder="1"/>
    <xf numFmtId="9" fontId="9" fillId="0" borderId="3" xfId="2" applyFont="1" applyBorder="1"/>
    <xf numFmtId="9" fontId="9" fillId="0" borderId="4" xfId="2" applyFont="1" applyBorder="1"/>
    <xf numFmtId="0" fontId="9" fillId="0" borderId="5" xfId="0" applyFont="1" applyBorder="1"/>
    <xf numFmtId="9" fontId="9" fillId="0" borderId="6" xfId="2" applyFont="1" applyBorder="1"/>
    <xf numFmtId="164" fontId="54" fillId="0" borderId="1" xfId="1" applyNumberFormat="1" applyFont="1" applyBorder="1"/>
    <xf numFmtId="164" fontId="54" fillId="0" borderId="2" xfId="1" applyNumberFormat="1" applyFont="1" applyBorder="1"/>
    <xf numFmtId="9" fontId="2" fillId="0" borderId="3" xfId="2" applyFont="1" applyBorder="1"/>
    <xf numFmtId="9" fontId="2" fillId="0" borderId="4" xfId="2" applyFont="1" applyBorder="1"/>
    <xf numFmtId="0" fontId="2" fillId="0" borderId="5" xfId="0" applyFont="1" applyBorder="1"/>
    <xf numFmtId="9" fontId="2" fillId="0" borderId="6" xfId="2" applyFont="1" applyBorder="1"/>
    <xf numFmtId="9" fontId="1" fillId="0" borderId="3" xfId="2" applyFont="1" applyBorder="1"/>
    <xf numFmtId="9" fontId="1" fillId="0" borderId="4" xfId="2" applyFont="1" applyBorder="1"/>
    <xf numFmtId="9" fontId="1" fillId="0" borderId="6" xfId="2" applyFont="1" applyBorder="1"/>
    <xf numFmtId="0" fontId="0" fillId="0" borderId="8" xfId="0" applyBorder="1"/>
    <xf numFmtId="0" fontId="2" fillId="0" borderId="13" xfId="0" applyFont="1" applyBorder="1"/>
    <xf numFmtId="164" fontId="0" fillId="17" borderId="4" xfId="1" applyNumberFormat="1" applyFont="1" applyFill="1" applyBorder="1"/>
    <xf numFmtId="165" fontId="42" fillId="10" borderId="0" xfId="1" applyNumberFormat="1" applyFont="1" applyFill="1" applyBorder="1"/>
    <xf numFmtId="0" fontId="28" fillId="0" borderId="4" xfId="0" applyFont="1" applyFill="1" applyBorder="1"/>
    <xf numFmtId="0" fontId="28" fillId="0" borderId="13" xfId="0" applyFont="1" applyBorder="1"/>
    <xf numFmtId="0" fontId="55" fillId="0" borderId="0" xfId="0" applyFont="1"/>
    <xf numFmtId="0" fontId="28" fillId="10" borderId="0" xfId="0" applyFont="1" applyFill="1"/>
    <xf numFmtId="0" fontId="28" fillId="0" borderId="0" xfId="0" applyFont="1" applyBorder="1"/>
    <xf numFmtId="0" fontId="56" fillId="0" borderId="0" xfId="3" applyFont="1" applyAlignment="1" applyProtection="1"/>
    <xf numFmtId="164" fontId="28" fillId="0" borderId="3" xfId="0" applyNumberFormat="1" applyFont="1" applyBorder="1"/>
    <xf numFmtId="164" fontId="28" fillId="0" borderId="4" xfId="0" applyNumberFormat="1" applyFont="1" applyBorder="1"/>
    <xf numFmtId="164" fontId="10" fillId="0" borderId="0" xfId="1" applyNumberFormat="1" applyFont="1" applyFill="1" applyBorder="1"/>
    <xf numFmtId="164" fontId="10" fillId="0" borderId="4" xfId="1" applyNumberFormat="1" applyFont="1" applyFill="1" applyBorder="1"/>
    <xf numFmtId="164" fontId="0" fillId="0" borderId="16" xfId="0" applyNumberFormat="1" applyBorder="1"/>
    <xf numFmtId="164" fontId="0" fillId="0" borderId="17" xfId="0" applyNumberFormat="1" applyBorder="1"/>
    <xf numFmtId="164" fontId="28" fillId="0" borderId="18" xfId="0" applyNumberFormat="1" applyFont="1" applyBorder="1"/>
    <xf numFmtId="164" fontId="28" fillId="0" borderId="19" xfId="0" applyNumberFormat="1" applyFont="1" applyBorder="1"/>
    <xf numFmtId="164" fontId="0" fillId="0" borderId="18" xfId="0" applyNumberFormat="1" applyBorder="1"/>
    <xf numFmtId="164" fontId="0" fillId="0" borderId="19" xfId="0" applyNumberFormat="1" applyBorder="1"/>
    <xf numFmtId="164" fontId="28" fillId="0" borderId="20" xfId="0" applyNumberFormat="1" applyFont="1" applyBorder="1"/>
    <xf numFmtId="164" fontId="28" fillId="0" borderId="21" xfId="0" applyNumberFormat="1" applyFont="1" applyBorder="1"/>
    <xf numFmtId="164" fontId="2" fillId="0" borderId="16" xfId="0" applyNumberFormat="1" applyFont="1" applyBorder="1"/>
    <xf numFmtId="164" fontId="2" fillId="0" borderId="17" xfId="0" applyNumberFormat="1" applyFont="1" applyBorder="1"/>
    <xf numFmtId="164" fontId="9" fillId="0" borderId="18" xfId="0" applyNumberFormat="1" applyFont="1" applyBorder="1"/>
    <xf numFmtId="164" fontId="9" fillId="0" borderId="19" xfId="0" applyNumberFormat="1" applyFont="1" applyBorder="1"/>
    <xf numFmtId="164" fontId="2" fillId="0" borderId="18" xfId="0" applyNumberFormat="1" applyFont="1" applyBorder="1"/>
    <xf numFmtId="164" fontId="2" fillId="0" borderId="19" xfId="0" applyNumberFormat="1" applyFont="1" applyBorder="1"/>
    <xf numFmtId="164" fontId="9" fillId="0" borderId="16" xfId="0" applyNumberFormat="1" applyFont="1" applyBorder="1"/>
    <xf numFmtId="164" fontId="9" fillId="0" borderId="17" xfId="0" applyNumberFormat="1" applyFont="1" applyBorder="1"/>
    <xf numFmtId="164" fontId="57" fillId="0" borderId="18" xfId="0" applyNumberFormat="1" applyFont="1" applyBorder="1"/>
    <xf numFmtId="164" fontId="57" fillId="0" borderId="19" xfId="0" applyNumberFormat="1" applyFont="1" applyBorder="1"/>
    <xf numFmtId="164" fontId="57" fillId="0" borderId="20" xfId="0" applyNumberFormat="1" applyFont="1" applyBorder="1"/>
    <xf numFmtId="164" fontId="57" fillId="0" borderId="21" xfId="0" applyNumberFormat="1" applyFont="1" applyBorder="1"/>
    <xf numFmtId="164" fontId="0" fillId="0" borderId="18" xfId="0" applyNumberFormat="1" applyFont="1" applyBorder="1"/>
    <xf numFmtId="164" fontId="0" fillId="0" borderId="19" xfId="0" applyNumberFormat="1" applyFont="1" applyBorder="1"/>
    <xf numFmtId="14" fontId="10" fillId="2" borderId="1" xfId="0" applyNumberFormat="1" applyFont="1" applyFill="1" applyBorder="1" applyAlignment="1">
      <alignment horizontal="center"/>
    </xf>
    <xf numFmtId="14" fontId="30" fillId="2" borderId="2" xfId="0" applyNumberFormat="1" applyFont="1" applyFill="1" applyBorder="1" applyAlignment="1">
      <alignment horizontal="center"/>
    </xf>
    <xf numFmtId="14" fontId="30" fillId="2" borderId="3" xfId="0" applyNumberFormat="1" applyFont="1" applyFill="1" applyBorder="1" applyAlignment="1">
      <alignment horizontal="center"/>
    </xf>
    <xf numFmtId="14" fontId="30" fillId="2" borderId="4" xfId="0" applyNumberFormat="1" applyFont="1" applyFill="1" applyBorder="1" applyAlignment="1">
      <alignment horizontal="center"/>
    </xf>
    <xf numFmtId="14" fontId="29" fillId="2" borderId="8" xfId="0" applyNumberFormat="1" applyFont="1" applyFill="1" applyBorder="1" applyAlignment="1">
      <alignment horizontal="center"/>
    </xf>
    <xf numFmtId="14" fontId="29" fillId="2" borderId="2" xfId="0" applyNumberFormat="1" applyFont="1" applyFill="1" applyBorder="1" applyAlignment="1">
      <alignment horizontal="center"/>
    </xf>
    <xf numFmtId="14" fontId="29" fillId="2" borderId="1" xfId="0" applyNumberFormat="1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center"/>
    </xf>
    <xf numFmtId="14" fontId="30" fillId="2" borderId="1" xfId="0" applyNumberFormat="1" applyFont="1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4" fontId="0" fillId="2" borderId="2" xfId="0" applyNumberFormat="1" applyFill="1" applyBorder="1" applyAlignment="1">
      <alignment horizontal="center"/>
    </xf>
    <xf numFmtId="14" fontId="0" fillId="2" borderId="8" xfId="0" applyNumberFormat="1" applyFill="1" applyBorder="1" applyAlignment="1">
      <alignment horizontal="center"/>
    </xf>
    <xf numFmtId="14" fontId="10" fillId="2" borderId="3" xfId="0" applyNumberFormat="1" applyFont="1" applyFill="1" applyBorder="1" applyAlignment="1">
      <alignment horizontal="center"/>
    </xf>
    <xf numFmtId="14" fontId="10" fillId="2" borderId="4" xfId="0" applyNumberFormat="1" applyFont="1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4">
    <cellStyle name="Lien hypertexte" xfId="3" builtinId="8"/>
    <cellStyle name="Milliers" xfId="1" builtinId="3"/>
    <cellStyle name="Normal" xfId="0" builtinId="0"/>
    <cellStyle name="Pourcentag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d/viewer?mid=14Q6WqozGQhpE4KgQr-5zIPNjYiU&amp;ll=48.55635578740717%2C39.28071765001221&amp;z=17" TargetMode="External"/><Relationship Id="rId13" Type="http://schemas.openxmlformats.org/officeDocument/2006/relationships/hyperlink" Target="https://www.google.com/maps/d/viewer?mid=14Q6WqozGQhpE4KgQr-5zIPNjYiU&amp;ll=48.562103910420504%2C38.649550953463745&amp;z=14" TargetMode="External"/><Relationship Id="rId3" Type="http://schemas.openxmlformats.org/officeDocument/2006/relationships/hyperlink" Target="https://www.google.com/maps/d/viewer?mid=14Q6WqozGQhpE4KgQr-5zIPNjYiU&amp;ll=48.56737570342161%2C38.64620355661316&amp;z=17" TargetMode="External"/><Relationship Id="rId7" Type="http://schemas.openxmlformats.org/officeDocument/2006/relationships/hyperlink" Target="https://www.google.com/maps/d/viewer?mid=14Q6WqozGQhpE4KgQr-5zIPNjYiU&amp;ll=48.571177443368995%2C39.36305073793335&amp;z=15" TargetMode="External"/><Relationship Id="rId12" Type="http://schemas.openxmlformats.org/officeDocument/2006/relationships/hyperlink" Target="https://www.google.com/maps/d/viewer?mid=14Q6WqozGQhpE4KgQr-5zIPNjYiU&amp;ll=48.550472072244176%2C38.57208875711365&amp;z=16" TargetMode="External"/><Relationship Id="rId2" Type="http://schemas.openxmlformats.org/officeDocument/2006/relationships/hyperlink" Target="https://www.google.com/maps/d/viewer?mid=14Q6WqozGQhpE4KgQr-5zIPNjYiU&amp;ll=48.570510118477046%2C39.35706404741211&amp;z=16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https://www.google.com/maps/d/viewer?mid=14Q6WqozGQhpE4KgQr-5zIPNjYiU&amp;ll=48.54762406576965%2C39.32315019662781&amp;z=13" TargetMode="External"/><Relationship Id="rId6" Type="http://schemas.openxmlformats.org/officeDocument/2006/relationships/hyperlink" Target="https://www.google.com/maps/d/viewer?mid=14Q6WqozGQhpE4KgQr-5zIPNjYiU&amp;ll=48.126509921392746%2C38.91403285558624&amp;z=14" TargetMode="External"/><Relationship Id="rId11" Type="http://schemas.openxmlformats.org/officeDocument/2006/relationships/hyperlink" Target="https://www.google.com/maps/d/viewer?mid=14Q6WqozGQhpE4KgQr-5zIPNjYiU&amp;ll=48.53942361092526%2C38.678765574053955&amp;z=11" TargetMode="External"/><Relationship Id="rId5" Type="http://schemas.openxmlformats.org/officeDocument/2006/relationships/hyperlink" Target="https://www.google.com/maps/d/viewer?mid=14Q6WqozGQhpE4KgQr-5zIPNjYiU&amp;ll=48.628307524401464%2C38.549429455355835&amp;z=13" TargetMode="External"/><Relationship Id="rId15" Type="http://schemas.openxmlformats.org/officeDocument/2006/relationships/hyperlink" Target="https://www.google.com/maps/d/viewer?mid=14Q6WqozGQhpE4KgQr-5zIPNjYiU&amp;ll=48.446362599313%2C38.84251979883118&amp;z=13" TargetMode="External"/><Relationship Id="rId10" Type="http://schemas.openxmlformats.org/officeDocument/2006/relationships/hyperlink" Target="https://www.google.com/maps/d/viewer?mid=14Q6WqozGQhpE4KgQr-5zIPNjYiU&amp;ll=48.57159274218118%2C39.24168614442749&amp;z=14" TargetMode="External"/><Relationship Id="rId4" Type="http://schemas.openxmlformats.org/officeDocument/2006/relationships/hyperlink" Target="https://www.google.com/maps/d/viewer?mid=14Q6WqozGQhpE4KgQr-5zIPNjYiU&amp;ll=48.51025844133108%2C38.60766557748718&amp;z=12" TargetMode="External"/><Relationship Id="rId9" Type="http://schemas.openxmlformats.org/officeDocument/2006/relationships/hyperlink" Target="https://www.google.com/maps/d/viewer?mid=14Q6WqozGQhpE4KgQr-5zIPNjYiU&amp;ll=48.57159274218118%2C39.24168614442749&amp;z=14" TargetMode="External"/><Relationship Id="rId14" Type="http://schemas.openxmlformats.org/officeDocument/2006/relationships/hyperlink" Target="https://www.google.com/maps/d/viewer?mid=14Q6WqozGQhpE4KgQr-5zIPNjYiU&amp;ll=48.60044587965118%2C38.58341840799255&amp;z=1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twitter.com/GorseFires/status/8571833901975347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9"/>
  <sheetViews>
    <sheetView zoomScale="85" zoomScaleNormal="85" workbookViewId="0">
      <selection activeCell="M11" sqref="M11"/>
    </sheetView>
  </sheetViews>
  <sheetFormatPr baseColWidth="10" defaultRowHeight="15"/>
  <sheetData>
    <row r="1" spans="1:8">
      <c r="A1" s="268">
        <v>1</v>
      </c>
      <c r="B1" s="269">
        <v>1</v>
      </c>
      <c r="C1" t="s">
        <v>1546</v>
      </c>
    </row>
    <row r="2" spans="1:8">
      <c r="A2" s="271">
        <v>2</v>
      </c>
      <c r="B2" s="272">
        <v>1</v>
      </c>
      <c r="C2" t="s">
        <v>1546</v>
      </c>
    </row>
    <row r="3" spans="1:8">
      <c r="A3" s="288">
        <v>68</v>
      </c>
      <c r="B3" s="286">
        <v>27</v>
      </c>
      <c r="C3" t="s">
        <v>1546</v>
      </c>
    </row>
    <row r="5" spans="1:8">
      <c r="A5" s="277">
        <v>4</v>
      </c>
      <c r="B5" s="278">
        <v>2</v>
      </c>
      <c r="C5" t="s">
        <v>1547</v>
      </c>
    </row>
    <row r="7" spans="1:8">
      <c r="A7" s="241">
        <v>0</v>
      </c>
      <c r="B7" s="252" t="s">
        <v>89</v>
      </c>
      <c r="C7" t="s">
        <v>1548</v>
      </c>
    </row>
    <row r="9" spans="1:8">
      <c r="A9" s="1012" t="s">
        <v>1562</v>
      </c>
    </row>
    <row r="10" spans="1:8">
      <c r="A10" s="225">
        <v>1</v>
      </c>
      <c r="B10" s="227">
        <v>0</v>
      </c>
      <c r="C10" s="241">
        <f>+A10</f>
        <v>1</v>
      </c>
      <c r="D10" s="242" t="s">
        <v>89</v>
      </c>
      <c r="E10" s="225">
        <v>1</v>
      </c>
      <c r="F10" s="227">
        <v>0</v>
      </c>
      <c r="H10" t="s">
        <v>1550</v>
      </c>
    </row>
    <row r="11" spans="1:8">
      <c r="A11" s="225">
        <v>3</v>
      </c>
      <c r="B11" s="227"/>
      <c r="C11" s="560">
        <f>+E11</f>
        <v>5</v>
      </c>
      <c r="D11" s="559" t="s">
        <v>89</v>
      </c>
      <c r="E11" s="225">
        <v>5</v>
      </c>
      <c r="F11" s="227">
        <v>0</v>
      </c>
      <c r="H11" t="s">
        <v>1549</v>
      </c>
    </row>
    <row r="12" spans="1:8">
      <c r="A12" s="226">
        <v>43</v>
      </c>
      <c r="B12" s="227">
        <v>0</v>
      </c>
      <c r="C12" s="442">
        <f t="shared" ref="C12" si="0">+A12</f>
        <v>43</v>
      </c>
      <c r="D12" s="443" t="s">
        <v>89</v>
      </c>
      <c r="E12" s="225">
        <v>38</v>
      </c>
      <c r="F12" s="227">
        <v>0</v>
      </c>
      <c r="H12" t="s">
        <v>1551</v>
      </c>
    </row>
    <row r="14" spans="1:8">
      <c r="A14" s="1012" t="s">
        <v>1563</v>
      </c>
    </row>
    <row r="15" spans="1:8">
      <c r="A15" s="226">
        <v>0</v>
      </c>
      <c r="B15" s="227">
        <v>1</v>
      </c>
      <c r="C15" s="571" t="s">
        <v>89</v>
      </c>
      <c r="D15" s="563">
        <f>+B15</f>
        <v>1</v>
      </c>
      <c r="E15" s="225">
        <v>0</v>
      </c>
      <c r="F15" s="264">
        <v>0</v>
      </c>
      <c r="H15" t="s">
        <v>1564</v>
      </c>
    </row>
    <row r="16" spans="1:8">
      <c r="A16" s="3">
        <v>0</v>
      </c>
      <c r="B16" s="4">
        <v>0</v>
      </c>
      <c r="C16" s="724" t="s">
        <v>89</v>
      </c>
      <c r="D16" s="722">
        <f>+F16</f>
        <v>1</v>
      </c>
      <c r="E16" s="3">
        <v>0</v>
      </c>
      <c r="F16" s="4">
        <v>1</v>
      </c>
      <c r="H16" t="s">
        <v>1565</v>
      </c>
    </row>
    <row r="18" spans="1:8">
      <c r="A18" s="225">
        <v>0</v>
      </c>
      <c r="B18" s="264">
        <v>0</v>
      </c>
      <c r="C18" s="442">
        <f>+E18</f>
        <v>4</v>
      </c>
      <c r="D18" s="450" t="s">
        <v>89</v>
      </c>
      <c r="E18" s="225">
        <v>4</v>
      </c>
      <c r="F18" s="264">
        <v>0</v>
      </c>
      <c r="H18" t="s">
        <v>1567</v>
      </c>
    </row>
    <row r="19" spans="1:8">
      <c r="A19" s="225">
        <v>0</v>
      </c>
      <c r="B19" s="227">
        <v>0</v>
      </c>
      <c r="C19" s="441">
        <f>+E19</f>
        <v>3</v>
      </c>
      <c r="D19" s="444">
        <f>+F19</f>
        <v>4</v>
      </c>
      <c r="E19" s="225">
        <v>3</v>
      </c>
      <c r="F19" s="227">
        <v>4</v>
      </c>
      <c r="H19" t="s">
        <v>1566</v>
      </c>
    </row>
    <row r="21" spans="1:8">
      <c r="A21" s="174" t="s">
        <v>110</v>
      </c>
      <c r="B21" s="174"/>
      <c r="C21" t="s">
        <v>1558</v>
      </c>
    </row>
    <row r="25" spans="1:8">
      <c r="A25" t="s">
        <v>1552</v>
      </c>
      <c r="B25" t="s">
        <v>1555</v>
      </c>
    </row>
    <row r="26" spans="1:8">
      <c r="A26" t="s">
        <v>1553</v>
      </c>
      <c r="B26" t="s">
        <v>1568</v>
      </c>
    </row>
    <row r="27" spans="1:8">
      <c r="A27" t="s">
        <v>1556</v>
      </c>
      <c r="B27" t="s">
        <v>1560</v>
      </c>
    </row>
    <row r="28" spans="1:8">
      <c r="A28" t="s">
        <v>1559</v>
      </c>
      <c r="B28" t="s">
        <v>1561</v>
      </c>
    </row>
    <row r="29" spans="1:8">
      <c r="A29" t="s">
        <v>1554</v>
      </c>
      <c r="B29" t="s">
        <v>1557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E795"/>
  <sheetViews>
    <sheetView zoomScale="55" zoomScaleNormal="55" workbookViewId="0">
      <pane xSplit="7" ySplit="10" topLeftCell="J759" activePane="bottomRight" state="frozen"/>
      <selection pane="topRight" activeCell="G1" sqref="G1"/>
      <selection pane="bottomLeft" activeCell="A2" sqref="A2"/>
      <selection pane="bottomRight" activeCell="G520" sqref="G520"/>
    </sheetView>
  </sheetViews>
  <sheetFormatPr baseColWidth="10" defaultRowHeight="15"/>
  <cols>
    <col min="1" max="1" width="5.42578125" style="216" hidden="1" customWidth="1"/>
    <col min="2" max="2" width="11.42578125" style="216" hidden="1" customWidth="1"/>
    <col min="3" max="3" width="2.7109375" style="216" hidden="1" customWidth="1"/>
    <col min="4" max="4" width="23.28515625" style="216" bestFit="1" customWidth="1"/>
    <col min="5" max="5" width="7" style="216" customWidth="1"/>
    <col min="6" max="6" width="27.7109375" style="216" customWidth="1"/>
    <col min="7" max="7" width="33.140625" style="236" bestFit="1" customWidth="1"/>
    <col min="8" max="8" width="9.7109375" style="216" hidden="1" customWidth="1"/>
    <col min="9" max="9" width="12.5703125" style="216" hidden="1" customWidth="1"/>
    <col min="10" max="10" width="10" style="216" customWidth="1"/>
    <col min="11" max="11" width="12.5703125" style="216" customWidth="1"/>
    <col min="12" max="12" width="9.140625" style="216" customWidth="1"/>
    <col min="13" max="13" width="11.5703125" style="216" customWidth="1"/>
    <col min="14" max="14" width="9.5703125" style="216" customWidth="1"/>
    <col min="15" max="15" width="11.5703125" style="236" customWidth="1"/>
    <col min="16" max="16" width="9.140625" style="216" customWidth="1"/>
    <col min="17" max="17" width="11.5703125" style="216" customWidth="1"/>
    <col min="18" max="18" width="9.140625" style="270" customWidth="1"/>
    <col min="19" max="19" width="11.5703125" style="236" customWidth="1"/>
    <col min="20" max="20" width="9.140625" style="237" customWidth="1"/>
    <col min="21" max="21" width="11.5703125" style="237" customWidth="1"/>
    <col min="22" max="22" width="10.28515625" style="270" customWidth="1"/>
    <col min="23" max="23" width="11.5703125" style="236" customWidth="1"/>
    <col min="24" max="24" width="9.140625" style="237" customWidth="1"/>
    <col min="25" max="25" width="9.5703125" style="237" customWidth="1"/>
    <col min="26" max="26" width="9.140625" style="237" customWidth="1"/>
    <col min="27" max="27" width="9.5703125" style="237" customWidth="1"/>
    <col min="28" max="28" width="10.28515625" style="270" customWidth="1"/>
    <col min="29" max="29" width="11.5703125" style="236" customWidth="1"/>
    <col min="30" max="30" width="9.7109375" style="216" customWidth="1"/>
    <col min="31" max="31" width="11.85546875" style="236" customWidth="1"/>
    <col min="32" max="32" width="9.28515625" style="216" customWidth="1"/>
    <col min="33" max="33" width="10" style="216" customWidth="1"/>
    <col min="34" max="34" width="9.28515625" style="270" customWidth="1"/>
    <col min="35" max="35" width="12.140625" style="236" customWidth="1"/>
    <col min="36" max="36" width="6.7109375" style="402" customWidth="1"/>
    <col min="37" max="37" width="12" style="237" customWidth="1"/>
    <col min="38" max="38" width="12.5703125" style="237" customWidth="1"/>
    <col min="39" max="39" width="9.7109375" style="216" customWidth="1"/>
    <col min="40" max="40" width="12.5703125" style="236" customWidth="1"/>
    <col min="41" max="41" width="10.28515625" style="237" customWidth="1"/>
    <col min="42" max="42" width="12.28515625" style="236" customWidth="1"/>
    <col min="43" max="43" width="9.5703125" style="363" customWidth="1"/>
    <col min="44" max="44" width="11.85546875" style="397" customWidth="1"/>
    <col min="45" max="45" width="9.5703125" style="363" customWidth="1"/>
    <col min="46" max="46" width="11.85546875" style="363" customWidth="1"/>
    <col min="47" max="47" width="9.5703125" style="363" customWidth="1"/>
    <col min="48" max="48" width="11.5703125" style="363" bestFit="1" customWidth="1"/>
    <col min="49" max="66" width="11.5703125" style="363" customWidth="1"/>
    <col min="67" max="67" width="9.5703125" style="403" customWidth="1"/>
    <col min="68" max="72" width="9.5703125" style="383" customWidth="1"/>
    <col min="73" max="73" width="9.5703125" style="384" customWidth="1"/>
    <col min="74" max="79" width="9.5703125" style="383" customWidth="1"/>
    <col min="80" max="80" width="27.140625" style="404" customWidth="1"/>
    <col min="81" max="81" width="129.5703125" style="237" customWidth="1"/>
    <col min="82" max="82" width="1" style="237" customWidth="1"/>
    <col min="83" max="85" width="11.42578125" style="216" customWidth="1"/>
    <col min="86" max="86" width="3" style="216" customWidth="1"/>
    <col min="87" max="87" width="3.7109375" style="216" customWidth="1"/>
    <col min="88" max="88" width="2.7109375" style="216" customWidth="1"/>
    <col min="89" max="89" width="3.42578125" style="216" customWidth="1"/>
    <col min="90" max="90" width="3" style="216" customWidth="1"/>
    <col min="91" max="91" width="33.140625" style="216" customWidth="1"/>
    <col min="92" max="94" width="11.42578125" style="216" customWidth="1"/>
    <col min="95" max="95" width="7.7109375" style="216" bestFit="1" customWidth="1"/>
    <col min="96" max="96" width="11.42578125" style="216" customWidth="1"/>
    <col min="97" max="97" width="8.5703125" style="216" customWidth="1"/>
    <col min="98" max="98" width="11.42578125" style="438" customWidth="1"/>
    <col min="99" max="99" width="12" style="438" hidden="1" customWidth="1"/>
    <col min="100" max="102" width="11.42578125" style="438" hidden="1" customWidth="1"/>
    <col min="103" max="103" width="12.28515625" style="438" hidden="1" customWidth="1"/>
    <col min="104" max="110" width="11.42578125" style="438" hidden="1" customWidth="1"/>
    <col min="111" max="111" width="11.42578125" style="498" hidden="1" customWidth="1"/>
    <col min="112" max="112" width="12.5703125" style="500" hidden="1" customWidth="1"/>
    <col min="113" max="113" width="16" style="500" hidden="1" customWidth="1"/>
    <col min="114" max="116" width="13.140625" style="216" hidden="1" customWidth="1"/>
    <col min="117" max="117" width="13.140625" style="216" customWidth="1"/>
    <col min="118" max="118" width="6.140625" style="216" bestFit="1" customWidth="1"/>
    <col min="119" max="119" width="11.42578125" style="448" customWidth="1"/>
    <col min="120" max="121" width="11.42578125" style="448" hidden="1" customWidth="1"/>
    <col min="122" max="122" width="9" style="448" hidden="1" customWidth="1"/>
    <col min="123" max="128" width="9" style="448" customWidth="1"/>
    <col min="129" max="129" width="10" style="448" bestFit="1" customWidth="1"/>
    <col min="130" max="130" width="11" style="448" bestFit="1" customWidth="1"/>
    <col min="131" max="134" width="11" style="448" customWidth="1"/>
    <col min="135" max="16384" width="11.42578125" style="216"/>
  </cols>
  <sheetData>
    <row r="1" spans="1:135">
      <c r="A1" s="51" t="s">
        <v>1496</v>
      </c>
      <c r="D1" s="51" t="s">
        <v>1503</v>
      </c>
      <c r="F1" s="240">
        <f>+AB1</f>
        <v>967</v>
      </c>
      <c r="H1" s="699">
        <f>SUM(H12:I200)-967</f>
        <v>0</v>
      </c>
      <c r="I1" s="700">
        <f>SUM(I12:I200)-158</f>
        <v>0</v>
      </c>
      <c r="J1" s="699">
        <f>SUM(J12:K200)-967</f>
        <v>0</v>
      </c>
      <c r="K1" s="700">
        <f>SUM(K12:K200)-158</f>
        <v>0</v>
      </c>
      <c r="L1" s="699">
        <f>SUM(L12:M200)-967</f>
        <v>0</v>
      </c>
      <c r="M1" s="700">
        <f>SUM(M12:M200)-158</f>
        <v>0</v>
      </c>
      <c r="N1" s="699">
        <f>SUM(N12:O200)-967</f>
        <v>0</v>
      </c>
      <c r="O1" s="700">
        <f>SUM(O12:O200)-158</f>
        <v>-4</v>
      </c>
      <c r="P1" s="699">
        <f>SUM(P12:Q200)-967</f>
        <v>2</v>
      </c>
      <c r="Q1" s="700">
        <f>SUM(Q12:Q200)-158</f>
        <v>-2</v>
      </c>
      <c r="R1" s="699">
        <f>SUM(R12:S200)-967</f>
        <v>1</v>
      </c>
      <c r="S1" s="700">
        <f>SUM(S12:S200)-158</f>
        <v>-30</v>
      </c>
      <c r="T1" s="699">
        <f>SUM(T12:U200)-967</f>
        <v>6</v>
      </c>
      <c r="U1" s="700">
        <f>SUM(U12:U200)-158</f>
        <v>0</v>
      </c>
      <c r="V1" s="699">
        <f>SUM(V12:W200)-967</f>
        <v>0</v>
      </c>
      <c r="W1" s="700">
        <f>SUM(W12:W200)-158</f>
        <v>0</v>
      </c>
      <c r="X1" s="699">
        <f>SUM(X12:Y200)-967</f>
        <v>0</v>
      </c>
      <c r="Y1" s="700">
        <f>SUM(Y12:Y200)-158</f>
        <v>0</v>
      </c>
      <c r="Z1" s="699">
        <f>SUM(Z12:AA200)-967</f>
        <v>4</v>
      </c>
      <c r="AA1" s="700">
        <f>SUM(AA12:AA200)-158</f>
        <v>0</v>
      </c>
      <c r="AB1" s="704">
        <f>SUM(AB12:AC200)</f>
        <v>967</v>
      </c>
      <c r="AC1" s="936">
        <f>SUM(AC12:AC200)</f>
        <v>158</v>
      </c>
      <c r="AD1" s="699">
        <f>SUM(AD12:AE200)-967</f>
        <v>3</v>
      </c>
      <c r="AE1" s="700">
        <f>SUM(AE12:AE200)-158</f>
        <v>0</v>
      </c>
      <c r="AF1" s="699">
        <f>SUM(AF12:AG200)-967</f>
        <v>2</v>
      </c>
      <c r="AG1" s="700">
        <f>SUM(AG12:AG200)-158</f>
        <v>-7</v>
      </c>
      <c r="AH1" s="699">
        <f>SUM(AH12:AI200)-967</f>
        <v>-1</v>
      </c>
      <c r="AI1" s="700">
        <f>SUM(AI12:AI200)-158</f>
        <v>0</v>
      </c>
      <c r="AK1" s="704">
        <f>SUM(AK12:AL200)</f>
        <v>968</v>
      </c>
      <c r="AL1" s="936">
        <f>SUM(AL12:AL200)</f>
        <v>158</v>
      </c>
      <c r="AM1" s="699">
        <f>SUM(AM12:AN200)-967</f>
        <v>1</v>
      </c>
      <c r="AN1" s="700">
        <f>SUM(AN12:AN200)-158</f>
        <v>-10</v>
      </c>
      <c r="AO1" s="699">
        <f>SUM(AO12:AP200)-967</f>
        <v>-1</v>
      </c>
      <c r="AP1" s="700">
        <f>SUM(AP12:AP200)-158</f>
        <v>0</v>
      </c>
      <c r="AQ1" s="699">
        <f>SUM(AQ12:AR200)-967</f>
        <v>4</v>
      </c>
      <c r="AR1" s="700">
        <f>SUM(AR12:AR200)-158</f>
        <v>-17</v>
      </c>
      <c r="AS1" s="699">
        <f>SUM(AS12:AT200)-967</f>
        <v>7</v>
      </c>
      <c r="AT1" s="700">
        <f>SUM(AT12:AT200)-158</f>
        <v>0</v>
      </c>
      <c r="AU1" s="699">
        <f>SUM(AU12:AV200)-967</f>
        <v>15</v>
      </c>
      <c r="AV1" s="700">
        <f>SUM(AV12:AV200)-158</f>
        <v>1</v>
      </c>
      <c r="AW1" s="699">
        <f>SUM(AW12:AX200)-967</f>
        <v>-401</v>
      </c>
      <c r="AX1" s="700">
        <f>SUM(AX12:AX200)-158</f>
        <v>-51</v>
      </c>
      <c r="AY1" s="699">
        <f>SUM(AY12:AZ200)-967</f>
        <v>-401</v>
      </c>
      <c r="AZ1" s="700">
        <f>SUM(AZ12:AZ200)-158</f>
        <v>-51</v>
      </c>
      <c r="BA1" s="699">
        <f>SUM(BA12:BB200)-967</f>
        <v>-400</v>
      </c>
      <c r="BB1" s="700">
        <f>SUM(BB12:BB200)-158</f>
        <v>-51</v>
      </c>
      <c r="BC1" s="699">
        <f>SUM(BC12:BD200)-967</f>
        <v>-401</v>
      </c>
      <c r="BD1" s="700">
        <f>SUM(BD12:BD200)-158</f>
        <v>-51</v>
      </c>
      <c r="BE1" s="699">
        <f>SUM(BE12:BF200)-967</f>
        <v>-398</v>
      </c>
      <c r="BF1" s="700">
        <f>SUM(BF12:BF200)-158</f>
        <v>-50</v>
      </c>
      <c r="BG1" s="699">
        <f>SUM(BG12:BH200)-967</f>
        <v>-380</v>
      </c>
      <c r="BH1" s="700">
        <f>SUM(BH12:BH200)-158</f>
        <v>-48</v>
      </c>
      <c r="BI1" s="699">
        <f>SUM(BI12:BJ200)-967</f>
        <v>-655</v>
      </c>
      <c r="BJ1" s="700">
        <f>SUM(BJ12:BJ200)-158</f>
        <v>-110</v>
      </c>
      <c r="BK1" s="699">
        <f>SUM(BK12:BL200)-967</f>
        <v>-735</v>
      </c>
      <c r="BL1" s="700">
        <f>SUM(BL12:BL200)-158</f>
        <v>-116</v>
      </c>
      <c r="BM1" s="699">
        <f>SUM(BM12:BN200)-967</f>
        <v>-735</v>
      </c>
      <c r="BN1" s="700">
        <f>SUM(BN12:BN200)-158</f>
        <v>-116</v>
      </c>
      <c r="CB1" s="236"/>
      <c r="CT1" s="437">
        <f t="shared" ref="CT1:DH1" si="0">SUM(CT12:CT197)</f>
        <v>729</v>
      </c>
      <c r="CU1" s="437">
        <f t="shared" si="0"/>
        <v>827</v>
      </c>
      <c r="CV1" s="437">
        <f t="shared" si="0"/>
        <v>827</v>
      </c>
      <c r="CW1" s="437">
        <f t="shared" si="0"/>
        <v>827</v>
      </c>
      <c r="CX1" s="437">
        <f t="shared" si="0"/>
        <v>829</v>
      </c>
      <c r="CY1" s="437">
        <f t="shared" si="0"/>
        <v>828</v>
      </c>
      <c r="CZ1" s="437">
        <f t="shared" si="0"/>
        <v>923</v>
      </c>
      <c r="DA1" s="437">
        <f t="shared" si="0"/>
        <v>793</v>
      </c>
      <c r="DB1" s="437">
        <f t="shared" si="0"/>
        <v>967</v>
      </c>
      <c r="DC1" s="437">
        <f t="shared" si="0"/>
        <v>967</v>
      </c>
      <c r="DD1" s="437">
        <f t="shared" si="0"/>
        <v>967</v>
      </c>
      <c r="DE1" s="437">
        <f t="shared" si="0"/>
        <v>938</v>
      </c>
      <c r="DF1" s="437">
        <f t="shared" si="0"/>
        <v>967</v>
      </c>
      <c r="DG1" s="437">
        <f t="shared" si="0"/>
        <v>966</v>
      </c>
      <c r="DH1" s="437">
        <f t="shared" si="0"/>
        <v>968</v>
      </c>
    </row>
    <row r="2" spans="1:135">
      <c r="A2" s="51" t="s">
        <v>1496</v>
      </c>
      <c r="D2" s="51" t="s">
        <v>42</v>
      </c>
      <c r="F2" s="240">
        <f>+AO2</f>
        <v>277</v>
      </c>
      <c r="H2" s="341">
        <f>SUM(H201:I243)-277</f>
        <v>0</v>
      </c>
      <c r="I2" s="339">
        <f>SUM(I201:I243)-122</f>
        <v>2</v>
      </c>
      <c r="J2" s="341">
        <f>SUM(J201:K243)-277</f>
        <v>0</v>
      </c>
      <c r="K2" s="339">
        <f>SUM(K201:K243)-122</f>
        <v>2</v>
      </c>
      <c r="L2" s="341">
        <f>SUM(L201:M243)-277</f>
        <v>0</v>
      </c>
      <c r="M2" s="339">
        <f>SUM(M201:M243)-122</f>
        <v>2</v>
      </c>
      <c r="N2" s="341">
        <f>SUM(N201:O243)-277</f>
        <v>0</v>
      </c>
      <c r="O2" s="339">
        <f>SUM(O201:O243)-122</f>
        <v>2</v>
      </c>
      <c r="P2" s="341">
        <f>SUM(P201:Q243)-277</f>
        <v>0</v>
      </c>
      <c r="Q2" s="339">
        <f>SUM(Q201:Q243)-122</f>
        <v>0</v>
      </c>
      <c r="R2" s="341">
        <f>SUM(R201:S243)-277</f>
        <v>0</v>
      </c>
      <c r="S2" s="339">
        <f>SUM(S201:S243)-122</f>
        <v>0</v>
      </c>
      <c r="T2" s="341">
        <f>SUM(T201:U243)-277</f>
        <v>0</v>
      </c>
      <c r="U2" s="339">
        <f>SUM(U201:U243)-122</f>
        <v>0</v>
      </c>
      <c r="V2" s="341">
        <f>SUM(V201:W243)-277</f>
        <v>0</v>
      </c>
      <c r="W2" s="339">
        <f>SUM(W201:W243)-122</f>
        <v>0</v>
      </c>
      <c r="X2" s="341">
        <f>SUM(X201:Y243)-277</f>
        <v>0</v>
      </c>
      <c r="Y2" s="339">
        <f>SUM(Y201:Y243)-122</f>
        <v>0</v>
      </c>
      <c r="Z2" s="341">
        <f>SUM(Z201:AA243)-277</f>
        <v>0</v>
      </c>
      <c r="AA2" s="339">
        <f>SUM(AA201:AA243)-122</f>
        <v>0</v>
      </c>
      <c r="AB2" s="341">
        <f>SUM(AB201:AC243)-277</f>
        <v>0</v>
      </c>
      <c r="AC2" s="339">
        <f>SUM(AC201:AC243)-122</f>
        <v>0</v>
      </c>
      <c r="AD2" s="341">
        <f>SUM(AD201:AE243)-277</f>
        <v>0</v>
      </c>
      <c r="AE2" s="339">
        <f>SUM(AE201:AE243)-122</f>
        <v>0</v>
      </c>
      <c r="AF2" s="341">
        <f>SUM(AF201:AG243)-277</f>
        <v>0</v>
      </c>
      <c r="AG2" s="339">
        <f>SUM(AG201:AG243)-122</f>
        <v>0</v>
      </c>
      <c r="AH2" s="341">
        <f>SUM(AH201:AI243)-277</f>
        <v>0</v>
      </c>
      <c r="AI2" s="339">
        <f>SUM(AI201:AI243)-122</f>
        <v>0</v>
      </c>
      <c r="AK2" s="341">
        <f>SUM(AK201:AL243)-277</f>
        <v>0</v>
      </c>
      <c r="AL2" s="339">
        <f>SUM(AL201:AL243)-122</f>
        <v>0</v>
      </c>
      <c r="AM2" s="341">
        <f>SUM(AM201:AN243)-277</f>
        <v>0</v>
      </c>
      <c r="AN2" s="339">
        <f>SUM(AN201:AN243)-122</f>
        <v>0</v>
      </c>
      <c r="AO2" s="705">
        <f>SUM(AO201:AP243)</f>
        <v>277</v>
      </c>
      <c r="AP2" s="706">
        <f>SUM(AP201:AP243)</f>
        <v>122</v>
      </c>
      <c r="AQ2" s="341">
        <f>SUM(AQ201:AR243)-277</f>
        <v>0</v>
      </c>
      <c r="AR2" s="339">
        <f>SUM(AR201:AR243)-122</f>
        <v>0</v>
      </c>
      <c r="AS2" s="341">
        <f>SUM(AS201:AT243)-277</f>
        <v>0</v>
      </c>
      <c r="AT2" s="339">
        <f>SUM(AT201:AT243)-122</f>
        <v>0</v>
      </c>
      <c r="AU2" s="341">
        <f>SUM(AU201:AV243)-277</f>
        <v>0</v>
      </c>
      <c r="AV2" s="339">
        <f>SUM(AV201:AV243)-122</f>
        <v>0</v>
      </c>
      <c r="AW2" s="341">
        <f>SUM(AW201:AX243)-277</f>
        <v>0</v>
      </c>
      <c r="AX2" s="339">
        <f>SUM(AX201:AX243)-122</f>
        <v>0</v>
      </c>
      <c r="AY2" s="341">
        <f>SUM(AY201:AZ243)-277</f>
        <v>21</v>
      </c>
      <c r="AZ2" s="339">
        <f>SUM(AZ201:AZ243)-122</f>
        <v>21</v>
      </c>
      <c r="BA2" s="341">
        <f>SUM(BA201:BB243)-277</f>
        <v>10</v>
      </c>
      <c r="BB2" s="339">
        <f>SUM(BB201:BB243)-122</f>
        <v>10</v>
      </c>
      <c r="BC2" s="341">
        <f>SUM(BC201:BD243)-277</f>
        <v>7</v>
      </c>
      <c r="BD2" s="339">
        <f>SUM(BD201:BD243)-122</f>
        <v>7</v>
      </c>
      <c r="BE2" s="341">
        <f>SUM(BE201:BF243)-277</f>
        <v>0</v>
      </c>
      <c r="BF2" s="339">
        <f>SUM(BF201:BF243)-122</f>
        <v>0</v>
      </c>
      <c r="BG2" s="341">
        <f>SUM(BG201:BH243)-277</f>
        <v>0</v>
      </c>
      <c r="BH2" s="339">
        <f>SUM(BH201:BH243)-122</f>
        <v>0</v>
      </c>
      <c r="BI2" s="341">
        <f>SUM(BI201:BJ243)-277</f>
        <v>0</v>
      </c>
      <c r="BJ2" s="339">
        <f>SUM(BJ201:BJ243)-122</f>
        <v>0</v>
      </c>
      <c r="BK2" s="341">
        <f t="shared" ref="BK2" si="1">SUM(BK201:BL243)-277</f>
        <v>0</v>
      </c>
      <c r="BL2" s="339">
        <f t="shared" ref="BL2" si="2">SUM(BL201:BL243)-122</f>
        <v>0</v>
      </c>
      <c r="BM2" s="341">
        <f t="shared" ref="BM2" si="3">SUM(BM201:BN243)-277</f>
        <v>0</v>
      </c>
      <c r="BN2" s="339">
        <f t="shared" ref="BN2" si="4">SUM(BN201:BN243)-122</f>
        <v>0</v>
      </c>
      <c r="CB2" s="236"/>
    </row>
    <row r="3" spans="1:135">
      <c r="A3" s="51" t="s">
        <v>1496</v>
      </c>
      <c r="D3" s="51" t="s">
        <v>1505</v>
      </c>
      <c r="F3" s="240">
        <f>+AB3</f>
        <v>293</v>
      </c>
      <c r="H3" s="341">
        <f>SUM(H244:I322)-293</f>
        <v>0</v>
      </c>
      <c r="I3" s="339">
        <f>SUM(I244:I322)-78</f>
        <v>0</v>
      </c>
      <c r="J3" s="341">
        <f>SUM(J244:K322)-293</f>
        <v>0</v>
      </c>
      <c r="K3" s="339">
        <f>SUM(K244:K322)-78</f>
        <v>0</v>
      </c>
      <c r="L3" s="341">
        <f>SUM(L244:M322)-293</f>
        <v>0</v>
      </c>
      <c r="M3" s="339">
        <f>SUM(M244:M322)-78</f>
        <v>-2</v>
      </c>
      <c r="N3" s="341">
        <f>SUM(N244:O322)-293</f>
        <v>0</v>
      </c>
      <c r="O3" s="339">
        <f>SUM(O244:O322)-78</f>
        <v>-2</v>
      </c>
      <c r="P3" s="341">
        <f>SUM(P244:Q322)-293</f>
        <v>0</v>
      </c>
      <c r="Q3" s="339">
        <f>SUM(Q244:Q322)-78</f>
        <v>0</v>
      </c>
      <c r="R3" s="341">
        <f>SUM(R244:S322)-293</f>
        <v>0</v>
      </c>
      <c r="S3" s="339">
        <f>SUM(S244:S322)-78</f>
        <v>0</v>
      </c>
      <c r="T3" s="341">
        <f>SUM(T244:U322)-293</f>
        <v>0</v>
      </c>
      <c r="U3" s="339">
        <f>SUM(U244:U322)-78</f>
        <v>0</v>
      </c>
      <c r="V3" s="341">
        <f>SUM(V244:W322)-293</f>
        <v>1</v>
      </c>
      <c r="W3" s="339">
        <f>SUM(W244:W322)-78</f>
        <v>0</v>
      </c>
      <c r="X3" s="341">
        <f>SUM(X244:Y322)-293</f>
        <v>0</v>
      </c>
      <c r="Y3" s="339">
        <f>SUM(Y244:Y322)-78</f>
        <v>0</v>
      </c>
      <c r="Z3" s="341">
        <f>SUM(Z244:AA322)-293</f>
        <v>0</v>
      </c>
      <c r="AA3" s="339">
        <f>SUM(AA244:AA322)-78</f>
        <v>0</v>
      </c>
      <c r="AB3" s="705">
        <f>SUM(AB244:AC321)</f>
        <v>293</v>
      </c>
      <c r="AC3" s="706">
        <f>SUM(AC244:AC321)</f>
        <v>78</v>
      </c>
      <c r="AD3" s="341">
        <f>SUM(AD244:AE322)-293</f>
        <v>0</v>
      </c>
      <c r="AE3" s="339">
        <f>SUM(AE244:AE322)-78</f>
        <v>0</v>
      </c>
      <c r="AF3" s="341">
        <f>SUM(AF244:AG322)-293</f>
        <v>0</v>
      </c>
      <c r="AG3" s="339">
        <f>SUM(AG244:AG322)-78</f>
        <v>0</v>
      </c>
      <c r="AH3" s="341">
        <f>SUM(AH244:AI322)-293</f>
        <v>0</v>
      </c>
      <c r="AI3" s="339">
        <f>SUM(AI244:AI322)-78</f>
        <v>0</v>
      </c>
      <c r="AK3" s="341">
        <f>SUM(AK244:AL322)-293</f>
        <v>0</v>
      </c>
      <c r="AL3" s="339">
        <f>SUM(AL244:AL322)-78</f>
        <v>0</v>
      </c>
      <c r="AM3" s="341">
        <f>SUM(AM244:AN322)-293</f>
        <v>0</v>
      </c>
      <c r="AN3" s="339">
        <f>SUM(AN244:AN322)-78</f>
        <v>0</v>
      </c>
      <c r="AO3" s="705">
        <f>SUM(AO244:AP322)</f>
        <v>293</v>
      </c>
      <c r="AP3" s="339">
        <f>SUM(AP244:AP322)-78</f>
        <v>0</v>
      </c>
      <c r="AQ3" s="341">
        <f>SUM(AQ244:AR322)-293</f>
        <v>0</v>
      </c>
      <c r="AR3" s="339">
        <f>SUM(AR244:AR322)-78</f>
        <v>0</v>
      </c>
      <c r="AS3" s="341">
        <f>SUM(AS244:AT322)-293</f>
        <v>0</v>
      </c>
      <c r="AT3" s="339">
        <f>SUM(AT244:AT322)-78</f>
        <v>0</v>
      </c>
      <c r="AU3" s="341">
        <f>SUM(AU244:AV322)-293</f>
        <v>0</v>
      </c>
      <c r="AV3" s="339">
        <f>SUM(AV244:AV322)-78</f>
        <v>0</v>
      </c>
      <c r="AW3" s="341">
        <f>SUM(AW244:AX322)-293</f>
        <v>0</v>
      </c>
      <c r="AX3" s="339">
        <f>SUM(AX244:AX322)-78</f>
        <v>0</v>
      </c>
      <c r="AY3" s="341">
        <f t="shared" ref="AY3" si="5">SUM(AY244:AZ322)-293</f>
        <v>0</v>
      </c>
      <c r="AZ3" s="339">
        <f t="shared" ref="AZ3" si="6">SUM(AZ244:AZ322)-78</f>
        <v>0</v>
      </c>
      <c r="BA3" s="341">
        <f t="shared" ref="BA3" si="7">SUM(BA244:BB322)-293</f>
        <v>0</v>
      </c>
      <c r="BB3" s="339">
        <f t="shared" ref="BB3" si="8">SUM(BB244:BB322)-78</f>
        <v>0</v>
      </c>
      <c r="BC3" s="341">
        <f t="shared" ref="BC3" si="9">SUM(BC244:BD322)-293</f>
        <v>0</v>
      </c>
      <c r="BD3" s="339">
        <f t="shared" ref="BD3" si="10">SUM(BD244:BD322)-78</f>
        <v>0</v>
      </c>
      <c r="BE3" s="341">
        <f t="shared" ref="BE3" si="11">SUM(BE244:BF322)-293</f>
        <v>0</v>
      </c>
      <c r="BF3" s="339">
        <f t="shared" ref="BF3" si="12">SUM(BF244:BF322)-78</f>
        <v>0</v>
      </c>
      <c r="BG3" s="341">
        <f t="shared" ref="BG3" si="13">SUM(BG244:BH322)-293</f>
        <v>0</v>
      </c>
      <c r="BH3" s="339">
        <f t="shared" ref="BH3" si="14">SUM(BH244:BH322)-78</f>
        <v>0</v>
      </c>
      <c r="BI3" s="341">
        <f>SUM(BI244:BJ322)-293</f>
        <v>0</v>
      </c>
      <c r="BJ3" s="339">
        <f>SUM(BJ244:BJ322)-78</f>
        <v>0</v>
      </c>
      <c r="BK3" s="341">
        <f t="shared" ref="BK3" si="15">SUM(BK244:BL322)-293</f>
        <v>0</v>
      </c>
      <c r="BL3" s="339">
        <f t="shared" ref="BL3" si="16">SUM(BL244:BL322)-78</f>
        <v>0</v>
      </c>
      <c r="BM3" s="341">
        <f t="shared" ref="BM3" si="17">SUM(BM244:BN322)-293</f>
        <v>0</v>
      </c>
      <c r="BN3" s="339">
        <f t="shared" ref="BN3" si="18">SUM(BN244:BN322)-78</f>
        <v>0</v>
      </c>
      <c r="CB3" s="236"/>
    </row>
    <row r="4" spans="1:135">
      <c r="A4" s="51" t="s">
        <v>1496</v>
      </c>
      <c r="D4" s="51" t="s">
        <v>1507</v>
      </c>
      <c r="F4" s="240">
        <f>+V4</f>
        <v>246</v>
      </c>
      <c r="H4" s="341">
        <f>SUM(H323:I437)-223</f>
        <v>0</v>
      </c>
      <c r="I4" s="339">
        <f>SUM(I323:I437)-62</f>
        <v>0</v>
      </c>
      <c r="J4" s="341">
        <f>SUM(J323:K437)-223</f>
        <v>10</v>
      </c>
      <c r="K4" s="339">
        <f>SUM(K323:K437)-62</f>
        <v>0</v>
      </c>
      <c r="L4" s="341">
        <f>SUM(L323:M437)-223</f>
        <v>5</v>
      </c>
      <c r="M4" s="339">
        <f>SUM(M323:M437)-62</f>
        <v>0</v>
      </c>
      <c r="N4" s="341">
        <f>SUM(N323:O437)-223</f>
        <v>5</v>
      </c>
      <c r="O4" s="339">
        <f>SUM(O323:O437)-62</f>
        <v>0</v>
      </c>
      <c r="P4" s="341">
        <f>SUM(P323:Q437)-223</f>
        <v>22</v>
      </c>
      <c r="Q4" s="339">
        <f>SUM(Q323:Q437)-62</f>
        <v>9</v>
      </c>
      <c r="R4" s="341">
        <f>SUM(R323:S437)-223</f>
        <v>26</v>
      </c>
      <c r="S4" s="339">
        <f>SUM(S323:S437)-62</f>
        <v>12</v>
      </c>
      <c r="T4" s="341">
        <f>SUM(T323:U437)-223</f>
        <v>25</v>
      </c>
      <c r="U4" s="339">
        <f>SUM(U323:U437)-62</f>
        <v>9</v>
      </c>
      <c r="V4" s="105">
        <f>SUM(V323:W437)</f>
        <v>246</v>
      </c>
      <c r="W4" s="706">
        <f>SUM(W323:W437)</f>
        <v>70</v>
      </c>
      <c r="X4" s="341">
        <f>SUM(X323:Y437)-223</f>
        <v>9</v>
      </c>
      <c r="Y4" s="339">
        <f>SUM(Y323:Y437)-62</f>
        <v>0</v>
      </c>
      <c r="Z4" s="341">
        <f>SUM(Z323:AA437)-223</f>
        <v>0</v>
      </c>
      <c r="AA4" s="339">
        <f>SUM(AA323:AA437)-62</f>
        <v>0</v>
      </c>
      <c r="AB4" s="341">
        <f>SUM(AB323:AC437)-223</f>
        <v>0</v>
      </c>
      <c r="AC4" s="339">
        <f>SUM(AC323:AC437)-62</f>
        <v>0</v>
      </c>
      <c r="AD4" s="341">
        <f>SUM(AD323:AE437)-223</f>
        <v>0</v>
      </c>
      <c r="AE4" s="339">
        <f>SUM(AE323:AE437)-62</f>
        <v>0</v>
      </c>
      <c r="AF4" s="341">
        <f>SUM(AF323:AG437)-223</f>
        <v>0</v>
      </c>
      <c r="AG4" s="339">
        <f>SUM(AG323:AG437)-62</f>
        <v>0</v>
      </c>
      <c r="AH4" s="341">
        <f>SUM(AH323:AI437)-223</f>
        <v>0</v>
      </c>
      <c r="AI4" s="339">
        <f>SUM(AI323:AI437)-62</f>
        <v>0</v>
      </c>
      <c r="AK4" s="705">
        <f>SUM(AK323:AL437)</f>
        <v>223</v>
      </c>
      <c r="AL4" s="339">
        <f>SUM(AL323:AL437)-62</f>
        <v>0</v>
      </c>
      <c r="AM4" s="341">
        <f>SUM(AM323:AN437)-223</f>
        <v>0</v>
      </c>
      <c r="AN4" s="339">
        <f>SUM(AN323:AN437)-62</f>
        <v>0</v>
      </c>
      <c r="AO4" s="341">
        <f>SUM(AO323:AP437)-223</f>
        <v>0</v>
      </c>
      <c r="AP4" s="706">
        <f>SUM(AP323:AP437)</f>
        <v>62</v>
      </c>
      <c r="AQ4" s="341">
        <f>SUM(AQ323:AR437)-223</f>
        <v>0</v>
      </c>
      <c r="AR4" s="339">
        <f>SUM(AR323:AR437)-62</f>
        <v>0</v>
      </c>
      <c r="AS4" s="341">
        <f>SUM(AS323:AT437)-223</f>
        <v>1</v>
      </c>
      <c r="AT4" s="339">
        <f>SUM(AT323:AT437)-62</f>
        <v>0</v>
      </c>
      <c r="AU4" s="341">
        <f>SUM(AU323:AV437)-223</f>
        <v>1</v>
      </c>
      <c r="AV4" s="339">
        <f>SUM(AV323:AV437)-62</f>
        <v>0</v>
      </c>
      <c r="AW4" s="341">
        <f>SUM(AW323:AX437)-223</f>
        <v>-180</v>
      </c>
      <c r="AX4" s="339">
        <f>SUM(AX323:AX437)-62</f>
        <v>-39</v>
      </c>
      <c r="AY4" s="341">
        <f>SUM(AY323:AZ437)-223</f>
        <v>0</v>
      </c>
      <c r="AZ4" s="339">
        <f>SUM(AZ323:AZ437)-62</f>
        <v>0</v>
      </c>
      <c r="BA4" s="341">
        <f>SUM(BA323:BB437)-223</f>
        <v>1</v>
      </c>
      <c r="BB4" s="339">
        <f>SUM(BB323:BB437)-62</f>
        <v>1</v>
      </c>
      <c r="BC4" s="341">
        <f>SUM(BC323:BD437)-223</f>
        <v>1</v>
      </c>
      <c r="BD4" s="339">
        <f>SUM(BD323:BD437)-62</f>
        <v>1</v>
      </c>
      <c r="BE4" s="341">
        <f>SUM(BE323:BF437)-223</f>
        <v>1</v>
      </c>
      <c r="BF4" s="339">
        <f>SUM(BF323:BF437)-62</f>
        <v>1</v>
      </c>
      <c r="BG4" s="341">
        <f>SUM(BG323:BH437)-223</f>
        <v>0</v>
      </c>
      <c r="BH4" s="339">
        <f>SUM(BH323:BH437)-62</f>
        <v>0</v>
      </c>
      <c r="BI4" s="341">
        <f>SUM(BI323:BJ437)-223</f>
        <v>0</v>
      </c>
      <c r="BJ4" s="339">
        <f>SUM(BJ323:BJ437)-62</f>
        <v>0</v>
      </c>
      <c r="BK4" s="341">
        <f>SUM(BK323:BL437)-223</f>
        <v>0</v>
      </c>
      <c r="BL4" s="339">
        <f>SUM(BL323:BL437)-62</f>
        <v>0</v>
      </c>
      <c r="BM4" s="341">
        <f>SUM(BM323:BN437)-223</f>
        <v>0</v>
      </c>
      <c r="BN4" s="339">
        <f>SUM(BN323:BN437)-62</f>
        <v>0</v>
      </c>
      <c r="CB4" s="236"/>
    </row>
    <row r="5" spans="1:135">
      <c r="A5" s="51" t="s">
        <v>1496</v>
      </c>
      <c r="D5" s="51" t="s">
        <v>1506</v>
      </c>
      <c r="F5" s="240">
        <v>487</v>
      </c>
      <c r="H5" s="417">
        <f>SUM(H438:I640)-487</f>
        <v>2</v>
      </c>
      <c r="I5" s="418">
        <f>SUM(I438:I640)-155</f>
        <v>0</v>
      </c>
      <c r="J5" s="105">
        <f>SUM(J438:K640)</f>
        <v>489</v>
      </c>
      <c r="K5" s="418">
        <f>SUM(K438:K640)-155</f>
        <v>0</v>
      </c>
      <c r="L5" s="417">
        <f>SUM(L438:M640)-487</f>
        <v>2</v>
      </c>
      <c r="M5" s="418">
        <f>SUM(M438:M640)-155</f>
        <v>0</v>
      </c>
      <c r="N5" s="417">
        <f>SUM(N438:O640)-487</f>
        <v>0</v>
      </c>
      <c r="O5" s="953">
        <f>SUM(O438:O640)</f>
        <v>155</v>
      </c>
      <c r="P5" s="417">
        <f>SUM(P438:Q640)-487</f>
        <v>-1</v>
      </c>
      <c r="Q5" s="418">
        <f>SUM(Q438:Q640)-155</f>
        <v>0</v>
      </c>
      <c r="R5" s="417">
        <f>SUM(R438:S640)-487</f>
        <v>0</v>
      </c>
      <c r="S5" s="418">
        <f>SUM(S438:S640)-155</f>
        <v>1</v>
      </c>
      <c r="T5" s="417">
        <f>SUM(T438:U640)-487</f>
        <v>0</v>
      </c>
      <c r="U5" s="418">
        <f>SUM(U438:U640)-155</f>
        <v>1</v>
      </c>
      <c r="V5" s="417">
        <f>SUM(V438:W640)-487</f>
        <v>5</v>
      </c>
      <c r="W5" s="418">
        <f>SUM(W438:W640)-155</f>
        <v>5</v>
      </c>
      <c r="X5" s="417">
        <f>SUM(X438:Y640)-487</f>
        <v>5</v>
      </c>
      <c r="Y5" s="418">
        <f>SUM(Y438:Y640)-155</f>
        <v>5</v>
      </c>
      <c r="Z5" s="417">
        <f>SUM(Z438:AA640)-487</f>
        <v>0</v>
      </c>
      <c r="AA5" s="418">
        <f>SUM(AA438:AA640)-155</f>
        <v>0</v>
      </c>
      <c r="AB5" s="703">
        <f>SUM(AB438:AC640)-487</f>
        <v>0</v>
      </c>
      <c r="AC5" s="418">
        <f>SUM(AC438:AC640)-155</f>
        <v>0</v>
      </c>
      <c r="AD5" s="417">
        <f>SUM(AD438:AE640)-487</f>
        <v>0</v>
      </c>
      <c r="AE5" s="418">
        <f>SUM(AE438:AE640)-155</f>
        <v>0</v>
      </c>
      <c r="AF5" s="417">
        <f>SUM(AF438:AG640)-487</f>
        <v>0</v>
      </c>
      <c r="AG5" s="418">
        <f>SUM(AG438:AG640)-155</f>
        <v>0</v>
      </c>
      <c r="AH5" s="417">
        <f>SUM(AH438:AI640)-487</f>
        <v>0</v>
      </c>
      <c r="AI5" s="418">
        <f>SUM(AI438:AI640)-155</f>
        <v>0</v>
      </c>
      <c r="AK5" s="417">
        <f>SUM(AK438:AL640)-487</f>
        <v>0</v>
      </c>
      <c r="AL5" s="418">
        <f>SUM(AL438:AL640)-155</f>
        <v>0</v>
      </c>
      <c r="AM5" s="417">
        <f>SUM(AM438:AN640)-487</f>
        <v>0</v>
      </c>
      <c r="AN5" s="105">
        <f>SUM(AN438:AN640)</f>
        <v>155</v>
      </c>
      <c r="AO5" s="417">
        <f>SUM(AO438:AP640)-487</f>
        <v>0</v>
      </c>
      <c r="AP5" s="418">
        <f>SUM(AP438:AP640)-155</f>
        <v>0</v>
      </c>
      <c r="AQ5" s="417">
        <f>SUM(AQ438:AR640)-487</f>
        <v>0</v>
      </c>
      <c r="AR5" s="418">
        <f>SUM(AR438:AR640)-155</f>
        <v>0</v>
      </c>
      <c r="AS5" s="417">
        <f>SUM(AS438:AT640)-487</f>
        <v>2</v>
      </c>
      <c r="AT5" s="418">
        <f>SUM(AT438:AT640)-155</f>
        <v>-1</v>
      </c>
      <c r="AU5" s="417">
        <f>SUM(AU438:AV640)-487</f>
        <v>3</v>
      </c>
      <c r="AV5" s="418">
        <f>SUM(AV438:AV640)-155</f>
        <v>0</v>
      </c>
      <c r="AW5" s="417">
        <f t="shared" ref="AW5" si="19">SUM(AW438:AX640)-487</f>
        <v>0</v>
      </c>
      <c r="AX5" s="418">
        <f t="shared" ref="AX5" si="20">SUM(AX438:AX640)-155</f>
        <v>0</v>
      </c>
      <c r="AY5" s="417">
        <f t="shared" ref="AY5" si="21">SUM(AY438:AZ640)-487</f>
        <v>0</v>
      </c>
      <c r="AZ5" s="418">
        <f t="shared" ref="AZ5" si="22">SUM(AZ438:AZ640)-155</f>
        <v>0</v>
      </c>
      <c r="BA5" s="417">
        <f t="shared" ref="BA5" si="23">SUM(BA438:BB640)-487</f>
        <v>0</v>
      </c>
      <c r="BB5" s="418">
        <f t="shared" ref="BB5" si="24">SUM(BB438:BB640)-155</f>
        <v>0</v>
      </c>
      <c r="BC5" s="417">
        <f t="shared" ref="BC5" si="25">SUM(BC438:BD640)-487</f>
        <v>0</v>
      </c>
      <c r="BD5" s="418">
        <f t="shared" ref="BD5" si="26">SUM(BD438:BD640)-155</f>
        <v>0</v>
      </c>
      <c r="BE5" s="417">
        <f t="shared" ref="BE5" si="27">SUM(BE438:BF640)-487</f>
        <v>0</v>
      </c>
      <c r="BF5" s="418">
        <f t="shared" ref="BF5" si="28">SUM(BF438:BF640)-155</f>
        <v>0</v>
      </c>
      <c r="BG5" s="417">
        <f t="shared" ref="BG5" si="29">SUM(BG438:BH640)-487</f>
        <v>0</v>
      </c>
      <c r="BH5" s="418">
        <f t="shared" ref="BH5" si="30">SUM(BH438:BH640)-155</f>
        <v>0</v>
      </c>
      <c r="BI5" s="417">
        <f t="shared" ref="BI5" si="31">SUM(BI438:BJ640)-487</f>
        <v>0</v>
      </c>
      <c r="BJ5" s="418">
        <f t="shared" ref="BJ5" si="32">SUM(BJ438:BJ640)-155</f>
        <v>0</v>
      </c>
      <c r="BK5" s="417">
        <f t="shared" ref="BK5" si="33">SUM(BK438:BL640)-487</f>
        <v>0</v>
      </c>
      <c r="BL5" s="418">
        <f t="shared" ref="BL5" si="34">SUM(BL438:BL640)-155</f>
        <v>0</v>
      </c>
      <c r="BM5" s="417">
        <f t="shared" ref="BM5" si="35">SUM(BM438:BN640)-487</f>
        <v>1</v>
      </c>
      <c r="BN5" s="418">
        <f t="shared" ref="BN5" si="36">SUM(BN438:BN640)-155</f>
        <v>1</v>
      </c>
      <c r="CB5" s="236"/>
    </row>
    <row r="6" spans="1:135">
      <c r="A6" s="51" t="s">
        <v>1496</v>
      </c>
      <c r="D6" s="51" t="s">
        <v>1502</v>
      </c>
      <c r="F6" s="240">
        <v>160</v>
      </c>
      <c r="H6" s="341">
        <f>SUM(H641:I677)-160</f>
        <v>15</v>
      </c>
      <c r="I6" s="339">
        <f>SUM(I641:I677)-56</f>
        <v>-5</v>
      </c>
      <c r="J6" s="341">
        <f>SUM(J641:K677)-160</f>
        <v>-6</v>
      </c>
      <c r="K6" s="706">
        <f>SUM(K641:K677)</f>
        <v>39</v>
      </c>
      <c r="L6" s="341">
        <f>SUM(L641:M677)-160</f>
        <v>2</v>
      </c>
      <c r="M6" s="339">
        <f>SUM(M641:M677)-56</f>
        <v>-12</v>
      </c>
      <c r="N6" s="341">
        <f>SUM(N641:O677)-160</f>
        <v>7</v>
      </c>
      <c r="O6" s="339">
        <f>SUM(O641:O677)-56</f>
        <v>-12</v>
      </c>
      <c r="P6" s="341">
        <f>SUM(P641:Q677)-160</f>
        <v>10</v>
      </c>
      <c r="Q6" s="339">
        <f>SUM(Q641:Q677)-56</f>
        <v>-10</v>
      </c>
      <c r="R6" s="341">
        <f>SUM(R641:S677)-160</f>
        <v>21</v>
      </c>
      <c r="S6" s="339">
        <f>SUM(S641:S677)-56</f>
        <v>-3</v>
      </c>
      <c r="T6" s="341">
        <f>SUM(T641:U677)-160</f>
        <v>28</v>
      </c>
      <c r="U6" s="339">
        <f>SUM(U641:U677)-56</f>
        <v>4</v>
      </c>
      <c r="V6" s="341">
        <f>SUM(V641:W677)-160</f>
        <v>24</v>
      </c>
      <c r="W6" s="706">
        <f>SUM(W641:W677)</f>
        <v>56</v>
      </c>
      <c r="X6" s="341">
        <f>SUM(X641:Y677)-160</f>
        <v>25</v>
      </c>
      <c r="Y6" s="339">
        <f>SUM(Y641:Y677)-56</f>
        <v>0</v>
      </c>
      <c r="Z6" s="341">
        <f>SUM(Z641:AA677)-160</f>
        <v>23</v>
      </c>
      <c r="AA6" s="339">
        <f>SUM(AA641:AA677)-56</f>
        <v>0</v>
      </c>
      <c r="AB6" s="341">
        <f>SUM(AB641:AC677)-160</f>
        <v>29</v>
      </c>
      <c r="AC6" s="339">
        <f>SUM(AC641:AC677)-56</f>
        <v>3</v>
      </c>
      <c r="AD6" s="341">
        <f>SUM(AD641:AE677)-160</f>
        <v>32</v>
      </c>
      <c r="AE6" s="339">
        <f>SUM(AE641:AE677)-56</f>
        <v>0</v>
      </c>
      <c r="AF6" s="341">
        <f>SUM(AF641:AG677)-160</f>
        <v>8</v>
      </c>
      <c r="AG6" s="339">
        <f>SUM(AG641:AG677)-56</f>
        <v>-4</v>
      </c>
      <c r="AH6" s="341">
        <f>SUM(AH641:AI677)-160</f>
        <v>14</v>
      </c>
      <c r="AI6" s="339">
        <f>SUM(AI641:AI677)-56</f>
        <v>-4</v>
      </c>
      <c r="AK6" s="341">
        <f>SUM(AK641:AL677)-160</f>
        <v>-4</v>
      </c>
      <c r="AL6" s="339">
        <f>SUM(AL641:AL677)-56</f>
        <v>-6</v>
      </c>
      <c r="AM6" s="705">
        <f>SUM(AM641:AN677)</f>
        <v>160</v>
      </c>
      <c r="AN6" s="339">
        <f>SUM(AN641:AN677)-56</f>
        <v>-4</v>
      </c>
      <c r="AO6" s="341">
        <f>SUM(AO641:AP677)-160</f>
        <v>-16</v>
      </c>
      <c r="AP6" s="339">
        <f>SUM(AP641:AP677)-56</f>
        <v>-4</v>
      </c>
      <c r="AQ6" s="341">
        <f>SUM(AQ641:AR677)-160</f>
        <v>-16</v>
      </c>
      <c r="AR6" s="339">
        <f>SUM(AR641:AR677)-56</f>
        <v>-4</v>
      </c>
      <c r="AS6" s="341">
        <f>SUM(AS641:AT677)-160</f>
        <v>11</v>
      </c>
      <c r="AT6" s="339">
        <f>SUM(AT641:AT677)-56</f>
        <v>-16</v>
      </c>
      <c r="AU6" s="341">
        <f>SUM(AU641:AV677)-160</f>
        <v>15</v>
      </c>
      <c r="AV6" s="339">
        <f>SUM(AV641:AV677)-56</f>
        <v>-15</v>
      </c>
      <c r="AW6" s="341">
        <f t="shared" ref="AW6" si="37">SUM(AW641:AX677)-160</f>
        <v>38</v>
      </c>
      <c r="AX6" s="339">
        <f t="shared" ref="AX6" si="38">SUM(AX641:AX677)-56</f>
        <v>3</v>
      </c>
      <c r="AY6" s="341">
        <f t="shared" ref="AY6" si="39">SUM(AY641:AZ677)-160</f>
        <v>38</v>
      </c>
      <c r="AZ6" s="339">
        <f t="shared" ref="AZ6" si="40">SUM(AZ641:AZ677)-56</f>
        <v>3</v>
      </c>
      <c r="BA6" s="341">
        <f t="shared" ref="BA6" si="41">SUM(BA641:BB677)-160</f>
        <v>38</v>
      </c>
      <c r="BB6" s="339">
        <f t="shared" ref="BB6" si="42">SUM(BB641:BB677)-56</f>
        <v>3</v>
      </c>
      <c r="BC6" s="341">
        <f t="shared" ref="BC6" si="43">SUM(BC641:BD677)-160</f>
        <v>38</v>
      </c>
      <c r="BD6" s="339">
        <f t="shared" ref="BD6" si="44">SUM(BD641:BD677)-56</f>
        <v>3</v>
      </c>
      <c r="BE6" s="341">
        <f t="shared" ref="BE6" si="45">SUM(BE641:BF677)-160</f>
        <v>38</v>
      </c>
      <c r="BF6" s="339">
        <f t="shared" ref="BF6" si="46">SUM(BF641:BF677)-56</f>
        <v>3</v>
      </c>
      <c r="BG6" s="341">
        <f t="shared" ref="BG6" si="47">SUM(BG641:BH677)-160</f>
        <v>38</v>
      </c>
      <c r="BH6" s="339">
        <f t="shared" ref="BH6" si="48">SUM(BH641:BH677)-56</f>
        <v>3</v>
      </c>
      <c r="BI6" s="341">
        <f t="shared" ref="BI6:BM6" si="49">SUM(BI641:BJ677)-160</f>
        <v>38</v>
      </c>
      <c r="BJ6" s="339">
        <f t="shared" ref="BJ6:BN6" si="50">SUM(BJ641:BJ677)-56</f>
        <v>3</v>
      </c>
      <c r="BK6" s="341">
        <f t="shared" si="49"/>
        <v>37</v>
      </c>
      <c r="BL6" s="339">
        <f t="shared" si="50"/>
        <v>3</v>
      </c>
      <c r="BM6" s="341">
        <f t="shared" si="49"/>
        <v>37</v>
      </c>
      <c r="BN6" s="339">
        <f t="shared" si="50"/>
        <v>3</v>
      </c>
      <c r="CB6" s="236"/>
    </row>
    <row r="7" spans="1:135">
      <c r="A7" s="51" t="s">
        <v>1496</v>
      </c>
      <c r="D7" s="51" t="s">
        <v>1520</v>
      </c>
      <c r="F7" s="240">
        <v>53</v>
      </c>
      <c r="H7" s="417">
        <f>SUM(H678:I744)-53</f>
        <v>-15</v>
      </c>
      <c r="I7" s="418">
        <f>SUM(I678:I744)-4</f>
        <v>5</v>
      </c>
      <c r="J7" s="417">
        <f>SUM(J678:K744)-53</f>
        <v>6</v>
      </c>
      <c r="K7" s="953">
        <f>SUM(K678:K744)</f>
        <v>21</v>
      </c>
      <c r="L7" s="417">
        <f>SUM(L678:M744)-53</f>
        <v>-2</v>
      </c>
      <c r="M7" s="418">
        <f>SUM(M678:M744)-4</f>
        <v>12</v>
      </c>
      <c r="N7" s="417">
        <f>SUM(N678:O744)-53</f>
        <v>-7</v>
      </c>
      <c r="O7" s="418">
        <f>SUM(O678:O744)-4</f>
        <v>12</v>
      </c>
      <c r="P7" s="417">
        <f>SUM(P678:Q744)-53</f>
        <v>-10</v>
      </c>
      <c r="Q7" s="418">
        <f>SUM(Q678:Q744)-4</f>
        <v>10</v>
      </c>
      <c r="R7" s="417">
        <f>SUM(R678:S744)-53</f>
        <v>-21</v>
      </c>
      <c r="S7" s="418">
        <f>SUM(S678:S744)-4</f>
        <v>3</v>
      </c>
      <c r="T7" s="417">
        <f>SUM(T678:U744)-53</f>
        <v>-28</v>
      </c>
      <c r="U7" s="418">
        <f>SUM(U678:U744)-4</f>
        <v>-4</v>
      </c>
      <c r="V7" s="417">
        <f>SUM(V678:W744)-53</f>
        <v>-24</v>
      </c>
      <c r="W7" s="706">
        <f>SUM(W678:W744)</f>
        <v>4</v>
      </c>
      <c r="X7" s="417">
        <f>SUM(X678:Y744)-53</f>
        <v>-25</v>
      </c>
      <c r="Y7" s="418">
        <f>SUM(Y678:Y744)-4</f>
        <v>0</v>
      </c>
      <c r="Z7" s="417">
        <f>SUM(Z678:AA744)-53</f>
        <v>-23</v>
      </c>
      <c r="AA7" s="418">
        <f>SUM(AA678:AA744)-4</f>
        <v>0</v>
      </c>
      <c r="AB7" s="417">
        <f>SUM(AB678:AC744)-53</f>
        <v>-29</v>
      </c>
      <c r="AC7" s="418">
        <f>SUM(AC678:AC744)-4</f>
        <v>-3</v>
      </c>
      <c r="AD7" s="417">
        <f>SUM(AD678:AE744)-53</f>
        <v>-32</v>
      </c>
      <c r="AE7" s="418">
        <f>SUM(AE678:AE744)-4</f>
        <v>0</v>
      </c>
      <c r="AF7" s="417">
        <f>SUM(AF678:AG744)-53</f>
        <v>-8</v>
      </c>
      <c r="AG7" s="418">
        <f>SUM(AG678:AG744)-4</f>
        <v>4</v>
      </c>
      <c r="AH7" s="417">
        <f>SUM(AH678:AI744)-53</f>
        <v>-14</v>
      </c>
      <c r="AI7" s="418">
        <f>SUM(AI678:AI744)-4</f>
        <v>4</v>
      </c>
      <c r="AK7" s="417">
        <f>SUM(AK678:AL744)-53</f>
        <v>4</v>
      </c>
      <c r="AL7" s="418">
        <f>SUM(AL678:AL744)-4</f>
        <v>6</v>
      </c>
      <c r="AM7" s="705">
        <f>SUM(AM678:AN744)</f>
        <v>53</v>
      </c>
      <c r="AN7" s="418">
        <f>SUM(AN678:AN744)-4</f>
        <v>4</v>
      </c>
      <c r="AO7" s="417">
        <f>SUM(AO678:AP744)-53</f>
        <v>4</v>
      </c>
      <c r="AP7" s="418">
        <f>SUM(AP678:AP744)-4</f>
        <v>4</v>
      </c>
      <c r="AQ7" s="417">
        <f>SUM(AQ678:AR744)-53</f>
        <v>4</v>
      </c>
      <c r="AR7" s="418">
        <f>SUM(AR678:AR744)-4</f>
        <v>4</v>
      </c>
      <c r="AS7" s="417">
        <f>SUM(AS678:AT744)-53</f>
        <v>-11</v>
      </c>
      <c r="AT7" s="418">
        <f>SUM(AT678:AT744)-4</f>
        <v>4</v>
      </c>
      <c r="AU7" s="417">
        <f>SUM(AU678:AV744)-53</f>
        <v>-15</v>
      </c>
      <c r="AV7" s="418">
        <f>SUM(AV678:AV744)-4</f>
        <v>3</v>
      </c>
      <c r="AW7" s="417">
        <f t="shared" ref="AW7" si="51">SUM(AW678:AX744)-53</f>
        <v>-38</v>
      </c>
      <c r="AX7" s="418">
        <f t="shared" ref="AX7" si="52">SUM(AX678:AX744)-4</f>
        <v>-3</v>
      </c>
      <c r="AY7" s="417">
        <f t="shared" ref="AY7" si="53">SUM(AY678:AZ744)-53</f>
        <v>-38</v>
      </c>
      <c r="AZ7" s="418">
        <f t="shared" ref="AZ7" si="54">SUM(AZ678:AZ744)-4</f>
        <v>-3</v>
      </c>
      <c r="BA7" s="417">
        <f t="shared" ref="BA7" si="55">SUM(BA678:BB744)-53</f>
        <v>-38</v>
      </c>
      <c r="BB7" s="418">
        <f t="shared" ref="BB7" si="56">SUM(BB678:BB744)-4</f>
        <v>-3</v>
      </c>
      <c r="BC7" s="417">
        <f t="shared" ref="BC7" si="57">SUM(BC678:BD744)-53</f>
        <v>-38</v>
      </c>
      <c r="BD7" s="418">
        <f t="shared" ref="BD7" si="58">SUM(BD678:BD744)-4</f>
        <v>-3</v>
      </c>
      <c r="BE7" s="417">
        <f t="shared" ref="BE7" si="59">SUM(BE678:BF744)-53</f>
        <v>-38</v>
      </c>
      <c r="BF7" s="418">
        <f t="shared" ref="BF7" si="60">SUM(BF678:BF744)-4</f>
        <v>-3</v>
      </c>
      <c r="BG7" s="417">
        <f t="shared" ref="BG7" si="61">SUM(BG678:BH744)-53</f>
        <v>-38</v>
      </c>
      <c r="BH7" s="418">
        <f t="shared" ref="BH7" si="62">SUM(BH678:BH744)-4</f>
        <v>-3</v>
      </c>
      <c r="BI7" s="417">
        <f t="shared" ref="BI7" si="63">SUM(BI678:BJ744)-53</f>
        <v>-38</v>
      </c>
      <c r="BJ7" s="418">
        <f t="shared" ref="BJ7" si="64">SUM(BJ678:BJ744)-4</f>
        <v>-3</v>
      </c>
      <c r="BK7" s="417">
        <f t="shared" ref="BK7" si="65">SUM(BK678:BL744)-53</f>
        <v>-37</v>
      </c>
      <c r="BL7" s="418">
        <f t="shared" ref="BL7" si="66">SUM(BL678:BL744)-4</f>
        <v>-3</v>
      </c>
      <c r="BM7" s="417">
        <f t="shared" ref="BM7" si="67">SUM(BM678:BN744)-53</f>
        <v>-37</v>
      </c>
      <c r="BN7" s="418">
        <f t="shared" ref="BN7" si="68">SUM(BN678:BN744)-4</f>
        <v>-3</v>
      </c>
      <c r="CB7" s="236"/>
    </row>
    <row r="8" spans="1:135">
      <c r="A8" s="51" t="s">
        <v>1496</v>
      </c>
      <c r="D8" s="51" t="s">
        <v>1545</v>
      </c>
      <c r="F8" s="240">
        <v>54</v>
      </c>
      <c r="H8" s="701">
        <f>SUM(H745:H756)-42</f>
        <v>0</v>
      </c>
      <c r="I8" s="702">
        <f>SUM(I745:I756)-12</f>
        <v>0</v>
      </c>
      <c r="J8" s="701">
        <f>SUM(J745:J756)-42</f>
        <v>0</v>
      </c>
      <c r="K8" s="702">
        <f>SUM(K745:K756)-12</f>
        <v>0</v>
      </c>
      <c r="L8" s="701">
        <f>SUM(L745:L756)-42</f>
        <v>0</v>
      </c>
      <c r="M8" s="702">
        <f>SUM(M745:M756)-12</f>
        <v>0</v>
      </c>
      <c r="N8" s="701">
        <f>SUM(N745:N756)-42</f>
        <v>0</v>
      </c>
      <c r="O8" s="702">
        <f>SUM(O745:O756)-12</f>
        <v>0</v>
      </c>
      <c r="P8" s="701">
        <f>SUM(P745:P756)-42</f>
        <v>0</v>
      </c>
      <c r="Q8" s="702">
        <f>SUM(Q745:Q756)-12</f>
        <v>0</v>
      </c>
      <c r="R8" s="701">
        <f t="shared" ref="R8" si="69">SUM(R745:R756)-42</f>
        <v>0</v>
      </c>
      <c r="S8" s="702">
        <f t="shared" ref="S8" si="70">SUM(S745:S756)-12</f>
        <v>0</v>
      </c>
      <c r="T8" s="701">
        <f t="shared" ref="T8" si="71">SUM(T745:T756)-42</f>
        <v>0</v>
      </c>
      <c r="U8" s="702">
        <f t="shared" ref="U8" si="72">SUM(U745:U756)-12</f>
        <v>0</v>
      </c>
      <c r="V8" s="701">
        <f t="shared" ref="V8" si="73">SUM(V745:V756)-42</f>
        <v>0</v>
      </c>
      <c r="W8" s="702">
        <f t="shared" ref="W8" si="74">SUM(W745:W756)-12</f>
        <v>0</v>
      </c>
      <c r="X8" s="701">
        <f t="shared" ref="X8" si="75">SUM(X745:X756)-42</f>
        <v>0</v>
      </c>
      <c r="Y8" s="702">
        <f t="shared" ref="Y8" si="76">SUM(Y745:Y756)-12</f>
        <v>0</v>
      </c>
      <c r="Z8" s="701">
        <f t="shared" ref="Z8" si="77">SUM(Z745:Z756)-42</f>
        <v>0</v>
      </c>
      <c r="AA8" s="702">
        <f>SUM(AA745:AA756)-12</f>
        <v>0</v>
      </c>
      <c r="AB8" s="701">
        <f t="shared" ref="AB8" si="78">SUM(AB745:AB756)-42</f>
        <v>0</v>
      </c>
      <c r="AC8" s="702">
        <f t="shared" ref="AC8" si="79">SUM(AC745:AC756)-12</f>
        <v>0</v>
      </c>
      <c r="AD8" s="701">
        <f t="shared" ref="AD8" si="80">SUM(AD745:AD756)-42</f>
        <v>0</v>
      </c>
      <c r="AE8" s="702">
        <f t="shared" ref="AE8" si="81">SUM(AE745:AE756)-12</f>
        <v>0</v>
      </c>
      <c r="AF8" s="701">
        <f t="shared" ref="AF8" si="82">SUM(AF745:AF756)-42</f>
        <v>0</v>
      </c>
      <c r="AG8" s="702">
        <f t="shared" ref="AG8" si="83">SUM(AG745:AG756)-12</f>
        <v>0</v>
      </c>
      <c r="AH8" s="701">
        <f t="shared" ref="AH8:AM8" si="84">SUM(AH745:AH756)-42</f>
        <v>0</v>
      </c>
      <c r="AI8" s="702">
        <f t="shared" ref="AI8" si="85">SUM(AI745:AI756)-12</f>
        <v>0</v>
      </c>
      <c r="AK8" s="701">
        <f t="shared" si="84"/>
        <v>0</v>
      </c>
      <c r="AL8" s="702">
        <f t="shared" ref="AL8:AN8" si="86">SUM(AL745:AL756)-12</f>
        <v>0</v>
      </c>
      <c r="AM8" s="701">
        <f t="shared" si="84"/>
        <v>0</v>
      </c>
      <c r="AN8" s="702">
        <f t="shared" si="86"/>
        <v>0</v>
      </c>
      <c r="AO8" s="1005">
        <f>SUM(AO745:AP756)</f>
        <v>54</v>
      </c>
      <c r="AP8" s="1006">
        <f t="shared" ref="AP8" si="87">SUM(AP745:AP756)</f>
        <v>12</v>
      </c>
      <c r="AQ8" s="701">
        <f t="shared" ref="AQ8:BM8" si="88">SUM(AQ745:AQ756)-42</f>
        <v>0</v>
      </c>
      <c r="AR8" s="702">
        <f t="shared" ref="AR8:BN8" si="89">SUM(AR745:AR756)-12</f>
        <v>0</v>
      </c>
      <c r="AS8" s="701">
        <f t="shared" si="88"/>
        <v>0</v>
      </c>
      <c r="AT8" s="702">
        <f t="shared" si="89"/>
        <v>0</v>
      </c>
      <c r="AU8" s="701">
        <f t="shared" si="88"/>
        <v>1</v>
      </c>
      <c r="AV8" s="702">
        <f t="shared" si="89"/>
        <v>0</v>
      </c>
      <c r="AW8" s="701">
        <f t="shared" si="88"/>
        <v>1</v>
      </c>
      <c r="AX8" s="702">
        <f t="shared" si="89"/>
        <v>0</v>
      </c>
      <c r="AY8" s="701">
        <f t="shared" si="88"/>
        <v>0</v>
      </c>
      <c r="AZ8" s="702">
        <f t="shared" si="89"/>
        <v>0</v>
      </c>
      <c r="BA8" s="701">
        <f t="shared" si="88"/>
        <v>1</v>
      </c>
      <c r="BB8" s="702">
        <f t="shared" si="89"/>
        <v>0</v>
      </c>
      <c r="BC8" s="701">
        <f t="shared" si="88"/>
        <v>1</v>
      </c>
      <c r="BD8" s="702">
        <f t="shared" si="89"/>
        <v>0</v>
      </c>
      <c r="BE8" s="701">
        <f t="shared" si="88"/>
        <v>1</v>
      </c>
      <c r="BF8" s="702">
        <f t="shared" si="89"/>
        <v>0</v>
      </c>
      <c r="BG8" s="701">
        <f t="shared" si="88"/>
        <v>1</v>
      </c>
      <c r="BH8" s="702">
        <f t="shared" si="89"/>
        <v>0</v>
      </c>
      <c r="BI8" s="701">
        <f t="shared" si="88"/>
        <v>1</v>
      </c>
      <c r="BJ8" s="702">
        <f t="shared" si="89"/>
        <v>0</v>
      </c>
      <c r="BK8" s="701">
        <f t="shared" si="88"/>
        <v>1</v>
      </c>
      <c r="BL8" s="702">
        <f t="shared" si="89"/>
        <v>0</v>
      </c>
      <c r="BM8" s="701">
        <f t="shared" si="88"/>
        <v>1</v>
      </c>
      <c r="BN8" s="702">
        <f t="shared" si="89"/>
        <v>0</v>
      </c>
      <c r="CB8" s="236"/>
    </row>
    <row r="9" spans="1:135">
      <c r="I9" s="339">
        <f>+I766</f>
        <v>2516</v>
      </c>
      <c r="K9" s="339">
        <f>+K766</f>
        <v>2526</v>
      </c>
      <c r="M9" s="339">
        <f>+M766</f>
        <v>2521</v>
      </c>
      <c r="O9" s="339">
        <f>+O766</f>
        <v>2519</v>
      </c>
      <c r="Q9" s="339">
        <f>+Q766</f>
        <v>2537</v>
      </c>
      <c r="S9" s="339">
        <f>+S766</f>
        <v>2541</v>
      </c>
      <c r="U9" s="339">
        <f>+U766</f>
        <v>2545</v>
      </c>
      <c r="W9" s="339">
        <f>+W766</f>
        <v>2543</v>
      </c>
      <c r="Y9" s="339">
        <f>+Y766</f>
        <v>2528</v>
      </c>
      <c r="AA9" s="339">
        <f>+AA766</f>
        <v>2518</v>
      </c>
      <c r="AC9" s="339">
        <f>+AC766</f>
        <v>2514</v>
      </c>
      <c r="AE9" s="339">
        <f>+AE766</f>
        <v>2517</v>
      </c>
      <c r="AG9" s="339">
        <f>+AG766</f>
        <v>2516</v>
      </c>
      <c r="AI9" s="339">
        <f>+AI766</f>
        <v>2513</v>
      </c>
      <c r="AK9" s="216"/>
      <c r="AL9" s="339">
        <f>+AL766</f>
        <v>2515</v>
      </c>
      <c r="AM9" s="270"/>
      <c r="AN9" s="339">
        <f>+AN766</f>
        <v>2515</v>
      </c>
      <c r="AP9" s="339">
        <f>+AP766</f>
        <v>2501</v>
      </c>
      <c r="AR9" s="339">
        <f>+AR766</f>
        <v>2506</v>
      </c>
      <c r="AT9" s="339">
        <f>+AT766</f>
        <v>2524</v>
      </c>
      <c r="AV9" s="339">
        <f>+AV766</f>
        <v>2534</v>
      </c>
      <c r="AW9" s="340"/>
      <c r="AX9" s="339">
        <f>+AX766</f>
        <v>1934</v>
      </c>
      <c r="AY9" s="340"/>
      <c r="AZ9" s="339">
        <f>+AZ766</f>
        <v>2134</v>
      </c>
      <c r="BA9" s="340"/>
      <c r="BB9" s="339">
        <f>+BB766</f>
        <v>2126</v>
      </c>
      <c r="BC9" s="340"/>
      <c r="BD9" s="339">
        <f>+BD766</f>
        <v>2122</v>
      </c>
      <c r="BE9" s="340"/>
      <c r="BF9" s="339">
        <f>+BF766</f>
        <v>2118</v>
      </c>
      <c r="BG9" s="340"/>
      <c r="BH9" s="339">
        <f>+BH766</f>
        <v>2135</v>
      </c>
      <c r="BI9" s="340"/>
      <c r="BJ9" s="339">
        <f>+BJ766</f>
        <v>1860</v>
      </c>
      <c r="BK9" s="340"/>
      <c r="BL9" s="339">
        <f>+BL766</f>
        <v>1780</v>
      </c>
      <c r="BM9" s="340"/>
      <c r="BN9" s="339">
        <f>+BN766</f>
        <v>1781</v>
      </c>
      <c r="CB9" s="236"/>
    </row>
    <row r="10" spans="1:135">
      <c r="A10" s="216" t="s">
        <v>1021</v>
      </c>
      <c r="B10" s="216" t="s">
        <v>1037</v>
      </c>
      <c r="D10" s="216" t="s">
        <v>1038</v>
      </c>
      <c r="E10" s="216" t="s">
        <v>1041</v>
      </c>
      <c r="F10" s="216" t="s">
        <v>1086</v>
      </c>
      <c r="G10" s="217" t="s">
        <v>366</v>
      </c>
      <c r="H10" s="1131" t="s">
        <v>99</v>
      </c>
      <c r="I10" s="1129"/>
      <c r="J10" s="1131">
        <v>42088</v>
      </c>
      <c r="K10" s="1129"/>
      <c r="L10" s="1131" t="s">
        <v>1220</v>
      </c>
      <c r="M10" s="1129"/>
      <c r="N10" s="1131" t="s">
        <v>100</v>
      </c>
      <c r="O10" s="1129"/>
      <c r="P10" s="1131" t="s">
        <v>1219</v>
      </c>
      <c r="Q10" s="1130"/>
      <c r="R10" s="1131" t="s">
        <v>1216</v>
      </c>
      <c r="S10" s="1130"/>
      <c r="T10" s="1131" t="s">
        <v>1230</v>
      </c>
      <c r="U10" s="1130"/>
      <c r="V10" s="1131" t="s">
        <v>1245</v>
      </c>
      <c r="W10" s="1130"/>
      <c r="X10" s="1132" t="s">
        <v>1334</v>
      </c>
      <c r="Y10" s="1130"/>
      <c r="Z10" s="1132" t="s">
        <v>1946</v>
      </c>
      <c r="AA10" s="1130"/>
      <c r="AB10" s="1131" t="s">
        <v>348</v>
      </c>
      <c r="AC10" s="1130"/>
      <c r="AD10" s="1131" t="s">
        <v>1256</v>
      </c>
      <c r="AE10" s="1130"/>
      <c r="AF10" s="1131" t="s">
        <v>1215</v>
      </c>
      <c r="AG10" s="1130"/>
      <c r="AH10" s="1132" t="s">
        <v>1344</v>
      </c>
      <c r="AI10" s="1130"/>
      <c r="AJ10" s="218"/>
      <c r="AK10" s="1132" t="s">
        <v>1299</v>
      </c>
      <c r="AL10" s="1130"/>
      <c r="AM10" s="1131" t="s">
        <v>977</v>
      </c>
      <c r="AN10" s="1130"/>
      <c r="AO10" s="1132" t="s">
        <v>1947</v>
      </c>
      <c r="AP10" s="1130"/>
      <c r="AQ10" s="1133">
        <v>42544</v>
      </c>
      <c r="AR10" s="1126"/>
      <c r="AS10" s="1133">
        <v>42563</v>
      </c>
      <c r="AT10" s="1126"/>
      <c r="AU10" s="1125" t="s">
        <v>1184</v>
      </c>
      <c r="AV10" s="1126"/>
      <c r="AW10" s="1125" t="s">
        <v>1725</v>
      </c>
      <c r="AX10" s="1126"/>
      <c r="AY10" s="1125">
        <v>42605</v>
      </c>
      <c r="AZ10" s="1126"/>
      <c r="BA10" s="1125">
        <v>42609</v>
      </c>
      <c r="BB10" s="1126"/>
      <c r="BC10" s="1125">
        <v>42614</v>
      </c>
      <c r="BD10" s="1126"/>
      <c r="BE10" s="1125" t="s">
        <v>1654</v>
      </c>
      <c r="BF10" s="1126"/>
      <c r="BG10" s="1125">
        <v>42623</v>
      </c>
      <c r="BH10" s="1126"/>
      <c r="BI10" s="1125" t="s">
        <v>1653</v>
      </c>
      <c r="BJ10" s="1126"/>
      <c r="BK10" s="1125">
        <v>42631</v>
      </c>
      <c r="BL10" s="1126"/>
      <c r="BM10" s="1125">
        <v>42644</v>
      </c>
      <c r="BN10" s="1126"/>
      <c r="BO10" s="219"/>
      <c r="BP10" s="1127">
        <v>42799</v>
      </c>
      <c r="BQ10" s="1128"/>
      <c r="BR10" s="1127">
        <v>42830</v>
      </c>
      <c r="BS10" s="1128"/>
      <c r="BT10" s="1127">
        <v>42858</v>
      </c>
      <c r="BU10" s="1128"/>
      <c r="BV10" s="1127">
        <v>42912</v>
      </c>
      <c r="BW10" s="1128"/>
      <c r="BX10" s="1127">
        <v>42918</v>
      </c>
      <c r="BY10" s="1128"/>
      <c r="BZ10" s="1127">
        <v>42958</v>
      </c>
      <c r="CA10" s="1128"/>
      <c r="CB10" s="220"/>
      <c r="CC10" s="221"/>
      <c r="CD10" s="221"/>
      <c r="CE10" s="1129">
        <v>42346</v>
      </c>
      <c r="CF10" s="1130"/>
      <c r="CQ10" s="51" t="s">
        <v>1459</v>
      </c>
      <c r="CT10" s="436">
        <v>42056</v>
      </c>
      <c r="CU10" s="436">
        <v>42088</v>
      </c>
      <c r="CV10" s="436">
        <v>42107</v>
      </c>
      <c r="CW10" s="436">
        <v>42118</v>
      </c>
      <c r="CX10" s="436">
        <v>42145</v>
      </c>
      <c r="CY10" s="436">
        <v>42165</v>
      </c>
      <c r="CZ10" s="436">
        <v>42208</v>
      </c>
      <c r="DA10" s="436">
        <v>42226</v>
      </c>
      <c r="DB10" s="436">
        <v>42247</v>
      </c>
      <c r="DC10" s="436">
        <v>42259</v>
      </c>
      <c r="DD10" s="436">
        <v>42273</v>
      </c>
      <c r="DE10" s="436">
        <v>42294</v>
      </c>
      <c r="DF10" s="436">
        <v>42315</v>
      </c>
      <c r="DG10" s="495">
        <v>42355</v>
      </c>
      <c r="DH10" s="499">
        <v>42418</v>
      </c>
      <c r="DI10" s="499" t="str">
        <f>+AM10</f>
        <v>09-16/03/2016</v>
      </c>
      <c r="DJ10" s="499">
        <v>42468</v>
      </c>
      <c r="DK10" s="499">
        <v>42544</v>
      </c>
      <c r="DL10" s="499">
        <v>42563</v>
      </c>
      <c r="DM10" s="499">
        <v>42587</v>
      </c>
      <c r="DO10" s="446" t="s">
        <v>1474</v>
      </c>
      <c r="DP10" s="446" t="s">
        <v>1473</v>
      </c>
      <c r="DQ10" s="446" t="s">
        <v>1462</v>
      </c>
      <c r="DR10" s="446" t="s">
        <v>1464</v>
      </c>
      <c r="DS10" s="446" t="s">
        <v>1463</v>
      </c>
      <c r="DT10" s="446" t="s">
        <v>1475</v>
      </c>
      <c r="DU10" s="446" t="s">
        <v>1477</v>
      </c>
      <c r="DV10" s="446" t="s">
        <v>1480</v>
      </c>
      <c r="DW10" s="446" t="s">
        <v>1482</v>
      </c>
      <c r="DX10" s="446" t="s">
        <v>1482</v>
      </c>
      <c r="DY10" s="446" t="s">
        <v>1488</v>
      </c>
      <c r="DZ10" s="446" t="s">
        <v>1489</v>
      </c>
      <c r="EA10" s="446" t="s">
        <v>1490</v>
      </c>
      <c r="EB10" s="446" t="s">
        <v>1493</v>
      </c>
      <c r="EC10" s="446" t="s">
        <v>1491</v>
      </c>
      <c r="ED10" s="446" t="s">
        <v>1495</v>
      </c>
      <c r="EE10" s="446" t="s">
        <v>1513</v>
      </c>
    </row>
    <row r="11" spans="1:135" ht="15.75" thickBot="1">
      <c r="D11" s="51" t="s">
        <v>1792</v>
      </c>
      <c r="G11" s="217"/>
      <c r="H11" s="888" t="s">
        <v>1543</v>
      </c>
      <c r="I11" s="889" t="s">
        <v>1544</v>
      </c>
      <c r="J11" s="888" t="s">
        <v>1543</v>
      </c>
      <c r="K11" s="889" t="s">
        <v>1544</v>
      </c>
      <c r="L11" s="888" t="s">
        <v>1543</v>
      </c>
      <c r="M11" s="889" t="s">
        <v>1544</v>
      </c>
      <c r="N11" s="888" t="s">
        <v>1543</v>
      </c>
      <c r="O11" s="889" t="s">
        <v>1544</v>
      </c>
      <c r="P11" s="888" t="s">
        <v>1543</v>
      </c>
      <c r="Q11" s="889" t="s">
        <v>1544</v>
      </c>
      <c r="R11" s="888" t="s">
        <v>1543</v>
      </c>
      <c r="S11" s="889" t="s">
        <v>1544</v>
      </c>
      <c r="T11" s="888" t="s">
        <v>1543</v>
      </c>
      <c r="U11" s="889" t="s">
        <v>1544</v>
      </c>
      <c r="V11" s="888" t="s">
        <v>1543</v>
      </c>
      <c r="W11" s="889" t="s">
        <v>1544</v>
      </c>
      <c r="X11" s="888" t="s">
        <v>1543</v>
      </c>
      <c r="Y11" s="889" t="s">
        <v>1544</v>
      </c>
      <c r="Z11" s="888" t="s">
        <v>1543</v>
      </c>
      <c r="AA11" s="889" t="s">
        <v>1544</v>
      </c>
      <c r="AB11" s="888" t="s">
        <v>1543</v>
      </c>
      <c r="AC11" s="889" t="s">
        <v>1544</v>
      </c>
      <c r="AD11" s="888" t="s">
        <v>1543</v>
      </c>
      <c r="AE11" s="889" t="s">
        <v>1544</v>
      </c>
      <c r="AF11" s="888" t="s">
        <v>1543</v>
      </c>
      <c r="AG11" s="889" t="s">
        <v>1544</v>
      </c>
      <c r="AH11" s="888" t="s">
        <v>1543</v>
      </c>
      <c r="AI11" s="889" t="s">
        <v>1544</v>
      </c>
      <c r="AJ11" s="885"/>
      <c r="AK11" s="888" t="s">
        <v>1543</v>
      </c>
      <c r="AL11" s="889" t="s">
        <v>1544</v>
      </c>
      <c r="AM11" s="888" t="s">
        <v>1543</v>
      </c>
      <c r="AN11" s="889" t="s">
        <v>1544</v>
      </c>
      <c r="AO11" s="888" t="s">
        <v>1543</v>
      </c>
      <c r="AP11" s="889" t="s">
        <v>1544</v>
      </c>
      <c r="AQ11" s="888" t="s">
        <v>1543</v>
      </c>
      <c r="AR11" s="889" t="s">
        <v>1544</v>
      </c>
      <c r="AS11" s="888" t="s">
        <v>1543</v>
      </c>
      <c r="AT11" s="889" t="s">
        <v>1544</v>
      </c>
      <c r="AU11" s="888" t="s">
        <v>1543</v>
      </c>
      <c r="AV11" s="889" t="s">
        <v>1544</v>
      </c>
      <c r="AW11" s="888" t="s">
        <v>1543</v>
      </c>
      <c r="AX11" s="889" t="s">
        <v>1544</v>
      </c>
      <c r="AY11" s="888" t="s">
        <v>1543</v>
      </c>
      <c r="AZ11" s="889" t="s">
        <v>1544</v>
      </c>
      <c r="BA11" s="888" t="s">
        <v>1543</v>
      </c>
      <c r="BB11" s="889" t="s">
        <v>1544</v>
      </c>
      <c r="BC11" s="888" t="s">
        <v>1543</v>
      </c>
      <c r="BD11" s="889" t="s">
        <v>1544</v>
      </c>
      <c r="BE11" s="888" t="s">
        <v>1543</v>
      </c>
      <c r="BF11" s="889" t="s">
        <v>1544</v>
      </c>
      <c r="BG11" s="888" t="s">
        <v>1543</v>
      </c>
      <c r="BH11" s="889" t="s">
        <v>1544</v>
      </c>
      <c r="BI11" s="888" t="s">
        <v>1543</v>
      </c>
      <c r="BJ11" s="889" t="s">
        <v>1544</v>
      </c>
      <c r="BK11" s="888" t="s">
        <v>1543</v>
      </c>
      <c r="BL11" s="889" t="s">
        <v>1544</v>
      </c>
      <c r="BM11" s="888" t="s">
        <v>1543</v>
      </c>
      <c r="BN11" s="889" t="s">
        <v>1544</v>
      </c>
      <c r="BO11" s="886"/>
      <c r="BP11" s="887"/>
      <c r="BQ11" s="829"/>
      <c r="BR11" s="887"/>
      <c r="BS11" s="829"/>
      <c r="BT11" s="887"/>
      <c r="BU11" s="829"/>
      <c r="BV11" s="887"/>
      <c r="BW11" s="829"/>
      <c r="BX11" s="887"/>
      <c r="BY11" s="829"/>
      <c r="BZ11" s="887"/>
      <c r="CA11" s="829"/>
      <c r="CB11" s="236"/>
      <c r="CE11" s="883"/>
      <c r="CF11" s="884"/>
      <c r="CQ11" s="51"/>
      <c r="CT11" s="436"/>
      <c r="CU11" s="436"/>
      <c r="CV11" s="436"/>
      <c r="CW11" s="436"/>
      <c r="CX11" s="436"/>
      <c r="CY11" s="436"/>
      <c r="CZ11" s="436"/>
      <c r="DA11" s="436"/>
      <c r="DB11" s="436"/>
      <c r="DC11" s="436"/>
      <c r="DD11" s="436"/>
      <c r="DE11" s="436"/>
      <c r="DF11" s="436"/>
      <c r="DG11" s="495"/>
      <c r="DH11" s="499"/>
      <c r="DI11" s="499"/>
      <c r="DJ11" s="499"/>
      <c r="DK11" s="499"/>
      <c r="DL11" s="499"/>
      <c r="DM11" s="499"/>
      <c r="DO11" s="446"/>
      <c r="DP11" s="446"/>
      <c r="DQ11" s="446"/>
      <c r="DR11" s="446"/>
      <c r="DS11" s="446"/>
      <c r="DT11" s="446"/>
      <c r="DU11" s="446"/>
      <c r="DV11" s="446"/>
      <c r="DW11" s="446"/>
      <c r="DX11" s="446"/>
      <c r="DY11" s="446"/>
      <c r="DZ11" s="446"/>
      <c r="EA11" s="446"/>
      <c r="EB11" s="446"/>
      <c r="EC11" s="446"/>
      <c r="ED11" s="446"/>
      <c r="EE11" s="446"/>
    </row>
    <row r="12" spans="1:135" ht="16.5">
      <c r="A12" s="51" t="s">
        <v>1227</v>
      </c>
      <c r="B12" s="216" t="s">
        <v>31</v>
      </c>
      <c r="D12" s="222" t="s">
        <v>1071</v>
      </c>
      <c r="E12" s="216" t="s">
        <v>1042</v>
      </c>
      <c r="F12" s="216" t="s">
        <v>1113</v>
      </c>
      <c r="G12" s="411" t="s">
        <v>1401</v>
      </c>
      <c r="H12" s="10">
        <v>0</v>
      </c>
      <c r="I12" s="10">
        <v>0</v>
      </c>
      <c r="J12" s="241">
        <f>+H12</f>
        <v>0</v>
      </c>
      <c r="K12" s="435" t="s">
        <v>1823</v>
      </c>
      <c r="L12" s="226">
        <v>0</v>
      </c>
      <c r="M12" s="227">
        <v>0</v>
      </c>
      <c r="N12" s="226">
        <v>0</v>
      </c>
      <c r="O12" s="227">
        <v>0</v>
      </c>
      <c r="P12" s="226">
        <v>0</v>
      </c>
      <c r="Q12" s="227">
        <v>0</v>
      </c>
      <c r="R12" s="560">
        <f>+T12</f>
        <v>1</v>
      </c>
      <c r="S12" s="564">
        <f>+U12</f>
        <v>1</v>
      </c>
      <c r="T12" s="560">
        <f>+V12</f>
        <v>1</v>
      </c>
      <c r="U12" s="564">
        <f>+W12</f>
        <v>1</v>
      </c>
      <c r="V12" s="3">
        <v>1</v>
      </c>
      <c r="W12" s="4">
        <v>1</v>
      </c>
      <c r="X12" s="10">
        <v>0</v>
      </c>
      <c r="Y12" s="4">
        <v>1</v>
      </c>
      <c r="Z12" s="166" t="s">
        <v>1823</v>
      </c>
      <c r="AA12" s="22">
        <f>+Y12</f>
        <v>1</v>
      </c>
      <c r="AB12" s="545">
        <v>0</v>
      </c>
      <c r="AC12" s="546">
        <v>2</v>
      </c>
      <c r="AD12" s="10">
        <v>0</v>
      </c>
      <c r="AE12" s="4">
        <v>0</v>
      </c>
      <c r="AF12" s="10">
        <v>0</v>
      </c>
      <c r="AG12" s="10">
        <v>0</v>
      </c>
      <c r="AH12" s="241">
        <f t="shared" ref="AH12" si="90">+AF12</f>
        <v>0</v>
      </c>
      <c r="AI12" s="242" t="s">
        <v>1823</v>
      </c>
      <c r="AJ12" s="243"/>
      <c r="AK12" s="225">
        <v>0</v>
      </c>
      <c r="AL12" s="227">
        <v>0</v>
      </c>
      <c r="AM12" s="225">
        <v>0</v>
      </c>
      <c r="AN12" s="227">
        <v>0</v>
      </c>
      <c r="AO12" s="226">
        <v>0</v>
      </c>
      <c r="AP12" s="227">
        <v>0</v>
      </c>
      <c r="AQ12" s="225">
        <v>0</v>
      </c>
      <c r="AR12" s="227">
        <v>0</v>
      </c>
      <c r="AS12" s="225">
        <v>0</v>
      </c>
      <c r="AT12" s="227">
        <v>0</v>
      </c>
      <c r="AU12" s="229">
        <v>0</v>
      </c>
      <c r="AV12" s="230">
        <v>0</v>
      </c>
      <c r="AW12" s="241">
        <v>0</v>
      </c>
      <c r="AX12" s="242" t="s">
        <v>1823</v>
      </c>
      <c r="AY12" s="241">
        <v>0</v>
      </c>
      <c r="AZ12" s="242" t="s">
        <v>1823</v>
      </c>
      <c r="BA12" s="229">
        <v>0</v>
      </c>
      <c r="BB12" s="230">
        <v>0</v>
      </c>
      <c r="BC12" s="241">
        <v>0</v>
      </c>
      <c r="BD12" s="242" t="s">
        <v>1823</v>
      </c>
      <c r="BE12" s="241">
        <v>0</v>
      </c>
      <c r="BF12" s="242" t="s">
        <v>1823</v>
      </c>
      <c r="BG12" s="241">
        <v>0</v>
      </c>
      <c r="BH12" s="242" t="s">
        <v>1823</v>
      </c>
      <c r="BI12" s="229">
        <v>0</v>
      </c>
      <c r="BJ12" s="230">
        <v>0</v>
      </c>
      <c r="BK12" s="241">
        <v>0</v>
      </c>
      <c r="BL12" s="242" t="s">
        <v>1823</v>
      </c>
      <c r="BM12" s="241">
        <v>0</v>
      </c>
      <c r="BN12" s="242" t="s">
        <v>1823</v>
      </c>
      <c r="BO12" s="231"/>
      <c r="BP12" s="234"/>
      <c r="BQ12" s="235"/>
      <c r="BR12" s="234"/>
      <c r="BS12" s="235"/>
      <c r="BT12" s="234"/>
      <c r="BU12" s="235"/>
      <c r="BV12" s="234"/>
      <c r="BW12" s="235"/>
      <c r="BX12" s="234"/>
      <c r="BY12" s="235"/>
      <c r="BZ12" s="234"/>
      <c r="CA12" s="235"/>
      <c r="CB12" s="236" t="s">
        <v>1072</v>
      </c>
      <c r="CD12" s="238"/>
      <c r="CE12" s="239"/>
      <c r="CF12" s="227"/>
      <c r="CK12" s="240"/>
      <c r="CT12" s="437">
        <f t="shared" ref="CT12:CT55" si="91">IF(I12="nd",+H12,+H12+I12)</f>
        <v>0</v>
      </c>
      <c r="CU12" s="437">
        <f t="shared" ref="CU12:CU43" si="92">IF(K12="nd",+J12,+J12+K12)</f>
        <v>0</v>
      </c>
      <c r="CV12" s="437">
        <f t="shared" ref="CV12:CV29" si="93">IF(M12="nd",+L12,+L12+M12)</f>
        <v>0</v>
      </c>
      <c r="CW12" s="437">
        <f t="shared" ref="CW12:CW24" si="94">IF(O12="nd",+N12,+N12+O12)</f>
        <v>0</v>
      </c>
      <c r="CX12" s="437">
        <f t="shared" ref="CX12:CX24" si="95">IF(Q12="nd",+P12,+P12+Q12)</f>
        <v>0</v>
      </c>
      <c r="CY12" s="437">
        <f t="shared" ref="CY12:CY29" si="96">IF(S12="nd",+R12,+R12+S12)</f>
        <v>2</v>
      </c>
      <c r="CZ12" s="437">
        <f t="shared" ref="CZ12:CZ24" si="97">IF(U12="nd",+T12,+T12+U12)</f>
        <v>2</v>
      </c>
      <c r="DA12" s="437">
        <f t="shared" ref="DA12:DA29" si="98">IF(W12="nd",+V12,+V12+W12)</f>
        <v>2</v>
      </c>
      <c r="DB12" s="437">
        <f t="shared" ref="DB12:DB29" si="99">IF(Y12="nd",+X12,+X12+Y12)</f>
        <v>1</v>
      </c>
      <c r="DC12" s="437">
        <f>+AA12</f>
        <v>1</v>
      </c>
      <c r="DD12" s="437">
        <f t="shared" ref="DD12:DD35" si="100">IF(AC12="nd",+AB12,+AB12+AC12)</f>
        <v>2</v>
      </c>
      <c r="DE12" s="437">
        <f t="shared" ref="DE12:DE43" si="101">IF(AE12="nd",+AD12,+AD12+AE12)</f>
        <v>0</v>
      </c>
      <c r="DF12" s="437">
        <f t="shared" ref="DF12:DF33" si="102">IF(AG12="nd",+AF12,+AF12+AG12)</f>
        <v>0</v>
      </c>
      <c r="DG12" s="496">
        <f t="shared" ref="DG12:DG43" si="103">IF(AI12="nd",+AH12,+AH12+AI12)</f>
        <v>0</v>
      </c>
      <c r="DH12" s="496">
        <f>+AL12-AN12</f>
        <v>0</v>
      </c>
      <c r="DI12" s="496">
        <f t="shared" ref="DI12:DI21" si="104">IF(AN12="nd",+AM12,+AM12+AN12)</f>
        <v>0</v>
      </c>
      <c r="DJ12" s="496">
        <f>IF(AP12="nd",+AO12,+AO12+AP12)</f>
        <v>0</v>
      </c>
      <c r="DK12" s="437">
        <f t="shared" ref="DK12:DK21" si="105">IF(AR12="nd",+AQ12,+AQ12+AR12)</f>
        <v>0</v>
      </c>
      <c r="DL12" s="633"/>
      <c r="DM12" s="633"/>
      <c r="DO12" s="447">
        <f>+CV12-CU12</f>
        <v>0</v>
      </c>
      <c r="DP12" s="447">
        <f>+CW12-CV12</f>
        <v>0</v>
      </c>
      <c r="DQ12" s="447">
        <f>+CX12-CW12</f>
        <v>0</v>
      </c>
      <c r="DR12" s="447">
        <f>+CY12-CX12</f>
        <v>2</v>
      </c>
      <c r="DS12" s="447">
        <f>+CY12-CW12</f>
        <v>2</v>
      </c>
      <c r="DT12" s="447">
        <f>+CZ12-CY12</f>
        <v>0</v>
      </c>
      <c r="DU12" s="447">
        <f>+DA12-CZ12</f>
        <v>0</v>
      </c>
      <c r="DV12" s="447">
        <f>+DB12-DA12</f>
        <v>-1</v>
      </c>
      <c r="DW12" s="447">
        <f>+DC12-DB12</f>
        <v>0</v>
      </c>
      <c r="DX12" s="447">
        <f>+DD12-DB12</f>
        <v>1</v>
      </c>
      <c r="DY12" s="447">
        <f>+DE12-DD12</f>
        <v>-2</v>
      </c>
      <c r="DZ12" s="447">
        <f>+DF12-DE12</f>
        <v>0</v>
      </c>
      <c r="EA12" s="447">
        <f>+DG12-DF12</f>
        <v>0</v>
      </c>
      <c r="EB12" s="447">
        <f>+DH12-DI12</f>
        <v>0</v>
      </c>
      <c r="EC12" s="447">
        <f>+DI12-DG12</f>
        <v>0</v>
      </c>
      <c r="ED12" s="447">
        <f>+DJ12-DI12</f>
        <v>0</v>
      </c>
      <c r="EE12" s="240">
        <f>+DK12-DJ12</f>
        <v>0</v>
      </c>
    </row>
    <row r="13" spans="1:135" ht="16.5">
      <c r="A13" s="51" t="s">
        <v>1227</v>
      </c>
      <c r="B13" s="216" t="s">
        <v>31</v>
      </c>
      <c r="D13" s="222" t="s">
        <v>1071</v>
      </c>
      <c r="E13" s="216" t="s">
        <v>1042</v>
      </c>
      <c r="F13" s="216" t="s">
        <v>1113</v>
      </c>
      <c r="G13" s="411" t="s">
        <v>1402</v>
      </c>
      <c r="H13" s="10">
        <v>0</v>
      </c>
      <c r="I13" s="10">
        <v>0</v>
      </c>
      <c r="J13" s="241">
        <f>+H13</f>
        <v>0</v>
      </c>
      <c r="K13" s="242" t="s">
        <v>1823</v>
      </c>
      <c r="L13" s="226">
        <v>0</v>
      </c>
      <c r="M13" s="227">
        <v>0</v>
      </c>
      <c r="N13" s="226">
        <v>0</v>
      </c>
      <c r="O13" s="227">
        <v>0</v>
      </c>
      <c r="P13" s="226">
        <v>0</v>
      </c>
      <c r="Q13" s="227">
        <v>0</v>
      </c>
      <c r="R13" s="226">
        <v>0</v>
      </c>
      <c r="S13" s="227">
        <v>0</v>
      </c>
      <c r="T13" s="241">
        <f>+R13</f>
        <v>0</v>
      </c>
      <c r="U13" s="242" t="s">
        <v>1823</v>
      </c>
      <c r="V13" s="31">
        <v>0</v>
      </c>
      <c r="W13" s="4">
        <v>0</v>
      </c>
      <c r="X13" s="10">
        <v>0</v>
      </c>
      <c r="Y13" s="4">
        <v>0</v>
      </c>
      <c r="Z13" s="241">
        <f t="shared" ref="Z13" si="106">+X13</f>
        <v>0</v>
      </c>
      <c r="AA13" s="252" t="s">
        <v>1823</v>
      </c>
      <c r="AB13" s="527">
        <v>0</v>
      </c>
      <c r="AC13" s="528">
        <v>1</v>
      </c>
      <c r="AD13" s="10">
        <v>1</v>
      </c>
      <c r="AE13" s="4">
        <v>0</v>
      </c>
      <c r="AF13" s="10">
        <v>0</v>
      </c>
      <c r="AG13" s="10">
        <v>1</v>
      </c>
      <c r="AH13" s="3">
        <v>0</v>
      </c>
      <c r="AI13" s="4">
        <v>1</v>
      </c>
      <c r="AJ13" s="243"/>
      <c r="AK13" s="225">
        <v>0</v>
      </c>
      <c r="AL13" s="227">
        <v>0</v>
      </c>
      <c r="AM13" s="225">
        <v>0</v>
      </c>
      <c r="AN13" s="227">
        <v>1</v>
      </c>
      <c r="AO13" s="226">
        <v>0</v>
      </c>
      <c r="AP13" s="227">
        <v>0</v>
      </c>
      <c r="AQ13" s="225">
        <v>0</v>
      </c>
      <c r="AR13" s="227">
        <v>0</v>
      </c>
      <c r="AS13" s="229">
        <v>1</v>
      </c>
      <c r="AT13" s="230">
        <v>0</v>
      </c>
      <c r="AU13" s="154" t="s">
        <v>85</v>
      </c>
      <c r="AV13" s="230">
        <v>0</v>
      </c>
      <c r="AW13" s="241">
        <v>0</v>
      </c>
      <c r="AX13" s="242" t="s">
        <v>1823</v>
      </c>
      <c r="AY13" s="241">
        <v>0</v>
      </c>
      <c r="AZ13" s="242" t="s">
        <v>1823</v>
      </c>
      <c r="BA13" s="229">
        <v>0</v>
      </c>
      <c r="BB13" s="229">
        <v>0</v>
      </c>
      <c r="BC13" s="241">
        <v>0</v>
      </c>
      <c r="BD13" s="242" t="s">
        <v>1823</v>
      </c>
      <c r="BE13" s="241">
        <v>0</v>
      </c>
      <c r="BF13" s="242" t="s">
        <v>1823</v>
      </c>
      <c r="BG13" s="241">
        <v>0</v>
      </c>
      <c r="BH13" s="242" t="s">
        <v>1823</v>
      </c>
      <c r="BI13" s="154" t="s">
        <v>85</v>
      </c>
      <c r="BJ13" s="230">
        <v>0</v>
      </c>
      <c r="BK13" s="241">
        <v>0</v>
      </c>
      <c r="BL13" s="242" t="s">
        <v>1823</v>
      </c>
      <c r="BM13" s="241">
        <v>0</v>
      </c>
      <c r="BN13" s="242" t="s">
        <v>1823</v>
      </c>
      <c r="BO13" s="231"/>
      <c r="BP13" s="234"/>
      <c r="BQ13" s="235"/>
      <c r="BR13" s="234"/>
      <c r="BS13" s="235"/>
      <c r="BT13" s="234"/>
      <c r="BU13" s="235"/>
      <c r="BV13" s="234"/>
      <c r="BW13" s="235"/>
      <c r="BX13" s="234"/>
      <c r="BY13" s="235"/>
      <c r="BZ13" s="234"/>
      <c r="CA13" s="235"/>
      <c r="CB13" s="236" t="s">
        <v>712</v>
      </c>
      <c r="CC13" s="238"/>
      <c r="CD13" s="238"/>
      <c r="CE13" s="239"/>
      <c r="CF13" s="227"/>
      <c r="CK13" s="240"/>
      <c r="CT13" s="437">
        <f t="shared" si="91"/>
        <v>0</v>
      </c>
      <c r="CU13" s="437">
        <f t="shared" si="92"/>
        <v>0</v>
      </c>
      <c r="CV13" s="437">
        <f t="shared" si="93"/>
        <v>0</v>
      </c>
      <c r="CW13" s="437">
        <f t="shared" si="94"/>
        <v>0</v>
      </c>
      <c r="CX13" s="437">
        <f t="shared" si="95"/>
        <v>0</v>
      </c>
      <c r="CY13" s="437">
        <f t="shared" si="96"/>
        <v>0</v>
      </c>
      <c r="CZ13" s="437">
        <f t="shared" si="97"/>
        <v>0</v>
      </c>
      <c r="DA13" s="437">
        <f t="shared" si="98"/>
        <v>0</v>
      </c>
      <c r="DB13" s="437">
        <f t="shared" si="99"/>
        <v>0</v>
      </c>
      <c r="DC13" s="437">
        <f t="shared" ref="DC13:DC43" si="107">IF(AA13="nd",+Z13,+Z13+AA13)</f>
        <v>0</v>
      </c>
      <c r="DD13" s="437">
        <f t="shared" si="100"/>
        <v>1</v>
      </c>
      <c r="DE13" s="437">
        <f t="shared" si="101"/>
        <v>1</v>
      </c>
      <c r="DF13" s="437">
        <f t="shared" si="102"/>
        <v>1</v>
      </c>
      <c r="DG13" s="496">
        <f t="shared" si="103"/>
        <v>1</v>
      </c>
      <c r="DH13" s="496">
        <f t="shared" ref="DH13:DH21" si="108">IF(AL13="nd",+AK13,+AK13+AL13)</f>
        <v>0</v>
      </c>
      <c r="DI13" s="496">
        <f t="shared" si="104"/>
        <v>1</v>
      </c>
      <c r="DJ13" s="496">
        <f>IF(AP13="nd",+AO13,+AO13+AP13)</f>
        <v>0</v>
      </c>
      <c r="DK13" s="437">
        <f t="shared" si="105"/>
        <v>0</v>
      </c>
      <c r="DL13" s="633"/>
      <c r="DM13" s="633"/>
      <c r="DO13" s="447">
        <f>+CV13-CU13+DO12</f>
        <v>0</v>
      </c>
      <c r="DP13" s="447">
        <f>+CW13-CV13+DP12</f>
        <v>0</v>
      </c>
      <c r="DQ13" s="447">
        <f>+CX13-CW13+DQ12</f>
        <v>0</v>
      </c>
      <c r="DR13" s="447">
        <f>+CY13-CX13+DR12</f>
        <v>2</v>
      </c>
      <c r="DS13" s="447">
        <f>+CY13-CW13+DS12</f>
        <v>2</v>
      </c>
      <c r="DT13" s="447">
        <f>+CZ13-CY13+DT12</f>
        <v>0</v>
      </c>
      <c r="DU13" s="447">
        <f>+DA13-CZ13+DU12</f>
        <v>0</v>
      </c>
      <c r="DV13" s="447">
        <f>+DB13-DA13+DV12</f>
        <v>-1</v>
      </c>
      <c r="DW13" s="447">
        <f>+DC13-DB13+DW12</f>
        <v>0</v>
      </c>
      <c r="DX13" s="447">
        <f>+DD13-DB13+DX12</f>
        <v>2</v>
      </c>
      <c r="DY13" s="447">
        <f>+DE13-DD13+DY12</f>
        <v>-2</v>
      </c>
      <c r="DZ13" s="447">
        <f>+DF13-DE13+DZ12</f>
        <v>0</v>
      </c>
      <c r="EA13" s="447">
        <f>+DG13-DF13+EA12</f>
        <v>0</v>
      </c>
      <c r="EB13" s="447">
        <f>+DH13-DI13+EB12</f>
        <v>-1</v>
      </c>
      <c r="EC13" s="447">
        <f>+DI13-DG13+EC12</f>
        <v>0</v>
      </c>
      <c r="ED13" s="447">
        <f>+DJ13-DI13+ED12</f>
        <v>-1</v>
      </c>
      <c r="EE13" s="240">
        <f>+DK13-DJ13+EE12</f>
        <v>0</v>
      </c>
    </row>
    <row r="14" spans="1:135" ht="16.5">
      <c r="A14" s="216" t="s">
        <v>1227</v>
      </c>
      <c r="B14" s="216" t="s">
        <v>31</v>
      </c>
      <c r="D14" s="222" t="s">
        <v>1071</v>
      </c>
      <c r="E14" s="216" t="s">
        <v>1094</v>
      </c>
      <c r="F14" s="216" t="s">
        <v>1113</v>
      </c>
      <c r="G14" s="411" t="s">
        <v>1403</v>
      </c>
      <c r="H14" s="226">
        <v>0</v>
      </c>
      <c r="I14" s="226">
        <v>0</v>
      </c>
      <c r="J14" s="241">
        <f>+H14</f>
        <v>0</v>
      </c>
      <c r="K14" s="242" t="s">
        <v>1823</v>
      </c>
      <c r="L14" s="226">
        <v>0</v>
      </c>
      <c r="M14" s="227">
        <v>0</v>
      </c>
      <c r="N14" s="226">
        <v>0</v>
      </c>
      <c r="O14" s="227">
        <v>0</v>
      </c>
      <c r="P14" s="226">
        <v>0</v>
      </c>
      <c r="Q14" s="227">
        <v>0</v>
      </c>
      <c r="R14" s="226">
        <v>0</v>
      </c>
      <c r="S14" s="227">
        <v>0</v>
      </c>
      <c r="T14" s="241">
        <f>+R14</f>
        <v>0</v>
      </c>
      <c r="U14" s="242" t="s">
        <v>1823</v>
      </c>
      <c r="V14" s="225">
        <v>0</v>
      </c>
      <c r="W14" s="227">
        <v>0</v>
      </c>
      <c r="X14" s="10">
        <v>0</v>
      </c>
      <c r="Y14" s="4">
        <v>0</v>
      </c>
      <c r="Z14" s="241">
        <f t="shared" ref="Z14" si="109">+X14</f>
        <v>0</v>
      </c>
      <c r="AA14" s="252" t="s">
        <v>1823</v>
      </c>
      <c r="AB14" s="523">
        <v>0</v>
      </c>
      <c r="AC14" s="524">
        <v>0</v>
      </c>
      <c r="AD14" s="239">
        <f t="shared" ref="AD14" si="110">+AB14</f>
        <v>0</v>
      </c>
      <c r="AE14" s="242" t="s">
        <v>1823</v>
      </c>
      <c r="AF14" s="241">
        <f t="shared" ref="AF14" si="111">+AD14</f>
        <v>0</v>
      </c>
      <c r="AG14" s="242" t="s">
        <v>1823</v>
      </c>
      <c r="AH14" s="241">
        <f t="shared" ref="AH14:AH15" si="112">+AF14</f>
        <v>0</v>
      </c>
      <c r="AI14" s="242" t="s">
        <v>1823</v>
      </c>
      <c r="AJ14" s="243"/>
      <c r="AK14" s="225">
        <v>0</v>
      </c>
      <c r="AL14" s="226">
        <v>0</v>
      </c>
      <c r="AM14" s="225">
        <v>0</v>
      </c>
      <c r="AN14" s="227">
        <v>0</v>
      </c>
      <c r="AO14" s="226">
        <v>1</v>
      </c>
      <c r="AP14" s="227">
        <v>0</v>
      </c>
      <c r="AQ14" s="241">
        <f>+AU14</f>
        <v>0</v>
      </c>
      <c r="AR14" s="242" t="s">
        <v>1823</v>
      </c>
      <c r="AS14" s="229">
        <v>0</v>
      </c>
      <c r="AT14" s="230">
        <v>0</v>
      </c>
      <c r="AU14" s="229">
        <v>0</v>
      </c>
      <c r="AV14" s="230">
        <v>0</v>
      </c>
      <c r="AW14" s="241">
        <v>0</v>
      </c>
      <c r="AX14" s="242" t="s">
        <v>1823</v>
      </c>
      <c r="AY14" s="241">
        <v>0</v>
      </c>
      <c r="AZ14" s="242" t="s">
        <v>1823</v>
      </c>
      <c r="BA14" s="241">
        <v>0</v>
      </c>
      <c r="BB14" s="242" t="s">
        <v>1823</v>
      </c>
      <c r="BC14" s="241">
        <v>0</v>
      </c>
      <c r="BD14" s="242" t="s">
        <v>1823</v>
      </c>
      <c r="BE14" s="241">
        <v>0</v>
      </c>
      <c r="BF14" s="242" t="s">
        <v>1823</v>
      </c>
      <c r="BG14" s="241">
        <v>0</v>
      </c>
      <c r="BH14" s="242" t="s">
        <v>1823</v>
      </c>
      <c r="BI14" s="154">
        <v>0</v>
      </c>
      <c r="BJ14" s="230">
        <v>0</v>
      </c>
      <c r="BK14" s="241">
        <v>0</v>
      </c>
      <c r="BL14" s="242" t="s">
        <v>1823</v>
      </c>
      <c r="BM14" s="241">
        <v>0</v>
      </c>
      <c r="BN14" s="242" t="s">
        <v>1823</v>
      </c>
      <c r="BO14" s="231"/>
      <c r="BP14" s="234"/>
      <c r="BQ14" s="235"/>
      <c r="BR14" s="234"/>
      <c r="BS14" s="235"/>
      <c r="BT14" s="234"/>
      <c r="BU14" s="235"/>
      <c r="BV14" s="234"/>
      <c r="BW14" s="235"/>
      <c r="BX14" s="234"/>
      <c r="BY14" s="235"/>
      <c r="BZ14" s="234"/>
      <c r="CA14" s="235"/>
      <c r="CB14" s="236" t="s">
        <v>712</v>
      </c>
      <c r="CC14" s="238"/>
      <c r="CD14" s="238"/>
      <c r="CE14" s="239"/>
      <c r="CF14" s="227"/>
      <c r="CK14" s="240"/>
      <c r="CQ14" s="240">
        <f>MAX(H14:AI14)</f>
        <v>0</v>
      </c>
      <c r="CT14" s="437">
        <f t="shared" si="91"/>
        <v>0</v>
      </c>
      <c r="CU14" s="437">
        <f t="shared" si="92"/>
        <v>0</v>
      </c>
      <c r="CV14" s="437">
        <f t="shared" si="93"/>
        <v>0</v>
      </c>
      <c r="CW14" s="437">
        <f t="shared" si="94"/>
        <v>0</v>
      </c>
      <c r="CX14" s="437">
        <f t="shared" si="95"/>
        <v>0</v>
      </c>
      <c r="CY14" s="437">
        <f t="shared" si="96"/>
        <v>0</v>
      </c>
      <c r="CZ14" s="437">
        <f t="shared" si="97"/>
        <v>0</v>
      </c>
      <c r="DA14" s="437">
        <f t="shared" si="98"/>
        <v>0</v>
      </c>
      <c r="DB14" s="437">
        <f t="shared" si="99"/>
        <v>0</v>
      </c>
      <c r="DC14" s="437">
        <f t="shared" si="107"/>
        <v>0</v>
      </c>
      <c r="DD14" s="437">
        <f t="shared" si="100"/>
        <v>0</v>
      </c>
      <c r="DE14" s="437">
        <f t="shared" si="101"/>
        <v>0</v>
      </c>
      <c r="DF14" s="437">
        <f t="shared" si="102"/>
        <v>0</v>
      </c>
      <c r="DG14" s="496">
        <f t="shared" si="103"/>
        <v>0</v>
      </c>
      <c r="DH14" s="496">
        <f t="shared" si="108"/>
        <v>0</v>
      </c>
      <c r="DI14" s="496">
        <f t="shared" si="104"/>
        <v>0</v>
      </c>
      <c r="DJ14" s="496">
        <f>IF(AP14="nd",+AO14,+AO14+AP14)</f>
        <v>1</v>
      </c>
      <c r="DK14" s="437">
        <f t="shared" si="105"/>
        <v>0</v>
      </c>
      <c r="DL14" s="633"/>
      <c r="DM14" s="633"/>
      <c r="DO14" s="447">
        <f t="shared" ref="DO14" si="113">+CV14-CU14+DO13</f>
        <v>0</v>
      </c>
      <c r="DP14" s="447">
        <f t="shared" ref="DP14" si="114">+CW14-CV14+DP13</f>
        <v>0</v>
      </c>
      <c r="DQ14" s="447">
        <f t="shared" ref="DQ14" si="115">+CX14-CW14+DQ13</f>
        <v>0</v>
      </c>
      <c r="DR14" s="447">
        <f t="shared" ref="DR14" si="116">+CY14-CX14+DR13</f>
        <v>2</v>
      </c>
      <c r="DS14" s="447">
        <f t="shared" ref="DS14" si="117">+CY14-CW14+DS13</f>
        <v>2</v>
      </c>
      <c r="DT14" s="447">
        <f t="shared" ref="DT14" si="118">+CZ14-CY14+DT13</f>
        <v>0</v>
      </c>
      <c r="DU14" s="447">
        <f t="shared" ref="DU14" si="119">+DA14-CZ14+DU13</f>
        <v>0</v>
      </c>
      <c r="DV14" s="447">
        <f t="shared" ref="DV14" si="120">+DB14-DA14+DV13</f>
        <v>-1</v>
      </c>
      <c r="DW14" s="447">
        <f t="shared" ref="DW14" si="121">+DC14-DB14+DW13</f>
        <v>0</v>
      </c>
      <c r="DX14" s="447">
        <f t="shared" ref="DX14" si="122">+DD14-DB14+DX13</f>
        <v>2</v>
      </c>
      <c r="DY14" s="447">
        <f t="shared" ref="DY14:DY78" si="123">+DE14-DD14+DY13</f>
        <v>-2</v>
      </c>
      <c r="DZ14" s="447">
        <f t="shared" ref="DZ14:DZ78" si="124">+DF14-DE14+DZ13</f>
        <v>0</v>
      </c>
      <c r="EA14" s="447">
        <f t="shared" ref="EA14:EA78" si="125">+DG14-DF14+EA13</f>
        <v>0</v>
      </c>
      <c r="EB14" s="447">
        <f t="shared" ref="EB14:EB78" si="126">+DH14-DI14+EB13</f>
        <v>-1</v>
      </c>
      <c r="EC14" s="447">
        <f t="shared" ref="EC14:EC78" si="127">+DI14-DG14+EC13</f>
        <v>0</v>
      </c>
      <c r="ED14" s="447">
        <f t="shared" ref="ED14:ED78" si="128">+DJ14-DI14+ED13</f>
        <v>0</v>
      </c>
      <c r="EE14" s="240">
        <f t="shared" ref="EE14:EE78" si="129">+DK14-DJ14+EE13</f>
        <v>-1</v>
      </c>
    </row>
    <row r="15" spans="1:135" ht="16.5">
      <c r="A15" s="51" t="s">
        <v>1232</v>
      </c>
      <c r="B15" s="216" t="s">
        <v>31</v>
      </c>
      <c r="D15" s="222" t="s">
        <v>1071</v>
      </c>
      <c r="E15" s="216" t="s">
        <v>1042</v>
      </c>
      <c r="F15" s="216" t="s">
        <v>1113</v>
      </c>
      <c r="G15" s="411" t="s">
        <v>1404</v>
      </c>
      <c r="H15" s="226">
        <v>0</v>
      </c>
      <c r="I15" s="226">
        <v>0</v>
      </c>
      <c r="J15" s="241">
        <f>+H15</f>
        <v>0</v>
      </c>
      <c r="K15" s="242" t="s">
        <v>1823</v>
      </c>
      <c r="L15" s="226">
        <v>0</v>
      </c>
      <c r="M15" s="227">
        <v>0</v>
      </c>
      <c r="N15" s="226">
        <v>0</v>
      </c>
      <c r="O15" s="227">
        <v>0</v>
      </c>
      <c r="P15" s="226">
        <v>0</v>
      </c>
      <c r="Q15" s="227">
        <v>0</v>
      </c>
      <c r="R15" s="226">
        <v>0</v>
      </c>
      <c r="S15" s="227">
        <v>0</v>
      </c>
      <c r="T15" s="241">
        <f>+R15</f>
        <v>0</v>
      </c>
      <c r="U15" s="242" t="s">
        <v>1823</v>
      </c>
      <c r="V15" s="225">
        <v>0</v>
      </c>
      <c r="W15" s="227">
        <v>0</v>
      </c>
      <c r="X15" s="10">
        <v>0</v>
      </c>
      <c r="Y15" s="4">
        <v>0</v>
      </c>
      <c r="Z15" s="241">
        <f t="shared" ref="Z15" si="130">+X15</f>
        <v>0</v>
      </c>
      <c r="AA15" s="252" t="s">
        <v>1823</v>
      </c>
      <c r="AB15" s="523">
        <v>0</v>
      </c>
      <c r="AC15" s="524">
        <v>0</v>
      </c>
      <c r="AD15" s="239">
        <f t="shared" ref="AD15" si="131">+AB15</f>
        <v>0</v>
      </c>
      <c r="AE15" s="242" t="s">
        <v>1823</v>
      </c>
      <c r="AF15" s="10">
        <v>0</v>
      </c>
      <c r="AG15" s="10">
        <v>0</v>
      </c>
      <c r="AH15" s="241">
        <f t="shared" si="112"/>
        <v>0</v>
      </c>
      <c r="AI15" s="242" t="s">
        <v>1823</v>
      </c>
      <c r="AJ15" s="243"/>
      <c r="AK15" s="225">
        <v>0</v>
      </c>
      <c r="AL15" s="226">
        <v>0</v>
      </c>
      <c r="AM15" s="241">
        <v>0</v>
      </c>
      <c r="AN15" s="242" t="s">
        <v>1823</v>
      </c>
      <c r="AO15" s="226">
        <v>0</v>
      </c>
      <c r="AP15" s="227">
        <v>0</v>
      </c>
      <c r="AQ15" s="241">
        <f>+AU15</f>
        <v>0</v>
      </c>
      <c r="AR15" s="242" t="s">
        <v>1823</v>
      </c>
      <c r="AS15" s="229">
        <v>0</v>
      </c>
      <c r="AT15" s="230">
        <v>0</v>
      </c>
      <c r="AU15" s="229">
        <v>0</v>
      </c>
      <c r="AV15" s="244">
        <v>1</v>
      </c>
      <c r="AW15" s="381" t="s">
        <v>1823</v>
      </c>
      <c r="AX15" s="328">
        <f t="shared" ref="AX15" si="132">+AZ15</f>
        <v>1</v>
      </c>
      <c r="AY15" s="381" t="s">
        <v>1823</v>
      </c>
      <c r="AZ15" s="328">
        <f t="shared" ref="AZ15" si="133">+BB15</f>
        <v>1</v>
      </c>
      <c r="BA15" s="381" t="s">
        <v>1823</v>
      </c>
      <c r="BB15" s="328">
        <f t="shared" ref="BB15" si="134">+BD15</f>
        <v>1</v>
      </c>
      <c r="BC15" s="381" t="s">
        <v>1823</v>
      </c>
      <c r="BD15" s="328">
        <f t="shared" ref="BD15" si="135">+BF15</f>
        <v>1</v>
      </c>
      <c r="BE15" s="381" t="s">
        <v>1823</v>
      </c>
      <c r="BF15" s="328">
        <f t="shared" ref="BF15" si="136">+BH15</f>
        <v>1</v>
      </c>
      <c r="BG15" s="381" t="s">
        <v>1823</v>
      </c>
      <c r="BH15" s="328">
        <f t="shared" ref="BH15" si="137">+BJ15</f>
        <v>1</v>
      </c>
      <c r="BI15" s="229">
        <v>0</v>
      </c>
      <c r="BJ15" s="230">
        <v>1</v>
      </c>
      <c r="BK15" s="241">
        <v>0</v>
      </c>
      <c r="BL15" s="242" t="s">
        <v>1823</v>
      </c>
      <c r="BM15" s="241">
        <v>0</v>
      </c>
      <c r="BN15" s="242" t="s">
        <v>1823</v>
      </c>
      <c r="BO15" s="245"/>
      <c r="BP15" s="234"/>
      <c r="BQ15" s="235"/>
      <c r="BR15" s="234"/>
      <c r="BS15" s="235"/>
      <c r="BT15" s="234"/>
      <c r="BU15" s="235"/>
      <c r="BV15" s="234"/>
      <c r="BW15" s="235"/>
      <c r="BX15" s="234"/>
      <c r="BY15" s="235"/>
      <c r="BZ15" s="234"/>
      <c r="CA15" s="235"/>
      <c r="CB15" s="236"/>
      <c r="CC15" s="238"/>
      <c r="CD15" s="238"/>
      <c r="CE15" s="239"/>
      <c r="CF15" s="227"/>
      <c r="CK15" s="240"/>
      <c r="CT15" s="437">
        <f t="shared" si="91"/>
        <v>0</v>
      </c>
      <c r="CU15" s="437">
        <f t="shared" si="92"/>
        <v>0</v>
      </c>
      <c r="CV15" s="437">
        <f t="shared" si="93"/>
        <v>0</v>
      </c>
      <c r="CW15" s="437">
        <f t="shared" si="94"/>
        <v>0</v>
      </c>
      <c r="CX15" s="437">
        <f t="shared" si="95"/>
        <v>0</v>
      </c>
      <c r="CY15" s="437">
        <f t="shared" si="96"/>
        <v>0</v>
      </c>
      <c r="CZ15" s="437">
        <f t="shared" si="97"/>
        <v>0</v>
      </c>
      <c r="DA15" s="437">
        <f t="shared" si="98"/>
        <v>0</v>
      </c>
      <c r="DB15" s="437">
        <f t="shared" si="99"/>
        <v>0</v>
      </c>
      <c r="DC15" s="437">
        <f t="shared" si="107"/>
        <v>0</v>
      </c>
      <c r="DD15" s="437">
        <f t="shared" si="100"/>
        <v>0</v>
      </c>
      <c r="DE15" s="437">
        <f t="shared" si="101"/>
        <v>0</v>
      </c>
      <c r="DF15" s="437">
        <f t="shared" si="102"/>
        <v>0</v>
      </c>
      <c r="DG15" s="496">
        <f t="shared" si="103"/>
        <v>0</v>
      </c>
      <c r="DH15" s="496">
        <f t="shared" si="108"/>
        <v>0</v>
      </c>
      <c r="DI15" s="496">
        <f t="shared" si="104"/>
        <v>0</v>
      </c>
      <c r="DJ15" s="496">
        <f>IF(AP15="nd",+AO15,+AO15+AP15)</f>
        <v>0</v>
      </c>
      <c r="DK15" s="437">
        <f t="shared" si="105"/>
        <v>0</v>
      </c>
      <c r="DL15" s="633"/>
      <c r="DM15" s="633"/>
      <c r="DO15" s="447">
        <f t="shared" ref="DO15:DO79" si="138">+CV15-CU15+DO14</f>
        <v>0</v>
      </c>
      <c r="DP15" s="447">
        <f t="shared" ref="DP15:DP79" si="139">+CW15-CV15+DP14</f>
        <v>0</v>
      </c>
      <c r="DQ15" s="447">
        <f t="shared" ref="DQ15:DQ79" si="140">+CX15-CW15+DQ14</f>
        <v>0</v>
      </c>
      <c r="DR15" s="447">
        <f t="shared" ref="DR15:DR79" si="141">+CY15-CX15+DR14</f>
        <v>2</v>
      </c>
      <c r="DS15" s="447">
        <f t="shared" ref="DS15:DS79" si="142">+CY15-CW15+DS14</f>
        <v>2</v>
      </c>
      <c r="DT15" s="447">
        <f t="shared" ref="DT15:DT79" si="143">+CZ15-CY15+DT14</f>
        <v>0</v>
      </c>
      <c r="DU15" s="447">
        <f t="shared" ref="DU15:DU79" si="144">+DA15-CZ15+DU14</f>
        <v>0</v>
      </c>
      <c r="DV15" s="447">
        <f t="shared" ref="DV15:DV79" si="145">+DB15-DA15+DV14</f>
        <v>-1</v>
      </c>
      <c r="DW15" s="447">
        <f t="shared" ref="DW15:DW79" si="146">+DC15-DB15+DW14</f>
        <v>0</v>
      </c>
      <c r="DX15" s="447">
        <f t="shared" ref="DX15:DX79" si="147">+DD15-DB15+DX14</f>
        <v>2</v>
      </c>
      <c r="DY15" s="447">
        <f t="shared" si="123"/>
        <v>-2</v>
      </c>
      <c r="DZ15" s="447">
        <f t="shared" si="124"/>
        <v>0</v>
      </c>
      <c r="EA15" s="447">
        <f t="shared" si="125"/>
        <v>0</v>
      </c>
      <c r="EB15" s="447">
        <f t="shared" si="126"/>
        <v>-1</v>
      </c>
      <c r="EC15" s="447">
        <f t="shared" si="127"/>
        <v>0</v>
      </c>
      <c r="ED15" s="447">
        <f t="shared" si="128"/>
        <v>0</v>
      </c>
      <c r="EE15" s="240">
        <f t="shared" si="129"/>
        <v>-1</v>
      </c>
    </row>
    <row r="16" spans="1:135" ht="16.5">
      <c r="A16" s="51" t="s">
        <v>1227</v>
      </c>
      <c r="B16" s="216" t="s">
        <v>31</v>
      </c>
      <c r="D16" s="222" t="s">
        <v>1071</v>
      </c>
      <c r="E16" s="216" t="s">
        <v>1042</v>
      </c>
      <c r="F16" s="216" t="s">
        <v>1113</v>
      </c>
      <c r="G16" s="411" t="s">
        <v>1405</v>
      </c>
      <c r="H16" s="226">
        <v>0</v>
      </c>
      <c r="I16" s="226">
        <v>0</v>
      </c>
      <c r="J16" s="241">
        <f>+H16</f>
        <v>0</v>
      </c>
      <c r="K16" s="242" t="s">
        <v>1823</v>
      </c>
      <c r="L16" s="226">
        <v>0</v>
      </c>
      <c r="M16" s="227">
        <v>0</v>
      </c>
      <c r="N16" s="226">
        <v>0</v>
      </c>
      <c r="O16" s="227">
        <v>0</v>
      </c>
      <c r="P16" s="226">
        <v>0</v>
      </c>
      <c r="Q16" s="227">
        <v>0</v>
      </c>
      <c r="R16" s="226">
        <v>0</v>
      </c>
      <c r="S16" s="227">
        <v>0</v>
      </c>
      <c r="T16" s="241">
        <f>+R16</f>
        <v>0</v>
      </c>
      <c r="U16" s="242" t="s">
        <v>1823</v>
      </c>
      <c r="V16" s="225">
        <v>0</v>
      </c>
      <c r="W16" s="227">
        <v>0</v>
      </c>
      <c r="X16" s="10">
        <v>0</v>
      </c>
      <c r="Y16" s="4">
        <v>0</v>
      </c>
      <c r="Z16" s="241">
        <f t="shared" ref="Z16" si="148">+X16</f>
        <v>0</v>
      </c>
      <c r="AA16" s="252" t="s">
        <v>1823</v>
      </c>
      <c r="AB16" s="523">
        <v>0</v>
      </c>
      <c r="AC16" s="524">
        <v>0</v>
      </c>
      <c r="AD16" s="239">
        <f t="shared" ref="AD16" si="149">+AB16</f>
        <v>0</v>
      </c>
      <c r="AE16" s="242" t="s">
        <v>1823</v>
      </c>
      <c r="AF16" s="10">
        <v>0</v>
      </c>
      <c r="AG16" s="10">
        <v>0</v>
      </c>
      <c r="AH16" s="241">
        <f t="shared" ref="AH16" si="150">+AF16</f>
        <v>0</v>
      </c>
      <c r="AI16" s="242" t="s">
        <v>1823</v>
      </c>
      <c r="AJ16" s="243"/>
      <c r="AK16" s="225">
        <v>0</v>
      </c>
      <c r="AL16" s="226">
        <v>0</v>
      </c>
      <c r="AM16" s="241">
        <v>0</v>
      </c>
      <c r="AN16" s="242" t="s">
        <v>1823</v>
      </c>
      <c r="AO16" s="226" t="s">
        <v>85</v>
      </c>
      <c r="AP16" s="228">
        <v>0</v>
      </c>
      <c r="AQ16" s="241"/>
      <c r="AR16" s="242" t="s">
        <v>1823</v>
      </c>
      <c r="AS16" s="241">
        <f>+BO16</f>
        <v>0</v>
      </c>
      <c r="AT16" s="242" t="s">
        <v>1823</v>
      </c>
      <c r="AU16" s="229" t="s">
        <v>85</v>
      </c>
      <c r="AV16" s="230">
        <v>0</v>
      </c>
      <c r="AW16" s="241">
        <v>0</v>
      </c>
      <c r="AX16" s="242" t="s">
        <v>1823</v>
      </c>
      <c r="AY16" s="241">
        <v>0</v>
      </c>
      <c r="AZ16" s="242" t="s">
        <v>1823</v>
      </c>
      <c r="BA16" s="229">
        <v>0</v>
      </c>
      <c r="BB16" s="230">
        <v>0</v>
      </c>
      <c r="BC16" s="241">
        <v>0</v>
      </c>
      <c r="BD16" s="242" t="s">
        <v>1823</v>
      </c>
      <c r="BE16" s="241">
        <v>0</v>
      </c>
      <c r="BF16" s="242" t="s">
        <v>1823</v>
      </c>
      <c r="BG16" s="241">
        <v>0</v>
      </c>
      <c r="BH16" s="242" t="s">
        <v>1823</v>
      </c>
      <c r="BI16" s="229">
        <v>0</v>
      </c>
      <c r="BJ16" s="230">
        <v>0</v>
      </c>
      <c r="BK16" s="241">
        <v>0</v>
      </c>
      <c r="BL16" s="242" t="s">
        <v>1823</v>
      </c>
      <c r="BM16" s="241">
        <v>0</v>
      </c>
      <c r="BN16" s="242" t="s">
        <v>1823</v>
      </c>
      <c r="BO16" s="231"/>
      <c r="BP16" s="234"/>
      <c r="BQ16" s="235"/>
      <c r="BR16" s="234"/>
      <c r="BS16" s="235"/>
      <c r="BT16" s="234"/>
      <c r="BU16" s="235"/>
      <c r="BV16" s="234"/>
      <c r="BW16" s="235"/>
      <c r="BX16" s="234"/>
      <c r="BY16" s="235"/>
      <c r="BZ16" s="234"/>
      <c r="CA16" s="235"/>
      <c r="CB16" s="236" t="s">
        <v>712</v>
      </c>
      <c r="CC16" s="238"/>
      <c r="CD16" s="238"/>
      <c r="CE16" s="239"/>
      <c r="CF16" s="227"/>
      <c r="CK16" s="240"/>
      <c r="CT16" s="437">
        <f t="shared" si="91"/>
        <v>0</v>
      </c>
      <c r="CU16" s="437">
        <f t="shared" si="92"/>
        <v>0</v>
      </c>
      <c r="CV16" s="437">
        <f t="shared" si="93"/>
        <v>0</v>
      </c>
      <c r="CW16" s="437">
        <f t="shared" si="94"/>
        <v>0</v>
      </c>
      <c r="CX16" s="437">
        <f t="shared" si="95"/>
        <v>0</v>
      </c>
      <c r="CY16" s="437">
        <f t="shared" si="96"/>
        <v>0</v>
      </c>
      <c r="CZ16" s="437">
        <f t="shared" si="97"/>
        <v>0</v>
      </c>
      <c r="DA16" s="437">
        <f t="shared" si="98"/>
        <v>0</v>
      </c>
      <c r="DB16" s="437">
        <f t="shared" si="99"/>
        <v>0</v>
      </c>
      <c r="DC16" s="437">
        <f t="shared" si="107"/>
        <v>0</v>
      </c>
      <c r="DD16" s="437">
        <f t="shared" si="100"/>
        <v>0</v>
      </c>
      <c r="DE16" s="437">
        <f t="shared" si="101"/>
        <v>0</v>
      </c>
      <c r="DF16" s="437">
        <f t="shared" si="102"/>
        <v>0</v>
      </c>
      <c r="DG16" s="496">
        <f t="shared" si="103"/>
        <v>0</v>
      </c>
      <c r="DH16" s="496">
        <f t="shared" si="108"/>
        <v>0</v>
      </c>
      <c r="DI16" s="496">
        <f t="shared" si="104"/>
        <v>0</v>
      </c>
      <c r="DJ16" s="496">
        <v>0</v>
      </c>
      <c r="DK16" s="437">
        <f t="shared" si="105"/>
        <v>0</v>
      </c>
      <c r="DL16" s="633"/>
      <c r="DM16" s="633"/>
      <c r="DO16" s="447">
        <f t="shared" si="138"/>
        <v>0</v>
      </c>
      <c r="DP16" s="447">
        <f t="shared" si="139"/>
        <v>0</v>
      </c>
      <c r="DQ16" s="447">
        <f t="shared" si="140"/>
        <v>0</v>
      </c>
      <c r="DR16" s="447">
        <f t="shared" si="141"/>
        <v>2</v>
      </c>
      <c r="DS16" s="447">
        <f t="shared" si="142"/>
        <v>2</v>
      </c>
      <c r="DT16" s="447">
        <f t="shared" si="143"/>
        <v>0</v>
      </c>
      <c r="DU16" s="447">
        <f t="shared" si="144"/>
        <v>0</v>
      </c>
      <c r="DV16" s="447">
        <f t="shared" si="145"/>
        <v>-1</v>
      </c>
      <c r="DW16" s="447">
        <f t="shared" si="146"/>
        <v>0</v>
      </c>
      <c r="DX16" s="447">
        <f t="shared" si="147"/>
        <v>2</v>
      </c>
      <c r="DY16" s="447">
        <f t="shared" si="123"/>
        <v>-2</v>
      </c>
      <c r="DZ16" s="447">
        <f t="shared" si="124"/>
        <v>0</v>
      </c>
      <c r="EA16" s="447">
        <f t="shared" si="125"/>
        <v>0</v>
      </c>
      <c r="EB16" s="447">
        <f t="shared" si="126"/>
        <v>-1</v>
      </c>
      <c r="EC16" s="447">
        <f t="shared" si="127"/>
        <v>0</v>
      </c>
      <c r="ED16" s="447">
        <f t="shared" si="128"/>
        <v>0</v>
      </c>
      <c r="EE16" s="240">
        <f t="shared" si="129"/>
        <v>-1</v>
      </c>
    </row>
    <row r="17" spans="1:135" ht="16.5">
      <c r="A17" s="51" t="s">
        <v>1227</v>
      </c>
      <c r="B17" s="216" t="s">
        <v>31</v>
      </c>
      <c r="D17" s="216" t="s">
        <v>1087</v>
      </c>
      <c r="E17" s="216" t="s">
        <v>1042</v>
      </c>
      <c r="F17" s="222" t="s">
        <v>1113</v>
      </c>
      <c r="G17" s="411" t="s">
        <v>1407</v>
      </c>
      <c r="H17" s="226">
        <v>0</v>
      </c>
      <c r="I17" s="227">
        <v>0</v>
      </c>
      <c r="J17" s="239">
        <f>+L17</f>
        <v>0</v>
      </c>
      <c r="K17" s="242" t="s">
        <v>1823</v>
      </c>
      <c r="L17" s="241">
        <f>+N17</f>
        <v>0</v>
      </c>
      <c r="M17" s="242" t="s">
        <v>1823</v>
      </c>
      <c r="N17" s="226">
        <v>0</v>
      </c>
      <c r="O17" s="227">
        <v>0</v>
      </c>
      <c r="P17" s="226">
        <v>0</v>
      </c>
      <c r="Q17" s="227">
        <v>0</v>
      </c>
      <c r="R17" s="226">
        <v>0</v>
      </c>
      <c r="S17" s="227">
        <v>0</v>
      </c>
      <c r="T17" s="226">
        <v>0</v>
      </c>
      <c r="U17" s="227">
        <v>0</v>
      </c>
      <c r="V17" s="308">
        <f>+T17</f>
        <v>0</v>
      </c>
      <c r="W17" s="242" t="s">
        <v>1823</v>
      </c>
      <c r="X17" s="308">
        <f>+V17</f>
        <v>0</v>
      </c>
      <c r="Y17" s="242" t="s">
        <v>1823</v>
      </c>
      <c r="Z17" s="308">
        <f>+X17</f>
        <v>0</v>
      </c>
      <c r="AA17" s="252" t="s">
        <v>1823</v>
      </c>
      <c r="AB17" s="523">
        <v>0</v>
      </c>
      <c r="AC17" s="541">
        <v>0</v>
      </c>
      <c r="AD17" s="372">
        <f>+AB17</f>
        <v>0</v>
      </c>
      <c r="AE17" s="242" t="s">
        <v>1823</v>
      </c>
      <c r="AF17" s="225">
        <v>0</v>
      </c>
      <c r="AG17" s="264">
        <v>0</v>
      </c>
      <c r="AH17" s="225">
        <v>0</v>
      </c>
      <c r="AI17" s="264">
        <v>0</v>
      </c>
      <c r="AJ17" s="246"/>
      <c r="AK17" s="225">
        <v>0</v>
      </c>
      <c r="AL17" s="227">
        <v>0</v>
      </c>
      <c r="AM17" s="225">
        <v>0</v>
      </c>
      <c r="AN17" s="227">
        <v>0</v>
      </c>
      <c r="AO17" s="226">
        <v>0</v>
      </c>
      <c r="AP17" s="227">
        <v>0</v>
      </c>
      <c r="AQ17" s="225">
        <v>0</v>
      </c>
      <c r="AR17" s="227">
        <v>0</v>
      </c>
      <c r="AS17" s="225">
        <v>0</v>
      </c>
      <c r="AT17" s="227">
        <v>0</v>
      </c>
      <c r="AU17" s="229">
        <v>0</v>
      </c>
      <c r="AV17" s="230">
        <v>0</v>
      </c>
      <c r="AW17" s="241">
        <v>0</v>
      </c>
      <c r="AX17" s="242" t="s">
        <v>1823</v>
      </c>
      <c r="AY17" s="241">
        <v>0</v>
      </c>
      <c r="AZ17" s="242" t="s">
        <v>1823</v>
      </c>
      <c r="BA17" s="229">
        <v>0</v>
      </c>
      <c r="BB17" s="230">
        <v>0</v>
      </c>
      <c r="BC17" s="241">
        <v>0</v>
      </c>
      <c r="BD17" s="242" t="s">
        <v>1823</v>
      </c>
      <c r="BE17" s="241">
        <v>0</v>
      </c>
      <c r="BF17" s="242" t="s">
        <v>1823</v>
      </c>
      <c r="BG17" s="241">
        <v>0</v>
      </c>
      <c r="BH17" s="242" t="s">
        <v>1823</v>
      </c>
      <c r="BI17" s="229">
        <v>0</v>
      </c>
      <c r="BJ17" s="230">
        <v>0</v>
      </c>
      <c r="BK17" s="241">
        <v>0</v>
      </c>
      <c r="BL17" s="242" t="s">
        <v>1823</v>
      </c>
      <c r="BM17" s="241">
        <v>0</v>
      </c>
      <c r="BN17" s="242" t="s">
        <v>1823</v>
      </c>
      <c r="BO17" s="247"/>
      <c r="BP17" s="248"/>
      <c r="BQ17" s="249"/>
      <c r="BR17" s="248"/>
      <c r="BS17" s="249"/>
      <c r="BT17" s="248"/>
      <c r="BU17" s="249"/>
      <c r="BV17" s="248"/>
      <c r="BW17" s="249"/>
      <c r="BX17" s="248"/>
      <c r="BY17" s="249"/>
      <c r="BZ17" s="248"/>
      <c r="CA17" s="249"/>
      <c r="CB17" s="250" t="s">
        <v>817</v>
      </c>
      <c r="CC17" s="237" t="s">
        <v>816</v>
      </c>
      <c r="CE17" s="226"/>
      <c r="CF17" s="227"/>
      <c r="CT17" s="437">
        <f t="shared" si="91"/>
        <v>0</v>
      </c>
      <c r="CU17" s="437">
        <f t="shared" si="92"/>
        <v>0</v>
      </c>
      <c r="CV17" s="437">
        <f t="shared" si="93"/>
        <v>0</v>
      </c>
      <c r="CW17" s="437">
        <f t="shared" si="94"/>
        <v>0</v>
      </c>
      <c r="CX17" s="437">
        <f t="shared" si="95"/>
        <v>0</v>
      </c>
      <c r="CY17" s="437">
        <f t="shared" si="96"/>
        <v>0</v>
      </c>
      <c r="CZ17" s="437">
        <f t="shared" si="97"/>
        <v>0</v>
      </c>
      <c r="DA17" s="437">
        <f t="shared" si="98"/>
        <v>0</v>
      </c>
      <c r="DB17" s="437">
        <f t="shared" si="99"/>
        <v>0</v>
      </c>
      <c r="DC17" s="437">
        <f t="shared" si="107"/>
        <v>0</v>
      </c>
      <c r="DD17" s="437">
        <f t="shared" si="100"/>
        <v>0</v>
      </c>
      <c r="DE17" s="437">
        <f t="shared" si="101"/>
        <v>0</v>
      </c>
      <c r="DF17" s="437">
        <f t="shared" si="102"/>
        <v>0</v>
      </c>
      <c r="DG17" s="496">
        <f t="shared" si="103"/>
        <v>0</v>
      </c>
      <c r="DH17" s="496">
        <f t="shared" si="108"/>
        <v>0</v>
      </c>
      <c r="DI17" s="496">
        <f t="shared" si="104"/>
        <v>0</v>
      </c>
      <c r="DJ17" s="496">
        <f>IF(AP17="nd",+AO17,+AO17+AP17)</f>
        <v>0</v>
      </c>
      <c r="DK17" s="437">
        <f t="shared" si="105"/>
        <v>0</v>
      </c>
      <c r="DL17" s="633"/>
      <c r="DM17" s="633"/>
      <c r="DO17" s="447">
        <f t="shared" si="138"/>
        <v>0</v>
      </c>
      <c r="DP17" s="447">
        <f t="shared" si="139"/>
        <v>0</v>
      </c>
      <c r="DQ17" s="447">
        <f t="shared" si="140"/>
        <v>0</v>
      </c>
      <c r="DR17" s="447">
        <f t="shared" si="141"/>
        <v>2</v>
      </c>
      <c r="DS17" s="447">
        <f t="shared" si="142"/>
        <v>2</v>
      </c>
      <c r="DT17" s="447">
        <f t="shared" si="143"/>
        <v>0</v>
      </c>
      <c r="DU17" s="447">
        <f t="shared" si="144"/>
        <v>0</v>
      </c>
      <c r="DV17" s="447">
        <f t="shared" si="145"/>
        <v>-1</v>
      </c>
      <c r="DW17" s="447">
        <f t="shared" si="146"/>
        <v>0</v>
      </c>
      <c r="DX17" s="447">
        <f t="shared" si="147"/>
        <v>2</v>
      </c>
      <c r="DY17" s="447">
        <f t="shared" si="123"/>
        <v>-2</v>
      </c>
      <c r="DZ17" s="447">
        <f t="shared" si="124"/>
        <v>0</v>
      </c>
      <c r="EA17" s="447">
        <f t="shared" si="125"/>
        <v>0</v>
      </c>
      <c r="EB17" s="447">
        <f t="shared" si="126"/>
        <v>-1</v>
      </c>
      <c r="EC17" s="447">
        <f t="shared" si="127"/>
        <v>0</v>
      </c>
      <c r="ED17" s="447">
        <f t="shared" si="128"/>
        <v>0</v>
      </c>
      <c r="EE17" s="240">
        <f t="shared" si="129"/>
        <v>-1</v>
      </c>
    </row>
    <row r="18" spans="1:135" ht="16.5">
      <c r="A18" s="51" t="s">
        <v>1227</v>
      </c>
      <c r="B18" s="216" t="s">
        <v>31</v>
      </c>
      <c r="D18" s="222" t="s">
        <v>1071</v>
      </c>
      <c r="E18" s="216" t="s">
        <v>1042</v>
      </c>
      <c r="F18" s="216" t="s">
        <v>1113</v>
      </c>
      <c r="G18" s="411" t="s">
        <v>1406</v>
      </c>
      <c r="H18" s="226">
        <v>0</v>
      </c>
      <c r="I18" s="226">
        <v>0</v>
      </c>
      <c r="J18" s="241">
        <f>+H18</f>
        <v>0</v>
      </c>
      <c r="K18" s="242" t="s">
        <v>1823</v>
      </c>
      <c r="L18" s="226">
        <v>0</v>
      </c>
      <c r="M18" s="227">
        <v>0</v>
      </c>
      <c r="N18" s="226">
        <v>0</v>
      </c>
      <c r="O18" s="227">
        <v>0</v>
      </c>
      <c r="P18" s="226">
        <v>0</v>
      </c>
      <c r="Q18" s="227">
        <v>0</v>
      </c>
      <c r="R18" s="226">
        <v>0</v>
      </c>
      <c r="S18" s="227">
        <v>0</v>
      </c>
      <c r="T18" s="241">
        <f>+R18</f>
        <v>0</v>
      </c>
      <c r="U18" s="242" t="s">
        <v>1823</v>
      </c>
      <c r="V18" s="225">
        <v>0</v>
      </c>
      <c r="W18" s="227">
        <v>0</v>
      </c>
      <c r="X18" s="10">
        <v>0</v>
      </c>
      <c r="Y18" s="4">
        <v>0</v>
      </c>
      <c r="Z18" s="241">
        <f t="shared" ref="Z18" si="151">+X18</f>
        <v>0</v>
      </c>
      <c r="AA18" s="252" t="s">
        <v>1823</v>
      </c>
      <c r="AB18" s="523">
        <v>0</v>
      </c>
      <c r="AC18" s="524">
        <v>0</v>
      </c>
      <c r="AD18" s="239">
        <f t="shared" ref="AD18" si="152">+AB18</f>
        <v>0</v>
      </c>
      <c r="AE18" s="242" t="s">
        <v>1823</v>
      </c>
      <c r="AF18" s="10">
        <v>0</v>
      </c>
      <c r="AG18" s="10">
        <v>0</v>
      </c>
      <c r="AH18" s="241">
        <f t="shared" ref="AH18" si="153">+AF18</f>
        <v>0</v>
      </c>
      <c r="AI18" s="242" t="s">
        <v>1823</v>
      </c>
      <c r="AJ18" s="243"/>
      <c r="AK18" s="560">
        <f>+AM18</f>
        <v>1</v>
      </c>
      <c r="AL18" s="559" t="s">
        <v>1823</v>
      </c>
      <c r="AM18" s="560">
        <f>+AO18</f>
        <v>1</v>
      </c>
      <c r="AN18" s="559" t="s">
        <v>1823</v>
      </c>
      <c r="AO18" s="226">
        <v>1</v>
      </c>
      <c r="AP18" s="228">
        <v>0</v>
      </c>
      <c r="AQ18" s="225">
        <v>0</v>
      </c>
      <c r="AR18" s="227">
        <v>0</v>
      </c>
      <c r="AS18" s="225">
        <v>0</v>
      </c>
      <c r="AT18" s="227">
        <v>0</v>
      </c>
      <c r="AU18" s="229">
        <v>0</v>
      </c>
      <c r="AV18" s="230">
        <v>0</v>
      </c>
      <c r="AW18" s="241">
        <v>0</v>
      </c>
      <c r="AX18" s="242" t="s">
        <v>1823</v>
      </c>
      <c r="AY18" s="241">
        <v>0</v>
      </c>
      <c r="AZ18" s="242" t="s">
        <v>1823</v>
      </c>
      <c r="BA18" s="229">
        <v>0</v>
      </c>
      <c r="BB18" s="230">
        <v>0</v>
      </c>
      <c r="BC18" s="241">
        <v>0</v>
      </c>
      <c r="BD18" s="242" t="s">
        <v>1823</v>
      </c>
      <c r="BE18" s="241">
        <v>0</v>
      </c>
      <c r="BF18" s="242" t="s">
        <v>1823</v>
      </c>
      <c r="BG18" s="241">
        <v>0</v>
      </c>
      <c r="BH18" s="242" t="s">
        <v>1823</v>
      </c>
      <c r="BI18" s="229">
        <v>0</v>
      </c>
      <c r="BJ18" s="230">
        <v>0</v>
      </c>
      <c r="BK18" s="241">
        <v>0</v>
      </c>
      <c r="BL18" s="242" t="s">
        <v>1823</v>
      </c>
      <c r="BM18" s="241">
        <v>0</v>
      </c>
      <c r="BN18" s="242" t="s">
        <v>1823</v>
      </c>
      <c r="BO18" s="231"/>
      <c r="BP18" s="234"/>
      <c r="BQ18" s="235"/>
      <c r="BR18" s="234"/>
      <c r="BS18" s="235"/>
      <c r="BT18" s="234"/>
      <c r="BU18" s="235"/>
      <c r="BV18" s="234"/>
      <c r="BW18" s="235"/>
      <c r="BX18" s="234"/>
      <c r="BY18" s="235"/>
      <c r="BZ18" s="234"/>
      <c r="CA18" s="235"/>
      <c r="CB18" s="236" t="s">
        <v>712</v>
      </c>
      <c r="CC18" s="238"/>
      <c r="CD18" s="238"/>
      <c r="CE18" s="239"/>
      <c r="CF18" s="227"/>
      <c r="CK18" s="240"/>
      <c r="CT18" s="437">
        <f t="shared" si="91"/>
        <v>0</v>
      </c>
      <c r="CU18" s="437">
        <f t="shared" si="92"/>
        <v>0</v>
      </c>
      <c r="CV18" s="437">
        <f t="shared" si="93"/>
        <v>0</v>
      </c>
      <c r="CW18" s="437">
        <f t="shared" si="94"/>
        <v>0</v>
      </c>
      <c r="CX18" s="437">
        <f t="shared" si="95"/>
        <v>0</v>
      </c>
      <c r="CY18" s="437">
        <f t="shared" si="96"/>
        <v>0</v>
      </c>
      <c r="CZ18" s="437">
        <f t="shared" si="97"/>
        <v>0</v>
      </c>
      <c r="DA18" s="437">
        <f t="shared" si="98"/>
        <v>0</v>
      </c>
      <c r="DB18" s="437">
        <f t="shared" si="99"/>
        <v>0</v>
      </c>
      <c r="DC18" s="437">
        <f t="shared" si="107"/>
        <v>0</v>
      </c>
      <c r="DD18" s="437">
        <f t="shared" si="100"/>
        <v>0</v>
      </c>
      <c r="DE18" s="437">
        <f t="shared" si="101"/>
        <v>0</v>
      </c>
      <c r="DF18" s="437">
        <f t="shared" si="102"/>
        <v>0</v>
      </c>
      <c r="DG18" s="496">
        <f t="shared" si="103"/>
        <v>0</v>
      </c>
      <c r="DH18" s="496">
        <f t="shared" si="108"/>
        <v>1</v>
      </c>
      <c r="DI18" s="496">
        <f t="shared" si="104"/>
        <v>1</v>
      </c>
      <c r="DJ18" s="496">
        <f>IF(AP18="nd",+AO18,+AO18+AP18)</f>
        <v>1</v>
      </c>
      <c r="DK18" s="437">
        <f t="shared" si="105"/>
        <v>0</v>
      </c>
      <c r="DL18" s="633"/>
      <c r="DM18" s="633"/>
      <c r="DO18" s="447">
        <f t="shared" si="138"/>
        <v>0</v>
      </c>
      <c r="DP18" s="447">
        <f t="shared" si="139"/>
        <v>0</v>
      </c>
      <c r="DQ18" s="447">
        <f t="shared" si="140"/>
        <v>0</v>
      </c>
      <c r="DR18" s="447">
        <f t="shared" si="141"/>
        <v>2</v>
      </c>
      <c r="DS18" s="447">
        <f t="shared" si="142"/>
        <v>2</v>
      </c>
      <c r="DT18" s="447">
        <f t="shared" si="143"/>
        <v>0</v>
      </c>
      <c r="DU18" s="447">
        <f t="shared" si="144"/>
        <v>0</v>
      </c>
      <c r="DV18" s="447">
        <f t="shared" si="145"/>
        <v>-1</v>
      </c>
      <c r="DW18" s="447">
        <f t="shared" si="146"/>
        <v>0</v>
      </c>
      <c r="DX18" s="447">
        <f t="shared" si="147"/>
        <v>2</v>
      </c>
      <c r="DY18" s="447">
        <f t="shared" si="123"/>
        <v>-2</v>
      </c>
      <c r="DZ18" s="447">
        <f t="shared" si="124"/>
        <v>0</v>
      </c>
      <c r="EA18" s="447">
        <f t="shared" si="125"/>
        <v>0</v>
      </c>
      <c r="EB18" s="447">
        <f t="shared" si="126"/>
        <v>-1</v>
      </c>
      <c r="EC18" s="447">
        <f t="shared" si="127"/>
        <v>1</v>
      </c>
      <c r="ED18" s="447">
        <f t="shared" si="128"/>
        <v>0</v>
      </c>
      <c r="EE18" s="240">
        <f t="shared" si="129"/>
        <v>-2</v>
      </c>
    </row>
    <row r="19" spans="1:135" ht="16.5">
      <c r="A19" s="216" t="s">
        <v>1227</v>
      </c>
      <c r="B19" s="216" t="s">
        <v>31</v>
      </c>
      <c r="D19" s="216" t="s">
        <v>1087</v>
      </c>
      <c r="E19" s="216" t="s">
        <v>1040</v>
      </c>
      <c r="F19" s="222" t="s">
        <v>368</v>
      </c>
      <c r="G19" s="411" t="s">
        <v>313</v>
      </c>
      <c r="H19" s="226">
        <v>0</v>
      </c>
      <c r="I19" s="227">
        <v>0</v>
      </c>
      <c r="J19" s="241">
        <f>+H19</f>
        <v>0</v>
      </c>
      <c r="K19" s="242" t="s">
        <v>1823</v>
      </c>
      <c r="L19" s="225">
        <v>0</v>
      </c>
      <c r="M19" s="226">
        <v>0</v>
      </c>
      <c r="N19" s="241">
        <f>+L19</f>
        <v>0</v>
      </c>
      <c r="O19" s="242" t="s">
        <v>1823</v>
      </c>
      <c r="P19" s="241">
        <f t="shared" ref="P19:P24" si="154">+N19</f>
        <v>0</v>
      </c>
      <c r="Q19" s="242" t="s">
        <v>1823</v>
      </c>
      <c r="R19" s="225">
        <v>0</v>
      </c>
      <c r="S19" s="227">
        <v>0</v>
      </c>
      <c r="T19" s="560">
        <f>+V19</f>
        <v>5</v>
      </c>
      <c r="U19" s="559" t="s">
        <v>1823</v>
      </c>
      <c r="V19" s="225">
        <v>5</v>
      </c>
      <c r="W19" s="227">
        <v>0</v>
      </c>
      <c r="X19" s="226">
        <v>5</v>
      </c>
      <c r="Y19" s="227">
        <v>0</v>
      </c>
      <c r="Z19" s="241">
        <f>+X19</f>
        <v>5</v>
      </c>
      <c r="AA19" s="252" t="s">
        <v>1823</v>
      </c>
      <c r="AB19" s="523">
        <v>8</v>
      </c>
      <c r="AC19" s="524">
        <v>0</v>
      </c>
      <c r="AD19" s="226">
        <v>3</v>
      </c>
      <c r="AE19" s="227">
        <v>0</v>
      </c>
      <c r="AF19" s="688">
        <f>+AH19</f>
        <v>5</v>
      </c>
      <c r="AG19" s="689" t="s">
        <v>1823</v>
      </c>
      <c r="AH19" s="241">
        <v>5</v>
      </c>
      <c r="AI19" s="242" t="s">
        <v>1823</v>
      </c>
      <c r="AJ19" s="246"/>
      <c r="AK19" s="225">
        <v>9</v>
      </c>
      <c r="AL19" s="226">
        <v>0</v>
      </c>
      <c r="AM19" s="225">
        <v>9</v>
      </c>
      <c r="AN19" s="227">
        <v>0</v>
      </c>
      <c r="AO19" s="226">
        <v>7</v>
      </c>
      <c r="AP19" s="227">
        <v>0</v>
      </c>
      <c r="AQ19" s="229">
        <v>0</v>
      </c>
      <c r="AR19" s="230">
        <v>0</v>
      </c>
      <c r="AS19" s="241">
        <v>0</v>
      </c>
      <c r="AT19" s="242" t="s">
        <v>1823</v>
      </c>
      <c r="AU19" s="229">
        <v>0</v>
      </c>
      <c r="AV19" s="230">
        <v>0</v>
      </c>
      <c r="AW19" s="241">
        <v>0</v>
      </c>
      <c r="AX19" s="242" t="s">
        <v>1823</v>
      </c>
      <c r="AY19" s="241">
        <v>0</v>
      </c>
      <c r="AZ19" s="242" t="s">
        <v>1823</v>
      </c>
      <c r="BA19" s="229">
        <v>1</v>
      </c>
      <c r="BB19" s="230">
        <v>0</v>
      </c>
      <c r="BC19" s="241">
        <v>0</v>
      </c>
      <c r="BD19" s="242" t="s">
        <v>1823</v>
      </c>
      <c r="BE19" s="241">
        <v>0</v>
      </c>
      <c r="BF19" s="242" t="s">
        <v>1823</v>
      </c>
      <c r="BG19" s="241">
        <v>0</v>
      </c>
      <c r="BH19" s="242" t="s">
        <v>1823</v>
      </c>
      <c r="BI19" s="229">
        <v>0</v>
      </c>
      <c r="BJ19" s="230">
        <v>0</v>
      </c>
      <c r="BK19" s="241">
        <v>0</v>
      </c>
      <c r="BL19" s="242" t="s">
        <v>1823</v>
      </c>
      <c r="BM19" s="241">
        <v>0</v>
      </c>
      <c r="BN19" s="242" t="s">
        <v>1823</v>
      </c>
      <c r="BO19" s="247"/>
      <c r="BP19" s="248"/>
      <c r="BQ19" s="249"/>
      <c r="BR19" s="248"/>
      <c r="BS19" s="249"/>
      <c r="BT19" s="248"/>
      <c r="BU19" s="249"/>
      <c r="BV19" s="248"/>
      <c r="BW19" s="249"/>
      <c r="BX19" s="248"/>
      <c r="BY19" s="249"/>
      <c r="BZ19" s="248"/>
      <c r="CA19" s="249"/>
      <c r="CB19" s="250" t="s">
        <v>1002</v>
      </c>
      <c r="CC19" s="238" t="s">
        <v>626</v>
      </c>
      <c r="CD19" s="238" t="s">
        <v>1003</v>
      </c>
      <c r="CE19" s="226">
        <v>77</v>
      </c>
      <c r="CF19" s="227">
        <v>7</v>
      </c>
      <c r="CK19" s="240"/>
      <c r="CQ19" s="240">
        <f t="shared" ref="CQ19:CQ25" si="155">MAX(H19:AI19)</f>
        <v>8</v>
      </c>
      <c r="CT19" s="437">
        <f t="shared" si="91"/>
        <v>0</v>
      </c>
      <c r="CU19" s="437">
        <f t="shared" si="92"/>
        <v>0</v>
      </c>
      <c r="CV19" s="437">
        <f t="shared" si="93"/>
        <v>0</v>
      </c>
      <c r="CW19" s="437">
        <f t="shared" si="94"/>
        <v>0</v>
      </c>
      <c r="CX19" s="437">
        <f t="shared" si="95"/>
        <v>0</v>
      </c>
      <c r="CY19" s="437">
        <f t="shared" si="96"/>
        <v>0</v>
      </c>
      <c r="CZ19" s="437">
        <f t="shared" si="97"/>
        <v>5</v>
      </c>
      <c r="DA19" s="437">
        <f t="shared" si="98"/>
        <v>5</v>
      </c>
      <c r="DB19" s="437">
        <f t="shared" si="99"/>
        <v>5</v>
      </c>
      <c r="DC19" s="437">
        <f t="shared" si="107"/>
        <v>5</v>
      </c>
      <c r="DD19" s="437">
        <f t="shared" si="100"/>
        <v>8</v>
      </c>
      <c r="DE19" s="437">
        <f t="shared" si="101"/>
        <v>3</v>
      </c>
      <c r="DF19" s="437">
        <f t="shared" si="102"/>
        <v>5</v>
      </c>
      <c r="DG19" s="496">
        <f t="shared" si="103"/>
        <v>5</v>
      </c>
      <c r="DH19" s="496">
        <f t="shared" si="108"/>
        <v>9</v>
      </c>
      <c r="DI19" s="496">
        <f t="shared" si="104"/>
        <v>9</v>
      </c>
      <c r="DJ19" s="496">
        <f>IF(AP19="nd",+AO19,+AO19+AP19)</f>
        <v>7</v>
      </c>
      <c r="DK19" s="437">
        <f t="shared" si="105"/>
        <v>0</v>
      </c>
      <c r="DL19" s="633"/>
      <c r="DM19" s="633"/>
      <c r="DO19" s="447">
        <f t="shared" si="138"/>
        <v>0</v>
      </c>
      <c r="DP19" s="447">
        <f t="shared" si="139"/>
        <v>0</v>
      </c>
      <c r="DQ19" s="447">
        <f t="shared" si="140"/>
        <v>0</v>
      </c>
      <c r="DR19" s="447">
        <f t="shared" si="141"/>
        <v>2</v>
      </c>
      <c r="DS19" s="447">
        <f t="shared" si="142"/>
        <v>2</v>
      </c>
      <c r="DT19" s="447">
        <f t="shared" si="143"/>
        <v>5</v>
      </c>
      <c r="DU19" s="447">
        <f t="shared" si="144"/>
        <v>0</v>
      </c>
      <c r="DV19" s="447">
        <f t="shared" si="145"/>
        <v>-1</v>
      </c>
      <c r="DW19" s="447">
        <f t="shared" si="146"/>
        <v>0</v>
      </c>
      <c r="DX19" s="447">
        <f t="shared" si="147"/>
        <v>5</v>
      </c>
      <c r="DY19" s="447">
        <f t="shared" si="123"/>
        <v>-7</v>
      </c>
      <c r="DZ19" s="447">
        <f t="shared" si="124"/>
        <v>2</v>
      </c>
      <c r="EA19" s="447">
        <f t="shared" si="125"/>
        <v>0</v>
      </c>
      <c r="EB19" s="447">
        <f t="shared" si="126"/>
        <v>-1</v>
      </c>
      <c r="EC19" s="447">
        <f t="shared" si="127"/>
        <v>5</v>
      </c>
      <c r="ED19" s="447">
        <f t="shared" si="128"/>
        <v>-2</v>
      </c>
      <c r="EE19" s="240">
        <f t="shared" si="129"/>
        <v>-9</v>
      </c>
    </row>
    <row r="20" spans="1:135" ht="16.5">
      <c r="A20" s="216" t="s">
        <v>1227</v>
      </c>
      <c r="B20" s="216" t="s">
        <v>31</v>
      </c>
      <c r="D20" s="216" t="s">
        <v>1087</v>
      </c>
      <c r="E20" s="216" t="s">
        <v>1040</v>
      </c>
      <c r="F20" s="222" t="s">
        <v>368</v>
      </c>
      <c r="G20" s="411" t="s">
        <v>1569</v>
      </c>
      <c r="H20" s="226">
        <v>0</v>
      </c>
      <c r="I20" s="227">
        <v>0</v>
      </c>
      <c r="J20" s="241">
        <f>+H20</f>
        <v>0</v>
      </c>
      <c r="K20" s="242" t="s">
        <v>1823</v>
      </c>
      <c r="L20" s="225">
        <v>0</v>
      </c>
      <c r="M20" s="226">
        <v>0</v>
      </c>
      <c r="N20" s="241">
        <f>+L20</f>
        <v>0</v>
      </c>
      <c r="O20" s="242" t="s">
        <v>1823</v>
      </c>
      <c r="P20" s="241">
        <f t="shared" si="154"/>
        <v>0</v>
      </c>
      <c r="Q20" s="242" t="s">
        <v>1823</v>
      </c>
      <c r="R20" s="225">
        <v>0</v>
      </c>
      <c r="S20" s="227">
        <v>0</v>
      </c>
      <c r="T20" s="241">
        <f>+V20</f>
        <v>0</v>
      </c>
      <c r="U20" s="242" t="s">
        <v>1823</v>
      </c>
      <c r="V20" s="226">
        <v>0</v>
      </c>
      <c r="W20" s="227">
        <v>0</v>
      </c>
      <c r="X20" s="226">
        <v>0</v>
      </c>
      <c r="Y20" s="227">
        <v>0</v>
      </c>
      <c r="Z20" s="241">
        <f>+X20</f>
        <v>0</v>
      </c>
      <c r="AA20" s="252" t="s">
        <v>1823</v>
      </c>
      <c r="AB20" s="523">
        <v>0</v>
      </c>
      <c r="AC20" s="524">
        <v>0</v>
      </c>
      <c r="AD20" s="226">
        <v>0</v>
      </c>
      <c r="AE20" s="227">
        <v>0</v>
      </c>
      <c r="AF20" s="688">
        <f>+AH20</f>
        <v>12</v>
      </c>
      <c r="AG20" s="689" t="s">
        <v>1823</v>
      </c>
      <c r="AH20" s="241">
        <v>12</v>
      </c>
      <c r="AI20" s="242" t="s">
        <v>1823</v>
      </c>
      <c r="AJ20" s="246"/>
      <c r="AK20" s="225">
        <v>22</v>
      </c>
      <c r="AL20" s="227">
        <v>0</v>
      </c>
      <c r="AM20" s="225">
        <v>23</v>
      </c>
      <c r="AN20" s="227">
        <v>0</v>
      </c>
      <c r="AO20" s="226">
        <v>25</v>
      </c>
      <c r="AP20" s="227">
        <v>0</v>
      </c>
      <c r="AQ20" s="229">
        <v>24</v>
      </c>
      <c r="AR20" s="230">
        <v>0</v>
      </c>
      <c r="AS20" s="241">
        <f>+AU20</f>
        <v>24</v>
      </c>
      <c r="AT20" s="242" t="s">
        <v>1823</v>
      </c>
      <c r="AU20" s="229">
        <v>24</v>
      </c>
      <c r="AV20" s="230">
        <v>0</v>
      </c>
      <c r="AW20" s="241">
        <f>+AY20</f>
        <v>23</v>
      </c>
      <c r="AX20" s="242" t="s">
        <v>1823</v>
      </c>
      <c r="AY20" s="241">
        <f>+BA20</f>
        <v>23</v>
      </c>
      <c r="AZ20" s="242" t="s">
        <v>1823</v>
      </c>
      <c r="BA20" s="229">
        <v>23</v>
      </c>
      <c r="BB20" s="230">
        <v>0</v>
      </c>
      <c r="BC20" s="241">
        <f>+BA20</f>
        <v>23</v>
      </c>
      <c r="BD20" s="242" t="s">
        <v>1823</v>
      </c>
      <c r="BE20" s="241">
        <f>+BC20</f>
        <v>23</v>
      </c>
      <c r="BF20" s="242" t="s">
        <v>1823</v>
      </c>
      <c r="BG20" s="241">
        <f>+BE20</f>
        <v>23</v>
      </c>
      <c r="BH20" s="242" t="s">
        <v>1823</v>
      </c>
      <c r="BI20" s="241">
        <f>+BG20</f>
        <v>23</v>
      </c>
      <c r="BJ20" s="242" t="s">
        <v>1823</v>
      </c>
      <c r="BK20" s="241">
        <f>+BI20</f>
        <v>23</v>
      </c>
      <c r="BL20" s="242" t="s">
        <v>1823</v>
      </c>
      <c r="BM20" s="241">
        <f>+BK20</f>
        <v>23</v>
      </c>
      <c r="BN20" s="242" t="s">
        <v>1823</v>
      </c>
      <c r="BO20" s="247"/>
      <c r="BP20" s="248"/>
      <c r="BQ20" s="249"/>
      <c r="BR20" s="248"/>
      <c r="BS20" s="249"/>
      <c r="BT20" s="248"/>
      <c r="BU20" s="249"/>
      <c r="BV20" s="248"/>
      <c r="BW20" s="249"/>
      <c r="BX20" s="248"/>
      <c r="BY20" s="249"/>
      <c r="BZ20" s="248"/>
      <c r="CA20" s="249"/>
      <c r="CB20" s="236" t="s">
        <v>85</v>
      </c>
      <c r="CC20" s="251"/>
      <c r="CD20" s="238"/>
      <c r="CE20" s="226"/>
      <c r="CF20" s="227"/>
      <c r="CK20" s="240"/>
      <c r="CQ20" s="240">
        <f t="shared" si="155"/>
        <v>12</v>
      </c>
      <c r="CT20" s="437">
        <f t="shared" si="91"/>
        <v>0</v>
      </c>
      <c r="CU20" s="437">
        <f t="shared" si="92"/>
        <v>0</v>
      </c>
      <c r="CV20" s="437">
        <f t="shared" si="93"/>
        <v>0</v>
      </c>
      <c r="CW20" s="437">
        <f t="shared" si="94"/>
        <v>0</v>
      </c>
      <c r="CX20" s="437">
        <f t="shared" si="95"/>
        <v>0</v>
      </c>
      <c r="CY20" s="437">
        <f t="shared" si="96"/>
        <v>0</v>
      </c>
      <c r="CZ20" s="437">
        <f t="shared" si="97"/>
        <v>0</v>
      </c>
      <c r="DA20" s="437">
        <f t="shared" si="98"/>
        <v>0</v>
      </c>
      <c r="DB20" s="437">
        <f t="shared" si="99"/>
        <v>0</v>
      </c>
      <c r="DC20" s="437">
        <f t="shared" si="107"/>
        <v>0</v>
      </c>
      <c r="DD20" s="437">
        <f t="shared" si="100"/>
        <v>0</v>
      </c>
      <c r="DE20" s="437">
        <f t="shared" si="101"/>
        <v>0</v>
      </c>
      <c r="DF20" s="437">
        <f t="shared" si="102"/>
        <v>12</v>
      </c>
      <c r="DG20" s="496">
        <f t="shared" si="103"/>
        <v>12</v>
      </c>
      <c r="DH20" s="496">
        <f t="shared" si="108"/>
        <v>22</v>
      </c>
      <c r="DI20" s="496">
        <f t="shared" si="104"/>
        <v>23</v>
      </c>
      <c r="DJ20" s="496">
        <f>IF(AP20="nd",+AO20,+AO20+AP20)</f>
        <v>25</v>
      </c>
      <c r="DK20" s="437">
        <f t="shared" si="105"/>
        <v>24</v>
      </c>
      <c r="DL20" s="633"/>
      <c r="DM20" s="633"/>
      <c r="DO20" s="447">
        <f t="shared" si="138"/>
        <v>0</v>
      </c>
      <c r="DP20" s="447">
        <f t="shared" si="139"/>
        <v>0</v>
      </c>
      <c r="DQ20" s="447">
        <f t="shared" si="140"/>
        <v>0</v>
      </c>
      <c r="DR20" s="447">
        <f t="shared" si="141"/>
        <v>2</v>
      </c>
      <c r="DS20" s="447">
        <f t="shared" si="142"/>
        <v>2</v>
      </c>
      <c r="DT20" s="447">
        <f t="shared" si="143"/>
        <v>5</v>
      </c>
      <c r="DU20" s="447">
        <f t="shared" si="144"/>
        <v>0</v>
      </c>
      <c r="DV20" s="447">
        <f t="shared" si="145"/>
        <v>-1</v>
      </c>
      <c r="DW20" s="447">
        <f t="shared" si="146"/>
        <v>0</v>
      </c>
      <c r="DX20" s="447">
        <f t="shared" si="147"/>
        <v>5</v>
      </c>
      <c r="DY20" s="447">
        <f t="shared" si="123"/>
        <v>-7</v>
      </c>
      <c r="DZ20" s="447">
        <f t="shared" si="124"/>
        <v>14</v>
      </c>
      <c r="EA20" s="447">
        <f t="shared" si="125"/>
        <v>0</v>
      </c>
      <c r="EB20" s="447">
        <f t="shared" si="126"/>
        <v>-2</v>
      </c>
      <c r="EC20" s="447">
        <f t="shared" si="127"/>
        <v>16</v>
      </c>
      <c r="ED20" s="447">
        <f t="shared" si="128"/>
        <v>0</v>
      </c>
      <c r="EE20" s="240">
        <f t="shared" si="129"/>
        <v>-10</v>
      </c>
    </row>
    <row r="21" spans="1:135" ht="16.5">
      <c r="A21" s="216" t="s">
        <v>1227</v>
      </c>
      <c r="B21" s="216" t="s">
        <v>31</v>
      </c>
      <c r="D21" s="216" t="s">
        <v>1087</v>
      </c>
      <c r="E21" s="216" t="s">
        <v>1040</v>
      </c>
      <c r="F21" s="222" t="s">
        <v>368</v>
      </c>
      <c r="G21" s="411" t="s">
        <v>314</v>
      </c>
      <c r="H21" s="226">
        <v>5</v>
      </c>
      <c r="I21" s="226">
        <v>0</v>
      </c>
      <c r="J21" s="241">
        <f>+H21</f>
        <v>5</v>
      </c>
      <c r="K21" s="242" t="s">
        <v>1823</v>
      </c>
      <c r="L21" s="225">
        <v>7</v>
      </c>
      <c r="M21" s="226">
        <v>0</v>
      </c>
      <c r="N21" s="241">
        <v>0</v>
      </c>
      <c r="O21" s="242" t="s">
        <v>1823</v>
      </c>
      <c r="P21" s="241">
        <f t="shared" si="154"/>
        <v>0</v>
      </c>
      <c r="Q21" s="242" t="s">
        <v>1823</v>
      </c>
      <c r="R21" s="225">
        <v>0</v>
      </c>
      <c r="S21" s="227">
        <v>0</v>
      </c>
      <c r="T21" s="560">
        <v>1</v>
      </c>
      <c r="U21" s="559" t="s">
        <v>1823</v>
      </c>
      <c r="V21" s="225">
        <v>3</v>
      </c>
      <c r="W21" s="227">
        <v>0</v>
      </c>
      <c r="X21" s="226">
        <v>2</v>
      </c>
      <c r="Y21" s="227">
        <v>0</v>
      </c>
      <c r="Z21" s="241">
        <f>+X21</f>
        <v>2</v>
      </c>
      <c r="AA21" s="252" t="s">
        <v>1823</v>
      </c>
      <c r="AB21" s="523">
        <v>4</v>
      </c>
      <c r="AC21" s="524">
        <v>0</v>
      </c>
      <c r="AD21" s="226">
        <v>1</v>
      </c>
      <c r="AE21" s="227"/>
      <c r="AF21" s="241">
        <f>+AH21</f>
        <v>1</v>
      </c>
      <c r="AG21" s="242" t="s">
        <v>1823</v>
      </c>
      <c r="AH21" s="241">
        <f>+AK21</f>
        <v>1</v>
      </c>
      <c r="AI21" s="242" t="s">
        <v>1823</v>
      </c>
      <c r="AJ21" s="246"/>
      <c r="AK21" s="225">
        <v>1</v>
      </c>
      <c r="AL21" s="226"/>
      <c r="AM21" s="225">
        <v>2</v>
      </c>
      <c r="AN21" s="227">
        <v>1</v>
      </c>
      <c r="AO21" s="226">
        <v>0</v>
      </c>
      <c r="AP21" s="227">
        <v>1</v>
      </c>
      <c r="AQ21" s="229">
        <v>0</v>
      </c>
      <c r="AR21" s="230">
        <v>1</v>
      </c>
      <c r="AS21" s="252" t="s">
        <v>1823</v>
      </c>
      <c r="AT21" s="253">
        <f>+AV21</f>
        <v>1</v>
      </c>
      <c r="AU21" s="229">
        <v>4</v>
      </c>
      <c r="AV21" s="230">
        <v>1</v>
      </c>
      <c r="AW21" s="241">
        <f>+AY21</f>
        <v>2</v>
      </c>
      <c r="AX21" s="21">
        <f>+AZ21</f>
        <v>1</v>
      </c>
      <c r="AY21" s="241">
        <f>+BA21</f>
        <v>2</v>
      </c>
      <c r="AZ21" s="21">
        <f>+BB21</f>
        <v>1</v>
      </c>
      <c r="BA21" s="229">
        <v>2</v>
      </c>
      <c r="BB21" s="229">
        <v>1</v>
      </c>
      <c r="BC21" s="241">
        <f>+BA21</f>
        <v>2</v>
      </c>
      <c r="BD21" s="21">
        <f t="shared" ref="BD21" si="156">+BB21</f>
        <v>1</v>
      </c>
      <c r="BE21" s="241">
        <f>+BC21</f>
        <v>2</v>
      </c>
      <c r="BF21" s="21">
        <f t="shared" ref="BF21" si="157">+BD21</f>
        <v>1</v>
      </c>
      <c r="BG21" s="241">
        <f>+BE21</f>
        <v>2</v>
      </c>
      <c r="BH21" s="21">
        <f t="shared" ref="BH21" si="158">+BF21</f>
        <v>1</v>
      </c>
      <c r="BI21" s="241">
        <f>+BG21</f>
        <v>2</v>
      </c>
      <c r="BJ21" s="21">
        <f t="shared" ref="BJ21" si="159">+BH21</f>
        <v>1</v>
      </c>
      <c r="BK21" s="241">
        <f>+BI21</f>
        <v>2</v>
      </c>
      <c r="BL21" s="21">
        <f t="shared" ref="BL21" si="160">+BJ21</f>
        <v>1</v>
      </c>
      <c r="BM21" s="241">
        <f>+BK21</f>
        <v>2</v>
      </c>
      <c r="BN21" s="21">
        <f t="shared" ref="BN21" si="161">+BL21</f>
        <v>1</v>
      </c>
      <c r="BO21" s="247"/>
      <c r="BP21" s="248"/>
      <c r="BQ21" s="249"/>
      <c r="BR21" s="248"/>
      <c r="BS21" s="249"/>
      <c r="BT21" s="248"/>
      <c r="BU21" s="249"/>
      <c r="BV21" s="248"/>
      <c r="BW21" s="249"/>
      <c r="BX21" s="248"/>
      <c r="BY21" s="249"/>
      <c r="BZ21" s="248"/>
      <c r="CA21" s="249"/>
      <c r="CB21" s="250" t="s">
        <v>262</v>
      </c>
      <c r="CC21" s="238" t="s">
        <v>625</v>
      </c>
      <c r="CD21" s="238"/>
      <c r="CE21" s="226">
        <v>75</v>
      </c>
      <c r="CF21" s="227">
        <v>7</v>
      </c>
      <c r="CG21" s="216" t="s">
        <v>103</v>
      </c>
      <c r="CK21" s="240"/>
      <c r="CQ21" s="240">
        <f t="shared" si="155"/>
        <v>7</v>
      </c>
      <c r="CT21" s="437">
        <f t="shared" si="91"/>
        <v>5</v>
      </c>
      <c r="CU21" s="437">
        <f t="shared" si="92"/>
        <v>5</v>
      </c>
      <c r="CV21" s="437">
        <f t="shared" si="93"/>
        <v>7</v>
      </c>
      <c r="CW21" s="437">
        <f t="shared" si="94"/>
        <v>0</v>
      </c>
      <c r="CX21" s="437">
        <f t="shared" si="95"/>
        <v>0</v>
      </c>
      <c r="CY21" s="437">
        <f t="shared" si="96"/>
        <v>0</v>
      </c>
      <c r="CZ21" s="437">
        <f t="shared" si="97"/>
        <v>1</v>
      </c>
      <c r="DA21" s="437">
        <f t="shared" si="98"/>
        <v>3</v>
      </c>
      <c r="DB21" s="437">
        <f t="shared" si="99"/>
        <v>2</v>
      </c>
      <c r="DC21" s="437">
        <f t="shared" si="107"/>
        <v>2</v>
      </c>
      <c r="DD21" s="437">
        <f t="shared" si="100"/>
        <v>4</v>
      </c>
      <c r="DE21" s="437">
        <f t="shared" si="101"/>
        <v>1</v>
      </c>
      <c r="DF21" s="437">
        <f t="shared" si="102"/>
        <v>1</v>
      </c>
      <c r="DG21" s="496">
        <f t="shared" si="103"/>
        <v>1</v>
      </c>
      <c r="DH21" s="496">
        <f t="shared" si="108"/>
        <v>1</v>
      </c>
      <c r="DI21" s="496">
        <f t="shared" si="104"/>
        <v>3</v>
      </c>
      <c r="DJ21" s="496">
        <f>IF(AP21="nd",+AO21,+AO21+AP21)</f>
        <v>1</v>
      </c>
      <c r="DK21" s="437">
        <f t="shared" si="105"/>
        <v>1</v>
      </c>
      <c r="DL21" s="633"/>
      <c r="DM21" s="633"/>
      <c r="DO21" s="447">
        <f t="shared" si="138"/>
        <v>2</v>
      </c>
      <c r="DP21" s="447">
        <f t="shared" si="139"/>
        <v>-7</v>
      </c>
      <c r="DQ21" s="447">
        <f t="shared" si="140"/>
        <v>0</v>
      </c>
      <c r="DR21" s="447">
        <f t="shared" si="141"/>
        <v>2</v>
      </c>
      <c r="DS21" s="447">
        <f t="shared" si="142"/>
        <v>2</v>
      </c>
      <c r="DT21" s="447">
        <f t="shared" si="143"/>
        <v>6</v>
      </c>
      <c r="DU21" s="447">
        <f t="shared" si="144"/>
        <v>2</v>
      </c>
      <c r="DV21" s="447">
        <f t="shared" si="145"/>
        <v>-2</v>
      </c>
      <c r="DW21" s="447">
        <f t="shared" si="146"/>
        <v>0</v>
      </c>
      <c r="DX21" s="447">
        <f t="shared" si="147"/>
        <v>7</v>
      </c>
      <c r="DY21" s="447">
        <f t="shared" si="123"/>
        <v>-10</v>
      </c>
      <c r="DZ21" s="447">
        <f t="shared" si="124"/>
        <v>14</v>
      </c>
      <c r="EA21" s="447">
        <f t="shared" si="125"/>
        <v>0</v>
      </c>
      <c r="EB21" s="447">
        <f t="shared" si="126"/>
        <v>-4</v>
      </c>
      <c r="EC21" s="447">
        <f t="shared" si="127"/>
        <v>18</v>
      </c>
      <c r="ED21" s="447">
        <f t="shared" si="128"/>
        <v>-2</v>
      </c>
      <c r="EE21" s="240">
        <f t="shared" si="129"/>
        <v>-10</v>
      </c>
    </row>
    <row r="22" spans="1:135" ht="16.5">
      <c r="A22" s="216" t="s">
        <v>1227</v>
      </c>
      <c r="B22" s="216" t="s">
        <v>31</v>
      </c>
      <c r="D22" s="216" t="s">
        <v>1087</v>
      </c>
      <c r="E22" s="216" t="s">
        <v>1040</v>
      </c>
      <c r="F22" s="222" t="s">
        <v>368</v>
      </c>
      <c r="G22" s="411" t="s">
        <v>73</v>
      </c>
      <c r="H22" s="226">
        <v>11</v>
      </c>
      <c r="I22" s="226">
        <v>0</v>
      </c>
      <c r="J22" s="241">
        <f>+L22</f>
        <v>0</v>
      </c>
      <c r="K22" s="242" t="s">
        <v>1823</v>
      </c>
      <c r="L22" s="226">
        <v>0</v>
      </c>
      <c r="M22" s="227">
        <v>0</v>
      </c>
      <c r="N22" s="241">
        <v>0</v>
      </c>
      <c r="O22" s="242" t="s">
        <v>1823</v>
      </c>
      <c r="P22" s="241">
        <f t="shared" si="154"/>
        <v>0</v>
      </c>
      <c r="Q22" s="242" t="s">
        <v>1823</v>
      </c>
      <c r="R22" s="225">
        <v>0</v>
      </c>
      <c r="S22" s="227">
        <v>0</v>
      </c>
      <c r="T22" s="241">
        <f>+V22</f>
        <v>0</v>
      </c>
      <c r="U22" s="242" t="s">
        <v>1823</v>
      </c>
      <c r="V22" s="225">
        <v>0</v>
      </c>
      <c r="W22" s="227">
        <v>0</v>
      </c>
      <c r="X22" s="225">
        <v>0</v>
      </c>
      <c r="Y22" s="227">
        <v>0</v>
      </c>
      <c r="Z22" s="241">
        <f>+X22</f>
        <v>0</v>
      </c>
      <c r="AA22" s="252" t="s">
        <v>1823</v>
      </c>
      <c r="AB22" s="523">
        <v>0</v>
      </c>
      <c r="AC22" s="524">
        <v>0</v>
      </c>
      <c r="AD22" s="226">
        <v>0</v>
      </c>
      <c r="AE22" s="227">
        <v>0</v>
      </c>
      <c r="AF22" s="241">
        <f t="shared" ref="AF22:AF27" si="162">+AD22</f>
        <v>0</v>
      </c>
      <c r="AG22" s="242" t="s">
        <v>1823</v>
      </c>
      <c r="AH22" s="241">
        <v>0</v>
      </c>
      <c r="AI22" s="242" t="s">
        <v>1823</v>
      </c>
      <c r="AJ22" s="246"/>
      <c r="AK22" s="225" t="s">
        <v>85</v>
      </c>
      <c r="AL22" s="226">
        <v>0</v>
      </c>
      <c r="AM22" s="225" t="s">
        <v>85</v>
      </c>
      <c r="AN22" s="227">
        <v>0</v>
      </c>
      <c r="AO22" s="225" t="s">
        <v>85</v>
      </c>
      <c r="AP22" s="227">
        <v>0</v>
      </c>
      <c r="AQ22" s="225" t="s">
        <v>85</v>
      </c>
      <c r="AR22" s="230">
        <v>0</v>
      </c>
      <c r="AS22" s="241" t="str">
        <f>+AU22</f>
        <v>?</v>
      </c>
      <c r="AT22" s="242" t="s">
        <v>1823</v>
      </c>
      <c r="AU22" s="225" t="s">
        <v>85</v>
      </c>
      <c r="AV22" s="230">
        <v>0</v>
      </c>
      <c r="AW22" s="241">
        <v>0</v>
      </c>
      <c r="AX22" s="242" t="s">
        <v>1823</v>
      </c>
      <c r="AY22" s="241">
        <v>0</v>
      </c>
      <c r="AZ22" s="242" t="s">
        <v>1823</v>
      </c>
      <c r="BA22" s="229">
        <v>0</v>
      </c>
      <c r="BB22" s="230">
        <v>0</v>
      </c>
      <c r="BC22" s="241">
        <v>0</v>
      </c>
      <c r="BD22" s="242" t="s">
        <v>1823</v>
      </c>
      <c r="BE22" s="241">
        <v>0</v>
      </c>
      <c r="BF22" s="242" t="s">
        <v>1823</v>
      </c>
      <c r="BG22" s="241">
        <v>0</v>
      </c>
      <c r="BH22" s="242" t="s">
        <v>1823</v>
      </c>
      <c r="BI22" s="241">
        <v>0</v>
      </c>
      <c r="BJ22" s="242" t="s">
        <v>1823</v>
      </c>
      <c r="BK22" s="241">
        <v>0</v>
      </c>
      <c r="BL22" s="242" t="s">
        <v>1823</v>
      </c>
      <c r="BM22" s="241">
        <v>0</v>
      </c>
      <c r="BN22" s="242" t="s">
        <v>1823</v>
      </c>
      <c r="BO22" s="247"/>
      <c r="BP22" s="248"/>
      <c r="BQ22" s="249"/>
      <c r="BR22" s="248"/>
      <c r="BS22" s="249"/>
      <c r="BT22" s="248"/>
      <c r="BU22" s="249"/>
      <c r="BV22" s="248"/>
      <c r="BW22" s="249"/>
      <c r="BX22" s="248"/>
      <c r="BY22" s="249"/>
      <c r="BZ22" s="248"/>
      <c r="CA22" s="249"/>
      <c r="CB22" s="236" t="s">
        <v>82</v>
      </c>
      <c r="CE22" s="239"/>
      <c r="CF22" s="227"/>
      <c r="CK22" s="240"/>
      <c r="CQ22" s="240">
        <f t="shared" si="155"/>
        <v>11</v>
      </c>
      <c r="CT22" s="437">
        <f t="shared" si="91"/>
        <v>11</v>
      </c>
      <c r="CU22" s="437">
        <f t="shared" si="92"/>
        <v>0</v>
      </c>
      <c r="CV22" s="437">
        <f t="shared" si="93"/>
        <v>0</v>
      </c>
      <c r="CW22" s="437">
        <f t="shared" si="94"/>
        <v>0</v>
      </c>
      <c r="CX22" s="437">
        <f t="shared" si="95"/>
        <v>0</v>
      </c>
      <c r="CY22" s="437">
        <f t="shared" si="96"/>
        <v>0</v>
      </c>
      <c r="CZ22" s="437">
        <f t="shared" si="97"/>
        <v>0</v>
      </c>
      <c r="DA22" s="437">
        <f t="shared" si="98"/>
        <v>0</v>
      </c>
      <c r="DB22" s="437">
        <f t="shared" si="99"/>
        <v>0</v>
      </c>
      <c r="DC22" s="437">
        <f t="shared" si="107"/>
        <v>0</v>
      </c>
      <c r="DD22" s="437">
        <f t="shared" si="100"/>
        <v>0</v>
      </c>
      <c r="DE22" s="437">
        <f t="shared" si="101"/>
        <v>0</v>
      </c>
      <c r="DF22" s="437">
        <f t="shared" si="102"/>
        <v>0</v>
      </c>
      <c r="DG22" s="496">
        <f t="shared" si="103"/>
        <v>0</v>
      </c>
      <c r="DH22" s="496">
        <v>0</v>
      </c>
      <c r="DI22" s="496"/>
      <c r="DJ22" s="496">
        <v>0</v>
      </c>
      <c r="DK22" s="437"/>
      <c r="DL22" s="633"/>
      <c r="DM22" s="633"/>
      <c r="DO22" s="447">
        <f t="shared" si="138"/>
        <v>2</v>
      </c>
      <c r="DP22" s="447">
        <f t="shared" si="139"/>
        <v>-7</v>
      </c>
      <c r="DQ22" s="447">
        <f t="shared" si="140"/>
        <v>0</v>
      </c>
      <c r="DR22" s="447">
        <f t="shared" si="141"/>
        <v>2</v>
      </c>
      <c r="DS22" s="447">
        <f t="shared" si="142"/>
        <v>2</v>
      </c>
      <c r="DT22" s="447">
        <f t="shared" si="143"/>
        <v>6</v>
      </c>
      <c r="DU22" s="447">
        <f t="shared" si="144"/>
        <v>2</v>
      </c>
      <c r="DV22" s="447">
        <f t="shared" si="145"/>
        <v>-2</v>
      </c>
      <c r="DW22" s="447">
        <f t="shared" si="146"/>
        <v>0</v>
      </c>
      <c r="DX22" s="447">
        <f t="shared" si="147"/>
        <v>7</v>
      </c>
      <c r="DY22" s="447">
        <f t="shared" si="123"/>
        <v>-10</v>
      </c>
      <c r="DZ22" s="447">
        <f t="shared" si="124"/>
        <v>14</v>
      </c>
      <c r="EA22" s="447">
        <f t="shared" si="125"/>
        <v>0</v>
      </c>
      <c r="EB22" s="447">
        <f t="shared" si="126"/>
        <v>-4</v>
      </c>
      <c r="EC22" s="447">
        <f t="shared" si="127"/>
        <v>18</v>
      </c>
      <c r="ED22" s="447">
        <f t="shared" si="128"/>
        <v>-2</v>
      </c>
      <c r="EE22" s="240">
        <f t="shared" si="129"/>
        <v>-10</v>
      </c>
    </row>
    <row r="23" spans="1:135" ht="16.5">
      <c r="A23" s="51" t="s">
        <v>1472</v>
      </c>
      <c r="B23" s="216" t="s">
        <v>31</v>
      </c>
      <c r="D23" s="216" t="s">
        <v>1087</v>
      </c>
      <c r="E23" s="216" t="s">
        <v>1040</v>
      </c>
      <c r="F23" s="222" t="s">
        <v>368</v>
      </c>
      <c r="G23" s="411" t="s">
        <v>317</v>
      </c>
      <c r="H23" s="226">
        <v>0</v>
      </c>
      <c r="I23" s="226">
        <v>0</v>
      </c>
      <c r="J23" s="241">
        <f>+L23</f>
        <v>0</v>
      </c>
      <c r="K23" s="242" t="s">
        <v>1823</v>
      </c>
      <c r="L23" s="225">
        <v>0</v>
      </c>
      <c r="M23" s="226">
        <v>0</v>
      </c>
      <c r="N23" s="241">
        <v>0</v>
      </c>
      <c r="O23" s="242" t="s">
        <v>1823</v>
      </c>
      <c r="P23" s="560">
        <f>+R23</f>
        <v>1</v>
      </c>
      <c r="Q23" s="559" t="s">
        <v>1823</v>
      </c>
      <c r="R23" s="225">
        <v>1</v>
      </c>
      <c r="S23" s="227">
        <v>0</v>
      </c>
      <c r="T23" s="241">
        <f>+V23</f>
        <v>1</v>
      </c>
      <c r="U23" s="242" t="s">
        <v>1823</v>
      </c>
      <c r="V23" s="225">
        <v>1</v>
      </c>
      <c r="W23" s="227">
        <v>0</v>
      </c>
      <c r="X23" s="225">
        <v>1</v>
      </c>
      <c r="Y23" s="227">
        <v>0</v>
      </c>
      <c r="Z23" s="241">
        <f>+AB23</f>
        <v>1</v>
      </c>
      <c r="AA23" s="252" t="s">
        <v>1823</v>
      </c>
      <c r="AB23" s="523">
        <v>1</v>
      </c>
      <c r="AC23" s="524">
        <v>0</v>
      </c>
      <c r="AD23" s="558">
        <f>+AB23</f>
        <v>1</v>
      </c>
      <c r="AE23" s="559" t="s">
        <v>1823</v>
      </c>
      <c r="AF23" s="241">
        <v>0</v>
      </c>
      <c r="AG23" s="242" t="s">
        <v>1823</v>
      </c>
      <c r="AH23" s="241">
        <v>0</v>
      </c>
      <c r="AI23" s="242" t="s">
        <v>1823</v>
      </c>
      <c r="AJ23" s="246"/>
      <c r="AK23" s="225">
        <v>0</v>
      </c>
      <c r="AL23" s="252" t="s">
        <v>1823</v>
      </c>
      <c r="AM23" s="241">
        <v>0</v>
      </c>
      <c r="AN23" s="242" t="s">
        <v>1823</v>
      </c>
      <c r="AO23" s="226">
        <v>0</v>
      </c>
      <c r="AP23" s="227">
        <v>0</v>
      </c>
      <c r="AQ23" s="229">
        <v>0</v>
      </c>
      <c r="AR23" s="230">
        <v>0</v>
      </c>
      <c r="AS23" s="241">
        <v>0</v>
      </c>
      <c r="AT23" s="242" t="s">
        <v>1823</v>
      </c>
      <c r="AU23" s="229">
        <v>0</v>
      </c>
      <c r="AV23" s="230">
        <v>0</v>
      </c>
      <c r="AW23" s="241">
        <f>+AU23</f>
        <v>0</v>
      </c>
      <c r="AX23" s="242" t="s">
        <v>1823</v>
      </c>
      <c r="AY23" s="241">
        <f>+AW23</f>
        <v>0</v>
      </c>
      <c r="AZ23" s="242" t="s">
        <v>1823</v>
      </c>
      <c r="BA23" s="229">
        <v>0</v>
      </c>
      <c r="BB23" s="230">
        <v>0</v>
      </c>
      <c r="BC23" s="241">
        <v>0</v>
      </c>
      <c r="BD23" s="242" t="s">
        <v>1823</v>
      </c>
      <c r="BE23" s="241">
        <v>0</v>
      </c>
      <c r="BF23" s="242" t="s">
        <v>1823</v>
      </c>
      <c r="BG23" s="241">
        <v>0</v>
      </c>
      <c r="BH23" s="242" t="s">
        <v>1823</v>
      </c>
      <c r="BI23" s="241">
        <v>0</v>
      </c>
      <c r="BJ23" s="242" t="s">
        <v>1823</v>
      </c>
      <c r="BK23" s="241">
        <v>0</v>
      </c>
      <c r="BL23" s="242" t="s">
        <v>1823</v>
      </c>
      <c r="BM23" s="241">
        <v>0</v>
      </c>
      <c r="BN23" s="242" t="s">
        <v>1823</v>
      </c>
      <c r="BO23" s="247"/>
      <c r="BP23" s="248"/>
      <c r="BQ23" s="249"/>
      <c r="BR23" s="248"/>
      <c r="BS23" s="249"/>
      <c r="BT23" s="248"/>
      <c r="BU23" s="249"/>
      <c r="BV23" s="248"/>
      <c r="BW23" s="249"/>
      <c r="BX23" s="248"/>
      <c r="BY23" s="249"/>
      <c r="BZ23" s="248"/>
      <c r="CA23" s="249"/>
      <c r="CB23" s="250" t="s">
        <v>571</v>
      </c>
      <c r="CC23" s="238" t="s">
        <v>623</v>
      </c>
      <c r="CD23" s="238"/>
      <c r="CE23" s="239"/>
      <c r="CF23" s="227"/>
      <c r="CK23" s="240"/>
      <c r="CQ23" s="240">
        <f t="shared" si="155"/>
        <v>1</v>
      </c>
      <c r="CT23" s="437">
        <f t="shared" si="91"/>
        <v>0</v>
      </c>
      <c r="CU23" s="437">
        <f t="shared" si="92"/>
        <v>0</v>
      </c>
      <c r="CV23" s="437">
        <f t="shared" si="93"/>
        <v>0</v>
      </c>
      <c r="CW23" s="437">
        <f t="shared" si="94"/>
        <v>0</v>
      </c>
      <c r="CX23" s="437">
        <f t="shared" si="95"/>
        <v>1</v>
      </c>
      <c r="CY23" s="437">
        <f t="shared" si="96"/>
        <v>1</v>
      </c>
      <c r="CZ23" s="437">
        <f t="shared" si="97"/>
        <v>1</v>
      </c>
      <c r="DA23" s="437">
        <f t="shared" si="98"/>
        <v>1</v>
      </c>
      <c r="DB23" s="437">
        <f t="shared" si="99"/>
        <v>1</v>
      </c>
      <c r="DC23" s="437">
        <f t="shared" si="107"/>
        <v>1</v>
      </c>
      <c r="DD23" s="437">
        <f t="shared" si="100"/>
        <v>1</v>
      </c>
      <c r="DE23" s="437">
        <f t="shared" si="101"/>
        <v>1</v>
      </c>
      <c r="DF23" s="437">
        <f t="shared" si="102"/>
        <v>0</v>
      </c>
      <c r="DG23" s="496">
        <f t="shared" si="103"/>
        <v>0</v>
      </c>
      <c r="DH23" s="496">
        <f t="shared" ref="DH23:DH55" si="163">IF(AL23="nd",+AK23,+AK23+AL23)</f>
        <v>0</v>
      </c>
      <c r="DI23" s="496">
        <f t="shared" ref="DI23:DI55" si="164">IF(AN23="nd",+AM23,+AM23+AN23)</f>
        <v>0</v>
      </c>
      <c r="DJ23" s="496">
        <f t="shared" ref="DJ23:DJ55" si="165">IF(AP23="nd",+AO23,+AO23+AP23)</f>
        <v>0</v>
      </c>
      <c r="DK23" s="437">
        <f t="shared" ref="DK23:DK55" si="166">IF(AR23="nd",+AQ23,+AQ23+AR23)</f>
        <v>0</v>
      </c>
      <c r="DL23" s="633"/>
      <c r="DM23" s="633"/>
      <c r="DO23" s="447">
        <f t="shared" si="138"/>
        <v>2</v>
      </c>
      <c r="DP23" s="447">
        <f t="shared" si="139"/>
        <v>-7</v>
      </c>
      <c r="DQ23" s="447">
        <f t="shared" si="140"/>
        <v>1</v>
      </c>
      <c r="DR23" s="447">
        <f t="shared" si="141"/>
        <v>2</v>
      </c>
      <c r="DS23" s="447">
        <f t="shared" si="142"/>
        <v>3</v>
      </c>
      <c r="DT23" s="447">
        <f t="shared" si="143"/>
        <v>6</v>
      </c>
      <c r="DU23" s="447">
        <f t="shared" si="144"/>
        <v>2</v>
      </c>
      <c r="DV23" s="447">
        <f t="shared" si="145"/>
        <v>-2</v>
      </c>
      <c r="DW23" s="447">
        <f t="shared" si="146"/>
        <v>0</v>
      </c>
      <c r="DX23" s="447">
        <f t="shared" si="147"/>
        <v>7</v>
      </c>
      <c r="DY23" s="447">
        <f t="shared" si="123"/>
        <v>-10</v>
      </c>
      <c r="DZ23" s="447">
        <f t="shared" si="124"/>
        <v>13</v>
      </c>
      <c r="EA23" s="447">
        <f t="shared" si="125"/>
        <v>0</v>
      </c>
      <c r="EB23" s="447">
        <f t="shared" si="126"/>
        <v>-4</v>
      </c>
      <c r="EC23" s="447">
        <f t="shared" si="127"/>
        <v>18</v>
      </c>
      <c r="ED23" s="447">
        <f t="shared" si="128"/>
        <v>-2</v>
      </c>
      <c r="EE23" s="240">
        <f t="shared" si="129"/>
        <v>-10</v>
      </c>
    </row>
    <row r="24" spans="1:135" ht="16.5">
      <c r="A24" s="216" t="s">
        <v>1227</v>
      </c>
      <c r="B24" s="216" t="s">
        <v>31</v>
      </c>
      <c r="D24" s="216" t="s">
        <v>1087</v>
      </c>
      <c r="E24" s="216" t="s">
        <v>1040</v>
      </c>
      <c r="F24" s="222" t="s">
        <v>368</v>
      </c>
      <c r="G24" s="411" t="s">
        <v>315</v>
      </c>
      <c r="H24" s="226">
        <v>0</v>
      </c>
      <c r="I24" s="226">
        <v>0</v>
      </c>
      <c r="J24" s="241">
        <f>+L24</f>
        <v>0</v>
      </c>
      <c r="K24" s="242" t="s">
        <v>1823</v>
      </c>
      <c r="L24" s="225">
        <v>0</v>
      </c>
      <c r="M24" s="226">
        <v>0</v>
      </c>
      <c r="N24" s="241">
        <v>0</v>
      </c>
      <c r="O24" s="242" t="s">
        <v>1823</v>
      </c>
      <c r="P24" s="241">
        <f t="shared" si="154"/>
        <v>0</v>
      </c>
      <c r="Q24" s="242" t="s">
        <v>1823</v>
      </c>
      <c r="R24" s="225">
        <v>0</v>
      </c>
      <c r="S24" s="227">
        <v>0</v>
      </c>
      <c r="T24" s="241">
        <f>+V24</f>
        <v>0</v>
      </c>
      <c r="U24" s="242" t="s">
        <v>1823</v>
      </c>
      <c r="V24" s="225">
        <v>0</v>
      </c>
      <c r="W24" s="227">
        <v>0</v>
      </c>
      <c r="X24" s="225">
        <v>0</v>
      </c>
      <c r="Y24" s="227">
        <v>0</v>
      </c>
      <c r="Z24" s="241">
        <f>+X24</f>
        <v>0</v>
      </c>
      <c r="AA24" s="252" t="s">
        <v>1823</v>
      </c>
      <c r="AB24" s="523">
        <v>2</v>
      </c>
      <c r="AC24" s="524">
        <v>0</v>
      </c>
      <c r="AD24" s="226">
        <v>1</v>
      </c>
      <c r="AE24" s="227">
        <v>0</v>
      </c>
      <c r="AF24" s="241">
        <f t="shared" si="162"/>
        <v>1</v>
      </c>
      <c r="AG24" s="242" t="s">
        <v>1823</v>
      </c>
      <c r="AH24" s="241">
        <f>+AF24</f>
        <v>1</v>
      </c>
      <c r="AI24" s="242" t="s">
        <v>1823</v>
      </c>
      <c r="AJ24" s="246"/>
      <c r="AK24" s="225">
        <v>4</v>
      </c>
      <c r="AL24" s="226">
        <v>0</v>
      </c>
      <c r="AM24" s="241">
        <f>+AO24</f>
        <v>3</v>
      </c>
      <c r="AN24" s="242" t="s">
        <v>1823</v>
      </c>
      <c r="AO24" s="226">
        <v>3</v>
      </c>
      <c r="AP24" s="227">
        <v>0</v>
      </c>
      <c r="AQ24" s="241">
        <f>+AO24</f>
        <v>3</v>
      </c>
      <c r="AR24" s="242" t="s">
        <v>1823</v>
      </c>
      <c r="AS24" s="241">
        <f>+AQ24</f>
        <v>3</v>
      </c>
      <c r="AT24" s="242" t="s">
        <v>1823</v>
      </c>
      <c r="AU24" s="229">
        <v>5</v>
      </c>
      <c r="AV24" s="230">
        <v>0</v>
      </c>
      <c r="AW24" s="241">
        <f t="shared" ref="AW24:AW25" si="167">+AU24</f>
        <v>5</v>
      </c>
      <c r="AX24" s="242" t="s">
        <v>1823</v>
      </c>
      <c r="AY24" s="241">
        <f t="shared" ref="AY24:AY25" si="168">+AW24</f>
        <v>5</v>
      </c>
      <c r="AZ24" s="242" t="s">
        <v>1823</v>
      </c>
      <c r="BA24" s="229">
        <v>5</v>
      </c>
      <c r="BB24" s="230">
        <v>0</v>
      </c>
      <c r="BC24" s="241">
        <f t="shared" ref="BC24:BC25" si="169">+BA24</f>
        <v>5</v>
      </c>
      <c r="BD24" s="242" t="s">
        <v>1823</v>
      </c>
      <c r="BE24" s="241">
        <f t="shared" ref="BE24:BE25" si="170">+BC24</f>
        <v>5</v>
      </c>
      <c r="BF24" s="242" t="s">
        <v>1823</v>
      </c>
      <c r="BG24" s="241">
        <f t="shared" ref="BG24:BG25" si="171">+BE24</f>
        <v>5</v>
      </c>
      <c r="BH24" s="242" t="s">
        <v>1823</v>
      </c>
      <c r="BI24" s="241">
        <f t="shared" ref="BI24:BI25" si="172">+BG24</f>
        <v>5</v>
      </c>
      <c r="BJ24" s="242" t="s">
        <v>1823</v>
      </c>
      <c r="BK24" s="241">
        <f t="shared" ref="BK24:BK25" si="173">+BI24</f>
        <v>5</v>
      </c>
      <c r="BL24" s="242" t="s">
        <v>1823</v>
      </c>
      <c r="BM24" s="241">
        <f t="shared" ref="BM24:BM25" si="174">+BK24</f>
        <v>5</v>
      </c>
      <c r="BN24" s="242" t="s">
        <v>1823</v>
      </c>
      <c r="BO24" s="247"/>
      <c r="BP24" s="248"/>
      <c r="BQ24" s="249"/>
      <c r="BR24" s="248"/>
      <c r="BS24" s="249"/>
      <c r="BT24" s="248"/>
      <c r="BU24" s="249"/>
      <c r="BV24" s="248"/>
      <c r="BW24" s="249"/>
      <c r="BX24" s="248"/>
      <c r="BY24" s="249"/>
      <c r="BZ24" s="248"/>
      <c r="CA24" s="249"/>
      <c r="CB24" s="250" t="s">
        <v>262</v>
      </c>
      <c r="CC24" s="238" t="s">
        <v>624</v>
      </c>
      <c r="CD24" s="238"/>
      <c r="CE24" s="239"/>
      <c r="CF24" s="227"/>
      <c r="CK24" s="240"/>
      <c r="CQ24" s="240">
        <f t="shared" si="155"/>
        <v>2</v>
      </c>
      <c r="CT24" s="437">
        <f t="shared" si="91"/>
        <v>0</v>
      </c>
      <c r="CU24" s="437">
        <f t="shared" si="92"/>
        <v>0</v>
      </c>
      <c r="CV24" s="437">
        <f t="shared" si="93"/>
        <v>0</v>
      </c>
      <c r="CW24" s="437">
        <f t="shared" si="94"/>
        <v>0</v>
      </c>
      <c r="CX24" s="437">
        <f t="shared" si="95"/>
        <v>0</v>
      </c>
      <c r="CY24" s="437">
        <f t="shared" si="96"/>
        <v>0</v>
      </c>
      <c r="CZ24" s="437">
        <f t="shared" si="97"/>
        <v>0</v>
      </c>
      <c r="DA24" s="437">
        <f t="shared" si="98"/>
        <v>0</v>
      </c>
      <c r="DB24" s="437">
        <f t="shared" si="99"/>
        <v>0</v>
      </c>
      <c r="DC24" s="437">
        <f t="shared" si="107"/>
        <v>0</v>
      </c>
      <c r="DD24" s="437">
        <f t="shared" si="100"/>
        <v>2</v>
      </c>
      <c r="DE24" s="437">
        <f t="shared" si="101"/>
        <v>1</v>
      </c>
      <c r="DF24" s="437">
        <f t="shared" si="102"/>
        <v>1</v>
      </c>
      <c r="DG24" s="496">
        <f t="shared" si="103"/>
        <v>1</v>
      </c>
      <c r="DH24" s="496">
        <f t="shared" si="163"/>
        <v>4</v>
      </c>
      <c r="DI24" s="496">
        <f t="shared" si="164"/>
        <v>3</v>
      </c>
      <c r="DJ24" s="496">
        <f t="shared" si="165"/>
        <v>3</v>
      </c>
      <c r="DK24" s="437">
        <f t="shared" si="166"/>
        <v>3</v>
      </c>
      <c r="DL24" s="633"/>
      <c r="DM24" s="633"/>
      <c r="DO24" s="447">
        <f t="shared" si="138"/>
        <v>2</v>
      </c>
      <c r="DP24" s="447">
        <f t="shared" si="139"/>
        <v>-7</v>
      </c>
      <c r="DQ24" s="447">
        <f t="shared" si="140"/>
        <v>1</v>
      </c>
      <c r="DR24" s="447">
        <f t="shared" si="141"/>
        <v>2</v>
      </c>
      <c r="DS24" s="447">
        <f t="shared" si="142"/>
        <v>3</v>
      </c>
      <c r="DT24" s="447">
        <f t="shared" si="143"/>
        <v>6</v>
      </c>
      <c r="DU24" s="447">
        <f t="shared" si="144"/>
        <v>2</v>
      </c>
      <c r="DV24" s="447">
        <f t="shared" si="145"/>
        <v>-2</v>
      </c>
      <c r="DW24" s="447">
        <f t="shared" si="146"/>
        <v>0</v>
      </c>
      <c r="DX24" s="447">
        <f t="shared" si="147"/>
        <v>9</v>
      </c>
      <c r="DY24" s="447">
        <f t="shared" si="123"/>
        <v>-11</v>
      </c>
      <c r="DZ24" s="447">
        <f t="shared" si="124"/>
        <v>13</v>
      </c>
      <c r="EA24" s="447">
        <f t="shared" si="125"/>
        <v>0</v>
      </c>
      <c r="EB24" s="447">
        <f t="shared" si="126"/>
        <v>-3</v>
      </c>
      <c r="EC24" s="447">
        <f t="shared" si="127"/>
        <v>20</v>
      </c>
      <c r="ED24" s="447">
        <f t="shared" si="128"/>
        <v>-2</v>
      </c>
      <c r="EE24" s="240">
        <f t="shared" si="129"/>
        <v>-10</v>
      </c>
    </row>
    <row r="25" spans="1:135" ht="16.5">
      <c r="A25" s="51" t="s">
        <v>1472</v>
      </c>
      <c r="B25" s="216" t="s">
        <v>31</v>
      </c>
      <c r="D25" s="216" t="s">
        <v>1087</v>
      </c>
      <c r="E25" s="216" t="s">
        <v>1040</v>
      </c>
      <c r="F25" s="222" t="s">
        <v>368</v>
      </c>
      <c r="G25" s="411" t="s">
        <v>1460</v>
      </c>
      <c r="H25" s="226">
        <v>0</v>
      </c>
      <c r="I25" s="226">
        <v>0</v>
      </c>
      <c r="J25" s="241">
        <f>+H25</f>
        <v>0</v>
      </c>
      <c r="K25" s="242" t="s">
        <v>1823</v>
      </c>
      <c r="L25" s="225">
        <v>0</v>
      </c>
      <c r="M25" s="227">
        <v>2</v>
      </c>
      <c r="N25" s="561" t="s">
        <v>1823</v>
      </c>
      <c r="O25" s="562">
        <f>+M25</f>
        <v>2</v>
      </c>
      <c r="P25" s="561" t="s">
        <v>1823</v>
      </c>
      <c r="Q25" s="558">
        <f>+O25</f>
        <v>2</v>
      </c>
      <c r="R25" s="225">
        <v>0</v>
      </c>
      <c r="S25" s="227">
        <v>1</v>
      </c>
      <c r="T25" s="254" t="s">
        <v>1823</v>
      </c>
      <c r="U25" s="255">
        <v>3</v>
      </c>
      <c r="V25" s="225">
        <v>0</v>
      </c>
      <c r="W25" s="227">
        <v>0</v>
      </c>
      <c r="X25" s="226">
        <v>0</v>
      </c>
      <c r="Y25" s="227">
        <v>0</v>
      </c>
      <c r="Z25" s="241">
        <f>+X25</f>
        <v>0</v>
      </c>
      <c r="AA25" s="252" t="s">
        <v>1823</v>
      </c>
      <c r="AB25" s="523">
        <v>0</v>
      </c>
      <c r="AC25" s="524">
        <v>0</v>
      </c>
      <c r="AD25" s="226">
        <v>0</v>
      </c>
      <c r="AE25" s="227">
        <v>0</v>
      </c>
      <c r="AF25" s="241">
        <f t="shared" si="162"/>
        <v>0</v>
      </c>
      <c r="AG25" s="242" t="s">
        <v>1823</v>
      </c>
      <c r="AH25" s="241">
        <f>+AF25</f>
        <v>0</v>
      </c>
      <c r="AI25" s="242" t="s">
        <v>1823</v>
      </c>
      <c r="AJ25" s="246">
        <v>42216</v>
      </c>
      <c r="AK25" s="225">
        <v>0</v>
      </c>
      <c r="AL25" s="226">
        <v>0</v>
      </c>
      <c r="AM25" s="441">
        <f>+AO25</f>
        <v>3</v>
      </c>
      <c r="AN25" s="443" t="s">
        <v>1823</v>
      </c>
      <c r="AO25" s="226">
        <v>3</v>
      </c>
      <c r="AP25" s="227">
        <v>0</v>
      </c>
      <c r="AQ25" s="241">
        <f>+AS25</f>
        <v>2</v>
      </c>
      <c r="AR25" s="242" t="s">
        <v>1823</v>
      </c>
      <c r="AS25" s="241">
        <f>+AU25</f>
        <v>2</v>
      </c>
      <c r="AT25" s="242" t="s">
        <v>1823</v>
      </c>
      <c r="AU25" s="229">
        <v>2</v>
      </c>
      <c r="AV25" s="230">
        <v>0</v>
      </c>
      <c r="AW25" s="241">
        <f t="shared" si="167"/>
        <v>2</v>
      </c>
      <c r="AX25" s="242" t="s">
        <v>1823</v>
      </c>
      <c r="AY25" s="241">
        <f t="shared" si="168"/>
        <v>2</v>
      </c>
      <c r="AZ25" s="242" t="s">
        <v>1823</v>
      </c>
      <c r="BA25" s="229">
        <v>2</v>
      </c>
      <c r="BB25" s="230">
        <v>0</v>
      </c>
      <c r="BC25" s="241">
        <f t="shared" si="169"/>
        <v>2</v>
      </c>
      <c r="BD25" s="242" t="s">
        <v>1823</v>
      </c>
      <c r="BE25" s="241">
        <f t="shared" si="170"/>
        <v>2</v>
      </c>
      <c r="BF25" s="242" t="s">
        <v>1823</v>
      </c>
      <c r="BG25" s="241">
        <f t="shared" si="171"/>
        <v>2</v>
      </c>
      <c r="BH25" s="242" t="s">
        <v>1823</v>
      </c>
      <c r="BI25" s="241">
        <f t="shared" si="172"/>
        <v>2</v>
      </c>
      <c r="BJ25" s="242" t="s">
        <v>1823</v>
      </c>
      <c r="BK25" s="241">
        <f t="shared" si="173"/>
        <v>2</v>
      </c>
      <c r="BL25" s="242" t="s">
        <v>1823</v>
      </c>
      <c r="BM25" s="241">
        <f t="shared" si="174"/>
        <v>2</v>
      </c>
      <c r="BN25" s="242" t="s">
        <v>1823</v>
      </c>
      <c r="BO25" s="247"/>
      <c r="BP25" s="248"/>
      <c r="BQ25" s="249"/>
      <c r="BR25" s="248"/>
      <c r="BS25" s="249"/>
      <c r="BT25" s="248"/>
      <c r="BU25" s="249"/>
      <c r="BV25" s="248"/>
      <c r="BW25" s="249"/>
      <c r="BX25" s="248"/>
      <c r="BY25" s="249"/>
      <c r="BZ25" s="248"/>
      <c r="CA25" s="249"/>
      <c r="CB25" s="250"/>
      <c r="CC25" s="238"/>
      <c r="CD25" s="238"/>
      <c r="CE25" s="239"/>
      <c r="CF25" s="227"/>
      <c r="CK25" s="240"/>
      <c r="CQ25" s="240">
        <f t="shared" si="155"/>
        <v>3</v>
      </c>
      <c r="CT25" s="437">
        <f t="shared" si="91"/>
        <v>0</v>
      </c>
      <c r="CU25" s="437">
        <f t="shared" si="92"/>
        <v>0</v>
      </c>
      <c r="CV25" s="437">
        <f t="shared" si="93"/>
        <v>2</v>
      </c>
      <c r="CW25" s="437">
        <f>+O25</f>
        <v>2</v>
      </c>
      <c r="CX25" s="437">
        <f>+Q25</f>
        <v>2</v>
      </c>
      <c r="CY25" s="437">
        <f t="shared" si="96"/>
        <v>1</v>
      </c>
      <c r="CZ25" s="437">
        <f>+U25</f>
        <v>3</v>
      </c>
      <c r="DA25" s="437">
        <f t="shared" si="98"/>
        <v>0</v>
      </c>
      <c r="DB25" s="437">
        <f t="shared" si="99"/>
        <v>0</v>
      </c>
      <c r="DC25" s="437">
        <f t="shared" si="107"/>
        <v>0</v>
      </c>
      <c r="DD25" s="437">
        <f t="shared" si="100"/>
        <v>0</v>
      </c>
      <c r="DE25" s="437">
        <f t="shared" si="101"/>
        <v>0</v>
      </c>
      <c r="DF25" s="437">
        <f t="shared" si="102"/>
        <v>0</v>
      </c>
      <c r="DG25" s="496">
        <f t="shared" si="103"/>
        <v>0</v>
      </c>
      <c r="DH25" s="496">
        <f t="shared" si="163"/>
        <v>0</v>
      </c>
      <c r="DI25" s="496">
        <f t="shared" si="164"/>
        <v>3</v>
      </c>
      <c r="DJ25" s="496">
        <f t="shared" si="165"/>
        <v>3</v>
      </c>
      <c r="DK25" s="437">
        <f t="shared" si="166"/>
        <v>2</v>
      </c>
      <c r="DL25" s="633"/>
      <c r="DM25" s="633"/>
      <c r="DO25" s="447">
        <f t="shared" si="138"/>
        <v>4</v>
      </c>
      <c r="DP25" s="447">
        <f t="shared" si="139"/>
        <v>-7</v>
      </c>
      <c r="DQ25" s="447">
        <f t="shared" si="140"/>
        <v>1</v>
      </c>
      <c r="DR25" s="447">
        <f t="shared" si="141"/>
        <v>1</v>
      </c>
      <c r="DS25" s="447">
        <f t="shared" si="142"/>
        <v>2</v>
      </c>
      <c r="DT25" s="447">
        <f t="shared" si="143"/>
        <v>8</v>
      </c>
      <c r="DU25" s="447">
        <f t="shared" si="144"/>
        <v>-1</v>
      </c>
      <c r="DV25" s="447">
        <f t="shared" si="145"/>
        <v>-2</v>
      </c>
      <c r="DW25" s="447">
        <f t="shared" si="146"/>
        <v>0</v>
      </c>
      <c r="DX25" s="447">
        <f t="shared" si="147"/>
        <v>9</v>
      </c>
      <c r="DY25" s="447">
        <f t="shared" si="123"/>
        <v>-11</v>
      </c>
      <c r="DZ25" s="447">
        <f t="shared" si="124"/>
        <v>13</v>
      </c>
      <c r="EA25" s="447">
        <f t="shared" si="125"/>
        <v>0</v>
      </c>
      <c r="EB25" s="447">
        <f t="shared" si="126"/>
        <v>-6</v>
      </c>
      <c r="EC25" s="447">
        <f t="shared" si="127"/>
        <v>23</v>
      </c>
      <c r="ED25" s="447">
        <f t="shared" si="128"/>
        <v>-2</v>
      </c>
      <c r="EE25" s="240">
        <f t="shared" si="129"/>
        <v>-11</v>
      </c>
    </row>
    <row r="26" spans="1:135" ht="16.5">
      <c r="A26" s="216" t="s">
        <v>1227</v>
      </c>
      <c r="B26" s="216" t="s">
        <v>31</v>
      </c>
      <c r="D26" s="216" t="s">
        <v>1087</v>
      </c>
      <c r="E26" s="216" t="s">
        <v>1042</v>
      </c>
      <c r="F26" s="222" t="s">
        <v>368</v>
      </c>
      <c r="G26" s="411" t="s">
        <v>1570</v>
      </c>
      <c r="H26" s="226">
        <v>0</v>
      </c>
      <c r="I26" s="226">
        <v>0</v>
      </c>
      <c r="J26" s="241">
        <f>+H26</f>
        <v>0</v>
      </c>
      <c r="K26" s="242" t="s">
        <v>1823</v>
      </c>
      <c r="L26" s="225">
        <v>0</v>
      </c>
      <c r="M26" s="226">
        <v>0</v>
      </c>
      <c r="N26" s="241">
        <v>0</v>
      </c>
      <c r="O26" s="242" t="s">
        <v>1823</v>
      </c>
      <c r="P26" s="241">
        <f>+N26</f>
        <v>0</v>
      </c>
      <c r="Q26" s="242" t="s">
        <v>1823</v>
      </c>
      <c r="R26" s="225">
        <v>0</v>
      </c>
      <c r="S26" s="227">
        <v>0</v>
      </c>
      <c r="T26" s="256" t="s">
        <v>1823</v>
      </c>
      <c r="U26" s="257">
        <v>1</v>
      </c>
      <c r="V26" s="225">
        <v>0</v>
      </c>
      <c r="W26" s="227">
        <v>0</v>
      </c>
      <c r="X26" s="225">
        <v>0</v>
      </c>
      <c r="Y26" s="227">
        <v>0</v>
      </c>
      <c r="Z26" s="241">
        <f>+X26</f>
        <v>0</v>
      </c>
      <c r="AA26" s="252" t="s">
        <v>1823</v>
      </c>
      <c r="AB26" s="523">
        <v>0</v>
      </c>
      <c r="AC26" s="524">
        <v>0</v>
      </c>
      <c r="AD26" s="239">
        <f>+AB26</f>
        <v>0</v>
      </c>
      <c r="AE26" s="242" t="s">
        <v>1823</v>
      </c>
      <c r="AF26" s="241">
        <f t="shared" si="162"/>
        <v>0</v>
      </c>
      <c r="AG26" s="242" t="s">
        <v>1823</v>
      </c>
      <c r="AH26" s="241">
        <f>+AF26</f>
        <v>0</v>
      </c>
      <c r="AI26" s="242" t="s">
        <v>1823</v>
      </c>
      <c r="AJ26" s="246"/>
      <c r="AK26" s="225">
        <v>0</v>
      </c>
      <c r="AL26" s="226">
        <v>0</v>
      </c>
      <c r="AM26" s="241">
        <f>+AK26</f>
        <v>0</v>
      </c>
      <c r="AN26" s="242" t="s">
        <v>1823</v>
      </c>
      <c r="AO26" s="226">
        <v>0</v>
      </c>
      <c r="AP26" s="227">
        <v>0</v>
      </c>
      <c r="AQ26" s="229">
        <v>0</v>
      </c>
      <c r="AR26" s="230">
        <v>0</v>
      </c>
      <c r="AS26" s="241">
        <f>+AU26</f>
        <v>0</v>
      </c>
      <c r="AT26" s="242" t="s">
        <v>1823</v>
      </c>
      <c r="AU26" s="229">
        <v>0</v>
      </c>
      <c r="AV26" s="230">
        <v>0</v>
      </c>
      <c r="AW26" s="241">
        <f t="shared" ref="AW26" si="175">+AU26</f>
        <v>0</v>
      </c>
      <c r="AX26" s="242" t="s">
        <v>1823</v>
      </c>
      <c r="AY26" s="241">
        <f t="shared" ref="AY26" si="176">+AW26</f>
        <v>0</v>
      </c>
      <c r="AZ26" s="242" t="s">
        <v>1823</v>
      </c>
      <c r="BA26" s="229">
        <v>0</v>
      </c>
      <c r="BB26" s="230">
        <v>0</v>
      </c>
      <c r="BC26" s="241">
        <f t="shared" ref="BC26" si="177">+BA26</f>
        <v>0</v>
      </c>
      <c r="BD26" s="242" t="s">
        <v>1823</v>
      </c>
      <c r="BE26" s="241">
        <f t="shared" ref="BE26" si="178">+BC26</f>
        <v>0</v>
      </c>
      <c r="BF26" s="242" t="s">
        <v>1823</v>
      </c>
      <c r="BG26" s="241">
        <f t="shared" ref="BG26" si="179">+BE26</f>
        <v>0</v>
      </c>
      <c r="BH26" s="242" t="s">
        <v>1823</v>
      </c>
      <c r="BI26" s="229">
        <v>0</v>
      </c>
      <c r="BJ26" s="230">
        <v>0</v>
      </c>
      <c r="BK26" s="241">
        <f t="shared" ref="BK26:BK27" si="180">+BI26</f>
        <v>0</v>
      </c>
      <c r="BL26" s="242" t="s">
        <v>1823</v>
      </c>
      <c r="BM26" s="241">
        <f t="shared" ref="BM26:BM27" si="181">+BK26</f>
        <v>0</v>
      </c>
      <c r="BN26" s="242" t="s">
        <v>1823</v>
      </c>
      <c r="BO26" s="247"/>
      <c r="BP26" s="248"/>
      <c r="BQ26" s="249"/>
      <c r="BR26" s="248"/>
      <c r="BS26" s="249"/>
      <c r="BT26" s="248"/>
      <c r="BU26" s="249"/>
      <c r="BV26" s="248"/>
      <c r="BW26" s="249"/>
      <c r="BX26" s="248"/>
      <c r="BY26" s="249"/>
      <c r="BZ26" s="248"/>
      <c r="CA26" s="249"/>
      <c r="CB26" s="250"/>
      <c r="CC26" s="238"/>
      <c r="CD26" s="238"/>
      <c r="CE26" s="239"/>
      <c r="CF26" s="227"/>
      <c r="CK26" s="240"/>
      <c r="CT26" s="437">
        <f t="shared" si="91"/>
        <v>0</v>
      </c>
      <c r="CU26" s="437">
        <f t="shared" si="92"/>
        <v>0</v>
      </c>
      <c r="CV26" s="437">
        <f t="shared" si="93"/>
        <v>0</v>
      </c>
      <c r="CW26" s="437">
        <f t="shared" ref="CW26:CW55" si="182">IF(O26="nd",+N26,+N26+O26)</f>
        <v>0</v>
      </c>
      <c r="CX26" s="437">
        <f t="shared" ref="CX26:CX55" si="183">IF(Q26="nd",+P26,+P26+Q26)</f>
        <v>0</v>
      </c>
      <c r="CY26" s="437">
        <f t="shared" si="96"/>
        <v>0</v>
      </c>
      <c r="CZ26" s="437">
        <f>+U26</f>
        <v>1</v>
      </c>
      <c r="DA26" s="437">
        <f t="shared" si="98"/>
        <v>0</v>
      </c>
      <c r="DB26" s="437">
        <f t="shared" si="99"/>
        <v>0</v>
      </c>
      <c r="DC26" s="437">
        <f t="shared" si="107"/>
        <v>0</v>
      </c>
      <c r="DD26" s="437">
        <f t="shared" si="100"/>
        <v>0</v>
      </c>
      <c r="DE26" s="437">
        <f t="shared" si="101"/>
        <v>0</v>
      </c>
      <c r="DF26" s="437">
        <f t="shared" si="102"/>
        <v>0</v>
      </c>
      <c r="DG26" s="496">
        <f t="shared" si="103"/>
        <v>0</v>
      </c>
      <c r="DH26" s="496">
        <f t="shared" si="163"/>
        <v>0</v>
      </c>
      <c r="DI26" s="496">
        <f t="shared" si="164"/>
        <v>0</v>
      </c>
      <c r="DJ26" s="496">
        <f t="shared" si="165"/>
        <v>0</v>
      </c>
      <c r="DK26" s="437">
        <f t="shared" si="166"/>
        <v>0</v>
      </c>
      <c r="DL26" s="633"/>
      <c r="DM26" s="633"/>
      <c r="DO26" s="447">
        <f t="shared" si="138"/>
        <v>4</v>
      </c>
      <c r="DP26" s="447">
        <f t="shared" si="139"/>
        <v>-7</v>
      </c>
      <c r="DQ26" s="447">
        <f t="shared" si="140"/>
        <v>1</v>
      </c>
      <c r="DR26" s="447">
        <f t="shared" si="141"/>
        <v>1</v>
      </c>
      <c r="DS26" s="447">
        <f t="shared" si="142"/>
        <v>2</v>
      </c>
      <c r="DT26" s="447">
        <f t="shared" si="143"/>
        <v>9</v>
      </c>
      <c r="DU26" s="447">
        <f t="shared" si="144"/>
        <v>-2</v>
      </c>
      <c r="DV26" s="447">
        <f t="shared" si="145"/>
        <v>-2</v>
      </c>
      <c r="DW26" s="447">
        <f t="shared" si="146"/>
        <v>0</v>
      </c>
      <c r="DX26" s="447">
        <f t="shared" si="147"/>
        <v>9</v>
      </c>
      <c r="DY26" s="447">
        <f t="shared" si="123"/>
        <v>-11</v>
      </c>
      <c r="DZ26" s="447">
        <f t="shared" si="124"/>
        <v>13</v>
      </c>
      <c r="EA26" s="447">
        <f t="shared" si="125"/>
        <v>0</v>
      </c>
      <c r="EB26" s="447">
        <f t="shared" si="126"/>
        <v>-6</v>
      </c>
      <c r="EC26" s="447">
        <f t="shared" si="127"/>
        <v>23</v>
      </c>
      <c r="ED26" s="447">
        <f t="shared" si="128"/>
        <v>-2</v>
      </c>
      <c r="EE26" s="240">
        <f t="shared" si="129"/>
        <v>-11</v>
      </c>
    </row>
    <row r="27" spans="1:135" ht="16.5">
      <c r="A27" s="216" t="s">
        <v>1227</v>
      </c>
      <c r="B27" s="216" t="s">
        <v>31</v>
      </c>
      <c r="D27" s="216" t="s">
        <v>1087</v>
      </c>
      <c r="E27" s="216" t="s">
        <v>1040</v>
      </c>
      <c r="F27" s="222" t="s">
        <v>368</v>
      </c>
      <c r="G27" s="411" t="s">
        <v>94</v>
      </c>
      <c r="H27" s="226">
        <v>1</v>
      </c>
      <c r="I27" s="226">
        <v>0</v>
      </c>
      <c r="J27" s="241">
        <f>+L27</f>
        <v>0</v>
      </c>
      <c r="K27" s="242" t="s">
        <v>1823</v>
      </c>
      <c r="L27" s="225">
        <v>0</v>
      </c>
      <c r="M27" s="226">
        <v>0</v>
      </c>
      <c r="N27" s="241">
        <f>+L27</f>
        <v>0</v>
      </c>
      <c r="O27" s="242" t="s">
        <v>1823</v>
      </c>
      <c r="P27" s="241">
        <f>+N27</f>
        <v>0</v>
      </c>
      <c r="Q27" s="242" t="s">
        <v>1823</v>
      </c>
      <c r="R27" s="241">
        <f>+P27</f>
        <v>0</v>
      </c>
      <c r="S27" s="242" t="s">
        <v>1823</v>
      </c>
      <c r="T27" s="241">
        <f>+R27</f>
        <v>0</v>
      </c>
      <c r="U27" s="242" t="s">
        <v>1823</v>
      </c>
      <c r="V27" s="225">
        <v>0</v>
      </c>
      <c r="W27" s="227">
        <v>0</v>
      </c>
      <c r="X27" s="241">
        <f t="shared" ref="X27" si="184">+V27</f>
        <v>0</v>
      </c>
      <c r="Y27" s="242" t="s">
        <v>1823</v>
      </c>
      <c r="Z27" s="241">
        <f t="shared" ref="Z27" si="185">+X27</f>
        <v>0</v>
      </c>
      <c r="AA27" s="252" t="s">
        <v>1823</v>
      </c>
      <c r="AB27" s="523">
        <v>0</v>
      </c>
      <c r="AC27" s="524">
        <v>0</v>
      </c>
      <c r="AD27" s="239">
        <f t="shared" ref="AD27" si="186">+AB27</f>
        <v>0</v>
      </c>
      <c r="AE27" s="242" t="s">
        <v>1823</v>
      </c>
      <c r="AF27" s="241">
        <f t="shared" si="162"/>
        <v>0</v>
      </c>
      <c r="AG27" s="242" t="s">
        <v>1823</v>
      </c>
      <c r="AH27" s="241">
        <f t="shared" ref="AH27" si="187">+AF27</f>
        <v>0</v>
      </c>
      <c r="AI27" s="242" t="s">
        <v>1823</v>
      </c>
      <c r="AJ27" s="246"/>
      <c r="AK27" s="225">
        <v>0</v>
      </c>
      <c r="AL27" s="252" t="s">
        <v>1823</v>
      </c>
      <c r="AM27" s="241">
        <v>0</v>
      </c>
      <c r="AN27" s="242" t="s">
        <v>1823</v>
      </c>
      <c r="AO27" s="226">
        <v>0</v>
      </c>
      <c r="AP27" s="227">
        <v>0</v>
      </c>
      <c r="AQ27" s="229">
        <v>0</v>
      </c>
      <c r="AR27" s="230">
        <v>0</v>
      </c>
      <c r="AS27" s="241">
        <v>0</v>
      </c>
      <c r="AT27" s="242" t="s">
        <v>1823</v>
      </c>
      <c r="AU27" s="229">
        <v>0</v>
      </c>
      <c r="AV27" s="230">
        <v>0</v>
      </c>
      <c r="AW27" s="241">
        <f t="shared" ref="AW27" si="188">+AU27</f>
        <v>0</v>
      </c>
      <c r="AX27" s="242" t="s">
        <v>1823</v>
      </c>
      <c r="AY27" s="241">
        <f t="shared" ref="AY27" si="189">+AW27</f>
        <v>0</v>
      </c>
      <c r="AZ27" s="242" t="s">
        <v>1823</v>
      </c>
      <c r="BA27" s="229">
        <v>0</v>
      </c>
      <c r="BB27" s="230">
        <v>0</v>
      </c>
      <c r="BC27" s="241">
        <f t="shared" ref="BC27" si="190">+BA27</f>
        <v>0</v>
      </c>
      <c r="BD27" s="242" t="s">
        <v>1823</v>
      </c>
      <c r="BE27" s="241">
        <f t="shared" ref="BE27" si="191">+BC27</f>
        <v>0</v>
      </c>
      <c r="BF27" s="242" t="s">
        <v>1823</v>
      </c>
      <c r="BG27" s="241">
        <f t="shared" ref="BG27" si="192">+BE27</f>
        <v>0</v>
      </c>
      <c r="BH27" s="242" t="s">
        <v>1823</v>
      </c>
      <c r="BI27" s="241">
        <f t="shared" ref="BI27" si="193">+BG27</f>
        <v>0</v>
      </c>
      <c r="BJ27" s="242" t="s">
        <v>1823</v>
      </c>
      <c r="BK27" s="241">
        <f t="shared" si="180"/>
        <v>0</v>
      </c>
      <c r="BL27" s="242" t="s">
        <v>1823</v>
      </c>
      <c r="BM27" s="241">
        <f t="shared" si="181"/>
        <v>0</v>
      </c>
      <c r="BN27" s="242" t="s">
        <v>1823</v>
      </c>
      <c r="BO27" s="247"/>
      <c r="BP27" s="248"/>
      <c r="BQ27" s="249"/>
      <c r="BR27" s="248"/>
      <c r="BS27" s="249"/>
      <c r="BT27" s="248"/>
      <c r="BU27" s="249"/>
      <c r="BV27" s="248"/>
      <c r="BW27" s="249"/>
      <c r="BX27" s="248"/>
      <c r="BY27" s="249"/>
      <c r="BZ27" s="248"/>
      <c r="CA27" s="249"/>
      <c r="CB27" s="236" t="s">
        <v>82</v>
      </c>
      <c r="CC27" s="216" t="s">
        <v>649</v>
      </c>
      <c r="CE27" s="239">
        <v>0</v>
      </c>
      <c r="CF27" s="227"/>
      <c r="CK27" s="240"/>
      <c r="CQ27" s="240">
        <f>MAX(H27:AI27)</f>
        <v>1</v>
      </c>
      <c r="CT27" s="437">
        <f t="shared" si="91"/>
        <v>1</v>
      </c>
      <c r="CU27" s="437">
        <f t="shared" si="92"/>
        <v>0</v>
      </c>
      <c r="CV27" s="437">
        <f t="shared" si="93"/>
        <v>0</v>
      </c>
      <c r="CW27" s="437">
        <f t="shared" si="182"/>
        <v>0</v>
      </c>
      <c r="CX27" s="437">
        <f t="shared" si="183"/>
        <v>0</v>
      </c>
      <c r="CY27" s="437">
        <f t="shared" si="96"/>
        <v>0</v>
      </c>
      <c r="CZ27" s="437">
        <f t="shared" ref="CZ27:CZ55" si="194">IF(U27="nd",+T27,+T27+U27)</f>
        <v>0</v>
      </c>
      <c r="DA27" s="437">
        <f t="shared" si="98"/>
        <v>0</v>
      </c>
      <c r="DB27" s="437">
        <f t="shared" si="99"/>
        <v>0</v>
      </c>
      <c r="DC27" s="437">
        <f t="shared" si="107"/>
        <v>0</v>
      </c>
      <c r="DD27" s="437">
        <f t="shared" si="100"/>
        <v>0</v>
      </c>
      <c r="DE27" s="437">
        <f t="shared" si="101"/>
        <v>0</v>
      </c>
      <c r="DF27" s="437">
        <f t="shared" si="102"/>
        <v>0</v>
      </c>
      <c r="DG27" s="496">
        <f t="shared" si="103"/>
        <v>0</v>
      </c>
      <c r="DH27" s="496">
        <f t="shared" si="163"/>
        <v>0</v>
      </c>
      <c r="DI27" s="496">
        <f t="shared" si="164"/>
        <v>0</v>
      </c>
      <c r="DJ27" s="496">
        <f t="shared" si="165"/>
        <v>0</v>
      </c>
      <c r="DK27" s="437">
        <f t="shared" si="166"/>
        <v>0</v>
      </c>
      <c r="DL27" s="633"/>
      <c r="DM27" s="633"/>
      <c r="DO27" s="447">
        <f t="shared" si="138"/>
        <v>4</v>
      </c>
      <c r="DP27" s="447">
        <f t="shared" si="139"/>
        <v>-7</v>
      </c>
      <c r="DQ27" s="447">
        <f t="shared" si="140"/>
        <v>1</v>
      </c>
      <c r="DR27" s="447">
        <f t="shared" si="141"/>
        <v>1</v>
      </c>
      <c r="DS27" s="447">
        <f t="shared" si="142"/>
        <v>2</v>
      </c>
      <c r="DT27" s="447">
        <f t="shared" si="143"/>
        <v>9</v>
      </c>
      <c r="DU27" s="447">
        <f t="shared" si="144"/>
        <v>-2</v>
      </c>
      <c r="DV27" s="447">
        <f t="shared" si="145"/>
        <v>-2</v>
      </c>
      <c r="DW27" s="447">
        <f t="shared" si="146"/>
        <v>0</v>
      </c>
      <c r="DX27" s="447">
        <f t="shared" si="147"/>
        <v>9</v>
      </c>
      <c r="DY27" s="447">
        <f t="shared" si="123"/>
        <v>-11</v>
      </c>
      <c r="DZ27" s="447">
        <f t="shared" si="124"/>
        <v>13</v>
      </c>
      <c r="EA27" s="447">
        <f t="shared" si="125"/>
        <v>0</v>
      </c>
      <c r="EB27" s="447">
        <f t="shared" si="126"/>
        <v>-6</v>
      </c>
      <c r="EC27" s="447">
        <f t="shared" si="127"/>
        <v>23</v>
      </c>
      <c r="ED27" s="447">
        <f t="shared" si="128"/>
        <v>-2</v>
      </c>
      <c r="EE27" s="240">
        <f t="shared" si="129"/>
        <v>-11</v>
      </c>
    </row>
    <row r="28" spans="1:135" ht="16.5">
      <c r="A28" s="216" t="s">
        <v>1227</v>
      </c>
      <c r="B28" s="216" t="s">
        <v>31</v>
      </c>
      <c r="D28" s="216" t="s">
        <v>1087</v>
      </c>
      <c r="E28" s="216" t="s">
        <v>1040</v>
      </c>
      <c r="F28" s="222" t="s">
        <v>368</v>
      </c>
      <c r="G28" s="411" t="s">
        <v>316</v>
      </c>
      <c r="H28" s="226">
        <v>1</v>
      </c>
      <c r="I28" s="226">
        <v>0</v>
      </c>
      <c r="J28" s="241">
        <f>+H28</f>
        <v>1</v>
      </c>
      <c r="K28" s="242" t="s">
        <v>1823</v>
      </c>
      <c r="L28" s="225">
        <v>2</v>
      </c>
      <c r="M28" s="226">
        <v>0</v>
      </c>
      <c r="N28" s="241">
        <f>+P28</f>
        <v>1</v>
      </c>
      <c r="O28" s="242" t="s">
        <v>1823</v>
      </c>
      <c r="P28" s="241">
        <f>+R28</f>
        <v>1</v>
      </c>
      <c r="Q28" s="242" t="s">
        <v>1823</v>
      </c>
      <c r="R28" s="225">
        <v>1</v>
      </c>
      <c r="S28" s="227">
        <v>0</v>
      </c>
      <c r="T28" s="241">
        <f>+R28</f>
        <v>1</v>
      </c>
      <c r="U28" s="242" t="s">
        <v>1823</v>
      </c>
      <c r="V28" s="225">
        <v>1</v>
      </c>
      <c r="W28" s="227">
        <v>0</v>
      </c>
      <c r="X28" s="241">
        <f t="shared" ref="X28" si="195">+V28</f>
        <v>1</v>
      </c>
      <c r="Y28" s="242" t="s">
        <v>1823</v>
      </c>
      <c r="Z28" s="241">
        <f t="shared" ref="Z28" si="196">+X28</f>
        <v>1</v>
      </c>
      <c r="AA28" s="252" t="s">
        <v>1823</v>
      </c>
      <c r="AB28" s="523">
        <v>1</v>
      </c>
      <c r="AC28" s="524">
        <v>0</v>
      </c>
      <c r="AD28" s="239">
        <f t="shared" ref="AD28" si="197">+AB28</f>
        <v>1</v>
      </c>
      <c r="AE28" s="242" t="s">
        <v>1823</v>
      </c>
      <c r="AF28" s="241">
        <f t="shared" ref="AF28" si="198">+AD28</f>
        <v>1</v>
      </c>
      <c r="AG28" s="242" t="s">
        <v>1823</v>
      </c>
      <c r="AH28" s="241">
        <f t="shared" ref="AH28" si="199">+AF28</f>
        <v>1</v>
      </c>
      <c r="AI28" s="242" t="s">
        <v>1823</v>
      </c>
      <c r="AJ28" s="246"/>
      <c r="AK28" s="225">
        <v>1</v>
      </c>
      <c r="AL28" s="226">
        <v>0</v>
      </c>
      <c r="AM28" s="241">
        <f>+AO28</f>
        <v>1</v>
      </c>
      <c r="AN28" s="242" t="s">
        <v>1823</v>
      </c>
      <c r="AO28" s="226">
        <v>1</v>
      </c>
      <c r="AP28" s="227">
        <v>0</v>
      </c>
      <c r="AQ28" s="229">
        <v>0</v>
      </c>
      <c r="AR28" s="230">
        <v>0</v>
      </c>
      <c r="AS28" s="241">
        <v>0</v>
      </c>
      <c r="AT28" s="242" t="s">
        <v>1823</v>
      </c>
      <c r="AU28" s="229">
        <v>0</v>
      </c>
      <c r="AV28" s="230">
        <v>0</v>
      </c>
      <c r="AW28" s="241">
        <f t="shared" ref="AW28" si="200">+AU28</f>
        <v>0</v>
      </c>
      <c r="AX28" s="242" t="s">
        <v>1823</v>
      </c>
      <c r="AY28" s="241">
        <f t="shared" ref="AY28:AY29" si="201">+AW28</f>
        <v>0</v>
      </c>
      <c r="AZ28" s="242" t="s">
        <v>1823</v>
      </c>
      <c r="BA28" s="229">
        <v>0</v>
      </c>
      <c r="BB28" s="230">
        <v>0</v>
      </c>
      <c r="BC28" s="241">
        <f t="shared" ref="BC28:BC29" si="202">+BA28</f>
        <v>0</v>
      </c>
      <c r="BD28" s="242" t="s">
        <v>1823</v>
      </c>
      <c r="BE28" s="241">
        <f t="shared" ref="BE28:BE29" si="203">+BC28</f>
        <v>0</v>
      </c>
      <c r="BF28" s="242" t="s">
        <v>1823</v>
      </c>
      <c r="BG28" s="241">
        <f t="shared" ref="BG28:BG29" si="204">+BE28</f>
        <v>0</v>
      </c>
      <c r="BH28" s="242" t="s">
        <v>1823</v>
      </c>
      <c r="BI28" s="241">
        <f t="shared" ref="BI28:BI29" si="205">+BG28</f>
        <v>0</v>
      </c>
      <c r="BJ28" s="242" t="s">
        <v>1823</v>
      </c>
      <c r="BK28" s="241">
        <f t="shared" ref="BK28:BK29" si="206">+BI28</f>
        <v>0</v>
      </c>
      <c r="BL28" s="242" t="s">
        <v>1823</v>
      </c>
      <c r="BM28" s="241">
        <f t="shared" ref="BM28:BM29" si="207">+BK28</f>
        <v>0</v>
      </c>
      <c r="BN28" s="242" t="s">
        <v>1823</v>
      </c>
      <c r="BO28" s="247"/>
      <c r="BP28" s="248"/>
      <c r="BQ28" s="249"/>
      <c r="BR28" s="248"/>
      <c r="BS28" s="249"/>
      <c r="BT28" s="248"/>
      <c r="BU28" s="249"/>
      <c r="BV28" s="248"/>
      <c r="BW28" s="249"/>
      <c r="BX28" s="248"/>
      <c r="BY28" s="249"/>
      <c r="BZ28" s="248"/>
      <c r="CA28" s="249"/>
      <c r="CB28" s="250" t="s">
        <v>379</v>
      </c>
      <c r="CC28" s="238" t="s">
        <v>623</v>
      </c>
      <c r="CD28" s="238"/>
      <c r="CE28" s="239"/>
      <c r="CF28" s="227"/>
      <c r="CK28" s="240"/>
      <c r="CQ28" s="240">
        <f>MAX(H28:AI28)</f>
        <v>2</v>
      </c>
      <c r="CT28" s="437">
        <f t="shared" si="91"/>
        <v>1</v>
      </c>
      <c r="CU28" s="437">
        <f t="shared" si="92"/>
        <v>1</v>
      </c>
      <c r="CV28" s="437">
        <f t="shared" si="93"/>
        <v>2</v>
      </c>
      <c r="CW28" s="437">
        <f t="shared" si="182"/>
        <v>1</v>
      </c>
      <c r="CX28" s="437">
        <f t="shared" si="183"/>
        <v>1</v>
      </c>
      <c r="CY28" s="437">
        <f t="shared" si="96"/>
        <v>1</v>
      </c>
      <c r="CZ28" s="437">
        <f t="shared" si="194"/>
        <v>1</v>
      </c>
      <c r="DA28" s="437">
        <f t="shared" si="98"/>
        <v>1</v>
      </c>
      <c r="DB28" s="437">
        <f t="shared" si="99"/>
        <v>1</v>
      </c>
      <c r="DC28" s="437">
        <f t="shared" si="107"/>
        <v>1</v>
      </c>
      <c r="DD28" s="437">
        <f t="shared" si="100"/>
        <v>1</v>
      </c>
      <c r="DE28" s="437">
        <f t="shared" si="101"/>
        <v>1</v>
      </c>
      <c r="DF28" s="437">
        <f t="shared" si="102"/>
        <v>1</v>
      </c>
      <c r="DG28" s="496">
        <f t="shared" si="103"/>
        <v>1</v>
      </c>
      <c r="DH28" s="496">
        <f t="shared" si="163"/>
        <v>1</v>
      </c>
      <c r="DI28" s="496">
        <f t="shared" si="164"/>
        <v>1</v>
      </c>
      <c r="DJ28" s="496">
        <f t="shared" si="165"/>
        <v>1</v>
      </c>
      <c r="DK28" s="437">
        <f t="shared" si="166"/>
        <v>0</v>
      </c>
      <c r="DL28" s="633"/>
      <c r="DM28" s="633"/>
      <c r="DO28" s="447">
        <f t="shared" si="138"/>
        <v>5</v>
      </c>
      <c r="DP28" s="447">
        <f t="shared" si="139"/>
        <v>-8</v>
      </c>
      <c r="DQ28" s="447">
        <f t="shared" si="140"/>
        <v>1</v>
      </c>
      <c r="DR28" s="447">
        <f t="shared" si="141"/>
        <v>1</v>
      </c>
      <c r="DS28" s="447">
        <f t="shared" si="142"/>
        <v>2</v>
      </c>
      <c r="DT28" s="447">
        <f t="shared" si="143"/>
        <v>9</v>
      </c>
      <c r="DU28" s="447">
        <f t="shared" si="144"/>
        <v>-2</v>
      </c>
      <c r="DV28" s="447">
        <f t="shared" si="145"/>
        <v>-2</v>
      </c>
      <c r="DW28" s="447">
        <f t="shared" si="146"/>
        <v>0</v>
      </c>
      <c r="DX28" s="447">
        <f t="shared" si="147"/>
        <v>9</v>
      </c>
      <c r="DY28" s="447">
        <f t="shared" si="123"/>
        <v>-11</v>
      </c>
      <c r="DZ28" s="447">
        <f t="shared" si="124"/>
        <v>13</v>
      </c>
      <c r="EA28" s="447">
        <f t="shared" si="125"/>
        <v>0</v>
      </c>
      <c r="EB28" s="447">
        <f t="shared" si="126"/>
        <v>-6</v>
      </c>
      <c r="EC28" s="447">
        <f t="shared" si="127"/>
        <v>23</v>
      </c>
      <c r="ED28" s="447">
        <f t="shared" si="128"/>
        <v>-2</v>
      </c>
      <c r="EE28" s="240">
        <f t="shared" si="129"/>
        <v>-12</v>
      </c>
    </row>
    <row r="29" spans="1:135" ht="16.5">
      <c r="A29" s="51" t="s">
        <v>1227</v>
      </c>
      <c r="B29" s="216" t="s">
        <v>31</v>
      </c>
      <c r="D29" s="216" t="s">
        <v>1087</v>
      </c>
      <c r="E29" s="216" t="s">
        <v>1042</v>
      </c>
      <c r="F29" s="222" t="s">
        <v>1114</v>
      </c>
      <c r="G29" s="432" t="s">
        <v>1070</v>
      </c>
      <c r="H29" s="10">
        <v>0</v>
      </c>
      <c r="I29" s="10">
        <v>0</v>
      </c>
      <c r="J29" s="241">
        <f>+L29</f>
        <v>0</v>
      </c>
      <c r="K29" s="242" t="s">
        <v>1823</v>
      </c>
      <c r="L29" s="3">
        <v>0</v>
      </c>
      <c r="M29" s="10">
        <v>0</v>
      </c>
      <c r="N29" s="241">
        <f>+P29</f>
        <v>0</v>
      </c>
      <c r="O29" s="242" t="s">
        <v>1823</v>
      </c>
      <c r="P29" s="241">
        <f>+R29</f>
        <v>0</v>
      </c>
      <c r="Q29" s="242" t="s">
        <v>1823</v>
      </c>
      <c r="R29" s="260">
        <v>0</v>
      </c>
      <c r="S29" s="4">
        <v>0</v>
      </c>
      <c r="T29" s="20">
        <f>+V29</f>
        <v>0</v>
      </c>
      <c r="U29" s="168" t="s">
        <v>1823</v>
      </c>
      <c r="V29" s="31">
        <v>0</v>
      </c>
      <c r="W29" s="4">
        <v>0</v>
      </c>
      <c r="X29" s="10">
        <v>1</v>
      </c>
      <c r="Y29" s="4">
        <v>0</v>
      </c>
      <c r="Z29" s="20">
        <f>+AB29</f>
        <v>0</v>
      </c>
      <c r="AA29" s="166" t="s">
        <v>1823</v>
      </c>
      <c r="AB29" s="527">
        <v>0</v>
      </c>
      <c r="AC29" s="528">
        <v>0</v>
      </c>
      <c r="AD29" s="22">
        <f t="shared" ref="AD29" si="208">+AF29</f>
        <v>0</v>
      </c>
      <c r="AE29" s="168" t="s">
        <v>1823</v>
      </c>
      <c r="AF29" s="20">
        <f t="shared" ref="AF29" si="209">+AH29</f>
        <v>0</v>
      </c>
      <c r="AG29" s="168" t="s">
        <v>1823</v>
      </c>
      <c r="AH29" s="3">
        <v>0</v>
      </c>
      <c r="AI29" s="4">
        <v>0</v>
      </c>
      <c r="AJ29" s="246"/>
      <c r="AK29" s="225">
        <v>0</v>
      </c>
      <c r="AL29" s="226">
        <v>0</v>
      </c>
      <c r="AM29" s="241">
        <f>+AO29</f>
        <v>0</v>
      </c>
      <c r="AN29" s="242" t="s">
        <v>1823</v>
      </c>
      <c r="AO29" s="226">
        <v>0</v>
      </c>
      <c r="AP29" s="227">
        <v>0</v>
      </c>
      <c r="AQ29" s="225">
        <v>0</v>
      </c>
      <c r="AR29" s="227">
        <v>0</v>
      </c>
      <c r="AS29" s="241">
        <v>0</v>
      </c>
      <c r="AT29" s="259" t="s">
        <v>1823</v>
      </c>
      <c r="AU29" s="225">
        <v>0</v>
      </c>
      <c r="AV29" s="227">
        <v>0</v>
      </c>
      <c r="AW29" s="241">
        <f t="shared" ref="AW29" si="210">+AU29</f>
        <v>0</v>
      </c>
      <c r="AX29" s="242" t="s">
        <v>1823</v>
      </c>
      <c r="AY29" s="241">
        <f t="shared" si="201"/>
        <v>0</v>
      </c>
      <c r="AZ29" s="242" t="s">
        <v>1823</v>
      </c>
      <c r="BA29" s="241">
        <f t="shared" ref="BA29" si="211">+AY29</f>
        <v>0</v>
      </c>
      <c r="BB29" s="242" t="s">
        <v>1823</v>
      </c>
      <c r="BC29" s="241">
        <f t="shared" si="202"/>
        <v>0</v>
      </c>
      <c r="BD29" s="242" t="s">
        <v>1823</v>
      </c>
      <c r="BE29" s="241">
        <f t="shared" si="203"/>
        <v>0</v>
      </c>
      <c r="BF29" s="242" t="s">
        <v>1823</v>
      </c>
      <c r="BG29" s="241">
        <f t="shared" si="204"/>
        <v>0</v>
      </c>
      <c r="BH29" s="242" t="s">
        <v>1823</v>
      </c>
      <c r="BI29" s="241">
        <f t="shared" si="205"/>
        <v>0</v>
      </c>
      <c r="BJ29" s="242" t="s">
        <v>1823</v>
      </c>
      <c r="BK29" s="241">
        <f t="shared" si="206"/>
        <v>0</v>
      </c>
      <c r="BL29" s="242" t="s">
        <v>1823</v>
      </c>
      <c r="BM29" s="241">
        <f t="shared" si="207"/>
        <v>0</v>
      </c>
      <c r="BN29" s="242" t="s">
        <v>1823</v>
      </c>
      <c r="BO29" s="247"/>
      <c r="BP29" s="248"/>
      <c r="BQ29" s="249"/>
      <c r="BR29" s="248"/>
      <c r="BS29" s="249"/>
      <c r="BT29" s="248"/>
      <c r="BU29" s="249"/>
      <c r="BV29" s="248"/>
      <c r="BW29" s="249"/>
      <c r="BX29" s="248"/>
      <c r="BY29" s="249"/>
      <c r="BZ29" s="248"/>
      <c r="CA29" s="249"/>
      <c r="CB29" s="236" t="s">
        <v>934</v>
      </c>
      <c r="CC29" s="238"/>
      <c r="CD29" s="238"/>
      <c r="CE29" s="239"/>
      <c r="CF29" s="227"/>
      <c r="CK29" s="240"/>
      <c r="CT29" s="437">
        <f t="shared" si="91"/>
        <v>0</v>
      </c>
      <c r="CU29" s="437">
        <f t="shared" si="92"/>
        <v>0</v>
      </c>
      <c r="CV29" s="437">
        <f t="shared" si="93"/>
        <v>0</v>
      </c>
      <c r="CW29" s="437">
        <f t="shared" si="182"/>
        <v>0</v>
      </c>
      <c r="CX29" s="437">
        <f t="shared" si="183"/>
        <v>0</v>
      </c>
      <c r="CY29" s="437">
        <f t="shared" si="96"/>
        <v>0</v>
      </c>
      <c r="CZ29" s="437">
        <f t="shared" si="194"/>
        <v>0</v>
      </c>
      <c r="DA29" s="437">
        <f t="shared" si="98"/>
        <v>0</v>
      </c>
      <c r="DB29" s="437">
        <f t="shared" si="99"/>
        <v>1</v>
      </c>
      <c r="DC29" s="437">
        <f t="shared" si="107"/>
        <v>0</v>
      </c>
      <c r="DD29" s="437">
        <f t="shared" si="100"/>
        <v>0</v>
      </c>
      <c r="DE29" s="437">
        <f t="shared" si="101"/>
        <v>0</v>
      </c>
      <c r="DF29" s="437">
        <f t="shared" si="102"/>
        <v>0</v>
      </c>
      <c r="DG29" s="496">
        <f t="shared" si="103"/>
        <v>0</v>
      </c>
      <c r="DH29" s="496">
        <f t="shared" si="163"/>
        <v>0</v>
      </c>
      <c r="DI29" s="496">
        <f t="shared" si="164"/>
        <v>0</v>
      </c>
      <c r="DJ29" s="496">
        <f t="shared" si="165"/>
        <v>0</v>
      </c>
      <c r="DK29" s="437">
        <f t="shared" si="166"/>
        <v>0</v>
      </c>
      <c r="DL29" s="633"/>
      <c r="DM29" s="633"/>
      <c r="DO29" s="447">
        <f t="shared" si="138"/>
        <v>5</v>
      </c>
      <c r="DP29" s="447">
        <f t="shared" si="139"/>
        <v>-8</v>
      </c>
      <c r="DQ29" s="447">
        <f t="shared" si="140"/>
        <v>1</v>
      </c>
      <c r="DR29" s="447">
        <f t="shared" si="141"/>
        <v>1</v>
      </c>
      <c r="DS29" s="447">
        <f t="shared" si="142"/>
        <v>2</v>
      </c>
      <c r="DT29" s="447">
        <f t="shared" si="143"/>
        <v>9</v>
      </c>
      <c r="DU29" s="447">
        <f t="shared" si="144"/>
        <v>-2</v>
      </c>
      <c r="DV29" s="447">
        <f t="shared" si="145"/>
        <v>-1</v>
      </c>
      <c r="DW29" s="447">
        <f t="shared" si="146"/>
        <v>-1</v>
      </c>
      <c r="DX29" s="447">
        <f t="shared" si="147"/>
        <v>8</v>
      </c>
      <c r="DY29" s="447">
        <f t="shared" si="123"/>
        <v>-11</v>
      </c>
      <c r="DZ29" s="447">
        <f t="shared" si="124"/>
        <v>13</v>
      </c>
      <c r="EA29" s="447">
        <f t="shared" si="125"/>
        <v>0</v>
      </c>
      <c r="EB29" s="447">
        <f t="shared" si="126"/>
        <v>-6</v>
      </c>
      <c r="EC29" s="447">
        <f t="shared" si="127"/>
        <v>23</v>
      </c>
      <c r="ED29" s="447">
        <f t="shared" si="128"/>
        <v>-2</v>
      </c>
      <c r="EE29" s="240">
        <f t="shared" si="129"/>
        <v>-12</v>
      </c>
    </row>
    <row r="30" spans="1:135" ht="16.5">
      <c r="A30" s="51" t="s">
        <v>1227</v>
      </c>
      <c r="B30" s="216" t="s">
        <v>31</v>
      </c>
      <c r="D30" s="216" t="s">
        <v>1087</v>
      </c>
      <c r="E30" s="216" t="s">
        <v>1042</v>
      </c>
      <c r="F30" s="222" t="s">
        <v>1114</v>
      </c>
      <c r="G30" s="411" t="s">
        <v>1408</v>
      </c>
      <c r="H30" s="10">
        <v>0</v>
      </c>
      <c r="I30" s="10">
        <v>1</v>
      </c>
      <c r="J30" s="20">
        <v>0</v>
      </c>
      <c r="K30" s="168" t="s">
        <v>1823</v>
      </c>
      <c r="L30" s="3">
        <v>0</v>
      </c>
      <c r="M30" s="10" t="s">
        <v>85</v>
      </c>
      <c r="N30" s="20">
        <v>0</v>
      </c>
      <c r="O30" s="168" t="s">
        <v>1823</v>
      </c>
      <c r="P30" s="20">
        <v>0</v>
      </c>
      <c r="Q30" s="168" t="s">
        <v>1823</v>
      </c>
      <c r="R30" s="31">
        <v>0</v>
      </c>
      <c r="S30" s="4" t="s">
        <v>85</v>
      </c>
      <c r="T30" s="20">
        <f>+V30</f>
        <v>0</v>
      </c>
      <c r="U30" s="168" t="s">
        <v>1823</v>
      </c>
      <c r="V30" s="31">
        <v>0</v>
      </c>
      <c r="W30" s="4" t="s">
        <v>85</v>
      </c>
      <c r="X30" s="31">
        <v>0</v>
      </c>
      <c r="Y30" s="4" t="s">
        <v>85</v>
      </c>
      <c r="Z30" s="20">
        <f>+AB30</f>
        <v>0</v>
      </c>
      <c r="AA30" s="166" t="s">
        <v>1823</v>
      </c>
      <c r="AB30" s="527">
        <v>0</v>
      </c>
      <c r="AC30" s="528">
        <v>0</v>
      </c>
      <c r="AD30" s="22">
        <f t="shared" ref="AD30" si="212">+AF30</f>
        <v>0</v>
      </c>
      <c r="AE30" s="168" t="s">
        <v>1823</v>
      </c>
      <c r="AF30" s="20">
        <f t="shared" ref="AF30" si="213">+AH30</f>
        <v>0</v>
      </c>
      <c r="AG30" s="168" t="s">
        <v>1823</v>
      </c>
      <c r="AH30" s="3">
        <v>0</v>
      </c>
      <c r="AI30" s="4">
        <v>0</v>
      </c>
      <c r="AJ30" s="246"/>
      <c r="AK30" s="241">
        <f>+AM30</f>
        <v>0</v>
      </c>
      <c r="AL30" s="242" t="s">
        <v>1823</v>
      </c>
      <c r="AM30" s="241">
        <f>+AO30</f>
        <v>0</v>
      </c>
      <c r="AN30" s="242" t="s">
        <v>1823</v>
      </c>
      <c r="AO30" s="226">
        <v>0</v>
      </c>
      <c r="AP30" s="227">
        <v>0</v>
      </c>
      <c r="AQ30" s="229">
        <v>0</v>
      </c>
      <c r="AR30" s="230">
        <v>0</v>
      </c>
      <c r="AS30" s="241">
        <v>0</v>
      </c>
      <c r="AT30" s="242" t="s">
        <v>1823</v>
      </c>
      <c r="AU30" s="229">
        <v>0</v>
      </c>
      <c r="AV30" s="230">
        <v>0</v>
      </c>
      <c r="AW30" s="241">
        <f t="shared" ref="AW30" si="214">+AU30</f>
        <v>0</v>
      </c>
      <c r="AX30" s="242" t="s">
        <v>1823</v>
      </c>
      <c r="AY30" s="241">
        <f t="shared" ref="AY30" si="215">+AW30</f>
        <v>0</v>
      </c>
      <c r="AZ30" s="242" t="s">
        <v>1823</v>
      </c>
      <c r="BA30" s="241">
        <f t="shared" ref="BA30" si="216">+AY30</f>
        <v>0</v>
      </c>
      <c r="BB30" s="242" t="s">
        <v>1823</v>
      </c>
      <c r="BC30" s="241">
        <f t="shared" ref="BC30" si="217">+BA30</f>
        <v>0</v>
      </c>
      <c r="BD30" s="242" t="s">
        <v>1823</v>
      </c>
      <c r="BE30" s="241">
        <f t="shared" ref="BE30" si="218">+BC30</f>
        <v>0</v>
      </c>
      <c r="BF30" s="242" t="s">
        <v>1823</v>
      </c>
      <c r="BG30" s="241">
        <f t="shared" ref="BG30" si="219">+BE30</f>
        <v>0</v>
      </c>
      <c r="BH30" s="242" t="s">
        <v>1823</v>
      </c>
      <c r="BI30" s="241">
        <f t="shared" ref="BI30" si="220">+BG30</f>
        <v>0</v>
      </c>
      <c r="BJ30" s="242" t="s">
        <v>1823</v>
      </c>
      <c r="BK30" s="241">
        <f t="shared" ref="BK30" si="221">+BI30</f>
        <v>0</v>
      </c>
      <c r="BL30" s="242" t="s">
        <v>1823</v>
      </c>
      <c r="BM30" s="241">
        <f t="shared" ref="BM30" si="222">+BK30</f>
        <v>0</v>
      </c>
      <c r="BN30" s="242" t="s">
        <v>1823</v>
      </c>
      <c r="BO30" s="247"/>
      <c r="BP30" s="248"/>
      <c r="BQ30" s="249"/>
      <c r="BR30" s="248"/>
      <c r="BS30" s="249"/>
      <c r="BT30" s="248"/>
      <c r="BU30" s="249"/>
      <c r="BV30" s="248"/>
      <c r="BW30" s="249"/>
      <c r="BX30" s="248"/>
      <c r="BY30" s="249"/>
      <c r="BZ30" s="248"/>
      <c r="CA30" s="249"/>
      <c r="CB30" s="236" t="s">
        <v>934</v>
      </c>
      <c r="CC30" s="238"/>
      <c r="CD30" s="238"/>
      <c r="CE30" s="239"/>
      <c r="CF30" s="227"/>
      <c r="CK30" s="240"/>
      <c r="CT30" s="437">
        <f t="shared" si="91"/>
        <v>1</v>
      </c>
      <c r="CU30" s="437">
        <f t="shared" si="92"/>
        <v>0</v>
      </c>
      <c r="CV30" s="437"/>
      <c r="CW30" s="437">
        <f t="shared" si="182"/>
        <v>0</v>
      </c>
      <c r="CX30" s="437">
        <f t="shared" si="183"/>
        <v>0</v>
      </c>
      <c r="CY30" s="437"/>
      <c r="CZ30" s="437">
        <f t="shared" si="194"/>
        <v>0</v>
      </c>
      <c r="DA30" s="437"/>
      <c r="DB30" s="437"/>
      <c r="DC30" s="437">
        <f t="shared" si="107"/>
        <v>0</v>
      </c>
      <c r="DD30" s="437">
        <f t="shared" si="100"/>
        <v>0</v>
      </c>
      <c r="DE30" s="437">
        <f t="shared" si="101"/>
        <v>0</v>
      </c>
      <c r="DF30" s="437">
        <f t="shared" si="102"/>
        <v>0</v>
      </c>
      <c r="DG30" s="496">
        <f t="shared" si="103"/>
        <v>0</v>
      </c>
      <c r="DH30" s="496">
        <f t="shared" si="163"/>
        <v>0</v>
      </c>
      <c r="DI30" s="496">
        <f t="shared" si="164"/>
        <v>0</v>
      </c>
      <c r="DJ30" s="496">
        <f t="shared" si="165"/>
        <v>0</v>
      </c>
      <c r="DK30" s="437">
        <f t="shared" si="166"/>
        <v>0</v>
      </c>
      <c r="DL30" s="633"/>
      <c r="DM30" s="633"/>
      <c r="DO30" s="447">
        <f t="shared" si="138"/>
        <v>5</v>
      </c>
      <c r="DP30" s="447">
        <f t="shared" si="139"/>
        <v>-8</v>
      </c>
      <c r="DQ30" s="447">
        <f t="shared" si="140"/>
        <v>1</v>
      </c>
      <c r="DR30" s="447">
        <f t="shared" si="141"/>
        <v>1</v>
      </c>
      <c r="DS30" s="447">
        <f t="shared" si="142"/>
        <v>2</v>
      </c>
      <c r="DT30" s="447">
        <f t="shared" si="143"/>
        <v>9</v>
      </c>
      <c r="DU30" s="447">
        <f t="shared" si="144"/>
        <v>-2</v>
      </c>
      <c r="DV30" s="447">
        <f t="shared" si="145"/>
        <v>-1</v>
      </c>
      <c r="DW30" s="447">
        <f t="shared" si="146"/>
        <v>-1</v>
      </c>
      <c r="DX30" s="447">
        <f t="shared" si="147"/>
        <v>8</v>
      </c>
      <c r="DY30" s="447">
        <f t="shared" si="123"/>
        <v>-11</v>
      </c>
      <c r="DZ30" s="447">
        <f t="shared" si="124"/>
        <v>13</v>
      </c>
      <c r="EA30" s="447">
        <f t="shared" si="125"/>
        <v>0</v>
      </c>
      <c r="EB30" s="447">
        <f t="shared" si="126"/>
        <v>-6</v>
      </c>
      <c r="EC30" s="447">
        <f t="shared" si="127"/>
        <v>23</v>
      </c>
      <c r="ED30" s="447">
        <f t="shared" si="128"/>
        <v>-2</v>
      </c>
      <c r="EE30" s="240">
        <f t="shared" si="129"/>
        <v>-12</v>
      </c>
    </row>
    <row r="31" spans="1:135" ht="16.5">
      <c r="A31" s="216" t="s">
        <v>1227</v>
      </c>
      <c r="B31" s="216" t="s">
        <v>31</v>
      </c>
      <c r="D31" s="216" t="s">
        <v>1087</v>
      </c>
      <c r="E31" s="216" t="s">
        <v>1040</v>
      </c>
      <c r="F31" s="222" t="s">
        <v>368</v>
      </c>
      <c r="G31" s="411" t="s">
        <v>1571</v>
      </c>
      <c r="H31" s="226">
        <v>0</v>
      </c>
      <c r="I31" s="226">
        <v>0</v>
      </c>
      <c r="J31" s="241">
        <f>+L31</f>
        <v>0</v>
      </c>
      <c r="K31" s="242" t="s">
        <v>1823</v>
      </c>
      <c r="L31" s="225">
        <v>0</v>
      </c>
      <c r="M31" s="226">
        <v>0</v>
      </c>
      <c r="N31" s="241">
        <f>+P31</f>
        <v>0</v>
      </c>
      <c r="O31" s="242" t="s">
        <v>1823</v>
      </c>
      <c r="P31" s="241">
        <f>+R31</f>
        <v>0</v>
      </c>
      <c r="Q31" s="242" t="s">
        <v>1823</v>
      </c>
      <c r="R31" s="260">
        <v>0</v>
      </c>
      <c r="S31" s="227">
        <v>0</v>
      </c>
      <c r="T31" s="560">
        <f>+V31</f>
        <v>2</v>
      </c>
      <c r="U31" s="559" t="s">
        <v>1823</v>
      </c>
      <c r="V31" s="225">
        <v>2</v>
      </c>
      <c r="W31" s="227">
        <v>0</v>
      </c>
      <c r="X31" s="241">
        <f>+Z31</f>
        <v>1</v>
      </c>
      <c r="Y31" s="242" t="s">
        <v>1823</v>
      </c>
      <c r="Z31" s="241">
        <f>+AB31</f>
        <v>1</v>
      </c>
      <c r="AA31" s="252" t="s">
        <v>1823</v>
      </c>
      <c r="AB31" s="523">
        <v>1</v>
      </c>
      <c r="AC31" s="524">
        <v>0</v>
      </c>
      <c r="AD31" s="239">
        <f t="shared" ref="AD31" si="223">+AB31</f>
        <v>1</v>
      </c>
      <c r="AE31" s="242" t="s">
        <v>1823</v>
      </c>
      <c r="AF31" s="241">
        <f t="shared" ref="AF31" si="224">+AD31</f>
        <v>1</v>
      </c>
      <c r="AG31" s="242" t="s">
        <v>1823</v>
      </c>
      <c r="AH31" s="241">
        <f t="shared" ref="AH31" si="225">+AF31</f>
        <v>1</v>
      </c>
      <c r="AI31" s="242" t="s">
        <v>1823</v>
      </c>
      <c r="AJ31" s="246"/>
      <c r="AK31" s="225">
        <v>2</v>
      </c>
      <c r="AL31" s="226">
        <v>0</v>
      </c>
      <c r="AM31" s="241">
        <f>+AO31</f>
        <v>0</v>
      </c>
      <c r="AN31" s="242" t="s">
        <v>1823</v>
      </c>
      <c r="AO31" s="226">
        <v>0</v>
      </c>
      <c r="AP31" s="227">
        <v>0</v>
      </c>
      <c r="AQ31" s="229">
        <v>0</v>
      </c>
      <c r="AR31" s="230">
        <v>0</v>
      </c>
      <c r="AS31" s="241">
        <v>0</v>
      </c>
      <c r="AT31" s="242" t="s">
        <v>1823</v>
      </c>
      <c r="AU31" s="229">
        <v>0</v>
      </c>
      <c r="AV31" s="230">
        <v>0</v>
      </c>
      <c r="AW31" s="241">
        <f t="shared" ref="AW31" si="226">+AU31</f>
        <v>0</v>
      </c>
      <c r="AX31" s="242" t="s">
        <v>1823</v>
      </c>
      <c r="AY31" s="241">
        <f t="shared" ref="AY31" si="227">+AW31</f>
        <v>0</v>
      </c>
      <c r="AZ31" s="242" t="s">
        <v>1823</v>
      </c>
      <c r="BA31" s="229">
        <v>0</v>
      </c>
      <c r="BB31" s="230">
        <v>0</v>
      </c>
      <c r="BC31" s="241">
        <f t="shared" ref="BC31" si="228">+BA31</f>
        <v>0</v>
      </c>
      <c r="BD31" s="242" t="s">
        <v>1823</v>
      </c>
      <c r="BE31" s="241">
        <f t="shared" ref="BE31" si="229">+BC31</f>
        <v>0</v>
      </c>
      <c r="BF31" s="242" t="s">
        <v>1823</v>
      </c>
      <c r="BG31" s="241">
        <f t="shared" ref="BG31" si="230">+BE31</f>
        <v>0</v>
      </c>
      <c r="BH31" s="242" t="s">
        <v>1823</v>
      </c>
      <c r="BI31" s="241">
        <f t="shared" ref="BI31" si="231">+BG31</f>
        <v>0</v>
      </c>
      <c r="BJ31" s="242" t="s">
        <v>1823</v>
      </c>
      <c r="BK31" s="241">
        <f t="shared" ref="BK31" si="232">+BI31</f>
        <v>0</v>
      </c>
      <c r="BL31" s="242" t="s">
        <v>1823</v>
      </c>
      <c r="BM31" s="241">
        <f t="shared" ref="BM31" si="233">+BK31</f>
        <v>0</v>
      </c>
      <c r="BN31" s="242" t="s">
        <v>1823</v>
      </c>
      <c r="BO31" s="247"/>
      <c r="BP31" s="248"/>
      <c r="BQ31" s="249"/>
      <c r="BR31" s="248"/>
      <c r="BS31" s="249"/>
      <c r="BT31" s="248"/>
      <c r="BU31" s="249"/>
      <c r="BV31" s="248"/>
      <c r="BW31" s="249"/>
      <c r="BX31" s="248"/>
      <c r="BY31" s="249"/>
      <c r="BZ31" s="248"/>
      <c r="CA31" s="249"/>
      <c r="CB31" s="250" t="s">
        <v>262</v>
      </c>
      <c r="CC31" s="261" t="s">
        <v>559</v>
      </c>
      <c r="CD31" s="238"/>
      <c r="CE31" s="239"/>
      <c r="CF31" s="227"/>
      <c r="CK31" s="240"/>
      <c r="CQ31" s="240">
        <f>MAX(H31:AI31)</f>
        <v>2</v>
      </c>
      <c r="CT31" s="437">
        <f t="shared" si="91"/>
        <v>0</v>
      </c>
      <c r="CU31" s="437">
        <f t="shared" si="92"/>
        <v>0</v>
      </c>
      <c r="CV31" s="437">
        <f t="shared" ref="CV31:CV55" si="234">IF(M31="nd",+L31,+L31+M31)</f>
        <v>0</v>
      </c>
      <c r="CW31" s="437">
        <f t="shared" si="182"/>
        <v>0</v>
      </c>
      <c r="CX31" s="437">
        <f t="shared" si="183"/>
        <v>0</v>
      </c>
      <c r="CY31" s="437">
        <f t="shared" ref="CY31:CY55" si="235">IF(S31="nd",+R31,+R31+S31)</f>
        <v>0</v>
      </c>
      <c r="CZ31" s="437">
        <f t="shared" si="194"/>
        <v>2</v>
      </c>
      <c r="DA31" s="437">
        <f t="shared" ref="DA31:DA55" si="236">IF(W31="nd",+V31,+V31+W31)</f>
        <v>2</v>
      </c>
      <c r="DB31" s="437">
        <f>IF(Y31="nd",+X31,+X31+Y31)</f>
        <v>1</v>
      </c>
      <c r="DC31" s="437">
        <f t="shared" si="107"/>
        <v>1</v>
      </c>
      <c r="DD31" s="437">
        <f t="shared" si="100"/>
        <v>1</v>
      </c>
      <c r="DE31" s="437">
        <f t="shared" si="101"/>
        <v>1</v>
      </c>
      <c r="DF31" s="437">
        <f t="shared" si="102"/>
        <v>1</v>
      </c>
      <c r="DG31" s="496">
        <f t="shared" si="103"/>
        <v>1</v>
      </c>
      <c r="DH31" s="496">
        <f t="shared" si="163"/>
        <v>2</v>
      </c>
      <c r="DI31" s="496">
        <f t="shared" si="164"/>
        <v>0</v>
      </c>
      <c r="DJ31" s="496">
        <f t="shared" si="165"/>
        <v>0</v>
      </c>
      <c r="DK31" s="437">
        <f t="shared" si="166"/>
        <v>0</v>
      </c>
      <c r="DL31" s="633"/>
      <c r="DM31" s="633"/>
      <c r="DO31" s="447">
        <f t="shared" si="138"/>
        <v>5</v>
      </c>
      <c r="DP31" s="447">
        <f t="shared" si="139"/>
        <v>-8</v>
      </c>
      <c r="DQ31" s="447">
        <f t="shared" si="140"/>
        <v>1</v>
      </c>
      <c r="DR31" s="447">
        <f t="shared" si="141"/>
        <v>1</v>
      </c>
      <c r="DS31" s="447">
        <f t="shared" si="142"/>
        <v>2</v>
      </c>
      <c r="DT31" s="447">
        <f t="shared" si="143"/>
        <v>11</v>
      </c>
      <c r="DU31" s="447">
        <f t="shared" si="144"/>
        <v>-2</v>
      </c>
      <c r="DV31" s="447">
        <f t="shared" si="145"/>
        <v>-2</v>
      </c>
      <c r="DW31" s="447">
        <f t="shared" si="146"/>
        <v>-1</v>
      </c>
      <c r="DX31" s="447">
        <f t="shared" si="147"/>
        <v>8</v>
      </c>
      <c r="DY31" s="447">
        <f t="shared" si="123"/>
        <v>-11</v>
      </c>
      <c r="DZ31" s="447">
        <f t="shared" si="124"/>
        <v>13</v>
      </c>
      <c r="EA31" s="447">
        <f t="shared" si="125"/>
        <v>0</v>
      </c>
      <c r="EB31" s="447">
        <f t="shared" si="126"/>
        <v>-4</v>
      </c>
      <c r="EC31" s="447">
        <f t="shared" si="127"/>
        <v>22</v>
      </c>
      <c r="ED31" s="447">
        <f t="shared" si="128"/>
        <v>-2</v>
      </c>
      <c r="EE31" s="240">
        <f t="shared" si="129"/>
        <v>-12</v>
      </c>
    </row>
    <row r="32" spans="1:135" ht="16.5">
      <c r="A32" s="216" t="s">
        <v>1227</v>
      </c>
      <c r="B32" s="216" t="s">
        <v>31</v>
      </c>
      <c r="D32" s="216" t="s">
        <v>1087</v>
      </c>
      <c r="E32" s="216" t="s">
        <v>1040</v>
      </c>
      <c r="F32" s="222" t="s">
        <v>368</v>
      </c>
      <c r="G32" s="411" t="s">
        <v>1461</v>
      </c>
      <c r="H32" s="226">
        <v>0</v>
      </c>
      <c r="I32" s="226">
        <v>0</v>
      </c>
      <c r="J32" s="241">
        <f>+L32</f>
        <v>0</v>
      </c>
      <c r="K32" s="242" t="s">
        <v>1823</v>
      </c>
      <c r="L32" s="225">
        <v>0</v>
      </c>
      <c r="M32" s="226">
        <v>0</v>
      </c>
      <c r="N32" s="241">
        <f>+P32</f>
        <v>0</v>
      </c>
      <c r="O32" s="242" t="s">
        <v>1823</v>
      </c>
      <c r="P32" s="241">
        <f>+R32</f>
        <v>0</v>
      </c>
      <c r="Q32" s="242" t="s">
        <v>1823</v>
      </c>
      <c r="R32" s="260">
        <v>0</v>
      </c>
      <c r="S32" s="227">
        <v>0</v>
      </c>
      <c r="T32" s="241">
        <f>+V32</f>
        <v>0</v>
      </c>
      <c r="U32" s="242" t="s">
        <v>1823</v>
      </c>
      <c r="V32" s="225">
        <v>0</v>
      </c>
      <c r="W32" s="227">
        <v>0</v>
      </c>
      <c r="X32" s="241">
        <f>+Z32</f>
        <v>0</v>
      </c>
      <c r="Y32" s="242" t="s">
        <v>1823</v>
      </c>
      <c r="Z32" s="241">
        <f>+AB32</f>
        <v>0</v>
      </c>
      <c r="AA32" s="252" t="s">
        <v>1823</v>
      </c>
      <c r="AB32" s="523">
        <v>0</v>
      </c>
      <c r="AC32" s="524">
        <v>0</v>
      </c>
      <c r="AD32" s="239">
        <f t="shared" ref="AD32" si="237">+AB32</f>
        <v>0</v>
      </c>
      <c r="AE32" s="242" t="s">
        <v>1823</v>
      </c>
      <c r="AF32" s="241">
        <f t="shared" ref="AF32:AF34" si="238">+AD32</f>
        <v>0</v>
      </c>
      <c r="AG32" s="242" t="s">
        <v>1823</v>
      </c>
      <c r="AH32" s="241">
        <f t="shared" ref="AH32" si="239">+AF32</f>
        <v>0</v>
      </c>
      <c r="AI32" s="242" t="s">
        <v>1823</v>
      </c>
      <c r="AJ32" s="246"/>
      <c r="AK32" s="225">
        <v>0</v>
      </c>
      <c r="AL32" s="226">
        <v>0</v>
      </c>
      <c r="AM32" s="560">
        <f>+AO32</f>
        <v>2</v>
      </c>
      <c r="AN32" s="559" t="s">
        <v>1823</v>
      </c>
      <c r="AO32" s="226">
        <v>2</v>
      </c>
      <c r="AP32" s="227">
        <v>0</v>
      </c>
      <c r="AQ32" s="229">
        <v>0</v>
      </c>
      <c r="AR32" s="230">
        <v>0</v>
      </c>
      <c r="AS32" s="241">
        <v>0</v>
      </c>
      <c r="AT32" s="242" t="s">
        <v>1823</v>
      </c>
      <c r="AU32" s="229">
        <v>1</v>
      </c>
      <c r="AV32" s="230">
        <v>0</v>
      </c>
      <c r="AW32" s="241">
        <f>+AY32</f>
        <v>0</v>
      </c>
      <c r="AX32" s="242" t="s">
        <v>1823</v>
      </c>
      <c r="AY32" s="241">
        <f>+BA32</f>
        <v>0</v>
      </c>
      <c r="AZ32" s="242" t="s">
        <v>1823</v>
      </c>
      <c r="BA32" s="229">
        <v>0</v>
      </c>
      <c r="BB32" s="230">
        <v>0</v>
      </c>
      <c r="BC32" s="241">
        <f t="shared" ref="BC32" si="240">+BA32</f>
        <v>0</v>
      </c>
      <c r="BD32" s="242" t="s">
        <v>1823</v>
      </c>
      <c r="BE32" s="241">
        <f t="shared" ref="BE32" si="241">+BC32</f>
        <v>0</v>
      </c>
      <c r="BF32" s="242" t="s">
        <v>1823</v>
      </c>
      <c r="BG32" s="241">
        <f t="shared" ref="BG32" si="242">+BE32</f>
        <v>0</v>
      </c>
      <c r="BH32" s="242" t="s">
        <v>1823</v>
      </c>
      <c r="BI32" s="241">
        <f t="shared" ref="BI32" si="243">+BG32</f>
        <v>0</v>
      </c>
      <c r="BJ32" s="242" t="s">
        <v>1823</v>
      </c>
      <c r="BK32" s="241">
        <f t="shared" ref="BK32" si="244">+BI32</f>
        <v>0</v>
      </c>
      <c r="BL32" s="242" t="s">
        <v>1823</v>
      </c>
      <c r="BM32" s="241">
        <f t="shared" ref="BM32" si="245">+BK32</f>
        <v>0</v>
      </c>
      <c r="BN32" s="242" t="s">
        <v>1823</v>
      </c>
      <c r="BO32" s="247"/>
      <c r="BP32" s="248"/>
      <c r="BQ32" s="249"/>
      <c r="BR32" s="248"/>
      <c r="BS32" s="249"/>
      <c r="BT32" s="248"/>
      <c r="BU32" s="249"/>
      <c r="BV32" s="248"/>
      <c r="BW32" s="249"/>
      <c r="BX32" s="248"/>
      <c r="BY32" s="249"/>
      <c r="BZ32" s="248"/>
      <c r="CA32" s="249"/>
      <c r="CB32" s="250"/>
      <c r="CC32" s="261"/>
      <c r="CD32" s="238"/>
      <c r="CE32" s="239"/>
      <c r="CF32" s="227"/>
      <c r="CK32" s="240"/>
      <c r="CQ32" s="240">
        <f>MAX(H32:AI32)</f>
        <v>0</v>
      </c>
      <c r="CT32" s="437">
        <f t="shared" si="91"/>
        <v>0</v>
      </c>
      <c r="CU32" s="437">
        <f t="shared" si="92"/>
        <v>0</v>
      </c>
      <c r="CV32" s="437">
        <f t="shared" si="234"/>
        <v>0</v>
      </c>
      <c r="CW32" s="437">
        <f t="shared" si="182"/>
        <v>0</v>
      </c>
      <c r="CX32" s="437">
        <f t="shared" si="183"/>
        <v>0</v>
      </c>
      <c r="CY32" s="437">
        <f t="shared" si="235"/>
        <v>0</v>
      </c>
      <c r="CZ32" s="437">
        <f t="shared" si="194"/>
        <v>0</v>
      </c>
      <c r="DA32" s="437">
        <f t="shared" si="236"/>
        <v>0</v>
      </c>
      <c r="DB32" s="437">
        <f>IF(Y32="nd",+X32,+X32+Y32)</f>
        <v>0</v>
      </c>
      <c r="DC32" s="437">
        <f t="shared" si="107"/>
        <v>0</v>
      </c>
      <c r="DD32" s="437">
        <f t="shared" si="100"/>
        <v>0</v>
      </c>
      <c r="DE32" s="437">
        <f t="shared" si="101"/>
        <v>0</v>
      </c>
      <c r="DF32" s="437">
        <f t="shared" si="102"/>
        <v>0</v>
      </c>
      <c r="DG32" s="496">
        <f t="shared" si="103"/>
        <v>0</v>
      </c>
      <c r="DH32" s="496">
        <f t="shared" si="163"/>
        <v>0</v>
      </c>
      <c r="DI32" s="496">
        <f t="shared" si="164"/>
        <v>2</v>
      </c>
      <c r="DJ32" s="496">
        <f t="shared" si="165"/>
        <v>2</v>
      </c>
      <c r="DK32" s="437">
        <f t="shared" si="166"/>
        <v>0</v>
      </c>
      <c r="DL32" s="633"/>
      <c r="DM32" s="633"/>
      <c r="DO32" s="447">
        <f t="shared" si="138"/>
        <v>5</v>
      </c>
      <c r="DP32" s="447">
        <f t="shared" si="139"/>
        <v>-8</v>
      </c>
      <c r="DQ32" s="447">
        <f t="shared" si="140"/>
        <v>1</v>
      </c>
      <c r="DR32" s="447">
        <f t="shared" si="141"/>
        <v>1</v>
      </c>
      <c r="DS32" s="447">
        <f t="shared" si="142"/>
        <v>2</v>
      </c>
      <c r="DT32" s="447">
        <f t="shared" si="143"/>
        <v>11</v>
      </c>
      <c r="DU32" s="447">
        <f t="shared" si="144"/>
        <v>-2</v>
      </c>
      <c r="DV32" s="447">
        <f t="shared" si="145"/>
        <v>-2</v>
      </c>
      <c r="DW32" s="447">
        <f t="shared" si="146"/>
        <v>-1</v>
      </c>
      <c r="DX32" s="447">
        <f t="shared" si="147"/>
        <v>8</v>
      </c>
      <c r="DY32" s="447">
        <f t="shared" si="123"/>
        <v>-11</v>
      </c>
      <c r="DZ32" s="447">
        <f t="shared" si="124"/>
        <v>13</v>
      </c>
      <c r="EA32" s="447">
        <f t="shared" si="125"/>
        <v>0</v>
      </c>
      <c r="EB32" s="447">
        <f t="shared" si="126"/>
        <v>-6</v>
      </c>
      <c r="EC32" s="447">
        <f t="shared" si="127"/>
        <v>24</v>
      </c>
      <c r="ED32" s="447">
        <f t="shared" si="128"/>
        <v>-2</v>
      </c>
      <c r="EE32" s="240">
        <f t="shared" si="129"/>
        <v>-14</v>
      </c>
    </row>
    <row r="33" spans="1:135" ht="16.5">
      <c r="A33" s="51" t="s">
        <v>1227</v>
      </c>
      <c r="B33" s="216" t="s">
        <v>31</v>
      </c>
      <c r="D33" s="216" t="s">
        <v>1087</v>
      </c>
      <c r="E33" s="216" t="s">
        <v>1042</v>
      </c>
      <c r="F33" s="222" t="s">
        <v>1114</v>
      </c>
      <c r="G33" s="411" t="s">
        <v>1409</v>
      </c>
      <c r="H33" s="10">
        <v>0</v>
      </c>
      <c r="I33" s="10">
        <v>1</v>
      </c>
      <c r="J33" s="241">
        <f>+L33</f>
        <v>0</v>
      </c>
      <c r="K33" s="242" t="s">
        <v>1823</v>
      </c>
      <c r="L33" s="3">
        <v>0</v>
      </c>
      <c r="M33" s="10">
        <v>0</v>
      </c>
      <c r="N33" s="241">
        <f>+P33</f>
        <v>0</v>
      </c>
      <c r="O33" s="242" t="s">
        <v>1823</v>
      </c>
      <c r="P33" s="241">
        <f>+R33</f>
        <v>0</v>
      </c>
      <c r="Q33" s="242" t="s">
        <v>1823</v>
      </c>
      <c r="R33" s="260">
        <v>0</v>
      </c>
      <c r="S33" s="4">
        <v>0</v>
      </c>
      <c r="T33" s="241">
        <f>+V33</f>
        <v>0</v>
      </c>
      <c r="U33" s="242" t="s">
        <v>1823</v>
      </c>
      <c r="V33" s="3">
        <v>0</v>
      </c>
      <c r="W33" s="4">
        <v>0</v>
      </c>
      <c r="X33" s="10">
        <v>0</v>
      </c>
      <c r="Y33" s="4">
        <v>0</v>
      </c>
      <c r="Z33" s="241">
        <f>+AB33</f>
        <v>0</v>
      </c>
      <c r="AA33" s="252" t="s">
        <v>1823</v>
      </c>
      <c r="AB33" s="527">
        <v>0</v>
      </c>
      <c r="AC33" s="528">
        <v>0</v>
      </c>
      <c r="AD33" s="10">
        <v>0</v>
      </c>
      <c r="AE33" s="4">
        <v>0</v>
      </c>
      <c r="AF33" s="241">
        <f t="shared" ref="AF33" si="246">+AD33</f>
        <v>0</v>
      </c>
      <c r="AG33" s="242" t="s">
        <v>1823</v>
      </c>
      <c r="AH33" s="241">
        <f t="shared" ref="AH33" si="247">+AF33</f>
        <v>0</v>
      </c>
      <c r="AI33" s="242" t="s">
        <v>1823</v>
      </c>
      <c r="AJ33" s="246"/>
      <c r="AK33" s="225">
        <v>1</v>
      </c>
      <c r="AL33" s="226">
        <v>0</v>
      </c>
      <c r="AM33" s="225">
        <v>3</v>
      </c>
      <c r="AN33" s="227">
        <v>0</v>
      </c>
      <c r="AO33" s="226">
        <v>1</v>
      </c>
      <c r="AP33" s="227">
        <v>0</v>
      </c>
      <c r="AQ33" s="229">
        <v>0</v>
      </c>
      <c r="AR33" s="230">
        <v>0</v>
      </c>
      <c r="AS33" s="241">
        <v>0</v>
      </c>
      <c r="AT33" s="242" t="s">
        <v>1823</v>
      </c>
      <c r="AU33" s="229">
        <v>0</v>
      </c>
      <c r="AV33" s="230">
        <v>0</v>
      </c>
      <c r="AW33" s="241">
        <f t="shared" ref="AW33" si="248">+AU33</f>
        <v>0</v>
      </c>
      <c r="AX33" s="242" t="s">
        <v>1823</v>
      </c>
      <c r="AY33" s="241">
        <f t="shared" ref="AY33" si="249">+AW33</f>
        <v>0</v>
      </c>
      <c r="AZ33" s="242" t="s">
        <v>1823</v>
      </c>
      <c r="BA33" s="229">
        <v>0</v>
      </c>
      <c r="BB33" s="230">
        <v>0</v>
      </c>
      <c r="BC33" s="241">
        <f t="shared" ref="BC33" si="250">+BA33</f>
        <v>0</v>
      </c>
      <c r="BD33" s="242" t="s">
        <v>1823</v>
      </c>
      <c r="BE33" s="241">
        <f t="shared" ref="BE33" si="251">+BC33</f>
        <v>0</v>
      </c>
      <c r="BF33" s="242" t="s">
        <v>1823</v>
      </c>
      <c r="BG33" s="241">
        <f t="shared" ref="BG33" si="252">+BE33</f>
        <v>0</v>
      </c>
      <c r="BH33" s="242" t="s">
        <v>1823</v>
      </c>
      <c r="BI33" s="241">
        <f t="shared" ref="BI33" si="253">+BG33</f>
        <v>0</v>
      </c>
      <c r="BJ33" s="242" t="s">
        <v>1823</v>
      </c>
      <c r="BK33" s="241">
        <f t="shared" ref="BK33" si="254">+BI33</f>
        <v>0</v>
      </c>
      <c r="BL33" s="242" t="s">
        <v>1823</v>
      </c>
      <c r="BM33" s="241">
        <f t="shared" ref="BM33" si="255">+BK33</f>
        <v>0</v>
      </c>
      <c r="BN33" s="242" t="s">
        <v>1823</v>
      </c>
      <c r="BO33" s="247"/>
      <c r="BP33" s="248"/>
      <c r="BQ33" s="249"/>
      <c r="BR33" s="248"/>
      <c r="BS33" s="249"/>
      <c r="BT33" s="248"/>
      <c r="BU33" s="249"/>
      <c r="BV33" s="248"/>
      <c r="BW33" s="249"/>
      <c r="BX33" s="248"/>
      <c r="BY33" s="249"/>
      <c r="BZ33" s="248"/>
      <c r="CA33" s="249"/>
      <c r="CB33" s="236" t="s">
        <v>934</v>
      </c>
      <c r="CC33" s="238"/>
      <c r="CD33" s="238"/>
      <c r="CE33" s="239"/>
      <c r="CF33" s="227"/>
      <c r="CK33" s="240"/>
      <c r="CT33" s="437">
        <f t="shared" si="91"/>
        <v>1</v>
      </c>
      <c r="CU33" s="437">
        <f t="shared" si="92"/>
        <v>0</v>
      </c>
      <c r="CV33" s="437">
        <f t="shared" si="234"/>
        <v>0</v>
      </c>
      <c r="CW33" s="437">
        <f t="shared" si="182"/>
        <v>0</v>
      </c>
      <c r="CX33" s="437">
        <f t="shared" si="183"/>
        <v>0</v>
      </c>
      <c r="CY33" s="437">
        <f t="shared" si="235"/>
        <v>0</v>
      </c>
      <c r="CZ33" s="437">
        <f t="shared" si="194"/>
        <v>0</v>
      </c>
      <c r="DA33" s="437">
        <f t="shared" si="236"/>
        <v>0</v>
      </c>
      <c r="DB33" s="437">
        <f>IF(Y33="nd",+X33,+X33+Y33)</f>
        <v>0</v>
      </c>
      <c r="DC33" s="437">
        <f t="shared" si="107"/>
        <v>0</v>
      </c>
      <c r="DD33" s="437">
        <f t="shared" si="100"/>
        <v>0</v>
      </c>
      <c r="DE33" s="437">
        <f t="shared" si="101"/>
        <v>0</v>
      </c>
      <c r="DF33" s="437">
        <f t="shared" si="102"/>
        <v>0</v>
      </c>
      <c r="DG33" s="496">
        <f t="shared" si="103"/>
        <v>0</v>
      </c>
      <c r="DH33" s="496">
        <f t="shared" si="163"/>
        <v>1</v>
      </c>
      <c r="DI33" s="496">
        <f t="shared" si="164"/>
        <v>3</v>
      </c>
      <c r="DJ33" s="496">
        <f t="shared" si="165"/>
        <v>1</v>
      </c>
      <c r="DK33" s="437">
        <f t="shared" si="166"/>
        <v>0</v>
      </c>
      <c r="DL33" s="633"/>
      <c r="DM33" s="633"/>
      <c r="DO33" s="447">
        <f t="shared" si="138"/>
        <v>5</v>
      </c>
      <c r="DP33" s="447">
        <f t="shared" si="139"/>
        <v>-8</v>
      </c>
      <c r="DQ33" s="447">
        <f t="shared" si="140"/>
        <v>1</v>
      </c>
      <c r="DR33" s="447">
        <f t="shared" si="141"/>
        <v>1</v>
      </c>
      <c r="DS33" s="447">
        <f t="shared" si="142"/>
        <v>2</v>
      </c>
      <c r="DT33" s="447">
        <f t="shared" si="143"/>
        <v>11</v>
      </c>
      <c r="DU33" s="447">
        <f t="shared" si="144"/>
        <v>-2</v>
      </c>
      <c r="DV33" s="447">
        <f t="shared" si="145"/>
        <v>-2</v>
      </c>
      <c r="DW33" s="447">
        <f t="shared" si="146"/>
        <v>-1</v>
      </c>
      <c r="DX33" s="447">
        <f t="shared" si="147"/>
        <v>8</v>
      </c>
      <c r="DY33" s="447">
        <f t="shared" si="123"/>
        <v>-11</v>
      </c>
      <c r="DZ33" s="447">
        <f t="shared" si="124"/>
        <v>13</v>
      </c>
      <c r="EA33" s="447">
        <f t="shared" si="125"/>
        <v>0</v>
      </c>
      <c r="EB33" s="447">
        <f t="shared" si="126"/>
        <v>-8</v>
      </c>
      <c r="EC33" s="447">
        <f t="shared" si="127"/>
        <v>27</v>
      </c>
      <c r="ED33" s="447">
        <f t="shared" si="128"/>
        <v>-4</v>
      </c>
      <c r="EE33" s="240">
        <f t="shared" si="129"/>
        <v>-15</v>
      </c>
    </row>
    <row r="34" spans="1:135" ht="16.5">
      <c r="A34" s="216" t="s">
        <v>1227</v>
      </c>
      <c r="B34" s="216" t="s">
        <v>31</v>
      </c>
      <c r="D34" s="216" t="s">
        <v>1087</v>
      </c>
      <c r="E34" s="216" t="s">
        <v>1040</v>
      </c>
      <c r="F34" s="222" t="s">
        <v>368</v>
      </c>
      <c r="G34" s="411" t="s">
        <v>95</v>
      </c>
      <c r="H34" s="226">
        <v>0</v>
      </c>
      <c r="I34" s="227">
        <v>0</v>
      </c>
      <c r="J34" s="241">
        <f>+L34</f>
        <v>0</v>
      </c>
      <c r="K34" s="242" t="s">
        <v>1823</v>
      </c>
      <c r="L34" s="225">
        <v>0</v>
      </c>
      <c r="M34" s="227">
        <v>0</v>
      </c>
      <c r="N34" s="241">
        <f t="shared" ref="N34" si="256">+P34</f>
        <v>0</v>
      </c>
      <c r="O34" s="242" t="s">
        <v>1823</v>
      </c>
      <c r="P34" s="241">
        <f t="shared" ref="P34" si="257">+R34</f>
        <v>0</v>
      </c>
      <c r="Q34" s="242" t="s">
        <v>1823</v>
      </c>
      <c r="R34" s="225">
        <v>0</v>
      </c>
      <c r="S34" s="227">
        <v>0</v>
      </c>
      <c r="T34" s="241">
        <f t="shared" ref="T34" si="258">+V34</f>
        <v>0</v>
      </c>
      <c r="U34" s="242" t="s">
        <v>1823</v>
      </c>
      <c r="V34" s="225">
        <v>0</v>
      </c>
      <c r="W34" s="227">
        <v>0</v>
      </c>
      <c r="X34" s="241">
        <f t="shared" ref="X34" si="259">+Z34</f>
        <v>0</v>
      </c>
      <c r="Y34" s="242" t="s">
        <v>1823</v>
      </c>
      <c r="Z34" s="241">
        <f t="shared" ref="Z34" si="260">+AB34</f>
        <v>0</v>
      </c>
      <c r="AA34" s="252" t="s">
        <v>1823</v>
      </c>
      <c r="AB34" s="523">
        <v>0</v>
      </c>
      <c r="AC34" s="524">
        <v>0</v>
      </c>
      <c r="AD34" s="226">
        <v>0</v>
      </c>
      <c r="AE34" s="227">
        <v>0</v>
      </c>
      <c r="AF34" s="241">
        <f t="shared" si="238"/>
        <v>0</v>
      </c>
      <c r="AG34" s="239" t="s">
        <v>85</v>
      </c>
      <c r="AH34" s="241">
        <f t="shared" ref="AH34" si="261">+AF34</f>
        <v>0</v>
      </c>
      <c r="AI34" s="242" t="s">
        <v>1823</v>
      </c>
      <c r="AJ34" s="246"/>
      <c r="AK34" s="225">
        <v>0</v>
      </c>
      <c r="AL34" s="226">
        <v>0</v>
      </c>
      <c r="AM34" s="241">
        <v>0</v>
      </c>
      <c r="AN34" s="242" t="s">
        <v>1823</v>
      </c>
      <c r="AO34" s="226">
        <v>0</v>
      </c>
      <c r="AP34" s="227">
        <v>0</v>
      </c>
      <c r="AQ34" s="225">
        <v>0</v>
      </c>
      <c r="AR34" s="227">
        <v>0</v>
      </c>
      <c r="AS34" s="225">
        <v>0</v>
      </c>
      <c r="AT34" s="227">
        <v>0</v>
      </c>
      <c r="AU34" s="229">
        <v>0</v>
      </c>
      <c r="AV34" s="230">
        <v>0</v>
      </c>
      <c r="AW34" s="241">
        <f t="shared" ref="AW34" si="262">+AU34</f>
        <v>0</v>
      </c>
      <c r="AX34" s="242" t="s">
        <v>1823</v>
      </c>
      <c r="AY34" s="241">
        <f t="shared" ref="AY34" si="263">+AW34</f>
        <v>0</v>
      </c>
      <c r="AZ34" s="242" t="s">
        <v>1823</v>
      </c>
      <c r="BA34" s="229">
        <v>0</v>
      </c>
      <c r="BB34" s="230">
        <v>0</v>
      </c>
      <c r="BC34" s="241">
        <f t="shared" ref="BC34:BC37" si="264">+BA34</f>
        <v>0</v>
      </c>
      <c r="BD34" s="242" t="s">
        <v>1823</v>
      </c>
      <c r="BE34" s="241">
        <f t="shared" ref="BE34:BE36" si="265">+BC34</f>
        <v>0</v>
      </c>
      <c r="BF34" s="242" t="s">
        <v>1823</v>
      </c>
      <c r="BG34" s="241">
        <f t="shared" ref="BG34:BG36" si="266">+BE34</f>
        <v>0</v>
      </c>
      <c r="BH34" s="242" t="s">
        <v>1823</v>
      </c>
      <c r="BI34" s="229">
        <v>0</v>
      </c>
      <c r="BJ34" s="230">
        <v>0</v>
      </c>
      <c r="BK34" s="241">
        <f t="shared" ref="BK34" si="267">+BI34</f>
        <v>0</v>
      </c>
      <c r="BL34" s="242" t="s">
        <v>1823</v>
      </c>
      <c r="BM34" s="241">
        <f t="shared" ref="BM34" si="268">+BK34</f>
        <v>0</v>
      </c>
      <c r="BN34" s="242" t="s">
        <v>1823</v>
      </c>
      <c r="BO34" s="247"/>
      <c r="BP34" s="248"/>
      <c r="BQ34" s="249"/>
      <c r="BR34" s="248"/>
      <c r="BS34" s="249"/>
      <c r="BT34" s="248"/>
      <c r="BU34" s="249"/>
      <c r="BV34" s="248"/>
      <c r="BW34" s="249"/>
      <c r="BX34" s="248"/>
      <c r="BY34" s="249"/>
      <c r="BZ34" s="248"/>
      <c r="CA34" s="249"/>
      <c r="CB34" s="236" t="s">
        <v>82</v>
      </c>
      <c r="CC34" s="216" t="s">
        <v>650</v>
      </c>
      <c r="CE34" s="226"/>
      <c r="CF34" s="227"/>
      <c r="CK34" s="240"/>
      <c r="CQ34" s="240">
        <f t="shared" ref="CQ34:CQ66" si="269">MAX(H34:AI34)</f>
        <v>0</v>
      </c>
      <c r="CT34" s="437">
        <f t="shared" si="91"/>
        <v>0</v>
      </c>
      <c r="CU34" s="437">
        <f t="shared" si="92"/>
        <v>0</v>
      </c>
      <c r="CV34" s="437">
        <f t="shared" si="234"/>
        <v>0</v>
      </c>
      <c r="CW34" s="437">
        <f t="shared" si="182"/>
        <v>0</v>
      </c>
      <c r="CX34" s="437">
        <f t="shared" si="183"/>
        <v>0</v>
      </c>
      <c r="CY34" s="437">
        <f t="shared" si="235"/>
        <v>0</v>
      </c>
      <c r="CZ34" s="437">
        <f t="shared" si="194"/>
        <v>0</v>
      </c>
      <c r="DA34" s="437">
        <f t="shared" si="236"/>
        <v>0</v>
      </c>
      <c r="DB34" s="437">
        <f>IF(Y34="nd",+X34,+X34+Y34)</f>
        <v>0</v>
      </c>
      <c r="DC34" s="437">
        <f t="shared" si="107"/>
        <v>0</v>
      </c>
      <c r="DD34" s="437">
        <f t="shared" si="100"/>
        <v>0</v>
      </c>
      <c r="DE34" s="437">
        <f t="shared" si="101"/>
        <v>0</v>
      </c>
      <c r="DF34" s="437"/>
      <c r="DG34" s="496">
        <f t="shared" si="103"/>
        <v>0</v>
      </c>
      <c r="DH34" s="496">
        <f t="shared" si="163"/>
        <v>0</v>
      </c>
      <c r="DI34" s="496">
        <f t="shared" si="164"/>
        <v>0</v>
      </c>
      <c r="DJ34" s="496">
        <f t="shared" si="165"/>
        <v>0</v>
      </c>
      <c r="DK34" s="437">
        <f t="shared" si="166"/>
        <v>0</v>
      </c>
      <c r="DL34" s="633"/>
      <c r="DM34" s="633"/>
      <c r="DO34" s="447">
        <f t="shared" si="138"/>
        <v>5</v>
      </c>
      <c r="DP34" s="447">
        <f t="shared" si="139"/>
        <v>-8</v>
      </c>
      <c r="DQ34" s="447">
        <f t="shared" si="140"/>
        <v>1</v>
      </c>
      <c r="DR34" s="447">
        <f t="shared" si="141"/>
        <v>1</v>
      </c>
      <c r="DS34" s="447">
        <f t="shared" si="142"/>
        <v>2</v>
      </c>
      <c r="DT34" s="447">
        <f t="shared" si="143"/>
        <v>11</v>
      </c>
      <c r="DU34" s="447">
        <f t="shared" si="144"/>
        <v>-2</v>
      </c>
      <c r="DV34" s="447">
        <f t="shared" si="145"/>
        <v>-2</v>
      </c>
      <c r="DW34" s="447">
        <f t="shared" si="146"/>
        <v>-1</v>
      </c>
      <c r="DX34" s="447">
        <f t="shared" si="147"/>
        <v>8</v>
      </c>
      <c r="DY34" s="447">
        <f t="shared" si="123"/>
        <v>-11</v>
      </c>
      <c r="DZ34" s="447">
        <f t="shared" si="124"/>
        <v>13</v>
      </c>
      <c r="EA34" s="447">
        <f t="shared" si="125"/>
        <v>0</v>
      </c>
      <c r="EB34" s="447">
        <f t="shared" si="126"/>
        <v>-8</v>
      </c>
      <c r="EC34" s="447">
        <f t="shared" si="127"/>
        <v>27</v>
      </c>
      <c r="ED34" s="447">
        <f t="shared" si="128"/>
        <v>-4</v>
      </c>
      <c r="EE34" s="240">
        <f t="shared" si="129"/>
        <v>-15</v>
      </c>
    </row>
    <row r="35" spans="1:135" ht="16.5">
      <c r="A35" s="216" t="s">
        <v>1227</v>
      </c>
      <c r="B35" s="216" t="s">
        <v>31</v>
      </c>
      <c r="D35" s="216" t="s">
        <v>1087</v>
      </c>
      <c r="E35" s="216" t="s">
        <v>1040</v>
      </c>
      <c r="F35" s="222" t="s">
        <v>369</v>
      </c>
      <c r="G35" s="411" t="s">
        <v>312</v>
      </c>
      <c r="H35" s="226">
        <v>0</v>
      </c>
      <c r="I35" s="227">
        <v>0</v>
      </c>
      <c r="J35" s="239">
        <f>+H35</f>
        <v>0</v>
      </c>
      <c r="K35" s="242" t="s">
        <v>1823</v>
      </c>
      <c r="L35" s="225">
        <v>3</v>
      </c>
      <c r="M35" s="227">
        <v>0</v>
      </c>
      <c r="N35" s="239">
        <f>+L35</f>
        <v>3</v>
      </c>
      <c r="O35" s="242" t="s">
        <v>1823</v>
      </c>
      <c r="P35" s="239">
        <f>+N35</f>
        <v>3</v>
      </c>
      <c r="Q35" s="242" t="s">
        <v>1823</v>
      </c>
      <c r="R35" s="225">
        <v>3</v>
      </c>
      <c r="S35" s="227">
        <v>0</v>
      </c>
      <c r="T35" s="560">
        <f>+V35</f>
        <v>5</v>
      </c>
      <c r="U35" s="559" t="s">
        <v>1823</v>
      </c>
      <c r="V35" s="225">
        <v>5</v>
      </c>
      <c r="W35" s="227">
        <v>0</v>
      </c>
      <c r="X35" s="225">
        <v>5</v>
      </c>
      <c r="Y35" s="227">
        <v>0</v>
      </c>
      <c r="Z35" s="239">
        <f>+X35</f>
        <v>5</v>
      </c>
      <c r="AA35" s="252" t="s">
        <v>1823</v>
      </c>
      <c r="AB35" s="523">
        <v>6</v>
      </c>
      <c r="AC35" s="524">
        <v>0</v>
      </c>
      <c r="AD35" s="226">
        <v>6</v>
      </c>
      <c r="AE35" s="227">
        <v>0</v>
      </c>
      <c r="AF35" s="239">
        <v>2</v>
      </c>
      <c r="AG35" s="242" t="s">
        <v>1823</v>
      </c>
      <c r="AH35" s="239">
        <f>+AK35</f>
        <v>1</v>
      </c>
      <c r="AI35" s="242" t="s">
        <v>1823</v>
      </c>
      <c r="AJ35" s="246"/>
      <c r="AK35" s="225">
        <v>1</v>
      </c>
      <c r="AL35" s="226">
        <v>0</v>
      </c>
      <c r="AM35" s="225">
        <v>1</v>
      </c>
      <c r="AN35" s="227">
        <v>0</v>
      </c>
      <c r="AO35" s="226">
        <v>4</v>
      </c>
      <c r="AP35" s="227">
        <v>0</v>
      </c>
      <c r="AQ35" s="241">
        <f>+AO35</f>
        <v>4</v>
      </c>
      <c r="AR35" s="242" t="s">
        <v>1823</v>
      </c>
      <c r="AS35" s="241">
        <f>+AQ35</f>
        <v>4</v>
      </c>
      <c r="AT35" s="242" t="s">
        <v>1823</v>
      </c>
      <c r="AU35" s="229">
        <v>5</v>
      </c>
      <c r="AV35" s="230">
        <v>0</v>
      </c>
      <c r="AW35" s="241">
        <f t="shared" ref="AW35" si="270">+AU35</f>
        <v>5</v>
      </c>
      <c r="AX35" s="242" t="s">
        <v>1823</v>
      </c>
      <c r="AY35" s="241">
        <f t="shared" ref="AY35" si="271">+AW35</f>
        <v>5</v>
      </c>
      <c r="AZ35" s="242" t="s">
        <v>1823</v>
      </c>
      <c r="BA35" s="229">
        <v>5</v>
      </c>
      <c r="BB35" s="230">
        <v>0</v>
      </c>
      <c r="BC35" s="241">
        <f t="shared" si="264"/>
        <v>5</v>
      </c>
      <c r="BD35" s="242" t="s">
        <v>1823</v>
      </c>
      <c r="BE35" s="241">
        <f t="shared" si="265"/>
        <v>5</v>
      </c>
      <c r="BF35" s="242" t="s">
        <v>1823</v>
      </c>
      <c r="BG35" s="241">
        <f t="shared" si="266"/>
        <v>5</v>
      </c>
      <c r="BH35" s="242" t="s">
        <v>1823</v>
      </c>
      <c r="BI35" s="241">
        <f t="shared" ref="BI35:BI36" si="272">+BG35</f>
        <v>5</v>
      </c>
      <c r="BJ35" s="242" t="s">
        <v>1823</v>
      </c>
      <c r="BK35" s="241">
        <f t="shared" ref="BK35:BK36" si="273">+BI35</f>
        <v>5</v>
      </c>
      <c r="BL35" s="242" t="s">
        <v>1823</v>
      </c>
      <c r="BM35" s="241">
        <f t="shared" ref="BM35:BM36" si="274">+BK35</f>
        <v>5</v>
      </c>
      <c r="BN35" s="242" t="s">
        <v>1823</v>
      </c>
      <c r="BO35" s="247"/>
      <c r="BP35" s="248"/>
      <c r="BQ35" s="249"/>
      <c r="BR35" s="248"/>
      <c r="BS35" s="249"/>
      <c r="BT35" s="248"/>
      <c r="BU35" s="249"/>
      <c r="BV35" s="248"/>
      <c r="BW35" s="249"/>
      <c r="BX35" s="248"/>
      <c r="BY35" s="249"/>
      <c r="BZ35" s="248"/>
      <c r="CA35" s="249"/>
      <c r="CB35" s="250" t="s">
        <v>262</v>
      </c>
      <c r="CC35" s="238" t="s">
        <v>627</v>
      </c>
      <c r="CD35" s="238"/>
      <c r="CE35" s="239"/>
      <c r="CF35" s="227"/>
      <c r="CK35" s="240"/>
      <c r="CQ35" s="240">
        <f t="shared" si="269"/>
        <v>6</v>
      </c>
      <c r="CT35" s="437">
        <f t="shared" si="91"/>
        <v>0</v>
      </c>
      <c r="CU35" s="437">
        <f t="shared" si="92"/>
        <v>0</v>
      </c>
      <c r="CV35" s="437">
        <f t="shared" si="234"/>
        <v>3</v>
      </c>
      <c r="CW35" s="437">
        <f t="shared" si="182"/>
        <v>3</v>
      </c>
      <c r="CX35" s="437">
        <f t="shared" si="183"/>
        <v>3</v>
      </c>
      <c r="CY35" s="437">
        <f t="shared" si="235"/>
        <v>3</v>
      </c>
      <c r="CZ35" s="437">
        <f t="shared" si="194"/>
        <v>5</v>
      </c>
      <c r="DA35" s="437">
        <f t="shared" si="236"/>
        <v>5</v>
      </c>
      <c r="DB35" s="437">
        <f>IF(Y35="nd",+X35,+X35+Y35)</f>
        <v>5</v>
      </c>
      <c r="DC35" s="437">
        <f t="shared" si="107"/>
        <v>5</v>
      </c>
      <c r="DD35" s="437">
        <f t="shared" si="100"/>
        <v>6</v>
      </c>
      <c r="DE35" s="437">
        <f t="shared" si="101"/>
        <v>6</v>
      </c>
      <c r="DF35" s="437">
        <f t="shared" ref="DF35:DF78" si="275">IF(AG35="nd",+AF35,+AF35+AG35)</f>
        <v>2</v>
      </c>
      <c r="DG35" s="496">
        <f t="shared" si="103"/>
        <v>1</v>
      </c>
      <c r="DH35" s="496">
        <f t="shared" si="163"/>
        <v>1</v>
      </c>
      <c r="DI35" s="496">
        <f t="shared" si="164"/>
        <v>1</v>
      </c>
      <c r="DJ35" s="496">
        <f t="shared" si="165"/>
        <v>4</v>
      </c>
      <c r="DK35" s="437">
        <f t="shared" si="166"/>
        <v>4</v>
      </c>
      <c r="DL35" s="633"/>
      <c r="DM35" s="633"/>
      <c r="DO35" s="447">
        <f t="shared" si="138"/>
        <v>8</v>
      </c>
      <c r="DP35" s="447">
        <f t="shared" si="139"/>
        <v>-8</v>
      </c>
      <c r="DQ35" s="447">
        <f t="shared" si="140"/>
        <v>1</v>
      </c>
      <c r="DR35" s="447">
        <f t="shared" si="141"/>
        <v>1</v>
      </c>
      <c r="DS35" s="447">
        <f t="shared" si="142"/>
        <v>2</v>
      </c>
      <c r="DT35" s="447">
        <f t="shared" si="143"/>
        <v>13</v>
      </c>
      <c r="DU35" s="447">
        <f t="shared" si="144"/>
        <v>-2</v>
      </c>
      <c r="DV35" s="447">
        <f t="shared" si="145"/>
        <v>-2</v>
      </c>
      <c r="DW35" s="447">
        <f t="shared" si="146"/>
        <v>-1</v>
      </c>
      <c r="DX35" s="447">
        <f t="shared" si="147"/>
        <v>9</v>
      </c>
      <c r="DY35" s="447">
        <f t="shared" si="123"/>
        <v>-11</v>
      </c>
      <c r="DZ35" s="447">
        <f t="shared" si="124"/>
        <v>9</v>
      </c>
      <c r="EA35" s="447">
        <f t="shared" si="125"/>
        <v>-1</v>
      </c>
      <c r="EB35" s="447">
        <f t="shared" si="126"/>
        <v>-8</v>
      </c>
      <c r="EC35" s="447">
        <f t="shared" si="127"/>
        <v>27</v>
      </c>
      <c r="ED35" s="447">
        <f t="shared" si="128"/>
        <v>-1</v>
      </c>
      <c r="EE35" s="240">
        <f t="shared" si="129"/>
        <v>-15</v>
      </c>
    </row>
    <row r="36" spans="1:135" ht="16.5">
      <c r="A36" s="216" t="s">
        <v>1227</v>
      </c>
      <c r="B36" s="216" t="s">
        <v>31</v>
      </c>
      <c r="D36" s="216" t="s">
        <v>1087</v>
      </c>
      <c r="E36" s="216" t="s">
        <v>1040</v>
      </c>
      <c r="F36" s="222" t="s">
        <v>369</v>
      </c>
      <c r="G36" s="411" t="s">
        <v>396</v>
      </c>
      <c r="H36" s="226">
        <v>1</v>
      </c>
      <c r="I36" s="227">
        <v>0</v>
      </c>
      <c r="J36" s="239">
        <v>0</v>
      </c>
      <c r="K36" s="242" t="s">
        <v>1823</v>
      </c>
      <c r="L36" s="226">
        <v>0</v>
      </c>
      <c r="M36" s="227">
        <v>0</v>
      </c>
      <c r="N36" s="239">
        <f>+L36</f>
        <v>0</v>
      </c>
      <c r="O36" s="242" t="s">
        <v>1823</v>
      </c>
      <c r="P36" s="239">
        <f>+N36</f>
        <v>0</v>
      </c>
      <c r="Q36" s="242" t="s">
        <v>1823</v>
      </c>
      <c r="R36" s="260">
        <v>0</v>
      </c>
      <c r="S36" s="262">
        <v>0</v>
      </c>
      <c r="T36" s="239">
        <f>+R36</f>
        <v>0</v>
      </c>
      <c r="U36" s="242" t="s">
        <v>1823</v>
      </c>
      <c r="V36" s="225">
        <v>0</v>
      </c>
      <c r="W36" s="227">
        <v>0</v>
      </c>
      <c r="X36" s="226" t="s">
        <v>85</v>
      </c>
      <c r="Y36" s="227">
        <v>0</v>
      </c>
      <c r="Z36" s="239">
        <v>0</v>
      </c>
      <c r="AA36" s="252" t="s">
        <v>1823</v>
      </c>
      <c r="AB36" s="523" t="s">
        <v>85</v>
      </c>
      <c r="AC36" s="524">
        <v>0</v>
      </c>
      <c r="AD36" s="226">
        <v>0</v>
      </c>
      <c r="AE36" s="227">
        <v>0</v>
      </c>
      <c r="AF36" s="239">
        <f t="shared" ref="AF36:AF41" si="276">+AD36</f>
        <v>0</v>
      </c>
      <c r="AG36" s="242" t="s">
        <v>1823</v>
      </c>
      <c r="AH36" s="239">
        <f>+AK36</f>
        <v>0</v>
      </c>
      <c r="AI36" s="242" t="s">
        <v>1823</v>
      </c>
      <c r="AJ36" s="246"/>
      <c r="AK36" s="225">
        <v>0</v>
      </c>
      <c r="AL36" s="227">
        <v>0</v>
      </c>
      <c r="AM36" s="225">
        <v>0</v>
      </c>
      <c r="AN36" s="227">
        <v>0</v>
      </c>
      <c r="AO36" s="226">
        <v>0</v>
      </c>
      <c r="AP36" s="227">
        <v>0</v>
      </c>
      <c r="AQ36" s="229">
        <v>0</v>
      </c>
      <c r="AR36" s="230">
        <v>0</v>
      </c>
      <c r="AS36" s="241">
        <v>0</v>
      </c>
      <c r="AT36" s="242" t="s">
        <v>1823</v>
      </c>
      <c r="AU36" s="229">
        <v>1</v>
      </c>
      <c r="AV36" s="230">
        <v>0</v>
      </c>
      <c r="AW36" s="241">
        <f>+AY36</f>
        <v>0</v>
      </c>
      <c r="AX36" s="242" t="s">
        <v>1823</v>
      </c>
      <c r="AY36" s="241">
        <f>+BA36</f>
        <v>0</v>
      </c>
      <c r="AZ36" s="242" t="s">
        <v>1823</v>
      </c>
      <c r="BA36" s="229">
        <v>0</v>
      </c>
      <c r="BB36" s="230">
        <v>0</v>
      </c>
      <c r="BC36" s="241">
        <f t="shared" si="264"/>
        <v>0</v>
      </c>
      <c r="BD36" s="242" t="s">
        <v>1823</v>
      </c>
      <c r="BE36" s="241">
        <f t="shared" si="265"/>
        <v>0</v>
      </c>
      <c r="BF36" s="242" t="s">
        <v>1823</v>
      </c>
      <c r="BG36" s="241">
        <f t="shared" si="266"/>
        <v>0</v>
      </c>
      <c r="BH36" s="242" t="s">
        <v>1823</v>
      </c>
      <c r="BI36" s="241">
        <f t="shared" si="272"/>
        <v>0</v>
      </c>
      <c r="BJ36" s="242" t="s">
        <v>1823</v>
      </c>
      <c r="BK36" s="241">
        <f t="shared" si="273"/>
        <v>0</v>
      </c>
      <c r="BL36" s="242" t="s">
        <v>1823</v>
      </c>
      <c r="BM36" s="241">
        <f t="shared" si="274"/>
        <v>0</v>
      </c>
      <c r="BN36" s="242" t="s">
        <v>1823</v>
      </c>
      <c r="BO36" s="247"/>
      <c r="BP36" s="248"/>
      <c r="BQ36" s="249"/>
      <c r="BR36" s="248"/>
      <c r="BS36" s="249"/>
      <c r="BT36" s="248"/>
      <c r="BU36" s="249"/>
      <c r="BV36" s="248"/>
      <c r="BW36" s="249"/>
      <c r="BX36" s="248"/>
      <c r="BY36" s="249"/>
      <c r="BZ36" s="248"/>
      <c r="CA36" s="249"/>
      <c r="CB36" s="236" t="s">
        <v>399</v>
      </c>
      <c r="CE36" s="239"/>
      <c r="CF36" s="227"/>
      <c r="CK36" s="240"/>
      <c r="CQ36" s="240">
        <f t="shared" si="269"/>
        <v>1</v>
      </c>
      <c r="CT36" s="437">
        <f t="shared" si="91"/>
        <v>1</v>
      </c>
      <c r="CU36" s="437">
        <f t="shared" si="92"/>
        <v>0</v>
      </c>
      <c r="CV36" s="437">
        <f t="shared" si="234"/>
        <v>0</v>
      </c>
      <c r="CW36" s="437">
        <f t="shared" si="182"/>
        <v>0</v>
      </c>
      <c r="CX36" s="437">
        <f t="shared" si="183"/>
        <v>0</v>
      </c>
      <c r="CY36" s="437">
        <f t="shared" si="235"/>
        <v>0</v>
      </c>
      <c r="CZ36" s="437">
        <f t="shared" si="194"/>
        <v>0</v>
      </c>
      <c r="DA36" s="437">
        <f t="shared" si="236"/>
        <v>0</v>
      </c>
      <c r="DB36" s="437"/>
      <c r="DC36" s="437">
        <f t="shared" si="107"/>
        <v>0</v>
      </c>
      <c r="DD36" s="437"/>
      <c r="DE36" s="437">
        <f t="shared" si="101"/>
        <v>0</v>
      </c>
      <c r="DF36" s="437">
        <f t="shared" si="275"/>
        <v>0</v>
      </c>
      <c r="DG36" s="496">
        <f t="shared" si="103"/>
        <v>0</v>
      </c>
      <c r="DH36" s="496">
        <f t="shared" si="163"/>
        <v>0</v>
      </c>
      <c r="DI36" s="496">
        <f t="shared" si="164"/>
        <v>0</v>
      </c>
      <c r="DJ36" s="496">
        <f t="shared" si="165"/>
        <v>0</v>
      </c>
      <c r="DK36" s="437">
        <f t="shared" si="166"/>
        <v>0</v>
      </c>
      <c r="DL36" s="633"/>
      <c r="DM36" s="633"/>
      <c r="DO36" s="447">
        <f t="shared" si="138"/>
        <v>8</v>
      </c>
      <c r="DP36" s="447">
        <f t="shared" si="139"/>
        <v>-8</v>
      </c>
      <c r="DQ36" s="447">
        <f t="shared" si="140"/>
        <v>1</v>
      </c>
      <c r="DR36" s="447">
        <f t="shared" si="141"/>
        <v>1</v>
      </c>
      <c r="DS36" s="447">
        <f t="shared" si="142"/>
        <v>2</v>
      </c>
      <c r="DT36" s="447">
        <f t="shared" si="143"/>
        <v>13</v>
      </c>
      <c r="DU36" s="447">
        <f t="shared" si="144"/>
        <v>-2</v>
      </c>
      <c r="DV36" s="447">
        <f t="shared" si="145"/>
        <v>-2</v>
      </c>
      <c r="DW36" s="447">
        <f t="shared" si="146"/>
        <v>-1</v>
      </c>
      <c r="DX36" s="447">
        <f t="shared" si="147"/>
        <v>9</v>
      </c>
      <c r="DY36" s="447">
        <f t="shared" si="123"/>
        <v>-11</v>
      </c>
      <c r="DZ36" s="447">
        <f t="shared" si="124"/>
        <v>9</v>
      </c>
      <c r="EA36" s="447">
        <f t="shared" si="125"/>
        <v>-1</v>
      </c>
      <c r="EB36" s="447">
        <f t="shared" si="126"/>
        <v>-8</v>
      </c>
      <c r="EC36" s="447">
        <f t="shared" si="127"/>
        <v>27</v>
      </c>
      <c r="ED36" s="447">
        <f t="shared" si="128"/>
        <v>-1</v>
      </c>
      <c r="EE36" s="240">
        <f t="shared" si="129"/>
        <v>-15</v>
      </c>
    </row>
    <row r="37" spans="1:135" ht="16.5">
      <c r="A37" s="51" t="s">
        <v>1472</v>
      </c>
      <c r="B37" s="216" t="s">
        <v>31</v>
      </c>
      <c r="D37" s="216" t="s">
        <v>1087</v>
      </c>
      <c r="E37" s="216" t="s">
        <v>1040</v>
      </c>
      <c r="F37" s="222" t="s">
        <v>369</v>
      </c>
      <c r="G37" s="411" t="s">
        <v>67</v>
      </c>
      <c r="H37" s="226">
        <v>12</v>
      </c>
      <c r="I37" s="263">
        <v>10</v>
      </c>
      <c r="J37" s="241">
        <f>+L37</f>
        <v>10</v>
      </c>
      <c r="K37" s="253">
        <f>+I37</f>
        <v>10</v>
      </c>
      <c r="L37" s="226">
        <v>10</v>
      </c>
      <c r="M37" s="227">
        <v>10</v>
      </c>
      <c r="N37" s="442">
        <f>+L37</f>
        <v>10</v>
      </c>
      <c r="O37" s="445">
        <f>+M37</f>
        <v>10</v>
      </c>
      <c r="P37" s="442">
        <f>+N37</f>
        <v>10</v>
      </c>
      <c r="Q37" s="445">
        <f>+O37</f>
        <v>10</v>
      </c>
      <c r="R37" s="225">
        <v>10</v>
      </c>
      <c r="S37" s="227">
        <v>0</v>
      </c>
      <c r="T37" s="452">
        <f>+R37</f>
        <v>10</v>
      </c>
      <c r="U37" s="439" t="s">
        <v>1823</v>
      </c>
      <c r="V37" s="225">
        <v>5</v>
      </c>
      <c r="W37" s="227">
        <v>0</v>
      </c>
      <c r="X37" s="239">
        <v>3</v>
      </c>
      <c r="Y37" s="242" t="s">
        <v>1823</v>
      </c>
      <c r="Z37" s="239">
        <f>+X37</f>
        <v>3</v>
      </c>
      <c r="AA37" s="252" t="s">
        <v>1823</v>
      </c>
      <c r="AB37" s="523">
        <v>6</v>
      </c>
      <c r="AC37" s="541">
        <v>0</v>
      </c>
      <c r="AD37" s="263">
        <v>5</v>
      </c>
      <c r="AE37" s="264">
        <v>0</v>
      </c>
      <c r="AF37" s="239">
        <f t="shared" si="276"/>
        <v>5</v>
      </c>
      <c r="AG37" s="252" t="s">
        <v>1823</v>
      </c>
      <c r="AH37" s="225">
        <v>5</v>
      </c>
      <c r="AI37" s="227">
        <v>0</v>
      </c>
      <c r="AJ37" s="246"/>
      <c r="AK37" s="225">
        <v>4</v>
      </c>
      <c r="AL37" s="226">
        <v>3</v>
      </c>
      <c r="AM37" s="225">
        <v>8</v>
      </c>
      <c r="AN37" s="265">
        <v>2</v>
      </c>
      <c r="AO37" s="226">
        <v>5</v>
      </c>
      <c r="AP37" s="227">
        <v>3</v>
      </c>
      <c r="AQ37" s="229">
        <v>6</v>
      </c>
      <c r="AR37" s="230">
        <v>0</v>
      </c>
      <c r="AS37" s="241">
        <f>+AQ37</f>
        <v>6</v>
      </c>
      <c r="AT37" s="242" t="s">
        <v>1823</v>
      </c>
      <c r="AU37" s="229">
        <v>6</v>
      </c>
      <c r="AV37" s="230">
        <v>0</v>
      </c>
      <c r="AW37" s="241">
        <f t="shared" ref="AW37" si="277">+AU37</f>
        <v>6</v>
      </c>
      <c r="AX37" s="242" t="s">
        <v>1823</v>
      </c>
      <c r="AY37" s="241">
        <f t="shared" ref="AY37" si="278">+AW37</f>
        <v>6</v>
      </c>
      <c r="AZ37" s="242" t="s">
        <v>1823</v>
      </c>
      <c r="BA37" s="241">
        <f t="shared" ref="BA37" si="279">+AY37</f>
        <v>6</v>
      </c>
      <c r="BB37" s="242" t="s">
        <v>1823</v>
      </c>
      <c r="BC37" s="241">
        <f t="shared" si="264"/>
        <v>6</v>
      </c>
      <c r="BD37" s="242" t="s">
        <v>1823</v>
      </c>
      <c r="BE37" s="241">
        <f t="shared" ref="BE37" si="280">+BC37</f>
        <v>6</v>
      </c>
      <c r="BF37" s="242" t="s">
        <v>1823</v>
      </c>
      <c r="BG37" s="229">
        <v>7</v>
      </c>
      <c r="BH37" s="230">
        <v>0</v>
      </c>
      <c r="BI37" s="239">
        <f t="shared" ref="BI37" si="281">+BG37</f>
        <v>7</v>
      </c>
      <c r="BJ37" s="242" t="s">
        <v>1823</v>
      </c>
      <c r="BK37" s="241">
        <f t="shared" ref="BK37" si="282">+BI37</f>
        <v>7</v>
      </c>
      <c r="BL37" s="242" t="s">
        <v>1823</v>
      </c>
      <c r="BM37" s="241">
        <f t="shared" ref="BM37" si="283">+BK37</f>
        <v>7</v>
      </c>
      <c r="BN37" s="242" t="s">
        <v>1823</v>
      </c>
      <c r="BO37" s="247"/>
      <c r="BP37" s="248"/>
      <c r="BQ37" s="249"/>
      <c r="BR37" s="248"/>
      <c r="BS37" s="249"/>
      <c r="BT37" s="248"/>
      <c r="BU37" s="249"/>
      <c r="BV37" s="248"/>
      <c r="BW37" s="249"/>
      <c r="BX37" s="248"/>
      <c r="BY37" s="249"/>
      <c r="BZ37" s="248"/>
      <c r="CA37" s="249"/>
      <c r="CB37" s="250" t="s">
        <v>300</v>
      </c>
      <c r="CC37" s="238" t="s">
        <v>622</v>
      </c>
      <c r="CD37" s="238"/>
      <c r="CE37" s="239"/>
      <c r="CF37" s="227"/>
      <c r="CK37" s="240"/>
      <c r="CQ37" s="240">
        <f t="shared" si="269"/>
        <v>12</v>
      </c>
      <c r="CT37" s="437">
        <f t="shared" si="91"/>
        <v>22</v>
      </c>
      <c r="CU37" s="437">
        <f t="shared" si="92"/>
        <v>20</v>
      </c>
      <c r="CV37" s="437">
        <f t="shared" si="234"/>
        <v>20</v>
      </c>
      <c r="CW37" s="437">
        <f t="shared" si="182"/>
        <v>20</v>
      </c>
      <c r="CX37" s="437">
        <f t="shared" si="183"/>
        <v>20</v>
      </c>
      <c r="CY37" s="437">
        <f t="shared" si="235"/>
        <v>10</v>
      </c>
      <c r="CZ37" s="437">
        <f t="shared" si="194"/>
        <v>10</v>
      </c>
      <c r="DA37" s="437">
        <f t="shared" si="236"/>
        <v>5</v>
      </c>
      <c r="DB37" s="437">
        <f t="shared" ref="DB37:DB55" si="284">IF(Y37="nd",+X37,+X37+Y37)</f>
        <v>3</v>
      </c>
      <c r="DC37" s="437">
        <f t="shared" si="107"/>
        <v>3</v>
      </c>
      <c r="DD37" s="437">
        <f t="shared" ref="DD37:DD55" si="285">IF(AC37="nd",+AB37,+AB37+AC37)</f>
        <v>6</v>
      </c>
      <c r="DE37" s="437">
        <f t="shared" si="101"/>
        <v>5</v>
      </c>
      <c r="DF37" s="437">
        <f t="shared" si="275"/>
        <v>5</v>
      </c>
      <c r="DG37" s="496">
        <f t="shared" si="103"/>
        <v>5</v>
      </c>
      <c r="DH37" s="496">
        <f t="shared" si="163"/>
        <v>7</v>
      </c>
      <c r="DI37" s="496">
        <f t="shared" si="164"/>
        <v>10</v>
      </c>
      <c r="DJ37" s="496">
        <f t="shared" si="165"/>
        <v>8</v>
      </c>
      <c r="DK37" s="437">
        <f t="shared" si="166"/>
        <v>6</v>
      </c>
      <c r="DL37" s="633"/>
      <c r="DM37" s="633"/>
      <c r="DO37" s="447">
        <f t="shared" si="138"/>
        <v>8</v>
      </c>
      <c r="DP37" s="447">
        <f t="shared" si="139"/>
        <v>-8</v>
      </c>
      <c r="DQ37" s="447">
        <f t="shared" si="140"/>
        <v>1</v>
      </c>
      <c r="DR37" s="447">
        <f t="shared" si="141"/>
        <v>-9</v>
      </c>
      <c r="DS37" s="447">
        <f t="shared" si="142"/>
        <v>-8</v>
      </c>
      <c r="DT37" s="447">
        <f t="shared" si="143"/>
        <v>13</v>
      </c>
      <c r="DU37" s="447">
        <f t="shared" si="144"/>
        <v>-7</v>
      </c>
      <c r="DV37" s="447">
        <f t="shared" si="145"/>
        <v>-4</v>
      </c>
      <c r="DW37" s="447">
        <f t="shared" si="146"/>
        <v>-1</v>
      </c>
      <c r="DX37" s="447">
        <f t="shared" si="147"/>
        <v>12</v>
      </c>
      <c r="DY37" s="447">
        <f t="shared" si="123"/>
        <v>-12</v>
      </c>
      <c r="DZ37" s="447">
        <f t="shared" si="124"/>
        <v>9</v>
      </c>
      <c r="EA37" s="447">
        <f t="shared" si="125"/>
        <v>-1</v>
      </c>
      <c r="EB37" s="447">
        <f t="shared" si="126"/>
        <v>-11</v>
      </c>
      <c r="EC37" s="447">
        <f t="shared" si="127"/>
        <v>32</v>
      </c>
      <c r="ED37" s="447">
        <f t="shared" si="128"/>
        <v>-3</v>
      </c>
      <c r="EE37" s="240">
        <f t="shared" si="129"/>
        <v>-17</v>
      </c>
    </row>
    <row r="38" spans="1:135" ht="16.5">
      <c r="A38" s="51" t="s">
        <v>1472</v>
      </c>
      <c r="B38" s="216" t="s">
        <v>31</v>
      </c>
      <c r="D38" s="216" t="s">
        <v>1087</v>
      </c>
      <c r="E38" s="216" t="s">
        <v>1040</v>
      </c>
      <c r="F38" s="222" t="s">
        <v>369</v>
      </c>
      <c r="G38" s="411" t="s">
        <v>303</v>
      </c>
      <c r="H38" s="226">
        <v>0</v>
      </c>
      <c r="I38" s="227">
        <v>0</v>
      </c>
      <c r="J38" s="239">
        <v>0</v>
      </c>
      <c r="K38" s="242" t="s">
        <v>1823</v>
      </c>
      <c r="L38" s="225">
        <v>0</v>
      </c>
      <c r="M38" s="227">
        <v>0</v>
      </c>
      <c r="N38" s="239">
        <v>0</v>
      </c>
      <c r="O38" s="242" t="s">
        <v>1823</v>
      </c>
      <c r="P38" s="558">
        <f>+R38</f>
        <v>3</v>
      </c>
      <c r="Q38" s="559" t="s">
        <v>1823</v>
      </c>
      <c r="R38" s="225">
        <v>3</v>
      </c>
      <c r="S38" s="227">
        <v>0</v>
      </c>
      <c r="T38" s="239">
        <f>+R38</f>
        <v>3</v>
      </c>
      <c r="U38" s="242" t="s">
        <v>1823</v>
      </c>
      <c r="V38" s="225">
        <v>3</v>
      </c>
      <c r="W38" s="227">
        <v>0</v>
      </c>
      <c r="X38" s="225">
        <v>2</v>
      </c>
      <c r="Y38" s="227">
        <v>0</v>
      </c>
      <c r="Z38" s="239">
        <f>+X38</f>
        <v>2</v>
      </c>
      <c r="AA38" s="252" t="s">
        <v>1823</v>
      </c>
      <c r="AB38" s="523">
        <v>3</v>
      </c>
      <c r="AC38" s="524">
        <v>0</v>
      </c>
      <c r="AD38" s="558">
        <f>+AF38</f>
        <v>4</v>
      </c>
      <c r="AE38" s="559" t="s">
        <v>1823</v>
      </c>
      <c r="AF38" s="558">
        <f>+AH38</f>
        <v>4</v>
      </c>
      <c r="AG38" s="561" t="s">
        <v>1823</v>
      </c>
      <c r="AH38" s="225">
        <v>4</v>
      </c>
      <c r="AI38" s="227"/>
      <c r="AJ38" s="266"/>
      <c r="AK38" s="225">
        <v>7</v>
      </c>
      <c r="AL38" s="226">
        <v>0</v>
      </c>
      <c r="AM38" s="225">
        <v>4</v>
      </c>
      <c r="AN38" s="227">
        <v>0</v>
      </c>
      <c r="AO38" s="442">
        <f>+AQ38</f>
        <v>7</v>
      </c>
      <c r="AP38" s="443" t="s">
        <v>1823</v>
      </c>
      <c r="AQ38" s="229">
        <v>7</v>
      </c>
      <c r="AR38" s="230">
        <v>0</v>
      </c>
      <c r="AS38" s="241">
        <f>+AU38</f>
        <v>6</v>
      </c>
      <c r="AT38" s="242" t="s">
        <v>1823</v>
      </c>
      <c r="AU38" s="229">
        <v>6</v>
      </c>
      <c r="AV38" s="230">
        <v>0</v>
      </c>
      <c r="AW38" s="241">
        <f t="shared" ref="AW38" si="286">+AU38</f>
        <v>6</v>
      </c>
      <c r="AX38" s="242" t="s">
        <v>1823</v>
      </c>
      <c r="AY38" s="241">
        <f t="shared" ref="AY38" si="287">+AW38</f>
        <v>6</v>
      </c>
      <c r="AZ38" s="242" t="s">
        <v>1823</v>
      </c>
      <c r="BA38" s="229">
        <v>6</v>
      </c>
      <c r="BB38" s="229">
        <v>0</v>
      </c>
      <c r="BC38" s="241">
        <f t="shared" ref="BC38" si="288">+BA38</f>
        <v>6</v>
      </c>
      <c r="BD38" s="242" t="s">
        <v>1823</v>
      </c>
      <c r="BE38" s="241">
        <f t="shared" ref="BE38" si="289">+BC38</f>
        <v>6</v>
      </c>
      <c r="BF38" s="242" t="s">
        <v>1823</v>
      </c>
      <c r="BG38" s="229">
        <v>8</v>
      </c>
      <c r="BH38" s="230">
        <v>0</v>
      </c>
      <c r="BI38" s="229">
        <v>8</v>
      </c>
      <c r="BJ38" s="229">
        <v>0</v>
      </c>
      <c r="BK38" s="241">
        <f t="shared" ref="BK38" si="290">+BI38</f>
        <v>8</v>
      </c>
      <c r="BL38" s="242" t="s">
        <v>1823</v>
      </c>
      <c r="BM38" s="241">
        <f t="shared" ref="BM38" si="291">+BK38</f>
        <v>8</v>
      </c>
      <c r="BN38" s="242" t="s">
        <v>1823</v>
      </c>
      <c r="BO38" s="267"/>
      <c r="BP38" s="248"/>
      <c r="BQ38" s="249"/>
      <c r="BR38" s="248"/>
      <c r="BS38" s="249"/>
      <c r="BT38" s="248"/>
      <c r="BU38" s="249"/>
      <c r="BV38" s="248"/>
      <c r="BW38" s="249"/>
      <c r="BX38" s="248">
        <v>4</v>
      </c>
      <c r="BY38" s="249"/>
      <c r="BZ38" s="248"/>
      <c r="CA38" s="249"/>
      <c r="CB38" s="250" t="s">
        <v>265</v>
      </c>
      <c r="CC38" s="238" t="s">
        <v>628</v>
      </c>
      <c r="CD38" s="238"/>
      <c r="CE38" s="226"/>
      <c r="CF38" s="227"/>
      <c r="CK38" s="240"/>
      <c r="CQ38" s="240">
        <f t="shared" si="269"/>
        <v>4</v>
      </c>
      <c r="CT38" s="437">
        <f t="shared" si="91"/>
        <v>0</v>
      </c>
      <c r="CU38" s="437">
        <f t="shared" si="92"/>
        <v>0</v>
      </c>
      <c r="CV38" s="437">
        <f t="shared" si="234"/>
        <v>0</v>
      </c>
      <c r="CW38" s="437">
        <f t="shared" si="182"/>
        <v>0</v>
      </c>
      <c r="CX38" s="437">
        <f t="shared" si="183"/>
        <v>3</v>
      </c>
      <c r="CY38" s="437">
        <f t="shared" si="235"/>
        <v>3</v>
      </c>
      <c r="CZ38" s="437">
        <f t="shared" si="194"/>
        <v>3</v>
      </c>
      <c r="DA38" s="437">
        <f t="shared" si="236"/>
        <v>3</v>
      </c>
      <c r="DB38" s="437">
        <f t="shared" si="284"/>
        <v>2</v>
      </c>
      <c r="DC38" s="437">
        <f t="shared" si="107"/>
        <v>2</v>
      </c>
      <c r="DD38" s="437">
        <f t="shared" si="285"/>
        <v>3</v>
      </c>
      <c r="DE38" s="437">
        <f t="shared" si="101"/>
        <v>4</v>
      </c>
      <c r="DF38" s="437">
        <f t="shared" si="275"/>
        <v>4</v>
      </c>
      <c r="DG38" s="496">
        <f t="shared" si="103"/>
        <v>4</v>
      </c>
      <c r="DH38" s="496">
        <f t="shared" si="163"/>
        <v>7</v>
      </c>
      <c r="DI38" s="496">
        <f t="shared" si="164"/>
        <v>4</v>
      </c>
      <c r="DJ38" s="496">
        <f t="shared" si="165"/>
        <v>7</v>
      </c>
      <c r="DK38" s="437">
        <f t="shared" si="166"/>
        <v>7</v>
      </c>
      <c r="DL38" s="633"/>
      <c r="DM38" s="633"/>
      <c r="DO38" s="447">
        <f t="shared" si="138"/>
        <v>8</v>
      </c>
      <c r="DP38" s="447">
        <f t="shared" si="139"/>
        <v>-8</v>
      </c>
      <c r="DQ38" s="447">
        <f t="shared" si="140"/>
        <v>4</v>
      </c>
      <c r="DR38" s="447">
        <f t="shared" si="141"/>
        <v>-9</v>
      </c>
      <c r="DS38" s="447">
        <f t="shared" si="142"/>
        <v>-5</v>
      </c>
      <c r="DT38" s="447">
        <f t="shared" si="143"/>
        <v>13</v>
      </c>
      <c r="DU38" s="447">
        <f t="shared" si="144"/>
        <v>-7</v>
      </c>
      <c r="DV38" s="447">
        <f t="shared" si="145"/>
        <v>-5</v>
      </c>
      <c r="DW38" s="447">
        <f t="shared" si="146"/>
        <v>-1</v>
      </c>
      <c r="DX38" s="447">
        <f t="shared" si="147"/>
        <v>13</v>
      </c>
      <c r="DY38" s="447">
        <f t="shared" si="123"/>
        <v>-11</v>
      </c>
      <c r="DZ38" s="447">
        <f t="shared" si="124"/>
        <v>9</v>
      </c>
      <c r="EA38" s="447">
        <f t="shared" si="125"/>
        <v>-1</v>
      </c>
      <c r="EB38" s="447">
        <f t="shared" si="126"/>
        <v>-8</v>
      </c>
      <c r="EC38" s="447">
        <f t="shared" si="127"/>
        <v>32</v>
      </c>
      <c r="ED38" s="447">
        <f t="shared" si="128"/>
        <v>0</v>
      </c>
      <c r="EE38" s="240">
        <f t="shared" si="129"/>
        <v>-17</v>
      </c>
    </row>
    <row r="39" spans="1:135" ht="16.5">
      <c r="A39" s="51" t="s">
        <v>1472</v>
      </c>
      <c r="B39" s="216" t="s">
        <v>31</v>
      </c>
      <c r="D39" s="216" t="s">
        <v>1087</v>
      </c>
      <c r="E39" s="216" t="s">
        <v>1040</v>
      </c>
      <c r="F39" s="222" t="s">
        <v>369</v>
      </c>
      <c r="G39" s="411" t="s">
        <v>309</v>
      </c>
      <c r="H39" s="226">
        <v>0</v>
      </c>
      <c r="I39" s="227">
        <v>0</v>
      </c>
      <c r="J39" s="239">
        <v>0</v>
      </c>
      <c r="K39" s="242" t="s">
        <v>1823</v>
      </c>
      <c r="L39" s="225">
        <v>0</v>
      </c>
      <c r="M39" s="227">
        <v>0</v>
      </c>
      <c r="N39" s="239">
        <v>0</v>
      </c>
      <c r="O39" s="242" t="s">
        <v>1823</v>
      </c>
      <c r="P39" s="558">
        <f>+R39</f>
        <v>1</v>
      </c>
      <c r="Q39" s="559" t="s">
        <v>1823</v>
      </c>
      <c r="R39" s="225">
        <v>1</v>
      </c>
      <c r="S39" s="227">
        <v>0</v>
      </c>
      <c r="T39" s="239">
        <f>+V39</f>
        <v>2</v>
      </c>
      <c r="U39" s="242" t="s">
        <v>1823</v>
      </c>
      <c r="V39" s="225">
        <v>2</v>
      </c>
      <c r="W39" s="227">
        <v>0</v>
      </c>
      <c r="X39" s="226">
        <v>3</v>
      </c>
      <c r="Y39" s="227">
        <v>0</v>
      </c>
      <c r="Z39" s="239">
        <f>+X39</f>
        <v>3</v>
      </c>
      <c r="AA39" s="252" t="s">
        <v>1823</v>
      </c>
      <c r="AB39" s="523">
        <v>3</v>
      </c>
      <c r="AC39" s="524">
        <v>0</v>
      </c>
      <c r="AD39" s="226">
        <v>3</v>
      </c>
      <c r="AE39" s="227">
        <v>0</v>
      </c>
      <c r="AF39" s="239">
        <f>+AH39</f>
        <v>1</v>
      </c>
      <c r="AG39" s="242" t="s">
        <v>1823</v>
      </c>
      <c r="AH39" s="239">
        <f>+AK39</f>
        <v>1</v>
      </c>
      <c r="AI39" s="242" t="s">
        <v>1823</v>
      </c>
      <c r="AJ39" s="266"/>
      <c r="AK39" s="225">
        <v>1</v>
      </c>
      <c r="AL39" s="226">
        <v>0</v>
      </c>
      <c r="AM39" s="225">
        <v>2</v>
      </c>
      <c r="AN39" s="227">
        <v>0</v>
      </c>
      <c r="AO39" s="239">
        <f>+AQ39</f>
        <v>1</v>
      </c>
      <c r="AP39" s="242" t="s">
        <v>1823</v>
      </c>
      <c r="AQ39" s="229">
        <v>1</v>
      </c>
      <c r="AR39" s="230">
        <v>0</v>
      </c>
      <c r="AS39" s="241">
        <f>+AU39</f>
        <v>1</v>
      </c>
      <c r="AT39" s="242" t="s">
        <v>1823</v>
      </c>
      <c r="AU39" s="229">
        <v>1</v>
      </c>
      <c r="AV39" s="230">
        <v>0</v>
      </c>
      <c r="AW39" s="241">
        <f t="shared" ref="AW39" si="292">+AU39</f>
        <v>1</v>
      </c>
      <c r="AX39" s="242" t="s">
        <v>1823</v>
      </c>
      <c r="AY39" s="241">
        <f t="shared" ref="AY39" si="293">+AW39</f>
        <v>1</v>
      </c>
      <c r="AZ39" s="242" t="s">
        <v>1823</v>
      </c>
      <c r="BA39" s="229">
        <v>1</v>
      </c>
      <c r="BB39" s="229">
        <v>0</v>
      </c>
      <c r="BC39" s="241">
        <f t="shared" ref="BC39" si="294">+BA39</f>
        <v>1</v>
      </c>
      <c r="BD39" s="242" t="s">
        <v>1823</v>
      </c>
      <c r="BE39" s="241">
        <f t="shared" ref="BE39" si="295">+BC39</f>
        <v>1</v>
      </c>
      <c r="BF39" s="242" t="s">
        <v>1823</v>
      </c>
      <c r="BG39" s="229">
        <v>2</v>
      </c>
      <c r="BH39" s="230">
        <v>0</v>
      </c>
      <c r="BI39" s="229">
        <v>0</v>
      </c>
      <c r="BJ39" s="230">
        <v>0</v>
      </c>
      <c r="BK39" s="241">
        <f t="shared" ref="BK39:BK40" si="296">+BI39</f>
        <v>0</v>
      </c>
      <c r="BL39" s="242" t="s">
        <v>1823</v>
      </c>
      <c r="BM39" s="241">
        <f t="shared" ref="BM39:BM40" si="297">+BK39</f>
        <v>0</v>
      </c>
      <c r="BN39" s="242" t="s">
        <v>1823</v>
      </c>
      <c r="BO39" s="267"/>
      <c r="BP39" s="248"/>
      <c r="BQ39" s="249"/>
      <c r="BR39" s="248"/>
      <c r="BS39" s="249"/>
      <c r="BT39" s="248"/>
      <c r="BU39" s="249"/>
      <c r="BV39" s="248"/>
      <c r="BW39" s="249"/>
      <c r="BX39" s="248"/>
      <c r="BY39" s="249"/>
      <c r="BZ39" s="248"/>
      <c r="CA39" s="249"/>
      <c r="CB39" s="250" t="s">
        <v>265</v>
      </c>
      <c r="CC39" s="238" t="s">
        <v>628</v>
      </c>
      <c r="CD39" s="238"/>
      <c r="CE39" s="226"/>
      <c r="CF39" s="227"/>
      <c r="CK39" s="240"/>
      <c r="CQ39" s="240">
        <f t="shared" si="269"/>
        <v>3</v>
      </c>
      <c r="CT39" s="437">
        <f t="shared" si="91"/>
        <v>0</v>
      </c>
      <c r="CU39" s="437">
        <f t="shared" si="92"/>
        <v>0</v>
      </c>
      <c r="CV39" s="437">
        <f t="shared" si="234"/>
        <v>0</v>
      </c>
      <c r="CW39" s="437">
        <f t="shared" si="182"/>
        <v>0</v>
      </c>
      <c r="CX39" s="437">
        <f t="shared" si="183"/>
        <v>1</v>
      </c>
      <c r="CY39" s="437">
        <f t="shared" si="235"/>
        <v>1</v>
      </c>
      <c r="CZ39" s="437">
        <f t="shared" si="194"/>
        <v>2</v>
      </c>
      <c r="DA39" s="437">
        <f t="shared" si="236"/>
        <v>2</v>
      </c>
      <c r="DB39" s="437">
        <f t="shared" si="284"/>
        <v>3</v>
      </c>
      <c r="DC39" s="437">
        <f t="shared" si="107"/>
        <v>3</v>
      </c>
      <c r="DD39" s="437">
        <f t="shared" si="285"/>
        <v>3</v>
      </c>
      <c r="DE39" s="437">
        <f t="shared" si="101"/>
        <v>3</v>
      </c>
      <c r="DF39" s="437">
        <f t="shared" si="275"/>
        <v>1</v>
      </c>
      <c r="DG39" s="496">
        <f t="shared" si="103"/>
        <v>1</v>
      </c>
      <c r="DH39" s="496">
        <f t="shared" si="163"/>
        <v>1</v>
      </c>
      <c r="DI39" s="496">
        <f t="shared" si="164"/>
        <v>2</v>
      </c>
      <c r="DJ39" s="496">
        <f t="shared" si="165"/>
        <v>1</v>
      </c>
      <c r="DK39" s="437">
        <f t="shared" si="166"/>
        <v>1</v>
      </c>
      <c r="DL39" s="633"/>
      <c r="DM39" s="633"/>
      <c r="DO39" s="447">
        <f t="shared" si="138"/>
        <v>8</v>
      </c>
      <c r="DP39" s="447">
        <f t="shared" si="139"/>
        <v>-8</v>
      </c>
      <c r="DQ39" s="447">
        <f t="shared" si="140"/>
        <v>5</v>
      </c>
      <c r="DR39" s="447">
        <f t="shared" si="141"/>
        <v>-9</v>
      </c>
      <c r="DS39" s="447">
        <f t="shared" si="142"/>
        <v>-4</v>
      </c>
      <c r="DT39" s="447">
        <f t="shared" si="143"/>
        <v>14</v>
      </c>
      <c r="DU39" s="447">
        <f t="shared" si="144"/>
        <v>-7</v>
      </c>
      <c r="DV39" s="447">
        <f t="shared" si="145"/>
        <v>-4</v>
      </c>
      <c r="DW39" s="447">
        <f t="shared" si="146"/>
        <v>-1</v>
      </c>
      <c r="DX39" s="447">
        <f t="shared" si="147"/>
        <v>13</v>
      </c>
      <c r="DY39" s="447">
        <f t="shared" si="123"/>
        <v>-11</v>
      </c>
      <c r="DZ39" s="447">
        <f t="shared" si="124"/>
        <v>7</v>
      </c>
      <c r="EA39" s="447">
        <f t="shared" si="125"/>
        <v>-1</v>
      </c>
      <c r="EB39" s="447">
        <f t="shared" si="126"/>
        <v>-9</v>
      </c>
      <c r="EC39" s="447">
        <f t="shared" si="127"/>
        <v>33</v>
      </c>
      <c r="ED39" s="447">
        <f t="shared" si="128"/>
        <v>-1</v>
      </c>
      <c r="EE39" s="240">
        <f t="shared" si="129"/>
        <v>-17</v>
      </c>
    </row>
    <row r="40" spans="1:135" ht="16.5">
      <c r="A40" s="51" t="s">
        <v>1266</v>
      </c>
      <c r="B40" s="216" t="s">
        <v>31</v>
      </c>
      <c r="D40" s="216" t="s">
        <v>1087</v>
      </c>
      <c r="E40" s="216" t="s">
        <v>1040</v>
      </c>
      <c r="F40" s="222" t="s">
        <v>369</v>
      </c>
      <c r="G40" s="411" t="s">
        <v>308</v>
      </c>
      <c r="H40" s="226">
        <v>32</v>
      </c>
      <c r="I40" s="227">
        <v>0</v>
      </c>
      <c r="J40" s="442">
        <f>+H40</f>
        <v>32</v>
      </c>
      <c r="K40" s="443" t="s">
        <v>1823</v>
      </c>
      <c r="L40" s="225">
        <v>13</v>
      </c>
      <c r="M40" s="227">
        <v>0</v>
      </c>
      <c r="N40" s="239">
        <f>+L40</f>
        <v>13</v>
      </c>
      <c r="O40" s="242" t="s">
        <v>1823</v>
      </c>
      <c r="P40" s="239">
        <f>+N40</f>
        <v>13</v>
      </c>
      <c r="Q40" s="242" t="s">
        <v>1823</v>
      </c>
      <c r="R40" s="225">
        <v>55</v>
      </c>
      <c r="S40" s="227">
        <v>0</v>
      </c>
      <c r="T40" s="452">
        <f>+R40</f>
        <v>55</v>
      </c>
      <c r="U40" s="439" t="s">
        <v>1823</v>
      </c>
      <c r="V40" s="225">
        <v>44</v>
      </c>
      <c r="W40" s="227">
        <v>0</v>
      </c>
      <c r="X40" s="225">
        <v>44</v>
      </c>
      <c r="Y40" s="227">
        <v>0</v>
      </c>
      <c r="Z40" s="442">
        <f>+X40</f>
        <v>44</v>
      </c>
      <c r="AA40" s="481" t="s">
        <v>1823</v>
      </c>
      <c r="AB40" s="523">
        <v>38</v>
      </c>
      <c r="AC40" s="524">
        <v>0</v>
      </c>
      <c r="AD40" s="226">
        <v>43</v>
      </c>
      <c r="AE40" s="227">
        <v>0</v>
      </c>
      <c r="AF40" s="442">
        <f t="shared" si="276"/>
        <v>43</v>
      </c>
      <c r="AG40" s="443" t="s">
        <v>1823</v>
      </c>
      <c r="AH40" s="225">
        <v>38</v>
      </c>
      <c r="AI40" s="227">
        <v>0</v>
      </c>
      <c r="AJ40" s="266"/>
      <c r="AK40" s="225">
        <v>75</v>
      </c>
      <c r="AL40" s="226">
        <v>0</v>
      </c>
      <c r="AM40" s="225">
        <v>42</v>
      </c>
      <c r="AN40" s="227">
        <v>0</v>
      </c>
      <c r="AO40" s="442">
        <f>+AQ40</f>
        <v>48</v>
      </c>
      <c r="AP40" s="443" t="s">
        <v>1823</v>
      </c>
      <c r="AQ40" s="229">
        <v>48</v>
      </c>
      <c r="AR40" s="230"/>
      <c r="AS40" s="241">
        <f>+AU40</f>
        <v>48</v>
      </c>
      <c r="AT40" s="242" t="s">
        <v>1823</v>
      </c>
      <c r="AU40" s="229">
        <v>48</v>
      </c>
      <c r="AV40" s="230">
        <v>0</v>
      </c>
      <c r="AW40" s="241">
        <f>+AY40</f>
        <v>42</v>
      </c>
      <c r="AX40" s="242" t="s">
        <v>1823</v>
      </c>
      <c r="AY40" s="241">
        <f>+BA40</f>
        <v>42</v>
      </c>
      <c r="AZ40" s="242" t="s">
        <v>1823</v>
      </c>
      <c r="BA40" s="229">
        <v>42</v>
      </c>
      <c r="BB40" s="229">
        <v>0</v>
      </c>
      <c r="BC40" s="241">
        <f t="shared" ref="BC40" si="298">+BE40</f>
        <v>42</v>
      </c>
      <c r="BD40" s="242" t="s">
        <v>1823</v>
      </c>
      <c r="BE40" s="241">
        <f t="shared" ref="BE40" si="299">+BG40</f>
        <v>42</v>
      </c>
      <c r="BF40" s="242" t="s">
        <v>1823</v>
      </c>
      <c r="BG40" s="229">
        <v>42</v>
      </c>
      <c r="BH40" s="230">
        <v>0</v>
      </c>
      <c r="BI40" s="229">
        <v>31</v>
      </c>
      <c r="BJ40" s="230">
        <v>0</v>
      </c>
      <c r="BK40" s="241">
        <f t="shared" si="296"/>
        <v>31</v>
      </c>
      <c r="BL40" s="242" t="s">
        <v>1823</v>
      </c>
      <c r="BM40" s="241">
        <f t="shared" si="297"/>
        <v>31</v>
      </c>
      <c r="BN40" s="242" t="s">
        <v>1823</v>
      </c>
      <c r="BO40" s="267"/>
      <c r="BP40" s="248"/>
      <c r="BQ40" s="249"/>
      <c r="BR40" s="248"/>
      <c r="BS40" s="249"/>
      <c r="BT40" s="248"/>
      <c r="BU40" s="249"/>
      <c r="BV40" s="248"/>
      <c r="BW40" s="249"/>
      <c r="BX40" s="248">
        <v>37</v>
      </c>
      <c r="BY40" s="249"/>
      <c r="BZ40" s="248"/>
      <c r="CA40" s="249"/>
      <c r="CB40" s="250" t="s">
        <v>265</v>
      </c>
      <c r="CC40" s="238" t="s">
        <v>628</v>
      </c>
      <c r="CD40" s="238"/>
      <c r="CE40" s="226"/>
      <c r="CF40" s="227"/>
      <c r="CK40" s="240"/>
      <c r="CQ40" s="240">
        <f t="shared" si="269"/>
        <v>55</v>
      </c>
      <c r="CT40" s="437">
        <f t="shared" si="91"/>
        <v>32</v>
      </c>
      <c r="CU40" s="437">
        <f t="shared" si="92"/>
        <v>32</v>
      </c>
      <c r="CV40" s="437">
        <f t="shared" si="234"/>
        <v>13</v>
      </c>
      <c r="CW40" s="437">
        <f t="shared" si="182"/>
        <v>13</v>
      </c>
      <c r="CX40" s="437">
        <f t="shared" si="183"/>
        <v>13</v>
      </c>
      <c r="CY40" s="437">
        <f t="shared" si="235"/>
        <v>55</v>
      </c>
      <c r="CZ40" s="437">
        <f t="shared" si="194"/>
        <v>55</v>
      </c>
      <c r="DA40" s="437">
        <f t="shared" si="236"/>
        <v>44</v>
      </c>
      <c r="DB40" s="437">
        <f t="shared" si="284"/>
        <v>44</v>
      </c>
      <c r="DC40" s="437">
        <f t="shared" si="107"/>
        <v>44</v>
      </c>
      <c r="DD40" s="437">
        <f t="shared" si="285"/>
        <v>38</v>
      </c>
      <c r="DE40" s="437">
        <f t="shared" si="101"/>
        <v>43</v>
      </c>
      <c r="DF40" s="437">
        <f t="shared" si="275"/>
        <v>43</v>
      </c>
      <c r="DG40" s="496">
        <f t="shared" si="103"/>
        <v>38</v>
      </c>
      <c r="DH40" s="496">
        <f t="shared" si="163"/>
        <v>75</v>
      </c>
      <c r="DI40" s="496">
        <f t="shared" si="164"/>
        <v>42</v>
      </c>
      <c r="DJ40" s="496">
        <f t="shared" si="165"/>
        <v>48</v>
      </c>
      <c r="DK40" s="437">
        <f t="shared" si="166"/>
        <v>48</v>
      </c>
      <c r="DL40" s="633"/>
      <c r="DM40" s="633"/>
      <c r="DO40" s="447">
        <f t="shared" si="138"/>
        <v>-11</v>
      </c>
      <c r="DP40" s="447">
        <f t="shared" si="139"/>
        <v>-8</v>
      </c>
      <c r="DQ40" s="447">
        <f t="shared" si="140"/>
        <v>5</v>
      </c>
      <c r="DR40" s="447">
        <f t="shared" si="141"/>
        <v>33</v>
      </c>
      <c r="DS40" s="447">
        <f t="shared" si="142"/>
        <v>38</v>
      </c>
      <c r="DT40" s="447">
        <f t="shared" si="143"/>
        <v>14</v>
      </c>
      <c r="DU40" s="447">
        <f t="shared" si="144"/>
        <v>-18</v>
      </c>
      <c r="DV40" s="447">
        <f t="shared" si="145"/>
        <v>-4</v>
      </c>
      <c r="DW40" s="447">
        <f t="shared" si="146"/>
        <v>-1</v>
      </c>
      <c r="DX40" s="447">
        <f t="shared" si="147"/>
        <v>7</v>
      </c>
      <c r="DY40" s="447">
        <f t="shared" si="123"/>
        <v>-6</v>
      </c>
      <c r="DZ40" s="447">
        <f t="shared" si="124"/>
        <v>7</v>
      </c>
      <c r="EA40" s="447">
        <f t="shared" si="125"/>
        <v>-6</v>
      </c>
      <c r="EB40" s="447">
        <f t="shared" si="126"/>
        <v>24</v>
      </c>
      <c r="EC40" s="447">
        <f t="shared" si="127"/>
        <v>37</v>
      </c>
      <c r="ED40" s="447">
        <f t="shared" si="128"/>
        <v>5</v>
      </c>
      <c r="EE40" s="240">
        <f t="shared" si="129"/>
        <v>-17</v>
      </c>
    </row>
    <row r="41" spans="1:135" ht="16.5">
      <c r="A41" s="216" t="s">
        <v>1227</v>
      </c>
      <c r="B41" s="216" t="s">
        <v>31</v>
      </c>
      <c r="D41" s="216" t="s">
        <v>1087</v>
      </c>
      <c r="E41" s="216" t="s">
        <v>1040</v>
      </c>
      <c r="F41" s="222" t="s">
        <v>369</v>
      </c>
      <c r="G41" s="411" t="s">
        <v>302</v>
      </c>
      <c r="H41" s="226">
        <v>0</v>
      </c>
      <c r="I41" s="227">
        <v>0</v>
      </c>
      <c r="J41" s="239">
        <v>0</v>
      </c>
      <c r="K41" s="242" t="s">
        <v>1823</v>
      </c>
      <c r="L41" s="225">
        <f>5+2</f>
        <v>7</v>
      </c>
      <c r="M41" s="227">
        <v>0</v>
      </c>
      <c r="N41" s="225">
        <f>3+2</f>
        <v>5</v>
      </c>
      <c r="O41" s="227">
        <v>0</v>
      </c>
      <c r="P41" s="558">
        <f>+R41</f>
        <v>7</v>
      </c>
      <c r="Q41" s="559" t="s">
        <v>1823</v>
      </c>
      <c r="R41" s="225">
        <f>5+2</f>
        <v>7</v>
      </c>
      <c r="S41" s="227">
        <v>0</v>
      </c>
      <c r="T41" s="239">
        <f>+R41</f>
        <v>7</v>
      </c>
      <c r="U41" s="242" t="s">
        <v>1823</v>
      </c>
      <c r="V41" s="225">
        <f>5+3</f>
        <v>8</v>
      </c>
      <c r="W41" s="227">
        <v>0</v>
      </c>
      <c r="X41" s="225">
        <f>2+3</f>
        <v>5</v>
      </c>
      <c r="Y41" s="227">
        <v>0</v>
      </c>
      <c r="Z41" s="239">
        <f>+AB41</f>
        <v>8</v>
      </c>
      <c r="AA41" s="252" t="s">
        <v>1823</v>
      </c>
      <c r="AB41" s="523">
        <f>5+3</f>
        <v>8</v>
      </c>
      <c r="AC41" s="524">
        <v>0</v>
      </c>
      <c r="AD41" s="226">
        <f>3+3</f>
        <v>6</v>
      </c>
      <c r="AE41" s="227">
        <v>0</v>
      </c>
      <c r="AF41" s="239">
        <f t="shared" si="276"/>
        <v>6</v>
      </c>
      <c r="AG41" s="242" t="s">
        <v>1823</v>
      </c>
      <c r="AH41" s="225">
        <f>6+3</f>
        <v>9</v>
      </c>
      <c r="AI41" s="227">
        <v>0</v>
      </c>
      <c r="AJ41" s="266"/>
      <c r="AK41" s="225">
        <v>9</v>
      </c>
      <c r="AL41" s="226">
        <v>0</v>
      </c>
      <c r="AM41" s="225">
        <v>9</v>
      </c>
      <c r="AN41" s="227">
        <v>0</v>
      </c>
      <c r="AO41" s="558">
        <f>+AQ41</f>
        <v>11</v>
      </c>
      <c r="AP41" s="559" t="s">
        <v>1823</v>
      </c>
      <c r="AQ41" s="229">
        <v>11</v>
      </c>
      <c r="AR41" s="230">
        <v>0</v>
      </c>
      <c r="AS41" s="241">
        <f>+AU41</f>
        <v>4</v>
      </c>
      <c r="AT41" s="242" t="s">
        <v>1823</v>
      </c>
      <c r="AU41" s="229">
        <v>4</v>
      </c>
      <c r="AV41" s="230">
        <v>0</v>
      </c>
      <c r="AW41" s="241">
        <f t="shared" ref="AW41:AW42" si="300">+AU41</f>
        <v>4</v>
      </c>
      <c r="AX41" s="242" t="s">
        <v>1823</v>
      </c>
      <c r="AY41" s="241">
        <f t="shared" ref="AY41:AY42" si="301">+AW41</f>
        <v>4</v>
      </c>
      <c r="AZ41" s="242" t="s">
        <v>1823</v>
      </c>
      <c r="BA41" s="241">
        <f t="shared" ref="BA41" si="302">+AY41</f>
        <v>4</v>
      </c>
      <c r="BB41" s="242" t="s">
        <v>1823</v>
      </c>
      <c r="BC41" s="241">
        <f t="shared" ref="BC41:BC42" si="303">+BA41</f>
        <v>4</v>
      </c>
      <c r="BD41" s="242" t="s">
        <v>1823</v>
      </c>
      <c r="BE41" s="241">
        <f t="shared" ref="BE41:BE42" si="304">+BC41</f>
        <v>4</v>
      </c>
      <c r="BF41" s="242" t="s">
        <v>1823</v>
      </c>
      <c r="BG41" s="229">
        <v>7</v>
      </c>
      <c r="BH41" s="230">
        <v>0</v>
      </c>
      <c r="BI41" s="229">
        <v>7</v>
      </c>
      <c r="BJ41" s="230">
        <v>0</v>
      </c>
      <c r="BK41" s="241">
        <f t="shared" ref="BK41:BK42" si="305">+BI41</f>
        <v>7</v>
      </c>
      <c r="BL41" s="242" t="s">
        <v>1823</v>
      </c>
      <c r="BM41" s="241">
        <f t="shared" ref="BM41:BM42" si="306">+BK41</f>
        <v>7</v>
      </c>
      <c r="BN41" s="242" t="s">
        <v>1823</v>
      </c>
      <c r="BO41" s="267"/>
      <c r="BP41" s="248"/>
      <c r="BQ41" s="249"/>
      <c r="BR41" s="248"/>
      <c r="BS41" s="249"/>
      <c r="BT41" s="248"/>
      <c r="BU41" s="249"/>
      <c r="BV41" s="248"/>
      <c r="BW41" s="249"/>
      <c r="BX41" s="248"/>
      <c r="BY41" s="249"/>
      <c r="BZ41" s="248"/>
      <c r="CA41" s="249"/>
      <c r="CB41" s="250" t="s">
        <v>630</v>
      </c>
      <c r="CC41" s="238" t="s">
        <v>629</v>
      </c>
      <c r="CD41" s="238"/>
      <c r="CE41" s="226"/>
      <c r="CF41" s="227"/>
      <c r="CK41" s="240"/>
      <c r="CQ41" s="240">
        <f t="shared" si="269"/>
        <v>9</v>
      </c>
      <c r="CT41" s="437">
        <f t="shared" si="91"/>
        <v>0</v>
      </c>
      <c r="CU41" s="437">
        <f t="shared" si="92"/>
        <v>0</v>
      </c>
      <c r="CV41" s="437">
        <f t="shared" si="234"/>
        <v>7</v>
      </c>
      <c r="CW41" s="437">
        <f t="shared" si="182"/>
        <v>5</v>
      </c>
      <c r="CX41" s="437">
        <f t="shared" si="183"/>
        <v>7</v>
      </c>
      <c r="CY41" s="437">
        <f t="shared" si="235"/>
        <v>7</v>
      </c>
      <c r="CZ41" s="437">
        <f t="shared" si="194"/>
        <v>7</v>
      </c>
      <c r="DA41" s="437">
        <f t="shared" si="236"/>
        <v>8</v>
      </c>
      <c r="DB41" s="437">
        <f t="shared" si="284"/>
        <v>5</v>
      </c>
      <c r="DC41" s="437">
        <f t="shared" si="107"/>
        <v>8</v>
      </c>
      <c r="DD41" s="437">
        <f t="shared" si="285"/>
        <v>8</v>
      </c>
      <c r="DE41" s="437">
        <f t="shared" si="101"/>
        <v>6</v>
      </c>
      <c r="DF41" s="437">
        <f t="shared" si="275"/>
        <v>6</v>
      </c>
      <c r="DG41" s="496">
        <f t="shared" si="103"/>
        <v>9</v>
      </c>
      <c r="DH41" s="496">
        <f t="shared" si="163"/>
        <v>9</v>
      </c>
      <c r="DI41" s="496">
        <f t="shared" si="164"/>
        <v>9</v>
      </c>
      <c r="DJ41" s="496">
        <f t="shared" si="165"/>
        <v>11</v>
      </c>
      <c r="DK41" s="437">
        <f t="shared" si="166"/>
        <v>11</v>
      </c>
      <c r="DL41" s="633"/>
      <c r="DM41" s="633"/>
      <c r="DO41" s="447">
        <f t="shared" si="138"/>
        <v>-4</v>
      </c>
      <c r="DP41" s="447">
        <f t="shared" si="139"/>
        <v>-10</v>
      </c>
      <c r="DQ41" s="447">
        <f t="shared" si="140"/>
        <v>7</v>
      </c>
      <c r="DR41" s="447">
        <f t="shared" si="141"/>
        <v>33</v>
      </c>
      <c r="DS41" s="447">
        <f t="shared" si="142"/>
        <v>40</v>
      </c>
      <c r="DT41" s="447">
        <f t="shared" si="143"/>
        <v>14</v>
      </c>
      <c r="DU41" s="447">
        <f t="shared" si="144"/>
        <v>-17</v>
      </c>
      <c r="DV41" s="447">
        <f t="shared" si="145"/>
        <v>-7</v>
      </c>
      <c r="DW41" s="447">
        <f t="shared" si="146"/>
        <v>2</v>
      </c>
      <c r="DX41" s="447">
        <f t="shared" si="147"/>
        <v>10</v>
      </c>
      <c r="DY41" s="447">
        <f t="shared" si="123"/>
        <v>-8</v>
      </c>
      <c r="DZ41" s="447">
        <f t="shared" si="124"/>
        <v>7</v>
      </c>
      <c r="EA41" s="447">
        <f t="shared" si="125"/>
        <v>-3</v>
      </c>
      <c r="EB41" s="447">
        <f t="shared" si="126"/>
        <v>24</v>
      </c>
      <c r="EC41" s="447">
        <f t="shared" si="127"/>
        <v>37</v>
      </c>
      <c r="ED41" s="447">
        <f t="shared" si="128"/>
        <v>7</v>
      </c>
      <c r="EE41" s="240">
        <f t="shared" si="129"/>
        <v>-17</v>
      </c>
    </row>
    <row r="42" spans="1:135" ht="16.5">
      <c r="A42" s="216" t="s">
        <v>1227</v>
      </c>
      <c r="B42" s="216" t="s">
        <v>31</v>
      </c>
      <c r="D42" s="216" t="s">
        <v>1087</v>
      </c>
      <c r="E42" s="216" t="s">
        <v>1040</v>
      </c>
      <c r="F42" s="222" t="s">
        <v>369</v>
      </c>
      <c r="G42" s="432" t="s">
        <v>305</v>
      </c>
      <c r="H42" s="226">
        <v>0</v>
      </c>
      <c r="I42" s="227">
        <v>0</v>
      </c>
      <c r="J42" s="241">
        <f>+H42</f>
        <v>0</v>
      </c>
      <c r="K42" s="242" t="s">
        <v>1823</v>
      </c>
      <c r="L42" s="225">
        <v>1</v>
      </c>
      <c r="M42" s="227">
        <v>0</v>
      </c>
      <c r="N42" s="241">
        <f t="shared" ref="N42" si="307">+P42</f>
        <v>1</v>
      </c>
      <c r="O42" s="242" t="s">
        <v>1823</v>
      </c>
      <c r="P42" s="241">
        <f t="shared" ref="P42" si="308">+R42</f>
        <v>1</v>
      </c>
      <c r="Q42" s="242" t="s">
        <v>1823</v>
      </c>
      <c r="R42" s="225">
        <v>1</v>
      </c>
      <c r="S42" s="227">
        <v>0</v>
      </c>
      <c r="T42" s="241">
        <f>+R42</f>
        <v>1</v>
      </c>
      <c r="U42" s="242" t="s">
        <v>1823</v>
      </c>
      <c r="V42" s="225">
        <v>0</v>
      </c>
      <c r="W42" s="227">
        <v>0</v>
      </c>
      <c r="X42" s="241">
        <f t="shared" ref="X42:X43" si="309">+Z42</f>
        <v>0</v>
      </c>
      <c r="Y42" s="242" t="s">
        <v>1823</v>
      </c>
      <c r="Z42" s="241">
        <f t="shared" ref="Z42:Z43" si="310">+AB42</f>
        <v>0</v>
      </c>
      <c r="AA42" s="252" t="s">
        <v>1823</v>
      </c>
      <c r="AB42" s="523">
        <v>0</v>
      </c>
      <c r="AC42" s="524">
        <v>0</v>
      </c>
      <c r="AD42" s="226">
        <v>0</v>
      </c>
      <c r="AE42" s="227">
        <v>0</v>
      </c>
      <c r="AF42" s="241">
        <f t="shared" ref="AF42:AF43" si="311">+AD42</f>
        <v>0</v>
      </c>
      <c r="AG42" s="242" t="s">
        <v>1823</v>
      </c>
      <c r="AH42" s="225">
        <v>0</v>
      </c>
      <c r="AI42" s="227">
        <v>0</v>
      </c>
      <c r="AJ42" s="266"/>
      <c r="AK42" s="225">
        <v>0</v>
      </c>
      <c r="AL42" s="226">
        <v>0</v>
      </c>
      <c r="AM42" s="225">
        <v>0</v>
      </c>
      <c r="AN42" s="227">
        <v>0</v>
      </c>
      <c r="AO42" s="239">
        <f t="shared" ref="AO42:AO46" si="312">+AM42</f>
        <v>0</v>
      </c>
      <c r="AP42" s="242" t="s">
        <v>1823</v>
      </c>
      <c r="AQ42" s="229">
        <v>0</v>
      </c>
      <c r="AR42" s="230">
        <v>0</v>
      </c>
      <c r="AS42" s="241">
        <f t="shared" ref="AS42" si="313">+AQ42</f>
        <v>0</v>
      </c>
      <c r="AT42" s="242" t="s">
        <v>1823</v>
      </c>
      <c r="AU42" s="229">
        <v>0</v>
      </c>
      <c r="AV42" s="230">
        <v>0</v>
      </c>
      <c r="AW42" s="241">
        <f t="shared" si="300"/>
        <v>0</v>
      </c>
      <c r="AX42" s="242" t="s">
        <v>1823</v>
      </c>
      <c r="AY42" s="241">
        <f t="shared" si="301"/>
        <v>0</v>
      </c>
      <c r="AZ42" s="242" t="s">
        <v>1823</v>
      </c>
      <c r="BA42" s="229">
        <v>0</v>
      </c>
      <c r="BB42" s="230">
        <v>0</v>
      </c>
      <c r="BC42" s="241">
        <f t="shared" si="303"/>
        <v>0</v>
      </c>
      <c r="BD42" s="242" t="s">
        <v>1823</v>
      </c>
      <c r="BE42" s="241">
        <f t="shared" si="304"/>
        <v>0</v>
      </c>
      <c r="BF42" s="242" t="s">
        <v>1823</v>
      </c>
      <c r="BG42" s="229">
        <v>0</v>
      </c>
      <c r="BH42" s="230">
        <v>0</v>
      </c>
      <c r="BI42" s="229">
        <v>0</v>
      </c>
      <c r="BJ42" s="230">
        <v>0</v>
      </c>
      <c r="BK42" s="241">
        <f t="shared" si="305"/>
        <v>0</v>
      </c>
      <c r="BL42" s="242" t="s">
        <v>1823</v>
      </c>
      <c r="BM42" s="241">
        <f t="shared" si="306"/>
        <v>0</v>
      </c>
      <c r="BN42" s="242" t="s">
        <v>1823</v>
      </c>
      <c r="BO42" s="267"/>
      <c r="BP42" s="248"/>
      <c r="BQ42" s="249"/>
      <c r="BR42" s="248"/>
      <c r="BS42" s="249"/>
      <c r="BT42" s="248"/>
      <c r="BU42" s="249"/>
      <c r="BV42" s="248"/>
      <c r="BW42" s="249"/>
      <c r="BX42" s="248"/>
      <c r="BY42" s="249"/>
      <c r="BZ42" s="248"/>
      <c r="CA42" s="249"/>
      <c r="CB42" s="250" t="s">
        <v>262</v>
      </c>
      <c r="CC42" s="238" t="s">
        <v>640</v>
      </c>
      <c r="CD42" s="238"/>
      <c r="CE42" s="226"/>
      <c r="CF42" s="227"/>
      <c r="CQ42" s="240">
        <f t="shared" si="269"/>
        <v>1</v>
      </c>
      <c r="CT42" s="437">
        <f t="shared" si="91"/>
        <v>0</v>
      </c>
      <c r="CU42" s="437">
        <f t="shared" si="92"/>
        <v>0</v>
      </c>
      <c r="CV42" s="437">
        <f t="shared" si="234"/>
        <v>1</v>
      </c>
      <c r="CW42" s="437">
        <f t="shared" si="182"/>
        <v>1</v>
      </c>
      <c r="CX42" s="437">
        <f t="shared" si="183"/>
        <v>1</v>
      </c>
      <c r="CY42" s="437">
        <f t="shared" si="235"/>
        <v>1</v>
      </c>
      <c r="CZ42" s="437">
        <f t="shared" si="194"/>
        <v>1</v>
      </c>
      <c r="DA42" s="437">
        <f t="shared" si="236"/>
        <v>0</v>
      </c>
      <c r="DB42" s="437">
        <f t="shared" si="284"/>
        <v>0</v>
      </c>
      <c r="DC42" s="437">
        <f t="shared" si="107"/>
        <v>0</v>
      </c>
      <c r="DD42" s="437">
        <f t="shared" si="285"/>
        <v>0</v>
      </c>
      <c r="DE42" s="437">
        <f t="shared" si="101"/>
        <v>0</v>
      </c>
      <c r="DF42" s="437">
        <f t="shared" si="275"/>
        <v>0</v>
      </c>
      <c r="DG42" s="496">
        <f t="shared" si="103"/>
        <v>0</v>
      </c>
      <c r="DH42" s="496">
        <f t="shared" si="163"/>
        <v>0</v>
      </c>
      <c r="DI42" s="496">
        <f t="shared" si="164"/>
        <v>0</v>
      </c>
      <c r="DJ42" s="496">
        <f t="shared" si="165"/>
        <v>0</v>
      </c>
      <c r="DK42" s="437">
        <f t="shared" si="166"/>
        <v>0</v>
      </c>
      <c r="DL42" s="633"/>
      <c r="DM42" s="633"/>
      <c r="DO42" s="447">
        <f t="shared" si="138"/>
        <v>-3</v>
      </c>
      <c r="DP42" s="447">
        <f t="shared" si="139"/>
        <v>-10</v>
      </c>
      <c r="DQ42" s="447">
        <f t="shared" si="140"/>
        <v>7</v>
      </c>
      <c r="DR42" s="447">
        <f t="shared" si="141"/>
        <v>33</v>
      </c>
      <c r="DS42" s="447">
        <f t="shared" si="142"/>
        <v>40</v>
      </c>
      <c r="DT42" s="447">
        <f t="shared" si="143"/>
        <v>14</v>
      </c>
      <c r="DU42" s="447">
        <f t="shared" si="144"/>
        <v>-18</v>
      </c>
      <c r="DV42" s="447">
        <f t="shared" si="145"/>
        <v>-7</v>
      </c>
      <c r="DW42" s="447">
        <f t="shared" si="146"/>
        <v>2</v>
      </c>
      <c r="DX42" s="447">
        <f t="shared" si="147"/>
        <v>10</v>
      </c>
      <c r="DY42" s="447">
        <f t="shared" si="123"/>
        <v>-8</v>
      </c>
      <c r="DZ42" s="447">
        <f t="shared" si="124"/>
        <v>7</v>
      </c>
      <c r="EA42" s="447">
        <f t="shared" si="125"/>
        <v>-3</v>
      </c>
      <c r="EB42" s="447">
        <f t="shared" si="126"/>
        <v>24</v>
      </c>
      <c r="EC42" s="447">
        <f t="shared" si="127"/>
        <v>37</v>
      </c>
      <c r="ED42" s="447">
        <f t="shared" si="128"/>
        <v>7</v>
      </c>
      <c r="EE42" s="240">
        <f t="shared" si="129"/>
        <v>-17</v>
      </c>
    </row>
    <row r="43" spans="1:135" ht="16.5">
      <c r="A43" s="216" t="s">
        <v>1227</v>
      </c>
      <c r="B43" s="216" t="s">
        <v>31</v>
      </c>
      <c r="D43" s="216" t="s">
        <v>1087</v>
      </c>
      <c r="E43" s="216" t="s">
        <v>1040</v>
      </c>
      <c r="F43" s="222" t="s">
        <v>369</v>
      </c>
      <c r="G43" s="432" t="s">
        <v>1229</v>
      </c>
      <c r="H43" s="226">
        <v>0</v>
      </c>
      <c r="I43" s="227">
        <v>0</v>
      </c>
      <c r="J43" s="241">
        <f t="shared" ref="J43" si="314">+L43</f>
        <v>0</v>
      </c>
      <c r="K43" s="242" t="s">
        <v>1823</v>
      </c>
      <c r="L43" s="225">
        <v>0</v>
      </c>
      <c r="M43" s="227">
        <v>0</v>
      </c>
      <c r="N43" s="241">
        <f t="shared" ref="N43" si="315">+P43</f>
        <v>0</v>
      </c>
      <c r="O43" s="242" t="s">
        <v>1823</v>
      </c>
      <c r="P43" s="241">
        <f t="shared" ref="P43" si="316">+R43</f>
        <v>0</v>
      </c>
      <c r="Q43" s="242" t="s">
        <v>1823</v>
      </c>
      <c r="R43" s="225">
        <v>0</v>
      </c>
      <c r="S43" s="227">
        <v>0</v>
      </c>
      <c r="T43" s="241">
        <f t="shared" ref="T43" si="317">+V43</f>
        <v>0</v>
      </c>
      <c r="U43" s="242" t="s">
        <v>1823</v>
      </c>
      <c r="V43" s="225">
        <v>0</v>
      </c>
      <c r="W43" s="227">
        <v>0</v>
      </c>
      <c r="X43" s="241">
        <f t="shared" si="309"/>
        <v>0</v>
      </c>
      <c r="Y43" s="242" t="s">
        <v>1823</v>
      </c>
      <c r="Z43" s="241">
        <f t="shared" si="310"/>
        <v>0</v>
      </c>
      <c r="AA43" s="252" t="s">
        <v>1823</v>
      </c>
      <c r="AB43" s="523">
        <v>0</v>
      </c>
      <c r="AC43" s="524">
        <v>0</v>
      </c>
      <c r="AD43" s="226">
        <v>0</v>
      </c>
      <c r="AE43" s="227">
        <v>0</v>
      </c>
      <c r="AF43" s="241">
        <f t="shared" si="311"/>
        <v>0</v>
      </c>
      <c r="AG43" s="242" t="s">
        <v>1823</v>
      </c>
      <c r="AH43" s="225">
        <v>0</v>
      </c>
      <c r="AI43" s="227">
        <v>0</v>
      </c>
      <c r="AJ43" s="266"/>
      <c r="AK43" s="225">
        <v>0</v>
      </c>
      <c r="AL43" s="226">
        <v>0</v>
      </c>
      <c r="AM43" s="225">
        <v>0</v>
      </c>
      <c r="AN43" s="227">
        <v>0</v>
      </c>
      <c r="AO43" s="239">
        <v>0</v>
      </c>
      <c r="AP43" s="242" t="s">
        <v>1823</v>
      </c>
      <c r="AQ43" s="229">
        <v>0</v>
      </c>
      <c r="AR43" s="230">
        <v>0</v>
      </c>
      <c r="AS43" s="241">
        <f t="shared" ref="AS43" si="318">+AQ43</f>
        <v>0</v>
      </c>
      <c r="AT43" s="242" t="s">
        <v>1823</v>
      </c>
      <c r="AU43" s="229" t="s">
        <v>1171</v>
      </c>
      <c r="AV43" s="230"/>
      <c r="AW43" s="241" t="str">
        <f t="shared" ref="AW43" si="319">+AU43</f>
        <v>err</v>
      </c>
      <c r="AX43" s="242" t="s">
        <v>1823</v>
      </c>
      <c r="AY43" s="241" t="str">
        <f t="shared" ref="AY43" si="320">+AW43</f>
        <v>err</v>
      </c>
      <c r="AZ43" s="242" t="s">
        <v>1823</v>
      </c>
      <c r="BA43" s="229">
        <v>0</v>
      </c>
      <c r="BB43" s="230">
        <v>0</v>
      </c>
      <c r="BC43" s="241">
        <f t="shared" ref="BC43" si="321">+BA43</f>
        <v>0</v>
      </c>
      <c r="BD43" s="242" t="s">
        <v>1823</v>
      </c>
      <c r="BE43" s="241">
        <f t="shared" ref="BE43" si="322">+BC43</f>
        <v>0</v>
      </c>
      <c r="BF43" s="242" t="s">
        <v>1823</v>
      </c>
      <c r="BG43" s="229">
        <v>0</v>
      </c>
      <c r="BH43" s="230">
        <v>0</v>
      </c>
      <c r="BI43" s="229">
        <v>0</v>
      </c>
      <c r="BJ43" s="230">
        <v>0</v>
      </c>
      <c r="BK43" s="241">
        <f t="shared" ref="BK43" si="323">+BI43</f>
        <v>0</v>
      </c>
      <c r="BL43" s="242" t="s">
        <v>1823</v>
      </c>
      <c r="BM43" s="241">
        <f t="shared" ref="BM43" si="324">+BK43</f>
        <v>0</v>
      </c>
      <c r="BN43" s="242" t="s">
        <v>1823</v>
      </c>
      <c r="BO43" s="267"/>
      <c r="BP43" s="248"/>
      <c r="BQ43" s="249"/>
      <c r="BR43" s="248"/>
      <c r="BS43" s="249"/>
      <c r="BT43" s="248"/>
      <c r="BU43" s="249"/>
      <c r="BV43" s="248"/>
      <c r="BW43" s="249"/>
      <c r="BX43" s="248"/>
      <c r="BY43" s="249"/>
      <c r="BZ43" s="248"/>
      <c r="CA43" s="249"/>
      <c r="CB43" s="250" t="s">
        <v>620</v>
      </c>
      <c r="CC43" s="238" t="s">
        <v>621</v>
      </c>
      <c r="CD43" s="238"/>
      <c r="CE43" s="226"/>
      <c r="CF43" s="227"/>
      <c r="CQ43" s="240">
        <f t="shared" si="269"/>
        <v>0</v>
      </c>
      <c r="CT43" s="437">
        <f t="shared" si="91"/>
        <v>0</v>
      </c>
      <c r="CU43" s="437">
        <f t="shared" si="92"/>
        <v>0</v>
      </c>
      <c r="CV43" s="437">
        <f t="shared" si="234"/>
        <v>0</v>
      </c>
      <c r="CW43" s="437">
        <f t="shared" si="182"/>
        <v>0</v>
      </c>
      <c r="CX43" s="437">
        <f t="shared" si="183"/>
        <v>0</v>
      </c>
      <c r="CY43" s="437">
        <f t="shared" si="235"/>
        <v>0</v>
      </c>
      <c r="CZ43" s="437">
        <f t="shared" si="194"/>
        <v>0</v>
      </c>
      <c r="DA43" s="437">
        <f t="shared" si="236"/>
        <v>0</v>
      </c>
      <c r="DB43" s="437">
        <f t="shared" si="284"/>
        <v>0</v>
      </c>
      <c r="DC43" s="437">
        <f t="shared" si="107"/>
        <v>0</v>
      </c>
      <c r="DD43" s="437">
        <f t="shared" si="285"/>
        <v>0</v>
      </c>
      <c r="DE43" s="437">
        <f t="shared" si="101"/>
        <v>0</v>
      </c>
      <c r="DF43" s="437">
        <f t="shared" si="275"/>
        <v>0</v>
      </c>
      <c r="DG43" s="496">
        <f t="shared" si="103"/>
        <v>0</v>
      </c>
      <c r="DH43" s="496">
        <f t="shared" si="163"/>
        <v>0</v>
      </c>
      <c r="DI43" s="496">
        <f t="shared" si="164"/>
        <v>0</v>
      </c>
      <c r="DJ43" s="496">
        <f t="shared" si="165"/>
        <v>0</v>
      </c>
      <c r="DK43" s="437">
        <f t="shared" si="166"/>
        <v>0</v>
      </c>
      <c r="DL43" s="633"/>
      <c r="DM43" s="633"/>
      <c r="DO43" s="447">
        <f t="shared" si="138"/>
        <v>-3</v>
      </c>
      <c r="DP43" s="447">
        <f t="shared" si="139"/>
        <v>-10</v>
      </c>
      <c r="DQ43" s="447">
        <f t="shared" si="140"/>
        <v>7</v>
      </c>
      <c r="DR43" s="447">
        <f t="shared" si="141"/>
        <v>33</v>
      </c>
      <c r="DS43" s="447">
        <f t="shared" si="142"/>
        <v>40</v>
      </c>
      <c r="DT43" s="447">
        <f t="shared" si="143"/>
        <v>14</v>
      </c>
      <c r="DU43" s="447">
        <f t="shared" si="144"/>
        <v>-18</v>
      </c>
      <c r="DV43" s="447">
        <f t="shared" si="145"/>
        <v>-7</v>
      </c>
      <c r="DW43" s="447">
        <f t="shared" si="146"/>
        <v>2</v>
      </c>
      <c r="DX43" s="447">
        <f t="shared" si="147"/>
        <v>10</v>
      </c>
      <c r="DY43" s="447">
        <f t="shared" si="123"/>
        <v>-8</v>
      </c>
      <c r="DZ43" s="447">
        <f t="shared" si="124"/>
        <v>7</v>
      </c>
      <c r="EA43" s="447">
        <f t="shared" si="125"/>
        <v>-3</v>
      </c>
      <c r="EB43" s="447">
        <f t="shared" si="126"/>
        <v>24</v>
      </c>
      <c r="EC43" s="447">
        <f t="shared" si="127"/>
        <v>37</v>
      </c>
      <c r="ED43" s="447">
        <f t="shared" si="128"/>
        <v>7</v>
      </c>
      <c r="EE43" s="240">
        <f t="shared" si="129"/>
        <v>-17</v>
      </c>
    </row>
    <row r="44" spans="1:135" ht="16.5">
      <c r="A44" s="51" t="s">
        <v>1227</v>
      </c>
      <c r="B44" s="216" t="s">
        <v>31</v>
      </c>
      <c r="D44" s="216" t="s">
        <v>1087</v>
      </c>
      <c r="E44" s="216" t="s">
        <v>1040</v>
      </c>
      <c r="F44" s="222" t="s">
        <v>369</v>
      </c>
      <c r="G44" s="411" t="s">
        <v>301</v>
      </c>
      <c r="H44" s="226">
        <v>1</v>
      </c>
      <c r="I44" s="227">
        <v>0</v>
      </c>
      <c r="J44" s="239">
        <f>+H44</f>
        <v>1</v>
      </c>
      <c r="K44" s="242" t="s">
        <v>1823</v>
      </c>
      <c r="L44" s="225">
        <v>2</v>
      </c>
      <c r="M44" s="227">
        <v>3</v>
      </c>
      <c r="N44" s="560">
        <f>+L44</f>
        <v>2</v>
      </c>
      <c r="O44" s="562">
        <f>+M44</f>
        <v>3</v>
      </c>
      <c r="P44" s="560">
        <f>+N44</f>
        <v>2</v>
      </c>
      <c r="Q44" s="558">
        <f>+O44</f>
        <v>3</v>
      </c>
      <c r="R44" s="225">
        <v>1</v>
      </c>
      <c r="S44" s="227">
        <v>3</v>
      </c>
      <c r="T44" s="241">
        <f>+V44</f>
        <v>1</v>
      </c>
      <c r="U44" s="253">
        <f>+W44</f>
        <v>3</v>
      </c>
      <c r="V44" s="225">
        <v>1</v>
      </c>
      <c r="W44" s="227">
        <v>3</v>
      </c>
      <c r="X44" s="22">
        <v>2</v>
      </c>
      <c r="Y44" s="21">
        <v>2</v>
      </c>
      <c r="Z44" s="166" t="s">
        <v>1823</v>
      </c>
      <c r="AA44" s="22">
        <f>+AC44</f>
        <v>2</v>
      </c>
      <c r="AB44" s="523">
        <v>0</v>
      </c>
      <c r="AC44" s="524">
        <v>2</v>
      </c>
      <c r="AD44" s="226">
        <v>0</v>
      </c>
      <c r="AE44" s="227">
        <v>0</v>
      </c>
      <c r="AF44" s="560">
        <f>+AH44</f>
        <v>0</v>
      </c>
      <c r="AG44" s="564">
        <f>+AI44</f>
        <v>1</v>
      </c>
      <c r="AH44" s="225">
        <v>0</v>
      </c>
      <c r="AI44" s="227">
        <v>1</v>
      </c>
      <c r="AJ44" s="266"/>
      <c r="AK44" s="268">
        <v>1</v>
      </c>
      <c r="AL44" s="269">
        <v>1</v>
      </c>
      <c r="AM44" s="225">
        <v>0</v>
      </c>
      <c r="AN44" s="227">
        <v>0</v>
      </c>
      <c r="AO44" s="239">
        <f t="shared" si="312"/>
        <v>0</v>
      </c>
      <c r="AP44" s="242" t="s">
        <v>1823</v>
      </c>
      <c r="AQ44" s="229">
        <v>0</v>
      </c>
      <c r="AR44" s="230">
        <v>0</v>
      </c>
      <c r="AS44" s="241">
        <f t="shared" ref="AS44" si="325">+AQ44</f>
        <v>0</v>
      </c>
      <c r="AT44" s="242" t="s">
        <v>1823</v>
      </c>
      <c r="AU44" s="229">
        <v>0</v>
      </c>
      <c r="AV44" s="230">
        <v>0</v>
      </c>
      <c r="AW44" s="241">
        <f t="shared" ref="AW44" si="326">+AU44</f>
        <v>0</v>
      </c>
      <c r="AX44" s="242" t="s">
        <v>1823</v>
      </c>
      <c r="AY44" s="241">
        <f t="shared" ref="AY44" si="327">+AW44</f>
        <v>0</v>
      </c>
      <c r="AZ44" s="242" t="s">
        <v>1823</v>
      </c>
      <c r="BA44" s="229">
        <v>0</v>
      </c>
      <c r="BB44" s="230">
        <v>0</v>
      </c>
      <c r="BC44" s="241">
        <f t="shared" ref="BC44" si="328">+BA44</f>
        <v>0</v>
      </c>
      <c r="BD44" s="242" t="s">
        <v>1823</v>
      </c>
      <c r="BE44" s="241">
        <f t="shared" ref="BE44" si="329">+BC44</f>
        <v>0</v>
      </c>
      <c r="BF44" s="242" t="s">
        <v>1823</v>
      </c>
      <c r="BG44" s="229">
        <v>0</v>
      </c>
      <c r="BH44" s="230">
        <v>0</v>
      </c>
      <c r="BI44" s="229">
        <v>0</v>
      </c>
      <c r="BJ44" s="230">
        <v>0</v>
      </c>
      <c r="BK44" s="241">
        <f t="shared" ref="BK44" si="330">+BI44</f>
        <v>0</v>
      </c>
      <c r="BL44" s="242" t="s">
        <v>1823</v>
      </c>
      <c r="BM44" s="241">
        <f t="shared" ref="BM44" si="331">+BK44</f>
        <v>0</v>
      </c>
      <c r="BN44" s="242" t="s">
        <v>1823</v>
      </c>
      <c r="BO44" s="267"/>
      <c r="BP44" s="248"/>
      <c r="BQ44" s="249"/>
      <c r="BR44" s="248"/>
      <c r="BS44" s="249"/>
      <c r="BT44" s="248"/>
      <c r="BU44" s="249"/>
      <c r="BV44" s="248"/>
      <c r="BW44" s="249"/>
      <c r="BX44" s="248"/>
      <c r="BY44" s="249"/>
      <c r="BZ44" s="248"/>
      <c r="CA44" s="249"/>
      <c r="CB44" s="250" t="s">
        <v>571</v>
      </c>
      <c r="CC44" s="238" t="s">
        <v>628</v>
      </c>
      <c r="CD44" s="238"/>
      <c r="CE44" s="226"/>
      <c r="CF44" s="227"/>
      <c r="CQ44" s="240">
        <f t="shared" si="269"/>
        <v>3</v>
      </c>
      <c r="CT44" s="437">
        <f t="shared" si="91"/>
        <v>1</v>
      </c>
      <c r="CU44" s="437">
        <f t="shared" ref="CU44:CU79" si="332">IF(K44="nd",+J44,+J44+K44)</f>
        <v>1</v>
      </c>
      <c r="CV44" s="437">
        <f t="shared" si="234"/>
        <v>5</v>
      </c>
      <c r="CW44" s="437">
        <f t="shared" si="182"/>
        <v>5</v>
      </c>
      <c r="CX44" s="437">
        <f t="shared" si="183"/>
        <v>5</v>
      </c>
      <c r="CY44" s="437">
        <f t="shared" si="235"/>
        <v>4</v>
      </c>
      <c r="CZ44" s="437">
        <f t="shared" si="194"/>
        <v>4</v>
      </c>
      <c r="DA44" s="437">
        <f t="shared" si="236"/>
        <v>4</v>
      </c>
      <c r="DB44" s="437">
        <f t="shared" si="284"/>
        <v>4</v>
      </c>
      <c r="DC44" s="437">
        <f>+AA44</f>
        <v>2</v>
      </c>
      <c r="DD44" s="437">
        <f t="shared" si="285"/>
        <v>2</v>
      </c>
      <c r="DE44" s="437">
        <f t="shared" ref="DE44:DE80" si="333">IF(AE44="nd",+AD44,+AD44+AE44)</f>
        <v>0</v>
      </c>
      <c r="DF44" s="437">
        <f t="shared" si="275"/>
        <v>1</v>
      </c>
      <c r="DG44" s="496">
        <f t="shared" ref="DG44:DG80" si="334">IF(AI44="nd",+AH44,+AH44+AI44)</f>
        <v>1</v>
      </c>
      <c r="DH44" s="496">
        <f t="shared" si="163"/>
        <v>2</v>
      </c>
      <c r="DI44" s="496">
        <f t="shared" si="164"/>
        <v>0</v>
      </c>
      <c r="DJ44" s="496">
        <f t="shared" si="165"/>
        <v>0</v>
      </c>
      <c r="DK44" s="437">
        <f t="shared" si="166"/>
        <v>0</v>
      </c>
      <c r="DL44" s="633"/>
      <c r="DM44" s="633"/>
      <c r="DO44" s="447">
        <f t="shared" si="138"/>
        <v>1</v>
      </c>
      <c r="DP44" s="447">
        <f t="shared" si="139"/>
        <v>-10</v>
      </c>
      <c r="DQ44" s="447">
        <f t="shared" si="140"/>
        <v>7</v>
      </c>
      <c r="DR44" s="447">
        <f t="shared" si="141"/>
        <v>32</v>
      </c>
      <c r="DS44" s="447">
        <f t="shared" si="142"/>
        <v>39</v>
      </c>
      <c r="DT44" s="447">
        <f t="shared" si="143"/>
        <v>14</v>
      </c>
      <c r="DU44" s="447">
        <f t="shared" si="144"/>
        <v>-18</v>
      </c>
      <c r="DV44" s="447">
        <f t="shared" si="145"/>
        <v>-7</v>
      </c>
      <c r="DW44" s="447">
        <f t="shared" si="146"/>
        <v>0</v>
      </c>
      <c r="DX44" s="447">
        <f t="shared" si="147"/>
        <v>8</v>
      </c>
      <c r="DY44" s="447">
        <f t="shared" si="123"/>
        <v>-10</v>
      </c>
      <c r="DZ44" s="447">
        <f t="shared" si="124"/>
        <v>8</v>
      </c>
      <c r="EA44" s="447">
        <f t="shared" si="125"/>
        <v>-3</v>
      </c>
      <c r="EB44" s="447">
        <f t="shared" si="126"/>
        <v>26</v>
      </c>
      <c r="EC44" s="447">
        <f t="shared" si="127"/>
        <v>36</v>
      </c>
      <c r="ED44" s="447">
        <f t="shared" si="128"/>
        <v>7</v>
      </c>
      <c r="EE44" s="240">
        <f t="shared" si="129"/>
        <v>-17</v>
      </c>
    </row>
    <row r="45" spans="1:135" ht="16.5">
      <c r="A45" s="216" t="s">
        <v>1227</v>
      </c>
      <c r="B45" s="216" t="s">
        <v>31</v>
      </c>
      <c r="D45" s="216" t="s">
        <v>1087</v>
      </c>
      <c r="E45" s="216" t="s">
        <v>1040</v>
      </c>
      <c r="F45" s="222" t="s">
        <v>369</v>
      </c>
      <c r="G45" s="411" t="s">
        <v>307</v>
      </c>
      <c r="H45" s="226">
        <v>0</v>
      </c>
      <c r="I45" s="227">
        <v>0</v>
      </c>
      <c r="J45" s="241">
        <f t="shared" ref="J45:J48" si="335">+L45</f>
        <v>0</v>
      </c>
      <c r="K45" s="242" t="s">
        <v>1823</v>
      </c>
      <c r="L45" s="225">
        <v>0</v>
      </c>
      <c r="M45" s="227">
        <v>0</v>
      </c>
      <c r="N45" s="241">
        <f t="shared" ref="N45" si="336">+P45</f>
        <v>0</v>
      </c>
      <c r="O45" s="242" t="s">
        <v>1823</v>
      </c>
      <c r="P45" s="241">
        <f t="shared" ref="P45" si="337">+R45</f>
        <v>0</v>
      </c>
      <c r="Q45" s="242" t="s">
        <v>1823</v>
      </c>
      <c r="R45" s="225">
        <v>0</v>
      </c>
      <c r="S45" s="227">
        <v>0</v>
      </c>
      <c r="T45" s="241">
        <f t="shared" ref="T45" si="338">+V45</f>
        <v>0</v>
      </c>
      <c r="U45" s="242" t="s">
        <v>1823</v>
      </c>
      <c r="V45" s="225">
        <v>0</v>
      </c>
      <c r="W45" s="227">
        <v>0</v>
      </c>
      <c r="X45" s="241">
        <f>+V45</f>
        <v>0</v>
      </c>
      <c r="Y45" s="242" t="s">
        <v>1823</v>
      </c>
      <c r="Z45" s="241">
        <f>+X45</f>
        <v>0</v>
      </c>
      <c r="AA45" s="252" t="s">
        <v>1823</v>
      </c>
      <c r="AB45" s="523">
        <v>0</v>
      </c>
      <c r="AC45" s="524">
        <v>0</v>
      </c>
      <c r="AD45" s="226">
        <v>0</v>
      </c>
      <c r="AE45" s="227">
        <v>0</v>
      </c>
      <c r="AF45" s="241">
        <f t="shared" ref="AF45" si="339">+AD45</f>
        <v>0</v>
      </c>
      <c r="AG45" s="242" t="s">
        <v>1823</v>
      </c>
      <c r="AH45" s="225">
        <v>0</v>
      </c>
      <c r="AI45" s="227">
        <v>0</v>
      </c>
      <c r="AJ45" s="266"/>
      <c r="AK45" s="225">
        <v>0</v>
      </c>
      <c r="AL45" s="226">
        <v>0</v>
      </c>
      <c r="AM45" s="225">
        <v>0</v>
      </c>
      <c r="AN45" s="227">
        <v>0</v>
      </c>
      <c r="AO45" s="239">
        <f t="shared" si="312"/>
        <v>0</v>
      </c>
      <c r="AP45" s="242" t="s">
        <v>1823</v>
      </c>
      <c r="AQ45" s="229">
        <v>0</v>
      </c>
      <c r="AR45" s="230">
        <v>0</v>
      </c>
      <c r="AS45" s="241">
        <f t="shared" ref="AS45" si="340">+AQ45</f>
        <v>0</v>
      </c>
      <c r="AT45" s="242" t="s">
        <v>1823</v>
      </c>
      <c r="AU45" s="229">
        <v>0</v>
      </c>
      <c r="AV45" s="230">
        <v>0</v>
      </c>
      <c r="AW45" s="241">
        <f t="shared" ref="AW45" si="341">+AU45</f>
        <v>0</v>
      </c>
      <c r="AX45" s="242" t="s">
        <v>1823</v>
      </c>
      <c r="AY45" s="241">
        <f t="shared" ref="AY45:AY46" si="342">+AW45</f>
        <v>0</v>
      </c>
      <c r="AZ45" s="242" t="s">
        <v>1823</v>
      </c>
      <c r="BA45" s="229">
        <v>0</v>
      </c>
      <c r="BB45" s="230">
        <v>0</v>
      </c>
      <c r="BC45" s="241">
        <f t="shared" ref="BC45:BC46" si="343">+BA45</f>
        <v>0</v>
      </c>
      <c r="BD45" s="242" t="s">
        <v>1823</v>
      </c>
      <c r="BE45" s="241">
        <f t="shared" ref="BE45:BE46" si="344">+BC45</f>
        <v>0</v>
      </c>
      <c r="BF45" s="242" t="s">
        <v>1823</v>
      </c>
      <c r="BG45" s="229">
        <v>0</v>
      </c>
      <c r="BH45" s="230">
        <v>0</v>
      </c>
      <c r="BI45" s="229">
        <v>0</v>
      </c>
      <c r="BJ45" s="230">
        <v>0</v>
      </c>
      <c r="BK45" s="241">
        <f t="shared" ref="BK45:BK46" si="345">+BI45</f>
        <v>0</v>
      </c>
      <c r="BL45" s="242" t="s">
        <v>1823</v>
      </c>
      <c r="BM45" s="241">
        <f t="shared" ref="BM45:BM46" si="346">+BK45</f>
        <v>0</v>
      </c>
      <c r="BN45" s="242" t="s">
        <v>1823</v>
      </c>
      <c r="BO45" s="267"/>
      <c r="BP45" s="248"/>
      <c r="BQ45" s="249"/>
      <c r="BR45" s="248"/>
      <c r="BS45" s="249"/>
      <c r="BT45" s="248"/>
      <c r="BU45" s="249"/>
      <c r="BV45" s="248"/>
      <c r="BW45" s="249"/>
      <c r="BX45" s="248"/>
      <c r="BY45" s="249"/>
      <c r="BZ45" s="248"/>
      <c r="CA45" s="249"/>
      <c r="CB45" s="250" t="s">
        <v>265</v>
      </c>
      <c r="CC45" s="238" t="s">
        <v>641</v>
      </c>
      <c r="CD45" s="238"/>
      <c r="CE45" s="226"/>
      <c r="CF45" s="227"/>
      <c r="CQ45" s="240">
        <f t="shared" si="269"/>
        <v>0</v>
      </c>
      <c r="CT45" s="437">
        <f t="shared" si="91"/>
        <v>0</v>
      </c>
      <c r="CU45" s="437">
        <f t="shared" si="332"/>
        <v>0</v>
      </c>
      <c r="CV45" s="437">
        <f t="shared" si="234"/>
        <v>0</v>
      </c>
      <c r="CW45" s="437">
        <f t="shared" si="182"/>
        <v>0</v>
      </c>
      <c r="CX45" s="437">
        <f t="shared" si="183"/>
        <v>0</v>
      </c>
      <c r="CY45" s="437">
        <f t="shared" si="235"/>
        <v>0</v>
      </c>
      <c r="CZ45" s="437">
        <f t="shared" si="194"/>
        <v>0</v>
      </c>
      <c r="DA45" s="437">
        <f t="shared" si="236"/>
        <v>0</v>
      </c>
      <c r="DB45" s="437">
        <f t="shared" si="284"/>
        <v>0</v>
      </c>
      <c r="DC45" s="437">
        <f t="shared" ref="DC45:DC55" si="347">IF(AA45="nd",+Z45,+Z45+AA45)</f>
        <v>0</v>
      </c>
      <c r="DD45" s="437">
        <f t="shared" si="285"/>
        <v>0</v>
      </c>
      <c r="DE45" s="437">
        <f t="shared" si="333"/>
        <v>0</v>
      </c>
      <c r="DF45" s="437">
        <f t="shared" si="275"/>
        <v>0</v>
      </c>
      <c r="DG45" s="496">
        <f t="shared" si="334"/>
        <v>0</v>
      </c>
      <c r="DH45" s="496">
        <f t="shared" si="163"/>
        <v>0</v>
      </c>
      <c r="DI45" s="496">
        <f t="shared" si="164"/>
        <v>0</v>
      </c>
      <c r="DJ45" s="496">
        <f t="shared" si="165"/>
        <v>0</v>
      </c>
      <c r="DK45" s="437">
        <f t="shared" si="166"/>
        <v>0</v>
      </c>
      <c r="DL45" s="633"/>
      <c r="DM45" s="633"/>
      <c r="DO45" s="447">
        <f t="shared" si="138"/>
        <v>1</v>
      </c>
      <c r="DP45" s="447">
        <f t="shared" si="139"/>
        <v>-10</v>
      </c>
      <c r="DQ45" s="447">
        <f t="shared" si="140"/>
        <v>7</v>
      </c>
      <c r="DR45" s="447">
        <f t="shared" si="141"/>
        <v>32</v>
      </c>
      <c r="DS45" s="447">
        <f t="shared" si="142"/>
        <v>39</v>
      </c>
      <c r="DT45" s="447">
        <f t="shared" si="143"/>
        <v>14</v>
      </c>
      <c r="DU45" s="447">
        <f t="shared" si="144"/>
        <v>-18</v>
      </c>
      <c r="DV45" s="447">
        <f t="shared" si="145"/>
        <v>-7</v>
      </c>
      <c r="DW45" s="447">
        <f t="shared" si="146"/>
        <v>0</v>
      </c>
      <c r="DX45" s="447">
        <f t="shared" si="147"/>
        <v>8</v>
      </c>
      <c r="DY45" s="447">
        <f t="shared" si="123"/>
        <v>-10</v>
      </c>
      <c r="DZ45" s="447">
        <f t="shared" si="124"/>
        <v>8</v>
      </c>
      <c r="EA45" s="447">
        <f t="shared" si="125"/>
        <v>-3</v>
      </c>
      <c r="EB45" s="447">
        <f t="shared" si="126"/>
        <v>26</v>
      </c>
      <c r="EC45" s="447">
        <f t="shared" si="127"/>
        <v>36</v>
      </c>
      <c r="ED45" s="447">
        <f t="shared" si="128"/>
        <v>7</v>
      </c>
      <c r="EE45" s="240">
        <f t="shared" si="129"/>
        <v>-17</v>
      </c>
    </row>
    <row r="46" spans="1:135" ht="16.5">
      <c r="A46" s="216" t="s">
        <v>1227</v>
      </c>
      <c r="B46" s="216" t="s">
        <v>31</v>
      </c>
      <c r="D46" s="216" t="s">
        <v>1087</v>
      </c>
      <c r="E46" s="216" t="s">
        <v>1040</v>
      </c>
      <c r="F46" s="222" t="s">
        <v>369</v>
      </c>
      <c r="G46" s="411" t="s">
        <v>764</v>
      </c>
      <c r="H46" s="226">
        <v>0</v>
      </c>
      <c r="I46" s="227">
        <v>0</v>
      </c>
      <c r="J46" s="241">
        <f t="shared" si="335"/>
        <v>0</v>
      </c>
      <c r="K46" s="242" t="s">
        <v>1823</v>
      </c>
      <c r="L46" s="225">
        <v>0</v>
      </c>
      <c r="M46" s="227">
        <v>0</v>
      </c>
      <c r="N46" s="241">
        <f>+L46</f>
        <v>0</v>
      </c>
      <c r="O46" s="242" t="s">
        <v>1823</v>
      </c>
      <c r="P46" s="241">
        <f>+N46</f>
        <v>0</v>
      </c>
      <c r="Q46" s="242" t="s">
        <v>1823</v>
      </c>
      <c r="R46" s="225">
        <v>3</v>
      </c>
      <c r="S46" s="227">
        <v>0</v>
      </c>
      <c r="T46" s="226">
        <v>0</v>
      </c>
      <c r="U46" s="226">
        <v>0</v>
      </c>
      <c r="V46" s="241">
        <f t="shared" ref="V46" si="348">+T46</f>
        <v>0</v>
      </c>
      <c r="W46" s="242" t="s">
        <v>1823</v>
      </c>
      <c r="X46" s="241">
        <f t="shared" ref="X46" si="349">+V46</f>
        <v>0</v>
      </c>
      <c r="Y46" s="242" t="s">
        <v>1823</v>
      </c>
      <c r="Z46" s="226">
        <v>0</v>
      </c>
      <c r="AA46" s="226">
        <v>0</v>
      </c>
      <c r="AB46" s="523">
        <v>0</v>
      </c>
      <c r="AC46" s="524">
        <v>0</v>
      </c>
      <c r="AD46" s="239">
        <f t="shared" ref="AD46" si="350">+AB46</f>
        <v>0</v>
      </c>
      <c r="AE46" s="242" t="s">
        <v>1823</v>
      </c>
      <c r="AF46" s="226">
        <v>0</v>
      </c>
      <c r="AG46" s="226">
        <v>0</v>
      </c>
      <c r="AH46" s="241">
        <f t="shared" ref="AH46" si="351">+AF46</f>
        <v>0</v>
      </c>
      <c r="AI46" s="242" t="s">
        <v>1823</v>
      </c>
      <c r="AJ46" s="266"/>
      <c r="AK46" s="225">
        <v>2</v>
      </c>
      <c r="AL46" s="227">
        <v>0</v>
      </c>
      <c r="AM46" s="225">
        <v>0</v>
      </c>
      <c r="AN46" s="227">
        <v>0</v>
      </c>
      <c r="AO46" s="239">
        <f t="shared" si="312"/>
        <v>0</v>
      </c>
      <c r="AP46" s="242" t="s">
        <v>1823</v>
      </c>
      <c r="AQ46" s="241">
        <f t="shared" ref="AQ46" si="352">+AO46</f>
        <v>0</v>
      </c>
      <c r="AR46" s="242" t="s">
        <v>1823</v>
      </c>
      <c r="AS46" s="229">
        <v>0</v>
      </c>
      <c r="AT46" s="230">
        <v>0</v>
      </c>
      <c r="AU46" s="229">
        <v>0</v>
      </c>
      <c r="AV46" s="230">
        <v>0</v>
      </c>
      <c r="AW46" s="241">
        <f t="shared" ref="AW46" si="353">+AU46</f>
        <v>0</v>
      </c>
      <c r="AX46" s="242" t="s">
        <v>1823</v>
      </c>
      <c r="AY46" s="241">
        <f t="shared" si="342"/>
        <v>0</v>
      </c>
      <c r="AZ46" s="242" t="s">
        <v>1823</v>
      </c>
      <c r="BA46" s="241">
        <f t="shared" ref="BA46" si="354">+AY46</f>
        <v>0</v>
      </c>
      <c r="BB46" s="242" t="s">
        <v>1823</v>
      </c>
      <c r="BC46" s="241">
        <f t="shared" si="343"/>
        <v>0</v>
      </c>
      <c r="BD46" s="242" t="s">
        <v>1823</v>
      </c>
      <c r="BE46" s="241">
        <f t="shared" si="344"/>
        <v>0</v>
      </c>
      <c r="BF46" s="242" t="s">
        <v>1823</v>
      </c>
      <c r="BG46" s="239">
        <f t="shared" ref="BG46" si="355">+BE46</f>
        <v>0</v>
      </c>
      <c r="BH46" s="242" t="s">
        <v>1823</v>
      </c>
      <c r="BI46" s="241">
        <f t="shared" ref="BI46" si="356">+BG46</f>
        <v>0</v>
      </c>
      <c r="BJ46" s="242" t="s">
        <v>1823</v>
      </c>
      <c r="BK46" s="241">
        <f t="shared" si="345"/>
        <v>0</v>
      </c>
      <c r="BL46" s="242" t="s">
        <v>1823</v>
      </c>
      <c r="BM46" s="241">
        <f t="shared" si="346"/>
        <v>0</v>
      </c>
      <c r="BN46" s="242" t="s">
        <v>1823</v>
      </c>
      <c r="BO46" s="267"/>
      <c r="BP46" s="248"/>
      <c r="BQ46" s="249"/>
      <c r="BR46" s="248"/>
      <c r="BS46" s="249"/>
      <c r="BT46" s="248"/>
      <c r="BU46" s="249"/>
      <c r="BV46" s="248"/>
      <c r="BW46" s="249"/>
      <c r="BX46" s="248"/>
      <c r="BY46" s="249"/>
      <c r="BZ46" s="248"/>
      <c r="CA46" s="249"/>
      <c r="CB46" s="250" t="s">
        <v>262</v>
      </c>
      <c r="CC46" s="238" t="s">
        <v>763</v>
      </c>
      <c r="CD46" s="238"/>
      <c r="CE46" s="226"/>
      <c r="CF46" s="227"/>
      <c r="CQ46" s="240">
        <f t="shared" si="269"/>
        <v>3</v>
      </c>
      <c r="CT46" s="437">
        <f t="shared" si="91"/>
        <v>0</v>
      </c>
      <c r="CU46" s="437">
        <f t="shared" si="332"/>
        <v>0</v>
      </c>
      <c r="CV46" s="437">
        <f t="shared" si="234"/>
        <v>0</v>
      </c>
      <c r="CW46" s="437">
        <f t="shared" si="182"/>
        <v>0</v>
      </c>
      <c r="CX46" s="437">
        <f t="shared" si="183"/>
        <v>0</v>
      </c>
      <c r="CY46" s="437">
        <f t="shared" si="235"/>
        <v>3</v>
      </c>
      <c r="CZ46" s="437">
        <f t="shared" si="194"/>
        <v>0</v>
      </c>
      <c r="DA46" s="437">
        <f t="shared" si="236"/>
        <v>0</v>
      </c>
      <c r="DB46" s="437">
        <f t="shared" si="284"/>
        <v>0</v>
      </c>
      <c r="DC46" s="437">
        <f t="shared" si="347"/>
        <v>0</v>
      </c>
      <c r="DD46" s="437">
        <f t="shared" si="285"/>
        <v>0</v>
      </c>
      <c r="DE46" s="437">
        <f t="shared" si="333"/>
        <v>0</v>
      </c>
      <c r="DF46" s="437">
        <f t="shared" si="275"/>
        <v>0</v>
      </c>
      <c r="DG46" s="496">
        <f t="shared" si="334"/>
        <v>0</v>
      </c>
      <c r="DH46" s="496">
        <f t="shared" si="163"/>
        <v>2</v>
      </c>
      <c r="DI46" s="496">
        <f t="shared" si="164"/>
        <v>0</v>
      </c>
      <c r="DJ46" s="496">
        <f t="shared" si="165"/>
        <v>0</v>
      </c>
      <c r="DK46" s="437">
        <f t="shared" si="166"/>
        <v>0</v>
      </c>
      <c r="DL46" s="633"/>
      <c r="DM46" s="633"/>
      <c r="DO46" s="447">
        <f t="shared" si="138"/>
        <v>1</v>
      </c>
      <c r="DP46" s="447">
        <f t="shared" si="139"/>
        <v>-10</v>
      </c>
      <c r="DQ46" s="447">
        <f t="shared" si="140"/>
        <v>7</v>
      </c>
      <c r="DR46" s="447">
        <f t="shared" si="141"/>
        <v>35</v>
      </c>
      <c r="DS46" s="447">
        <f t="shared" si="142"/>
        <v>42</v>
      </c>
      <c r="DT46" s="447">
        <f t="shared" si="143"/>
        <v>11</v>
      </c>
      <c r="DU46" s="447">
        <f t="shared" si="144"/>
        <v>-18</v>
      </c>
      <c r="DV46" s="447">
        <f t="shared" si="145"/>
        <v>-7</v>
      </c>
      <c r="DW46" s="447">
        <f t="shared" si="146"/>
        <v>0</v>
      </c>
      <c r="DX46" s="447">
        <f t="shared" si="147"/>
        <v>8</v>
      </c>
      <c r="DY46" s="447">
        <f t="shared" si="123"/>
        <v>-10</v>
      </c>
      <c r="DZ46" s="447">
        <f t="shared" si="124"/>
        <v>8</v>
      </c>
      <c r="EA46" s="447">
        <f t="shared" si="125"/>
        <v>-3</v>
      </c>
      <c r="EB46" s="447">
        <f t="shared" si="126"/>
        <v>28</v>
      </c>
      <c r="EC46" s="447">
        <f t="shared" si="127"/>
        <v>36</v>
      </c>
      <c r="ED46" s="447">
        <f t="shared" si="128"/>
        <v>7</v>
      </c>
      <c r="EE46" s="240">
        <f t="shared" si="129"/>
        <v>-17</v>
      </c>
    </row>
    <row r="47" spans="1:135" ht="16.5">
      <c r="A47" s="51"/>
      <c r="D47" s="216" t="s">
        <v>1087</v>
      </c>
      <c r="E47" s="216" t="s">
        <v>1040</v>
      </c>
      <c r="F47" s="222" t="s">
        <v>369</v>
      </c>
      <c r="G47" s="411" t="s">
        <v>1944</v>
      </c>
      <c r="H47" s="226"/>
      <c r="I47" s="227"/>
      <c r="J47" s="241">
        <f t="shared" ref="J47" si="357">+L47</f>
        <v>0</v>
      </c>
      <c r="K47" s="242" t="s">
        <v>1823</v>
      </c>
      <c r="L47" s="225">
        <v>0</v>
      </c>
      <c r="M47" s="227">
        <v>0</v>
      </c>
      <c r="N47" s="241">
        <f>+L47</f>
        <v>0</v>
      </c>
      <c r="O47" s="242" t="s">
        <v>1823</v>
      </c>
      <c r="P47" s="241">
        <f>+N47</f>
        <v>0</v>
      </c>
      <c r="Q47" s="242" t="s">
        <v>1823</v>
      </c>
      <c r="R47" s="225">
        <v>1</v>
      </c>
      <c r="S47" s="227">
        <v>0</v>
      </c>
      <c r="T47" s="241">
        <f>+V47</f>
        <v>0</v>
      </c>
      <c r="U47" s="242" t="s">
        <v>1823</v>
      </c>
      <c r="V47" s="225">
        <v>0</v>
      </c>
      <c r="W47" s="227">
        <v>0</v>
      </c>
      <c r="X47" s="225">
        <v>0</v>
      </c>
      <c r="Y47" s="227">
        <v>0</v>
      </c>
      <c r="Z47" s="241">
        <f t="shared" ref="Z47" si="358">+X47</f>
        <v>0</v>
      </c>
      <c r="AA47" s="252" t="s">
        <v>1823</v>
      </c>
      <c r="AB47" s="523">
        <v>0</v>
      </c>
      <c r="AC47" s="524">
        <v>0</v>
      </c>
      <c r="AD47" s="226">
        <v>2</v>
      </c>
      <c r="AE47" s="227">
        <v>0</v>
      </c>
      <c r="AF47" s="241">
        <f t="shared" ref="AF47" si="359">+AD47</f>
        <v>2</v>
      </c>
      <c r="AG47" s="242" t="s">
        <v>1823</v>
      </c>
      <c r="AH47" s="225">
        <v>0</v>
      </c>
      <c r="AI47" s="227">
        <v>0</v>
      </c>
      <c r="AJ47" s="266"/>
      <c r="AK47" s="225">
        <v>0</v>
      </c>
      <c r="AL47" s="227">
        <v>0</v>
      </c>
      <c r="AM47" s="225">
        <v>0</v>
      </c>
      <c r="AN47" s="227">
        <v>0</v>
      </c>
      <c r="AO47" s="229">
        <v>0</v>
      </c>
      <c r="AP47" s="230">
        <v>0</v>
      </c>
      <c r="AQ47" s="229">
        <v>0</v>
      </c>
      <c r="AR47" s="230">
        <v>0</v>
      </c>
      <c r="AS47" s="241">
        <f t="shared" ref="AS47" si="360">+AQ47</f>
        <v>0</v>
      </c>
      <c r="AT47" s="242" t="s">
        <v>1823</v>
      </c>
      <c r="AU47" s="229">
        <v>2</v>
      </c>
      <c r="AV47" s="230">
        <v>0</v>
      </c>
      <c r="AW47" s="241">
        <v>0</v>
      </c>
      <c r="AX47" s="242" t="s">
        <v>1823</v>
      </c>
      <c r="AY47" s="241">
        <f t="shared" ref="AY47" si="361">+AW47</f>
        <v>0</v>
      </c>
      <c r="AZ47" s="242" t="s">
        <v>1823</v>
      </c>
      <c r="BA47" s="229">
        <v>0</v>
      </c>
      <c r="BB47" s="230">
        <v>0</v>
      </c>
      <c r="BC47" s="241">
        <v>0</v>
      </c>
      <c r="BD47" s="242" t="s">
        <v>1823</v>
      </c>
      <c r="BE47" s="241">
        <v>0</v>
      </c>
      <c r="BF47" s="242" t="s">
        <v>1823</v>
      </c>
      <c r="BG47" s="229">
        <v>0</v>
      </c>
      <c r="BH47" s="230">
        <v>0</v>
      </c>
      <c r="BI47" s="229">
        <v>1</v>
      </c>
      <c r="BJ47" s="229">
        <v>0</v>
      </c>
      <c r="BK47" s="241"/>
      <c r="BL47" s="242"/>
      <c r="BM47" s="239"/>
      <c r="BN47" s="252"/>
      <c r="BO47" s="267"/>
      <c r="BP47" s="248"/>
      <c r="BQ47" s="249"/>
      <c r="BR47" s="248"/>
      <c r="BS47" s="249"/>
      <c r="BT47" s="248"/>
      <c r="BU47" s="249"/>
      <c r="BV47" s="248"/>
      <c r="BW47" s="249"/>
      <c r="BX47" s="248"/>
      <c r="BY47" s="249"/>
      <c r="BZ47" s="248"/>
      <c r="CA47" s="249"/>
      <c r="CB47" s="236"/>
      <c r="CE47" s="239"/>
      <c r="CF47" s="226"/>
      <c r="CM47" s="289"/>
      <c r="CQ47" s="240"/>
      <c r="CT47" s="437"/>
      <c r="CU47" s="437"/>
      <c r="CV47" s="437"/>
      <c r="CW47" s="437"/>
      <c r="CX47" s="437"/>
      <c r="CY47" s="437">
        <f t="shared" si="235"/>
        <v>1</v>
      </c>
      <c r="CZ47" s="437"/>
      <c r="DA47" s="437"/>
      <c r="DB47" s="437"/>
      <c r="DC47" s="437"/>
      <c r="DD47" s="437">
        <f t="shared" si="285"/>
        <v>0</v>
      </c>
      <c r="DE47" s="437"/>
      <c r="DF47" s="437"/>
      <c r="DG47" s="496"/>
      <c r="DH47" s="496"/>
      <c r="DI47" s="496">
        <f t="shared" si="164"/>
        <v>0</v>
      </c>
      <c r="DJ47" s="496"/>
      <c r="DK47" s="437"/>
      <c r="DL47" s="633"/>
      <c r="DM47" s="633"/>
      <c r="DO47" s="447"/>
      <c r="DP47" s="447"/>
      <c r="DQ47" s="447"/>
      <c r="DR47" s="447"/>
      <c r="DS47" s="447"/>
      <c r="DT47" s="447"/>
      <c r="DU47" s="447"/>
      <c r="DV47" s="447"/>
      <c r="DW47" s="447"/>
      <c r="DX47" s="447"/>
      <c r="DY47" s="447"/>
      <c r="DZ47" s="447"/>
      <c r="EA47" s="447"/>
      <c r="EB47" s="447"/>
      <c r="EC47" s="447"/>
      <c r="ED47" s="447"/>
      <c r="EE47" s="240"/>
    </row>
    <row r="48" spans="1:135" ht="16.5">
      <c r="A48" s="216" t="s">
        <v>1227</v>
      </c>
      <c r="B48" s="216" t="s">
        <v>31</v>
      </c>
      <c r="D48" s="216" t="s">
        <v>1087</v>
      </c>
      <c r="E48" s="216" t="s">
        <v>1040</v>
      </c>
      <c r="F48" s="222" t="s">
        <v>369</v>
      </c>
      <c r="G48" s="411" t="s">
        <v>311</v>
      </c>
      <c r="H48" s="226">
        <v>0</v>
      </c>
      <c r="I48" s="227">
        <v>0</v>
      </c>
      <c r="J48" s="241">
        <f t="shared" si="335"/>
        <v>0</v>
      </c>
      <c r="K48" s="242" t="s">
        <v>1823</v>
      </c>
      <c r="L48" s="225">
        <v>0</v>
      </c>
      <c r="M48" s="227">
        <v>0</v>
      </c>
      <c r="N48" s="241">
        <f>+L48</f>
        <v>0</v>
      </c>
      <c r="O48" s="242" t="s">
        <v>1823</v>
      </c>
      <c r="P48" s="241">
        <f>+N48</f>
        <v>0</v>
      </c>
      <c r="Q48" s="242" t="s">
        <v>1823</v>
      </c>
      <c r="R48" s="225">
        <v>0</v>
      </c>
      <c r="S48" s="227">
        <v>0</v>
      </c>
      <c r="T48" s="226">
        <v>0</v>
      </c>
      <c r="U48" s="226">
        <v>0</v>
      </c>
      <c r="V48" s="225">
        <v>0</v>
      </c>
      <c r="W48" s="227">
        <v>0</v>
      </c>
      <c r="X48" s="241">
        <f t="shared" ref="X48" si="362">+V48</f>
        <v>0</v>
      </c>
      <c r="Y48" s="242" t="s">
        <v>1823</v>
      </c>
      <c r="Z48" s="241">
        <f t="shared" ref="Z48" si="363">+X48</f>
        <v>0</v>
      </c>
      <c r="AA48" s="252" t="s">
        <v>1823</v>
      </c>
      <c r="AB48" s="523">
        <v>0</v>
      </c>
      <c r="AC48" s="524">
        <v>0</v>
      </c>
      <c r="AD48" s="226">
        <v>0</v>
      </c>
      <c r="AE48" s="227">
        <v>0</v>
      </c>
      <c r="AF48" s="241">
        <f t="shared" ref="AF48" si="364">+AD48</f>
        <v>0</v>
      </c>
      <c r="AG48" s="242" t="s">
        <v>1823</v>
      </c>
      <c r="AH48" s="225">
        <v>0</v>
      </c>
      <c r="AI48" s="227">
        <v>0</v>
      </c>
      <c r="AJ48" s="266"/>
      <c r="AK48" s="225">
        <v>1</v>
      </c>
      <c r="AL48" s="226">
        <v>0</v>
      </c>
      <c r="AM48" s="225">
        <v>1</v>
      </c>
      <c r="AN48" s="227">
        <v>0</v>
      </c>
      <c r="AO48" s="239">
        <v>0</v>
      </c>
      <c r="AP48" s="242" t="s">
        <v>1823</v>
      </c>
      <c r="AQ48" s="229">
        <v>0</v>
      </c>
      <c r="AR48" s="230">
        <v>0</v>
      </c>
      <c r="AS48" s="241">
        <f t="shared" ref="AS48" si="365">+AQ48</f>
        <v>0</v>
      </c>
      <c r="AT48" s="242" t="s">
        <v>1823</v>
      </c>
      <c r="AU48" s="229">
        <v>2</v>
      </c>
      <c r="AV48" s="230">
        <v>0</v>
      </c>
      <c r="AW48" s="241">
        <f t="shared" ref="AW48:AW59" si="366">+AY48</f>
        <v>0</v>
      </c>
      <c r="AX48" s="242" t="s">
        <v>1823</v>
      </c>
      <c r="AY48" s="241">
        <f t="shared" ref="AY48:AY59" si="367">+BA48</f>
        <v>0</v>
      </c>
      <c r="AZ48" s="242" t="s">
        <v>1823</v>
      </c>
      <c r="BA48" s="229">
        <v>0</v>
      </c>
      <c r="BB48" s="230">
        <v>0</v>
      </c>
      <c r="BC48" s="241">
        <f t="shared" ref="BC48" si="368">+BA48</f>
        <v>0</v>
      </c>
      <c r="BD48" s="242" t="s">
        <v>1823</v>
      </c>
      <c r="BE48" s="241">
        <f t="shared" ref="BE48" si="369">+BC48</f>
        <v>0</v>
      </c>
      <c r="BF48" s="242" t="s">
        <v>1823</v>
      </c>
      <c r="BG48" s="229">
        <v>1</v>
      </c>
      <c r="BH48" s="230">
        <v>0</v>
      </c>
      <c r="BI48" s="241">
        <f t="shared" ref="BI48" si="370">+BG48</f>
        <v>1</v>
      </c>
      <c r="BJ48" s="242" t="s">
        <v>1823</v>
      </c>
      <c r="BK48" s="241">
        <f t="shared" ref="BK48" si="371">+BI48</f>
        <v>1</v>
      </c>
      <c r="BL48" s="242" t="s">
        <v>1823</v>
      </c>
      <c r="BM48" s="241">
        <f t="shared" ref="BM48" si="372">+BK48</f>
        <v>1</v>
      </c>
      <c r="BN48" s="242" t="s">
        <v>1823</v>
      </c>
      <c r="BO48" s="267"/>
      <c r="BP48" s="248"/>
      <c r="BQ48" s="249"/>
      <c r="BR48" s="248"/>
      <c r="BS48" s="249"/>
      <c r="BT48" s="248"/>
      <c r="BU48" s="249"/>
      <c r="BV48" s="248"/>
      <c r="BW48" s="249"/>
      <c r="BX48" s="248"/>
      <c r="BY48" s="249"/>
      <c r="BZ48" s="248"/>
      <c r="CA48" s="249"/>
      <c r="CB48" s="250" t="s">
        <v>262</v>
      </c>
      <c r="CC48" s="238" t="s">
        <v>628</v>
      </c>
      <c r="CD48" s="238"/>
      <c r="CE48" s="226"/>
      <c r="CF48" s="227"/>
      <c r="CQ48" s="240">
        <f t="shared" si="269"/>
        <v>0</v>
      </c>
      <c r="CT48" s="437">
        <f t="shared" si="91"/>
        <v>0</v>
      </c>
      <c r="CU48" s="437">
        <f t="shared" si="332"/>
        <v>0</v>
      </c>
      <c r="CV48" s="437">
        <f t="shared" si="234"/>
        <v>0</v>
      </c>
      <c r="CW48" s="437">
        <f t="shared" si="182"/>
        <v>0</v>
      </c>
      <c r="CX48" s="437">
        <f t="shared" si="183"/>
        <v>0</v>
      </c>
      <c r="CY48" s="437">
        <f t="shared" si="235"/>
        <v>0</v>
      </c>
      <c r="CZ48" s="437">
        <f t="shared" si="194"/>
        <v>0</v>
      </c>
      <c r="DA48" s="437">
        <f t="shared" si="236"/>
        <v>0</v>
      </c>
      <c r="DB48" s="437">
        <f t="shared" si="284"/>
        <v>0</v>
      </c>
      <c r="DC48" s="437">
        <f t="shared" si="347"/>
        <v>0</v>
      </c>
      <c r="DD48" s="437">
        <f t="shared" si="285"/>
        <v>0</v>
      </c>
      <c r="DE48" s="437">
        <f t="shared" si="333"/>
        <v>0</v>
      </c>
      <c r="DF48" s="437">
        <f t="shared" si="275"/>
        <v>0</v>
      </c>
      <c r="DG48" s="496">
        <f t="shared" si="334"/>
        <v>0</v>
      </c>
      <c r="DH48" s="496">
        <f t="shared" si="163"/>
        <v>1</v>
      </c>
      <c r="DI48" s="496">
        <f t="shared" si="164"/>
        <v>1</v>
      </c>
      <c r="DJ48" s="496">
        <f t="shared" si="165"/>
        <v>0</v>
      </c>
      <c r="DK48" s="437">
        <f t="shared" si="166"/>
        <v>0</v>
      </c>
      <c r="DL48" s="633"/>
      <c r="DM48" s="633"/>
      <c r="DO48" s="447">
        <f>+CV48-CU48+DO46</f>
        <v>1</v>
      </c>
      <c r="DP48" s="447">
        <f>+CW48-CV48+DP46</f>
        <v>-10</v>
      </c>
      <c r="DQ48" s="447">
        <f>+CX48-CW48+DQ46</f>
        <v>7</v>
      </c>
      <c r="DR48" s="447">
        <f>+CY48-CX48+DR46</f>
        <v>35</v>
      </c>
      <c r="DS48" s="447">
        <f>+CY48-CW48+DS46</f>
        <v>42</v>
      </c>
      <c r="DT48" s="447">
        <f>+CZ48-CY48+DT46</f>
        <v>11</v>
      </c>
      <c r="DU48" s="447">
        <f>+DA48-CZ48+DU46</f>
        <v>-18</v>
      </c>
      <c r="DV48" s="447">
        <f>+DB48-DA48+DV46</f>
        <v>-7</v>
      </c>
      <c r="DW48" s="447">
        <f>+DC48-DB48+DW46</f>
        <v>0</v>
      </c>
      <c r="DX48" s="447">
        <f>+DD48-DB48+DX46</f>
        <v>8</v>
      </c>
      <c r="DY48" s="447">
        <f>+DE48-DD48+DY46</f>
        <v>-10</v>
      </c>
      <c r="DZ48" s="447">
        <f>+DF48-DE48+DZ46</f>
        <v>8</v>
      </c>
      <c r="EA48" s="447">
        <f>+DG48-DF48+EA46</f>
        <v>-3</v>
      </c>
      <c r="EB48" s="447">
        <f>+DH48-DI48+EB46</f>
        <v>28</v>
      </c>
      <c r="EC48" s="447">
        <f>+DI48-DG48+EC46</f>
        <v>37</v>
      </c>
      <c r="ED48" s="447">
        <f>+DJ48-DI48+ED46</f>
        <v>6</v>
      </c>
      <c r="EE48" s="240">
        <f>+DK48-DJ48+EE46</f>
        <v>-17</v>
      </c>
    </row>
    <row r="49" spans="1:135" ht="16.5">
      <c r="A49" s="216" t="s">
        <v>1227</v>
      </c>
      <c r="B49" s="216" t="s">
        <v>31</v>
      </c>
      <c r="D49" s="216" t="s">
        <v>1087</v>
      </c>
      <c r="E49" s="216" t="s">
        <v>1040</v>
      </c>
      <c r="F49" s="222" t="s">
        <v>369</v>
      </c>
      <c r="G49" s="411" t="s">
        <v>304</v>
      </c>
      <c r="H49" s="226">
        <v>0</v>
      </c>
      <c r="I49" s="227">
        <v>0</v>
      </c>
      <c r="J49" s="241">
        <v>0</v>
      </c>
      <c r="K49" s="242" t="s">
        <v>1823</v>
      </c>
      <c r="L49" s="225">
        <v>1</v>
      </c>
      <c r="M49" s="227">
        <v>0</v>
      </c>
      <c r="N49" s="241">
        <f>+P49</f>
        <v>1</v>
      </c>
      <c r="O49" s="242" t="s">
        <v>1823</v>
      </c>
      <c r="P49" s="241">
        <f>+R49</f>
        <v>1</v>
      </c>
      <c r="Q49" s="242" t="s">
        <v>1823</v>
      </c>
      <c r="R49" s="225">
        <v>1</v>
      </c>
      <c r="S49" s="227">
        <v>0</v>
      </c>
      <c r="T49" s="241">
        <f>+V49</f>
        <v>1</v>
      </c>
      <c r="U49" s="242" t="s">
        <v>1823</v>
      </c>
      <c r="V49" s="225">
        <v>1</v>
      </c>
      <c r="W49" s="227">
        <v>0</v>
      </c>
      <c r="X49" s="241">
        <f>+Z49</f>
        <v>1</v>
      </c>
      <c r="Y49" s="242" t="s">
        <v>1823</v>
      </c>
      <c r="Z49" s="241">
        <f t="shared" ref="Z49:Z55" si="373">+AB49</f>
        <v>1</v>
      </c>
      <c r="AA49" s="252" t="s">
        <v>1823</v>
      </c>
      <c r="AB49" s="523">
        <v>1</v>
      </c>
      <c r="AC49" s="524">
        <v>0</v>
      </c>
      <c r="AD49" s="226">
        <v>0</v>
      </c>
      <c r="AE49" s="227">
        <v>0</v>
      </c>
      <c r="AF49" s="241">
        <f>+AH49</f>
        <v>0</v>
      </c>
      <c r="AG49" s="242" t="s">
        <v>1823</v>
      </c>
      <c r="AH49" s="225">
        <v>0</v>
      </c>
      <c r="AI49" s="227">
        <v>0</v>
      </c>
      <c r="AJ49" s="266"/>
      <c r="AK49" s="225">
        <v>0</v>
      </c>
      <c r="AL49" s="226">
        <v>0</v>
      </c>
      <c r="AM49" s="225">
        <v>1</v>
      </c>
      <c r="AN49" s="227">
        <v>0</v>
      </c>
      <c r="AO49" s="239">
        <v>0</v>
      </c>
      <c r="AP49" s="242" t="s">
        <v>1823</v>
      </c>
      <c r="AQ49" s="229">
        <v>0</v>
      </c>
      <c r="AR49" s="230">
        <v>0</v>
      </c>
      <c r="AS49" s="241">
        <f>+AQ49</f>
        <v>0</v>
      </c>
      <c r="AT49" s="242" t="s">
        <v>1823</v>
      </c>
      <c r="AU49" s="229">
        <v>0</v>
      </c>
      <c r="AV49" s="230">
        <v>0</v>
      </c>
      <c r="AW49" s="241">
        <f t="shared" si="366"/>
        <v>0</v>
      </c>
      <c r="AX49" s="242" t="s">
        <v>1823</v>
      </c>
      <c r="AY49" s="241">
        <f t="shared" si="367"/>
        <v>0</v>
      </c>
      <c r="AZ49" s="242" t="s">
        <v>1823</v>
      </c>
      <c r="BA49" s="229">
        <v>0</v>
      </c>
      <c r="BB49" s="230">
        <v>0</v>
      </c>
      <c r="BC49" s="241">
        <f t="shared" ref="BC49" si="374">+BA49</f>
        <v>0</v>
      </c>
      <c r="BD49" s="242" t="s">
        <v>1823</v>
      </c>
      <c r="BE49" s="241">
        <f t="shared" ref="BE49" si="375">+BC49</f>
        <v>0</v>
      </c>
      <c r="BF49" s="242" t="s">
        <v>1823</v>
      </c>
      <c r="BG49" s="229">
        <v>0</v>
      </c>
      <c r="BH49" s="230">
        <v>0</v>
      </c>
      <c r="BI49" s="241">
        <f t="shared" ref="BI49" si="376">+BG49</f>
        <v>0</v>
      </c>
      <c r="BJ49" s="242" t="s">
        <v>1823</v>
      </c>
      <c r="BK49" s="241">
        <f t="shared" ref="BK49:BK50" si="377">+BI49</f>
        <v>0</v>
      </c>
      <c r="BL49" s="242" t="s">
        <v>1823</v>
      </c>
      <c r="BM49" s="241">
        <f t="shared" ref="BM49:BM50" si="378">+BK49</f>
        <v>0</v>
      </c>
      <c r="BN49" s="242" t="s">
        <v>1823</v>
      </c>
      <c r="BO49" s="267"/>
      <c r="BP49" s="248"/>
      <c r="BQ49" s="249"/>
      <c r="BR49" s="248"/>
      <c r="BS49" s="249"/>
      <c r="BT49" s="248"/>
      <c r="BU49" s="249"/>
      <c r="BV49" s="248"/>
      <c r="BW49" s="249"/>
      <c r="BX49" s="248"/>
      <c r="BY49" s="249"/>
      <c r="BZ49" s="248"/>
      <c r="CA49" s="249"/>
      <c r="CB49" s="250" t="s">
        <v>265</v>
      </c>
      <c r="CC49" s="238" t="s">
        <v>642</v>
      </c>
      <c r="CD49" s="238"/>
      <c r="CE49" s="226"/>
      <c r="CF49" s="227"/>
      <c r="CQ49" s="240">
        <f t="shared" si="269"/>
        <v>1</v>
      </c>
      <c r="CT49" s="437">
        <f t="shared" si="91"/>
        <v>0</v>
      </c>
      <c r="CU49" s="437">
        <f t="shared" si="332"/>
        <v>0</v>
      </c>
      <c r="CV49" s="437">
        <f t="shared" si="234"/>
        <v>1</v>
      </c>
      <c r="CW49" s="437">
        <f t="shared" si="182"/>
        <v>1</v>
      </c>
      <c r="CX49" s="437">
        <f t="shared" si="183"/>
        <v>1</v>
      </c>
      <c r="CY49" s="437">
        <f t="shared" si="235"/>
        <v>1</v>
      </c>
      <c r="CZ49" s="437">
        <f t="shared" si="194"/>
        <v>1</v>
      </c>
      <c r="DA49" s="437">
        <f t="shared" si="236"/>
        <v>1</v>
      </c>
      <c r="DB49" s="437">
        <f t="shared" si="284"/>
        <v>1</v>
      </c>
      <c r="DC49" s="437">
        <f t="shared" si="347"/>
        <v>1</v>
      </c>
      <c r="DD49" s="437">
        <f t="shared" si="285"/>
        <v>1</v>
      </c>
      <c r="DE49" s="437">
        <f t="shared" si="333"/>
        <v>0</v>
      </c>
      <c r="DF49" s="437">
        <f t="shared" si="275"/>
        <v>0</v>
      </c>
      <c r="DG49" s="496">
        <f t="shared" si="334"/>
        <v>0</v>
      </c>
      <c r="DH49" s="496">
        <f t="shared" si="163"/>
        <v>0</v>
      </c>
      <c r="DI49" s="496">
        <f t="shared" si="164"/>
        <v>1</v>
      </c>
      <c r="DJ49" s="496">
        <f t="shared" si="165"/>
        <v>0</v>
      </c>
      <c r="DK49" s="437">
        <f t="shared" si="166"/>
        <v>0</v>
      </c>
      <c r="DL49" s="633"/>
      <c r="DM49" s="633"/>
      <c r="DO49" s="447">
        <f t="shared" si="138"/>
        <v>2</v>
      </c>
      <c r="DP49" s="447">
        <f t="shared" si="139"/>
        <v>-10</v>
      </c>
      <c r="DQ49" s="447">
        <f t="shared" si="140"/>
        <v>7</v>
      </c>
      <c r="DR49" s="447">
        <f t="shared" si="141"/>
        <v>35</v>
      </c>
      <c r="DS49" s="447">
        <f t="shared" si="142"/>
        <v>42</v>
      </c>
      <c r="DT49" s="447">
        <f t="shared" si="143"/>
        <v>11</v>
      </c>
      <c r="DU49" s="447">
        <f t="shared" si="144"/>
        <v>-18</v>
      </c>
      <c r="DV49" s="447">
        <f t="shared" si="145"/>
        <v>-7</v>
      </c>
      <c r="DW49" s="447">
        <f t="shared" si="146"/>
        <v>0</v>
      </c>
      <c r="DX49" s="447">
        <f t="shared" si="147"/>
        <v>8</v>
      </c>
      <c r="DY49" s="447">
        <f t="shared" si="123"/>
        <v>-11</v>
      </c>
      <c r="DZ49" s="447">
        <f t="shared" si="124"/>
        <v>8</v>
      </c>
      <c r="EA49" s="447">
        <f t="shared" si="125"/>
        <v>-3</v>
      </c>
      <c r="EB49" s="447">
        <f t="shared" si="126"/>
        <v>27</v>
      </c>
      <c r="EC49" s="447">
        <f t="shared" si="127"/>
        <v>38</v>
      </c>
      <c r="ED49" s="447">
        <f t="shared" si="128"/>
        <v>5</v>
      </c>
      <c r="EE49" s="240">
        <f t="shared" si="129"/>
        <v>-17</v>
      </c>
    </row>
    <row r="50" spans="1:135" ht="16.5">
      <c r="A50" s="216" t="s">
        <v>1227</v>
      </c>
      <c r="B50" s="216" t="s">
        <v>31</v>
      </c>
      <c r="D50" s="216" t="s">
        <v>1087</v>
      </c>
      <c r="E50" s="216" t="s">
        <v>1040</v>
      </c>
      <c r="F50" s="222" t="s">
        <v>369</v>
      </c>
      <c r="G50" s="411" t="s">
        <v>306</v>
      </c>
      <c r="H50" s="226">
        <v>0</v>
      </c>
      <c r="I50" s="227">
        <v>0</v>
      </c>
      <c r="J50" s="241">
        <f>+L50</f>
        <v>0</v>
      </c>
      <c r="K50" s="242" t="s">
        <v>1823</v>
      </c>
      <c r="L50" s="225">
        <v>0</v>
      </c>
      <c r="M50" s="227">
        <v>0</v>
      </c>
      <c r="N50" s="225">
        <v>0</v>
      </c>
      <c r="O50" s="227">
        <v>0</v>
      </c>
      <c r="P50" s="560">
        <f>+R50</f>
        <v>3</v>
      </c>
      <c r="Q50" s="559" t="s">
        <v>1823</v>
      </c>
      <c r="R50" s="225">
        <v>3</v>
      </c>
      <c r="S50" s="227"/>
      <c r="T50" s="560">
        <f>+V50</f>
        <v>5</v>
      </c>
      <c r="U50" s="559" t="s">
        <v>1823</v>
      </c>
      <c r="V50" s="225">
        <v>5</v>
      </c>
      <c r="W50" s="227">
        <v>0</v>
      </c>
      <c r="X50" s="241">
        <f>+Z50</f>
        <v>3</v>
      </c>
      <c r="Y50" s="242" t="s">
        <v>1823</v>
      </c>
      <c r="Z50" s="241">
        <f t="shared" si="373"/>
        <v>3</v>
      </c>
      <c r="AA50" s="252" t="s">
        <v>1823</v>
      </c>
      <c r="AB50" s="523">
        <v>3</v>
      </c>
      <c r="AC50" s="524"/>
      <c r="AD50" s="226">
        <v>0</v>
      </c>
      <c r="AE50" s="227">
        <v>0</v>
      </c>
      <c r="AF50" s="226">
        <v>0</v>
      </c>
      <c r="AG50" s="227">
        <v>0</v>
      </c>
      <c r="AH50" s="226">
        <v>0</v>
      </c>
      <c r="AI50" s="227">
        <v>0</v>
      </c>
      <c r="AJ50" s="266"/>
      <c r="AK50" s="225">
        <v>0</v>
      </c>
      <c r="AL50" s="226">
        <v>0</v>
      </c>
      <c r="AM50" s="225">
        <v>0</v>
      </c>
      <c r="AN50" s="227">
        <v>0</v>
      </c>
      <c r="AO50" s="239">
        <v>0</v>
      </c>
      <c r="AP50" s="242" t="s">
        <v>1823</v>
      </c>
      <c r="AQ50" s="229">
        <v>0</v>
      </c>
      <c r="AR50" s="230">
        <v>0</v>
      </c>
      <c r="AS50" s="241">
        <f>+AQ50</f>
        <v>0</v>
      </c>
      <c r="AT50" s="242" t="s">
        <v>1823</v>
      </c>
      <c r="AU50" s="154">
        <v>2</v>
      </c>
      <c r="AV50" s="230">
        <v>0</v>
      </c>
      <c r="AW50" s="241">
        <f t="shared" si="366"/>
        <v>2</v>
      </c>
      <c r="AX50" s="242" t="s">
        <v>1823</v>
      </c>
      <c r="AY50" s="241">
        <f t="shared" si="367"/>
        <v>2</v>
      </c>
      <c r="AZ50" s="242" t="s">
        <v>1823</v>
      </c>
      <c r="BA50" s="241">
        <f t="shared" ref="BA50" si="379">+BC50</f>
        <v>2</v>
      </c>
      <c r="BB50" s="242" t="s">
        <v>1823</v>
      </c>
      <c r="BC50" s="241">
        <f t="shared" ref="BC50" si="380">+BE50</f>
        <v>2</v>
      </c>
      <c r="BD50" s="242" t="s">
        <v>1823</v>
      </c>
      <c r="BE50" s="241">
        <f t="shared" ref="BE50" si="381">+BG50</f>
        <v>2</v>
      </c>
      <c r="BF50" s="242" t="s">
        <v>1823</v>
      </c>
      <c r="BG50" s="229">
        <v>2</v>
      </c>
      <c r="BH50" s="230">
        <v>0</v>
      </c>
      <c r="BI50" s="229">
        <v>1</v>
      </c>
      <c r="BJ50" s="230">
        <v>0</v>
      </c>
      <c r="BK50" s="241">
        <f t="shared" si="377"/>
        <v>1</v>
      </c>
      <c r="BL50" s="242" t="s">
        <v>1823</v>
      </c>
      <c r="BM50" s="241">
        <f t="shared" si="378"/>
        <v>1</v>
      </c>
      <c r="BN50" s="242" t="s">
        <v>1823</v>
      </c>
      <c r="BO50" s="267"/>
      <c r="BP50" s="248"/>
      <c r="BQ50" s="249"/>
      <c r="BR50" s="248"/>
      <c r="BS50" s="249"/>
      <c r="BT50" s="248"/>
      <c r="BU50" s="249"/>
      <c r="BV50" s="248"/>
      <c r="BW50" s="249"/>
      <c r="BX50" s="248"/>
      <c r="BY50" s="249"/>
      <c r="BZ50" s="248"/>
      <c r="CA50" s="249"/>
      <c r="CB50" s="250" t="s">
        <v>265</v>
      </c>
      <c r="CC50" s="238" t="s">
        <v>629</v>
      </c>
      <c r="CD50" s="238"/>
      <c r="CE50" s="226"/>
      <c r="CF50" s="227"/>
      <c r="CQ50" s="240">
        <f t="shared" si="269"/>
        <v>5</v>
      </c>
      <c r="CT50" s="437">
        <f t="shared" si="91"/>
        <v>0</v>
      </c>
      <c r="CU50" s="437">
        <f t="shared" si="332"/>
        <v>0</v>
      </c>
      <c r="CV50" s="437">
        <f t="shared" si="234"/>
        <v>0</v>
      </c>
      <c r="CW50" s="437">
        <f t="shared" si="182"/>
        <v>0</v>
      </c>
      <c r="CX50" s="437">
        <f t="shared" si="183"/>
        <v>3</v>
      </c>
      <c r="CY50" s="437">
        <f t="shared" si="235"/>
        <v>3</v>
      </c>
      <c r="CZ50" s="437">
        <f t="shared" si="194"/>
        <v>5</v>
      </c>
      <c r="DA50" s="437">
        <f t="shared" si="236"/>
        <v>5</v>
      </c>
      <c r="DB50" s="437">
        <f t="shared" si="284"/>
        <v>3</v>
      </c>
      <c r="DC50" s="437">
        <f t="shared" si="347"/>
        <v>3</v>
      </c>
      <c r="DD50" s="437">
        <f t="shared" si="285"/>
        <v>3</v>
      </c>
      <c r="DE50" s="437">
        <f t="shared" si="333"/>
        <v>0</v>
      </c>
      <c r="DF50" s="437">
        <f t="shared" si="275"/>
        <v>0</v>
      </c>
      <c r="DG50" s="496">
        <f t="shared" si="334"/>
        <v>0</v>
      </c>
      <c r="DH50" s="496">
        <f t="shared" si="163"/>
        <v>0</v>
      </c>
      <c r="DI50" s="496">
        <f t="shared" si="164"/>
        <v>0</v>
      </c>
      <c r="DJ50" s="496">
        <f t="shared" si="165"/>
        <v>0</v>
      </c>
      <c r="DK50" s="437">
        <f t="shared" si="166"/>
        <v>0</v>
      </c>
      <c r="DL50" s="633"/>
      <c r="DM50" s="633"/>
      <c r="DO50" s="447">
        <f t="shared" si="138"/>
        <v>2</v>
      </c>
      <c r="DP50" s="447">
        <f t="shared" si="139"/>
        <v>-10</v>
      </c>
      <c r="DQ50" s="447">
        <f t="shared" si="140"/>
        <v>10</v>
      </c>
      <c r="DR50" s="447">
        <f t="shared" si="141"/>
        <v>35</v>
      </c>
      <c r="DS50" s="447">
        <f t="shared" si="142"/>
        <v>45</v>
      </c>
      <c r="DT50" s="447">
        <f t="shared" si="143"/>
        <v>13</v>
      </c>
      <c r="DU50" s="447">
        <f t="shared" si="144"/>
        <v>-18</v>
      </c>
      <c r="DV50" s="447">
        <f t="shared" si="145"/>
        <v>-9</v>
      </c>
      <c r="DW50" s="447">
        <f t="shared" si="146"/>
        <v>0</v>
      </c>
      <c r="DX50" s="447">
        <f t="shared" si="147"/>
        <v>8</v>
      </c>
      <c r="DY50" s="447">
        <f t="shared" si="123"/>
        <v>-14</v>
      </c>
      <c r="DZ50" s="447">
        <f t="shared" si="124"/>
        <v>8</v>
      </c>
      <c r="EA50" s="447">
        <f t="shared" si="125"/>
        <v>-3</v>
      </c>
      <c r="EB50" s="447">
        <f t="shared" si="126"/>
        <v>27</v>
      </c>
      <c r="EC50" s="447">
        <f t="shared" si="127"/>
        <v>38</v>
      </c>
      <c r="ED50" s="447">
        <f t="shared" si="128"/>
        <v>5</v>
      </c>
      <c r="EE50" s="240">
        <f t="shared" si="129"/>
        <v>-17</v>
      </c>
    </row>
    <row r="51" spans="1:135" ht="16.5">
      <c r="B51" s="216" t="s">
        <v>31</v>
      </c>
      <c r="D51" s="216" t="s">
        <v>1087</v>
      </c>
      <c r="E51" s="216" t="s">
        <v>1040</v>
      </c>
      <c r="F51" s="222" t="s">
        <v>370</v>
      </c>
      <c r="G51" s="411" t="s">
        <v>1478</v>
      </c>
      <c r="H51" s="10">
        <v>6</v>
      </c>
      <c r="I51" s="4">
        <v>0</v>
      </c>
      <c r="J51" s="20">
        <f>+H51</f>
        <v>6</v>
      </c>
      <c r="K51" s="168" t="s">
        <v>1823</v>
      </c>
      <c r="L51" s="3">
        <v>8</v>
      </c>
      <c r="M51" s="4"/>
      <c r="N51" s="3">
        <v>8</v>
      </c>
      <c r="O51" s="4"/>
      <c r="P51" s="3">
        <v>13</v>
      </c>
      <c r="Q51" s="10">
        <v>0</v>
      </c>
      <c r="R51" s="3">
        <v>14</v>
      </c>
      <c r="S51" s="4">
        <v>0</v>
      </c>
      <c r="T51" s="558">
        <f>+R51</f>
        <v>14</v>
      </c>
      <c r="U51" s="559" t="s">
        <v>1823</v>
      </c>
      <c r="V51" s="3">
        <v>13</v>
      </c>
      <c r="W51" s="4">
        <v>0</v>
      </c>
      <c r="X51" s="3">
        <v>13</v>
      </c>
      <c r="Y51" s="4">
        <v>0</v>
      </c>
      <c r="Z51" s="20">
        <f t="shared" si="373"/>
        <v>13</v>
      </c>
      <c r="AA51" s="166" t="s">
        <v>1823</v>
      </c>
      <c r="AB51" s="527">
        <v>13</v>
      </c>
      <c r="AC51" s="547">
        <v>0</v>
      </c>
      <c r="AD51" s="108">
        <v>8</v>
      </c>
      <c r="AE51" s="129">
        <v>0</v>
      </c>
      <c r="AF51" s="480">
        <v>6</v>
      </c>
      <c r="AG51" s="131">
        <v>0</v>
      </c>
      <c r="AH51" s="263">
        <v>2</v>
      </c>
      <c r="AI51" s="264">
        <v>0</v>
      </c>
      <c r="AJ51" s="266"/>
      <c r="AK51" s="225">
        <v>7</v>
      </c>
      <c r="AL51" s="227">
        <v>0</v>
      </c>
      <c r="AM51" s="225">
        <v>7</v>
      </c>
      <c r="AN51" s="227">
        <v>0</v>
      </c>
      <c r="AO51" s="239">
        <f>+AQ51</f>
        <v>8</v>
      </c>
      <c r="AP51" s="242" t="s">
        <v>1823</v>
      </c>
      <c r="AQ51" s="229">
        <v>8</v>
      </c>
      <c r="AR51" s="230">
        <v>0</v>
      </c>
      <c r="AS51" s="229">
        <v>7</v>
      </c>
      <c r="AT51" s="230">
        <v>0</v>
      </c>
      <c r="AU51" s="229">
        <v>7</v>
      </c>
      <c r="AV51" s="230">
        <v>0</v>
      </c>
      <c r="AW51" s="241">
        <f t="shared" si="366"/>
        <v>7</v>
      </c>
      <c r="AX51" s="242" t="s">
        <v>1823</v>
      </c>
      <c r="AY51" s="241">
        <f t="shared" si="367"/>
        <v>7</v>
      </c>
      <c r="AZ51" s="242" t="s">
        <v>1823</v>
      </c>
      <c r="BA51" s="241">
        <f t="shared" ref="BA51" si="382">+BC51</f>
        <v>7</v>
      </c>
      <c r="BB51" s="242" t="s">
        <v>1823</v>
      </c>
      <c r="BC51" s="241">
        <f t="shared" ref="BC51" si="383">+BE51</f>
        <v>7</v>
      </c>
      <c r="BD51" s="242" t="s">
        <v>1823</v>
      </c>
      <c r="BE51" s="241">
        <f t="shared" ref="BE51" si="384">+BG51</f>
        <v>7</v>
      </c>
      <c r="BF51" s="242" t="s">
        <v>1823</v>
      </c>
      <c r="BG51" s="229">
        <v>7</v>
      </c>
      <c r="BH51" s="230">
        <v>0</v>
      </c>
      <c r="BI51" s="229">
        <v>7</v>
      </c>
      <c r="BJ51" s="230">
        <v>0</v>
      </c>
      <c r="BK51" s="241">
        <f t="shared" ref="BK51" si="385">+BI51</f>
        <v>7</v>
      </c>
      <c r="BL51" s="242" t="s">
        <v>1823</v>
      </c>
      <c r="BM51" s="241">
        <f t="shared" ref="BM51" si="386">+BK51</f>
        <v>7</v>
      </c>
      <c r="BN51" s="242" t="s">
        <v>1823</v>
      </c>
      <c r="BO51" s="267"/>
      <c r="BP51" s="248"/>
      <c r="BQ51" s="249"/>
      <c r="BR51" s="248"/>
      <c r="BS51" s="249"/>
      <c r="BT51" s="248"/>
      <c r="BU51" s="249"/>
      <c r="BV51" s="248"/>
      <c r="BW51" s="249"/>
      <c r="BX51" s="248"/>
      <c r="BY51" s="249"/>
      <c r="BZ51" s="248"/>
      <c r="CA51" s="249"/>
      <c r="CB51" s="250" t="s">
        <v>262</v>
      </c>
      <c r="CC51" s="238" t="s">
        <v>591</v>
      </c>
      <c r="CD51" s="238"/>
      <c r="CE51" s="226"/>
      <c r="CF51" s="227"/>
      <c r="CQ51" s="240">
        <f t="shared" si="269"/>
        <v>14</v>
      </c>
      <c r="CT51" s="437">
        <f t="shared" si="91"/>
        <v>6</v>
      </c>
      <c r="CU51" s="437">
        <f t="shared" si="332"/>
        <v>6</v>
      </c>
      <c r="CV51" s="437">
        <f t="shared" si="234"/>
        <v>8</v>
      </c>
      <c r="CW51" s="437">
        <f t="shared" si="182"/>
        <v>8</v>
      </c>
      <c r="CX51" s="437">
        <f t="shared" si="183"/>
        <v>13</v>
      </c>
      <c r="CY51" s="437">
        <f t="shared" si="235"/>
        <v>14</v>
      </c>
      <c r="CZ51" s="437">
        <f t="shared" si="194"/>
        <v>14</v>
      </c>
      <c r="DA51" s="437">
        <f t="shared" si="236"/>
        <v>13</v>
      </c>
      <c r="DB51" s="437">
        <f t="shared" si="284"/>
        <v>13</v>
      </c>
      <c r="DC51" s="437">
        <f t="shared" si="347"/>
        <v>13</v>
      </c>
      <c r="DD51" s="437">
        <f t="shared" si="285"/>
        <v>13</v>
      </c>
      <c r="DE51" s="437">
        <f t="shared" si="333"/>
        <v>8</v>
      </c>
      <c r="DF51" s="437">
        <f t="shared" si="275"/>
        <v>6</v>
      </c>
      <c r="DG51" s="496">
        <f t="shared" si="334"/>
        <v>2</v>
      </c>
      <c r="DH51" s="496">
        <f t="shared" si="163"/>
        <v>7</v>
      </c>
      <c r="DI51" s="496">
        <f t="shared" si="164"/>
        <v>7</v>
      </c>
      <c r="DJ51" s="496">
        <f t="shared" si="165"/>
        <v>8</v>
      </c>
      <c r="DK51" s="437">
        <f t="shared" si="166"/>
        <v>8</v>
      </c>
      <c r="DL51" s="633"/>
      <c r="DM51" s="633"/>
      <c r="DO51" s="447">
        <f t="shared" si="138"/>
        <v>4</v>
      </c>
      <c r="DP51" s="447">
        <f t="shared" si="139"/>
        <v>-10</v>
      </c>
      <c r="DQ51" s="447">
        <f t="shared" si="140"/>
        <v>15</v>
      </c>
      <c r="DR51" s="447">
        <f t="shared" si="141"/>
        <v>36</v>
      </c>
      <c r="DS51" s="447">
        <f t="shared" si="142"/>
        <v>51</v>
      </c>
      <c r="DT51" s="447">
        <f t="shared" si="143"/>
        <v>13</v>
      </c>
      <c r="DU51" s="447">
        <f t="shared" si="144"/>
        <v>-19</v>
      </c>
      <c r="DV51" s="447">
        <f t="shared" si="145"/>
        <v>-9</v>
      </c>
      <c r="DW51" s="447">
        <f t="shared" si="146"/>
        <v>0</v>
      </c>
      <c r="DX51" s="447">
        <f t="shared" si="147"/>
        <v>8</v>
      </c>
      <c r="DY51" s="447">
        <f t="shared" si="123"/>
        <v>-19</v>
      </c>
      <c r="DZ51" s="447">
        <f t="shared" si="124"/>
        <v>6</v>
      </c>
      <c r="EA51" s="447">
        <f t="shared" si="125"/>
        <v>-7</v>
      </c>
      <c r="EB51" s="447">
        <f t="shared" si="126"/>
        <v>27</v>
      </c>
      <c r="EC51" s="447">
        <f t="shared" si="127"/>
        <v>43</v>
      </c>
      <c r="ED51" s="447">
        <f t="shared" si="128"/>
        <v>6</v>
      </c>
      <c r="EE51" s="240">
        <f t="shared" si="129"/>
        <v>-17</v>
      </c>
    </row>
    <row r="52" spans="1:135" ht="16.5">
      <c r="A52" s="51" t="s">
        <v>1472</v>
      </c>
      <c r="B52" s="216" t="s">
        <v>31</v>
      </c>
      <c r="D52" s="216" t="s">
        <v>1087</v>
      </c>
      <c r="E52" s="216" t="s">
        <v>1040</v>
      </c>
      <c r="F52" s="222" t="s">
        <v>370</v>
      </c>
      <c r="G52" s="411" t="s">
        <v>65</v>
      </c>
      <c r="H52" s="226">
        <v>0</v>
      </c>
      <c r="I52" s="227">
        <v>0</v>
      </c>
      <c r="J52" s="241">
        <f>+L52</f>
        <v>0</v>
      </c>
      <c r="K52" s="242" t="s">
        <v>1823</v>
      </c>
      <c r="L52" s="225">
        <v>0</v>
      </c>
      <c r="M52" s="227">
        <v>0</v>
      </c>
      <c r="N52" s="225">
        <v>0</v>
      </c>
      <c r="O52" s="227">
        <v>0</v>
      </c>
      <c r="P52" s="225">
        <v>0</v>
      </c>
      <c r="Q52" s="226">
        <v>0</v>
      </c>
      <c r="R52" s="271">
        <v>0</v>
      </c>
      <c r="S52" s="272">
        <v>1</v>
      </c>
      <c r="T52" s="226">
        <v>0</v>
      </c>
      <c r="U52" s="226">
        <v>0</v>
      </c>
      <c r="V52" s="225">
        <v>2</v>
      </c>
      <c r="W52" s="227">
        <v>0</v>
      </c>
      <c r="X52" s="241">
        <f>+Z52</f>
        <v>4</v>
      </c>
      <c r="Y52" s="242" t="s">
        <v>1823</v>
      </c>
      <c r="Z52" s="241">
        <f t="shared" si="373"/>
        <v>4</v>
      </c>
      <c r="AA52" s="252" t="s">
        <v>1823</v>
      </c>
      <c r="AB52" s="523">
        <v>4</v>
      </c>
      <c r="AC52" s="524">
        <v>0</v>
      </c>
      <c r="AD52" s="558">
        <f>+AB52</f>
        <v>4</v>
      </c>
      <c r="AE52" s="559" t="s">
        <v>1823</v>
      </c>
      <c r="AF52" s="226">
        <v>2</v>
      </c>
      <c r="AG52" s="226">
        <v>0</v>
      </c>
      <c r="AH52" s="225">
        <v>0</v>
      </c>
      <c r="AI52" s="227">
        <v>0</v>
      </c>
      <c r="AJ52" s="266">
        <v>42162</v>
      </c>
      <c r="AK52" s="225">
        <v>5</v>
      </c>
      <c r="AL52" s="226">
        <v>0</v>
      </c>
      <c r="AM52" s="271">
        <v>2</v>
      </c>
      <c r="AN52" s="272">
        <v>1</v>
      </c>
      <c r="AO52" s="239">
        <f>+AM52</f>
        <v>2</v>
      </c>
      <c r="AP52" s="242" t="s">
        <v>1823</v>
      </c>
      <c r="AQ52" s="229">
        <v>1</v>
      </c>
      <c r="AR52" s="230">
        <v>0</v>
      </c>
      <c r="AS52" s="229">
        <v>2</v>
      </c>
      <c r="AT52" s="230">
        <v>0</v>
      </c>
      <c r="AU52" s="229">
        <v>1</v>
      </c>
      <c r="AV52" s="230">
        <v>0</v>
      </c>
      <c r="AW52" s="241">
        <f t="shared" si="366"/>
        <v>2</v>
      </c>
      <c r="AX52" s="242" t="s">
        <v>1823</v>
      </c>
      <c r="AY52" s="241">
        <f t="shared" si="367"/>
        <v>2</v>
      </c>
      <c r="AZ52" s="242" t="s">
        <v>1823</v>
      </c>
      <c r="BA52" s="229">
        <v>2</v>
      </c>
      <c r="BB52" s="229">
        <v>0</v>
      </c>
      <c r="BC52" s="241">
        <f t="shared" ref="BC52" si="387">+BE52</f>
        <v>1</v>
      </c>
      <c r="BD52" s="242" t="s">
        <v>1823</v>
      </c>
      <c r="BE52" s="241">
        <f t="shared" ref="BE52" si="388">+BG52</f>
        <v>1</v>
      </c>
      <c r="BF52" s="242" t="s">
        <v>1823</v>
      </c>
      <c r="BG52" s="239">
        <f t="shared" ref="BG52" si="389">+BI52</f>
        <v>1</v>
      </c>
      <c r="BH52" s="242" t="s">
        <v>1823</v>
      </c>
      <c r="BI52" s="229">
        <v>1</v>
      </c>
      <c r="BJ52" s="230">
        <v>0</v>
      </c>
      <c r="BK52" s="241">
        <f t="shared" ref="BK52" si="390">+BI52</f>
        <v>1</v>
      </c>
      <c r="BL52" s="242" t="s">
        <v>1823</v>
      </c>
      <c r="BM52" s="241">
        <f t="shared" ref="BM52" si="391">+BK52</f>
        <v>1</v>
      </c>
      <c r="BN52" s="242" t="s">
        <v>1823</v>
      </c>
      <c r="BO52" s="267"/>
      <c r="BP52" s="248"/>
      <c r="BQ52" s="249"/>
      <c r="BR52" s="248"/>
      <c r="BS52" s="249"/>
      <c r="BT52" s="248"/>
      <c r="BU52" s="249"/>
      <c r="BV52" s="248"/>
      <c r="BW52" s="249"/>
      <c r="BX52" s="248">
        <v>5</v>
      </c>
      <c r="BY52" s="249"/>
      <c r="BZ52" s="248"/>
      <c r="CA52" s="249"/>
      <c r="CB52" s="250" t="s">
        <v>300</v>
      </c>
      <c r="CC52" s="238" t="s">
        <v>589</v>
      </c>
      <c r="CD52" s="238" t="s">
        <v>1011</v>
      </c>
      <c r="CE52" s="226"/>
      <c r="CF52" s="227"/>
      <c r="CQ52" s="240">
        <f t="shared" si="269"/>
        <v>4</v>
      </c>
      <c r="CT52" s="437">
        <f t="shared" si="91"/>
        <v>0</v>
      </c>
      <c r="CU52" s="437">
        <f t="shared" si="332"/>
        <v>0</v>
      </c>
      <c r="CV52" s="437">
        <f t="shared" si="234"/>
        <v>0</v>
      </c>
      <c r="CW52" s="437">
        <f t="shared" si="182"/>
        <v>0</v>
      </c>
      <c r="CX52" s="437">
        <f t="shared" si="183"/>
        <v>0</v>
      </c>
      <c r="CY52" s="437">
        <f t="shared" si="235"/>
        <v>1</v>
      </c>
      <c r="CZ52" s="437">
        <f t="shared" si="194"/>
        <v>0</v>
      </c>
      <c r="DA52" s="437">
        <f t="shared" si="236"/>
        <v>2</v>
      </c>
      <c r="DB52" s="437">
        <f t="shared" si="284"/>
        <v>4</v>
      </c>
      <c r="DC52" s="437">
        <f t="shared" si="347"/>
        <v>4</v>
      </c>
      <c r="DD52" s="437">
        <f t="shared" si="285"/>
        <v>4</v>
      </c>
      <c r="DE52" s="437">
        <f t="shared" si="333"/>
        <v>4</v>
      </c>
      <c r="DF52" s="437">
        <f t="shared" si="275"/>
        <v>2</v>
      </c>
      <c r="DG52" s="496">
        <f t="shared" si="334"/>
        <v>0</v>
      </c>
      <c r="DH52" s="496">
        <f t="shared" si="163"/>
        <v>5</v>
      </c>
      <c r="DI52" s="496">
        <f t="shared" si="164"/>
        <v>3</v>
      </c>
      <c r="DJ52" s="496">
        <f t="shared" si="165"/>
        <v>2</v>
      </c>
      <c r="DK52" s="437">
        <f t="shared" si="166"/>
        <v>1</v>
      </c>
      <c r="DL52" s="633"/>
      <c r="DM52" s="633"/>
      <c r="DO52" s="447">
        <f t="shared" si="138"/>
        <v>4</v>
      </c>
      <c r="DP52" s="447">
        <f t="shared" si="139"/>
        <v>-10</v>
      </c>
      <c r="DQ52" s="447">
        <f t="shared" si="140"/>
        <v>15</v>
      </c>
      <c r="DR52" s="447">
        <f t="shared" si="141"/>
        <v>37</v>
      </c>
      <c r="DS52" s="447">
        <f t="shared" si="142"/>
        <v>52</v>
      </c>
      <c r="DT52" s="447">
        <f t="shared" si="143"/>
        <v>12</v>
      </c>
      <c r="DU52" s="447">
        <f t="shared" si="144"/>
        <v>-17</v>
      </c>
      <c r="DV52" s="447">
        <f t="shared" si="145"/>
        <v>-7</v>
      </c>
      <c r="DW52" s="447">
        <f t="shared" si="146"/>
        <v>0</v>
      </c>
      <c r="DX52" s="447">
        <f t="shared" si="147"/>
        <v>8</v>
      </c>
      <c r="DY52" s="447">
        <f t="shared" si="123"/>
        <v>-19</v>
      </c>
      <c r="DZ52" s="447">
        <f t="shared" si="124"/>
        <v>4</v>
      </c>
      <c r="EA52" s="447">
        <f t="shared" si="125"/>
        <v>-9</v>
      </c>
      <c r="EB52" s="447">
        <f t="shared" si="126"/>
        <v>29</v>
      </c>
      <c r="EC52" s="447">
        <f t="shared" si="127"/>
        <v>46</v>
      </c>
      <c r="ED52" s="447">
        <f t="shared" si="128"/>
        <v>5</v>
      </c>
      <c r="EE52" s="240">
        <f t="shared" si="129"/>
        <v>-18</v>
      </c>
    </row>
    <row r="53" spans="1:135" ht="16.5">
      <c r="A53" s="51" t="s">
        <v>1472</v>
      </c>
      <c r="B53" s="216" t="s">
        <v>31</v>
      </c>
      <c r="D53" s="216" t="s">
        <v>1087</v>
      </c>
      <c r="E53" s="216" t="s">
        <v>1040</v>
      </c>
      <c r="F53" s="222" t="s">
        <v>370</v>
      </c>
      <c r="G53" s="411" t="s">
        <v>1732</v>
      </c>
      <c r="H53" s="226">
        <v>0</v>
      </c>
      <c r="I53" s="265">
        <v>1</v>
      </c>
      <c r="J53" s="241">
        <f>+L53</f>
        <v>0</v>
      </c>
      <c r="K53" s="242" t="s">
        <v>1823</v>
      </c>
      <c r="L53" s="225">
        <v>0</v>
      </c>
      <c r="M53" s="227">
        <v>0</v>
      </c>
      <c r="N53" s="225">
        <v>0</v>
      </c>
      <c r="O53" s="227">
        <v>0</v>
      </c>
      <c r="P53" s="225">
        <v>0</v>
      </c>
      <c r="Q53" s="226">
        <v>0</v>
      </c>
      <c r="R53" s="225">
        <v>0</v>
      </c>
      <c r="S53" s="227">
        <v>0</v>
      </c>
      <c r="T53" s="226">
        <v>0</v>
      </c>
      <c r="U53" s="226">
        <v>0</v>
      </c>
      <c r="V53" s="225">
        <v>0</v>
      </c>
      <c r="W53" s="227">
        <v>0</v>
      </c>
      <c r="X53" s="560">
        <f>+Z53</f>
        <v>2</v>
      </c>
      <c r="Y53" s="559" t="s">
        <v>1823</v>
      </c>
      <c r="Z53" s="560">
        <f t="shared" si="373"/>
        <v>2</v>
      </c>
      <c r="AA53" s="561" t="s">
        <v>1823</v>
      </c>
      <c r="AB53" s="523">
        <v>2</v>
      </c>
      <c r="AC53" s="524">
        <v>0</v>
      </c>
      <c r="AD53" s="226">
        <v>1</v>
      </c>
      <c r="AE53" s="227">
        <v>0</v>
      </c>
      <c r="AF53" s="241">
        <f>+AH53</f>
        <v>1</v>
      </c>
      <c r="AG53" s="242" t="s">
        <v>1823</v>
      </c>
      <c r="AH53" s="225">
        <v>1</v>
      </c>
      <c r="AI53" s="227">
        <v>0</v>
      </c>
      <c r="AJ53" s="266">
        <v>42278</v>
      </c>
      <c r="AK53" s="225">
        <v>4</v>
      </c>
      <c r="AL53" s="226">
        <v>0</v>
      </c>
      <c r="AM53" s="241">
        <f>+AK53</f>
        <v>4</v>
      </c>
      <c r="AN53" s="242" t="s">
        <v>1823</v>
      </c>
      <c r="AO53" s="241">
        <f>+AM53</f>
        <v>4</v>
      </c>
      <c r="AP53" s="242" t="s">
        <v>1823</v>
      </c>
      <c r="AQ53" s="229">
        <v>1</v>
      </c>
      <c r="AR53" s="230">
        <v>0</v>
      </c>
      <c r="AS53" s="229">
        <v>1</v>
      </c>
      <c r="AT53" s="230">
        <v>0</v>
      </c>
      <c r="AU53" s="229">
        <v>1</v>
      </c>
      <c r="AV53" s="230">
        <v>0</v>
      </c>
      <c r="AW53" s="241">
        <f t="shared" si="366"/>
        <v>0</v>
      </c>
      <c r="AX53" s="242" t="s">
        <v>1823</v>
      </c>
      <c r="AY53" s="241">
        <f t="shared" si="367"/>
        <v>0</v>
      </c>
      <c r="AZ53" s="242" t="s">
        <v>1823</v>
      </c>
      <c r="BA53" s="229">
        <v>0</v>
      </c>
      <c r="BB53" s="229">
        <v>0</v>
      </c>
      <c r="BC53" s="241">
        <f t="shared" ref="BC53" si="392">+BE53</f>
        <v>0</v>
      </c>
      <c r="BD53" s="242" t="s">
        <v>1823</v>
      </c>
      <c r="BE53" s="241">
        <f t="shared" ref="BE53" si="393">+BG53</f>
        <v>0</v>
      </c>
      <c r="BF53" s="242" t="s">
        <v>1823</v>
      </c>
      <c r="BG53" s="239">
        <f t="shared" ref="BG53" si="394">+BI53</f>
        <v>0</v>
      </c>
      <c r="BH53" s="242" t="s">
        <v>1823</v>
      </c>
      <c r="BI53" s="229">
        <v>0</v>
      </c>
      <c r="BJ53" s="230">
        <v>0</v>
      </c>
      <c r="BK53" s="241">
        <f t="shared" ref="BK53" si="395">+BI53</f>
        <v>0</v>
      </c>
      <c r="BL53" s="242" t="s">
        <v>1823</v>
      </c>
      <c r="BM53" s="241">
        <f t="shared" ref="BM53" si="396">+BK53</f>
        <v>0</v>
      </c>
      <c r="BN53" s="242" t="s">
        <v>1823</v>
      </c>
      <c r="BO53" s="267"/>
      <c r="BP53" s="248">
        <v>2</v>
      </c>
      <c r="BQ53" s="249"/>
      <c r="BR53" s="248">
        <v>3</v>
      </c>
      <c r="BS53" s="249"/>
      <c r="BT53" s="248">
        <v>3</v>
      </c>
      <c r="BU53" s="249"/>
      <c r="BV53" s="248">
        <v>5</v>
      </c>
      <c r="BW53" s="249"/>
      <c r="BX53" s="248">
        <v>2</v>
      </c>
      <c r="BY53" s="249"/>
      <c r="BZ53" s="248"/>
      <c r="CA53" s="249"/>
      <c r="CB53" s="250" t="s">
        <v>265</v>
      </c>
      <c r="CC53" s="238" t="s">
        <v>772</v>
      </c>
      <c r="CD53" s="238"/>
      <c r="CE53" s="226"/>
      <c r="CF53" s="227"/>
      <c r="CQ53" s="240">
        <f t="shared" si="269"/>
        <v>2</v>
      </c>
      <c r="CT53" s="437">
        <f t="shared" si="91"/>
        <v>1</v>
      </c>
      <c r="CU53" s="437">
        <f t="shared" si="332"/>
        <v>0</v>
      </c>
      <c r="CV53" s="437">
        <f t="shared" si="234"/>
        <v>0</v>
      </c>
      <c r="CW53" s="437">
        <f t="shared" si="182"/>
        <v>0</v>
      </c>
      <c r="CX53" s="437">
        <f t="shared" si="183"/>
        <v>0</v>
      </c>
      <c r="CY53" s="437">
        <f t="shared" si="235"/>
        <v>0</v>
      </c>
      <c r="CZ53" s="437">
        <f t="shared" si="194"/>
        <v>0</v>
      </c>
      <c r="DA53" s="437">
        <f t="shared" si="236"/>
        <v>0</v>
      </c>
      <c r="DB53" s="437">
        <f t="shared" si="284"/>
        <v>2</v>
      </c>
      <c r="DC53" s="437">
        <f t="shared" si="347"/>
        <v>2</v>
      </c>
      <c r="DD53" s="437">
        <f t="shared" si="285"/>
        <v>2</v>
      </c>
      <c r="DE53" s="437">
        <f t="shared" si="333"/>
        <v>1</v>
      </c>
      <c r="DF53" s="437">
        <f t="shared" si="275"/>
        <v>1</v>
      </c>
      <c r="DG53" s="496">
        <f t="shared" si="334"/>
        <v>1</v>
      </c>
      <c r="DH53" s="496">
        <f t="shared" si="163"/>
        <v>4</v>
      </c>
      <c r="DI53" s="496">
        <f t="shared" si="164"/>
        <v>4</v>
      </c>
      <c r="DJ53" s="496">
        <f t="shared" si="165"/>
        <v>4</v>
      </c>
      <c r="DK53" s="437">
        <f t="shared" si="166"/>
        <v>1</v>
      </c>
      <c r="DL53" s="633"/>
      <c r="DM53" s="633"/>
      <c r="DO53" s="447">
        <f t="shared" si="138"/>
        <v>4</v>
      </c>
      <c r="DP53" s="447">
        <f t="shared" si="139"/>
        <v>-10</v>
      </c>
      <c r="DQ53" s="447">
        <f t="shared" si="140"/>
        <v>15</v>
      </c>
      <c r="DR53" s="447">
        <f t="shared" si="141"/>
        <v>37</v>
      </c>
      <c r="DS53" s="447">
        <f t="shared" si="142"/>
        <v>52</v>
      </c>
      <c r="DT53" s="447">
        <f t="shared" si="143"/>
        <v>12</v>
      </c>
      <c r="DU53" s="447">
        <f t="shared" si="144"/>
        <v>-17</v>
      </c>
      <c r="DV53" s="447">
        <f t="shared" si="145"/>
        <v>-5</v>
      </c>
      <c r="DW53" s="447">
        <f t="shared" si="146"/>
        <v>0</v>
      </c>
      <c r="DX53" s="447">
        <f t="shared" si="147"/>
        <v>8</v>
      </c>
      <c r="DY53" s="447">
        <f t="shared" si="123"/>
        <v>-20</v>
      </c>
      <c r="DZ53" s="447">
        <f t="shared" si="124"/>
        <v>4</v>
      </c>
      <c r="EA53" s="447">
        <f t="shared" si="125"/>
        <v>-9</v>
      </c>
      <c r="EB53" s="447">
        <f t="shared" si="126"/>
        <v>29</v>
      </c>
      <c r="EC53" s="447">
        <f t="shared" si="127"/>
        <v>49</v>
      </c>
      <c r="ED53" s="447">
        <f t="shared" si="128"/>
        <v>5</v>
      </c>
      <c r="EE53" s="240">
        <f t="shared" si="129"/>
        <v>-21</v>
      </c>
    </row>
    <row r="54" spans="1:135" ht="16.5">
      <c r="A54" s="51" t="s">
        <v>1472</v>
      </c>
      <c r="B54" s="216" t="s">
        <v>31</v>
      </c>
      <c r="D54" s="216" t="s">
        <v>1087</v>
      </c>
      <c r="E54" s="216" t="s">
        <v>1040</v>
      </c>
      <c r="F54" s="222" t="s">
        <v>370</v>
      </c>
      <c r="G54" s="411" t="s">
        <v>1736</v>
      </c>
      <c r="H54" s="226">
        <v>0</v>
      </c>
      <c r="I54" s="227">
        <v>0</v>
      </c>
      <c r="J54" s="241">
        <f>+L54</f>
        <v>0</v>
      </c>
      <c r="K54" s="242" t="s">
        <v>1823</v>
      </c>
      <c r="L54" s="225">
        <v>0</v>
      </c>
      <c r="M54" s="227">
        <v>0</v>
      </c>
      <c r="N54" s="225">
        <v>0</v>
      </c>
      <c r="O54" s="227">
        <v>0</v>
      </c>
      <c r="P54" s="225">
        <v>0</v>
      </c>
      <c r="Q54" s="226">
        <v>0</v>
      </c>
      <c r="R54" s="225">
        <v>0</v>
      </c>
      <c r="S54" s="226">
        <v>0</v>
      </c>
      <c r="T54" s="225">
        <v>0</v>
      </c>
      <c r="U54" s="226">
        <v>0</v>
      </c>
      <c r="V54" s="225">
        <v>0</v>
      </c>
      <c r="W54" s="227">
        <v>0</v>
      </c>
      <c r="X54" s="441">
        <f>+Z54</f>
        <v>3</v>
      </c>
      <c r="Y54" s="443" t="s">
        <v>1823</v>
      </c>
      <c r="Z54" s="441">
        <f t="shared" si="373"/>
        <v>3</v>
      </c>
      <c r="AA54" s="481" t="s">
        <v>1823</v>
      </c>
      <c r="AB54" s="523">
        <v>3</v>
      </c>
      <c r="AC54" s="524">
        <v>0</v>
      </c>
      <c r="AD54" s="226">
        <v>6</v>
      </c>
      <c r="AE54" s="227">
        <v>0</v>
      </c>
      <c r="AF54" s="442">
        <f>+AH54</f>
        <v>11</v>
      </c>
      <c r="AG54" s="442">
        <f>+AI54</f>
        <v>4</v>
      </c>
      <c r="AH54" s="225">
        <v>11</v>
      </c>
      <c r="AI54" s="227">
        <v>4</v>
      </c>
      <c r="AJ54" s="266"/>
      <c r="AK54" s="225">
        <v>5</v>
      </c>
      <c r="AL54" s="227">
        <v>9</v>
      </c>
      <c r="AM54" s="225">
        <v>6</v>
      </c>
      <c r="AN54" s="227">
        <v>4</v>
      </c>
      <c r="AO54" s="239">
        <f t="shared" ref="AO54" si="397">+AM54</f>
        <v>6</v>
      </c>
      <c r="AP54" s="253">
        <f>+AN54</f>
        <v>4</v>
      </c>
      <c r="AQ54" s="229">
        <v>8</v>
      </c>
      <c r="AR54" s="230">
        <v>4</v>
      </c>
      <c r="AS54" s="229">
        <v>8</v>
      </c>
      <c r="AT54" s="230">
        <v>2</v>
      </c>
      <c r="AU54" s="229">
        <v>7</v>
      </c>
      <c r="AV54" s="230">
        <v>2</v>
      </c>
      <c r="AW54" s="241">
        <f t="shared" si="366"/>
        <v>7</v>
      </c>
      <c r="AX54" s="242" t="s">
        <v>1823</v>
      </c>
      <c r="AY54" s="241">
        <f t="shared" si="367"/>
        <v>7</v>
      </c>
      <c r="AZ54" s="242" t="s">
        <v>1823</v>
      </c>
      <c r="BA54" s="229">
        <v>7</v>
      </c>
      <c r="BB54" s="229">
        <v>0</v>
      </c>
      <c r="BC54" s="241">
        <f t="shared" ref="BC54" si="398">+BE54</f>
        <v>6</v>
      </c>
      <c r="BD54" s="242" t="s">
        <v>1823</v>
      </c>
      <c r="BE54" s="241">
        <f t="shared" ref="BE54" si="399">+BG54</f>
        <v>6</v>
      </c>
      <c r="BF54" s="242" t="s">
        <v>1823</v>
      </c>
      <c r="BG54" s="239">
        <f t="shared" ref="BG54" si="400">+BI54</f>
        <v>6</v>
      </c>
      <c r="BH54" s="242" t="s">
        <v>1823</v>
      </c>
      <c r="BI54" s="229">
        <v>6</v>
      </c>
      <c r="BJ54" s="230">
        <v>0</v>
      </c>
      <c r="BK54" s="241">
        <f t="shared" ref="BK54" si="401">+BI54</f>
        <v>6</v>
      </c>
      <c r="BL54" s="242" t="s">
        <v>1823</v>
      </c>
      <c r="BM54" s="241">
        <f t="shared" ref="BM54" si="402">+BK54</f>
        <v>6</v>
      </c>
      <c r="BN54" s="242" t="s">
        <v>1823</v>
      </c>
      <c r="BO54" s="267"/>
      <c r="BP54" s="248"/>
      <c r="BQ54" s="249"/>
      <c r="BR54" s="248"/>
      <c r="BS54" s="249"/>
      <c r="BT54" s="248"/>
      <c r="BU54" s="249"/>
      <c r="BV54" s="248"/>
      <c r="BW54" s="249"/>
      <c r="BX54" s="248">
        <v>6</v>
      </c>
      <c r="BY54" s="249">
        <v>4</v>
      </c>
      <c r="BZ54" s="248"/>
      <c r="CA54" s="249"/>
      <c r="CB54" s="250" t="s">
        <v>265</v>
      </c>
      <c r="CC54" s="238" t="s">
        <v>589</v>
      </c>
      <c r="CD54" s="238"/>
      <c r="CE54" s="226"/>
      <c r="CF54" s="227"/>
      <c r="CQ54" s="240">
        <f t="shared" si="269"/>
        <v>11</v>
      </c>
      <c r="CT54" s="437">
        <f t="shared" si="91"/>
        <v>0</v>
      </c>
      <c r="CU54" s="437">
        <f t="shared" si="332"/>
        <v>0</v>
      </c>
      <c r="CV54" s="437">
        <f t="shared" si="234"/>
        <v>0</v>
      </c>
      <c r="CW54" s="437">
        <f t="shared" si="182"/>
        <v>0</v>
      </c>
      <c r="CX54" s="437">
        <f t="shared" si="183"/>
        <v>0</v>
      </c>
      <c r="CY54" s="437">
        <f t="shared" si="235"/>
        <v>0</v>
      </c>
      <c r="CZ54" s="437">
        <f t="shared" si="194"/>
        <v>0</v>
      </c>
      <c r="DA54" s="437">
        <f t="shared" si="236"/>
        <v>0</v>
      </c>
      <c r="DB54" s="437">
        <f t="shared" si="284"/>
        <v>3</v>
      </c>
      <c r="DC54" s="437">
        <f t="shared" si="347"/>
        <v>3</v>
      </c>
      <c r="DD54" s="437">
        <f t="shared" si="285"/>
        <v>3</v>
      </c>
      <c r="DE54" s="437">
        <f t="shared" si="333"/>
        <v>6</v>
      </c>
      <c r="DF54" s="437">
        <f t="shared" si="275"/>
        <v>15</v>
      </c>
      <c r="DG54" s="496">
        <f t="shared" si="334"/>
        <v>15</v>
      </c>
      <c r="DH54" s="496">
        <f t="shared" si="163"/>
        <v>14</v>
      </c>
      <c r="DI54" s="496">
        <f t="shared" si="164"/>
        <v>10</v>
      </c>
      <c r="DJ54" s="496">
        <f t="shared" si="165"/>
        <v>10</v>
      </c>
      <c r="DK54" s="437">
        <f t="shared" si="166"/>
        <v>12</v>
      </c>
      <c r="DL54" s="633"/>
      <c r="DM54" s="633"/>
      <c r="DO54" s="447">
        <f t="shared" si="138"/>
        <v>4</v>
      </c>
      <c r="DP54" s="447">
        <f t="shared" si="139"/>
        <v>-10</v>
      </c>
      <c r="DQ54" s="447">
        <f t="shared" si="140"/>
        <v>15</v>
      </c>
      <c r="DR54" s="447">
        <f t="shared" si="141"/>
        <v>37</v>
      </c>
      <c r="DS54" s="447">
        <f t="shared" si="142"/>
        <v>52</v>
      </c>
      <c r="DT54" s="447">
        <f t="shared" si="143"/>
        <v>12</v>
      </c>
      <c r="DU54" s="447">
        <f t="shared" si="144"/>
        <v>-17</v>
      </c>
      <c r="DV54" s="447">
        <f t="shared" si="145"/>
        <v>-2</v>
      </c>
      <c r="DW54" s="447">
        <f t="shared" si="146"/>
        <v>0</v>
      </c>
      <c r="DX54" s="447">
        <f t="shared" si="147"/>
        <v>8</v>
      </c>
      <c r="DY54" s="447">
        <f t="shared" si="123"/>
        <v>-17</v>
      </c>
      <c r="DZ54" s="447">
        <f t="shared" si="124"/>
        <v>13</v>
      </c>
      <c r="EA54" s="447">
        <f t="shared" si="125"/>
        <v>-9</v>
      </c>
      <c r="EB54" s="447">
        <f t="shared" si="126"/>
        <v>33</v>
      </c>
      <c r="EC54" s="447">
        <f t="shared" si="127"/>
        <v>44</v>
      </c>
      <c r="ED54" s="447">
        <f t="shared" si="128"/>
        <v>5</v>
      </c>
      <c r="EE54" s="240">
        <f t="shared" si="129"/>
        <v>-19</v>
      </c>
    </row>
    <row r="55" spans="1:135" ht="16.5">
      <c r="A55" s="216" t="s">
        <v>1227</v>
      </c>
      <c r="B55" s="216" t="s">
        <v>31</v>
      </c>
      <c r="D55" s="216" t="s">
        <v>1087</v>
      </c>
      <c r="E55" s="216" t="s">
        <v>1040</v>
      </c>
      <c r="F55" s="222" t="s">
        <v>370</v>
      </c>
      <c r="G55" s="411" t="s">
        <v>1733</v>
      </c>
      <c r="H55" s="226">
        <v>0</v>
      </c>
      <c r="I55" s="227">
        <v>0</v>
      </c>
      <c r="J55" s="241">
        <f>+L55</f>
        <v>0</v>
      </c>
      <c r="K55" s="242" t="s">
        <v>1823</v>
      </c>
      <c r="L55" s="225">
        <v>0</v>
      </c>
      <c r="M55" s="227">
        <v>0</v>
      </c>
      <c r="N55" s="225">
        <v>0</v>
      </c>
      <c r="O55" s="227">
        <v>0</v>
      </c>
      <c r="P55" s="225">
        <v>0</v>
      </c>
      <c r="Q55" s="226">
        <v>0</v>
      </c>
      <c r="R55" s="225">
        <v>0</v>
      </c>
      <c r="S55" s="226">
        <v>0</v>
      </c>
      <c r="T55" s="225">
        <v>0</v>
      </c>
      <c r="U55" s="226">
        <v>0</v>
      </c>
      <c r="V55" s="225">
        <v>0</v>
      </c>
      <c r="W55" s="227">
        <v>0</v>
      </c>
      <c r="X55" s="441">
        <f>+Z55</f>
        <v>7</v>
      </c>
      <c r="Y55" s="443" t="s">
        <v>1823</v>
      </c>
      <c r="Z55" s="441">
        <f t="shared" si="373"/>
        <v>7</v>
      </c>
      <c r="AA55" s="481" t="s">
        <v>1823</v>
      </c>
      <c r="AB55" s="523">
        <v>7</v>
      </c>
      <c r="AC55" s="524">
        <v>0</v>
      </c>
      <c r="AD55" s="226">
        <v>5</v>
      </c>
      <c r="AE55" s="227">
        <v>0</v>
      </c>
      <c r="AF55" s="241">
        <f>+AH55</f>
        <v>0</v>
      </c>
      <c r="AG55" s="242" t="s">
        <v>1823</v>
      </c>
      <c r="AH55" s="225">
        <v>0</v>
      </c>
      <c r="AI55" s="227">
        <v>0</v>
      </c>
      <c r="AJ55" s="266"/>
      <c r="AK55" s="225">
        <v>1</v>
      </c>
      <c r="AL55" s="226">
        <v>0</v>
      </c>
      <c r="AM55" s="225">
        <v>1</v>
      </c>
      <c r="AN55" s="227">
        <v>0</v>
      </c>
      <c r="AO55" s="558">
        <f t="shared" ref="AO55:AO61" si="403">+AM55</f>
        <v>1</v>
      </c>
      <c r="AP55" s="559" t="s">
        <v>1823</v>
      </c>
      <c r="AQ55" s="229">
        <v>0</v>
      </c>
      <c r="AR55" s="230">
        <v>0</v>
      </c>
      <c r="AS55" s="229">
        <v>0</v>
      </c>
      <c r="AT55" s="230">
        <v>0</v>
      </c>
      <c r="AU55" s="229">
        <v>2</v>
      </c>
      <c r="AV55" s="230">
        <v>0</v>
      </c>
      <c r="AW55" s="241">
        <f t="shared" si="366"/>
        <v>1</v>
      </c>
      <c r="AX55" s="242" t="s">
        <v>1823</v>
      </c>
      <c r="AY55" s="241">
        <f t="shared" si="367"/>
        <v>1</v>
      </c>
      <c r="AZ55" s="242" t="s">
        <v>1823</v>
      </c>
      <c r="BA55" s="229">
        <v>1</v>
      </c>
      <c r="BB55" s="229">
        <v>0</v>
      </c>
      <c r="BC55" s="241">
        <f t="shared" ref="BC55" si="404">+BE55</f>
        <v>2</v>
      </c>
      <c r="BD55" s="242" t="s">
        <v>1823</v>
      </c>
      <c r="BE55" s="241">
        <f t="shared" ref="BE55" si="405">+BG55</f>
        <v>2</v>
      </c>
      <c r="BF55" s="242" t="s">
        <v>1823</v>
      </c>
      <c r="BG55" s="229">
        <v>2</v>
      </c>
      <c r="BH55" s="230">
        <v>0</v>
      </c>
      <c r="BI55" s="229">
        <v>2</v>
      </c>
      <c r="BJ55" s="230">
        <v>0</v>
      </c>
      <c r="BK55" s="241">
        <f t="shared" ref="BK55" si="406">+BI55</f>
        <v>2</v>
      </c>
      <c r="BL55" s="242" t="s">
        <v>1823</v>
      </c>
      <c r="BM55" s="241">
        <f t="shared" ref="BM55" si="407">+BK55</f>
        <v>2</v>
      </c>
      <c r="BN55" s="242" t="s">
        <v>1823</v>
      </c>
      <c r="BO55" s="267"/>
      <c r="BP55" s="248"/>
      <c r="BQ55" s="249"/>
      <c r="BR55" s="248"/>
      <c r="BS55" s="249"/>
      <c r="BT55" s="248"/>
      <c r="BU55" s="249"/>
      <c r="BV55" s="248"/>
      <c r="BW55" s="249"/>
      <c r="BX55" s="248"/>
      <c r="BY55" s="249"/>
      <c r="BZ55" s="248"/>
      <c r="CA55" s="249"/>
      <c r="CB55" s="250"/>
      <c r="CC55" s="238"/>
      <c r="CD55" s="238"/>
      <c r="CE55" s="226"/>
      <c r="CF55" s="227"/>
      <c r="CQ55" s="240">
        <f t="shared" si="269"/>
        <v>7</v>
      </c>
      <c r="CT55" s="437">
        <f t="shared" si="91"/>
        <v>0</v>
      </c>
      <c r="CU55" s="437">
        <f t="shared" si="332"/>
        <v>0</v>
      </c>
      <c r="CV55" s="437">
        <f t="shared" si="234"/>
        <v>0</v>
      </c>
      <c r="CW55" s="437">
        <f t="shared" si="182"/>
        <v>0</v>
      </c>
      <c r="CX55" s="437">
        <f t="shared" si="183"/>
        <v>0</v>
      </c>
      <c r="CY55" s="437">
        <f t="shared" si="235"/>
        <v>0</v>
      </c>
      <c r="CZ55" s="437">
        <f t="shared" si="194"/>
        <v>0</v>
      </c>
      <c r="DA55" s="437">
        <f t="shared" si="236"/>
        <v>0</v>
      </c>
      <c r="DB55" s="437">
        <f t="shared" si="284"/>
        <v>7</v>
      </c>
      <c r="DC55" s="437">
        <f t="shared" si="347"/>
        <v>7</v>
      </c>
      <c r="DD55" s="437">
        <f t="shared" si="285"/>
        <v>7</v>
      </c>
      <c r="DE55" s="437">
        <f t="shared" si="333"/>
        <v>5</v>
      </c>
      <c r="DF55" s="437">
        <f t="shared" si="275"/>
        <v>0</v>
      </c>
      <c r="DG55" s="496">
        <f t="shared" si="334"/>
        <v>0</v>
      </c>
      <c r="DH55" s="496">
        <f t="shared" si="163"/>
        <v>1</v>
      </c>
      <c r="DI55" s="496">
        <f t="shared" si="164"/>
        <v>1</v>
      </c>
      <c r="DJ55" s="496">
        <f t="shared" si="165"/>
        <v>1</v>
      </c>
      <c r="DK55" s="437">
        <f t="shared" si="166"/>
        <v>0</v>
      </c>
      <c r="DL55" s="633"/>
      <c r="DM55" s="633"/>
      <c r="DO55" s="447">
        <f t="shared" si="138"/>
        <v>4</v>
      </c>
      <c r="DP55" s="447">
        <f t="shared" si="139"/>
        <v>-10</v>
      </c>
      <c r="DQ55" s="447">
        <f t="shared" si="140"/>
        <v>15</v>
      </c>
      <c r="DR55" s="447">
        <f t="shared" si="141"/>
        <v>37</v>
      </c>
      <c r="DS55" s="447">
        <f t="shared" si="142"/>
        <v>52</v>
      </c>
      <c r="DT55" s="447">
        <f t="shared" si="143"/>
        <v>12</v>
      </c>
      <c r="DU55" s="447">
        <f t="shared" si="144"/>
        <v>-17</v>
      </c>
      <c r="DV55" s="447">
        <f t="shared" si="145"/>
        <v>5</v>
      </c>
      <c r="DW55" s="447">
        <f t="shared" si="146"/>
        <v>0</v>
      </c>
      <c r="DX55" s="447">
        <f t="shared" si="147"/>
        <v>8</v>
      </c>
      <c r="DY55" s="447">
        <f t="shared" si="123"/>
        <v>-19</v>
      </c>
      <c r="DZ55" s="447">
        <f t="shared" si="124"/>
        <v>8</v>
      </c>
      <c r="EA55" s="447">
        <f t="shared" si="125"/>
        <v>-9</v>
      </c>
      <c r="EB55" s="447">
        <f t="shared" si="126"/>
        <v>33</v>
      </c>
      <c r="EC55" s="447">
        <f t="shared" si="127"/>
        <v>45</v>
      </c>
      <c r="ED55" s="447">
        <f t="shared" si="128"/>
        <v>5</v>
      </c>
      <c r="EE55" s="240">
        <f t="shared" si="129"/>
        <v>-20</v>
      </c>
    </row>
    <row r="56" spans="1:135" ht="16.5">
      <c r="A56" s="216" t="s">
        <v>1227</v>
      </c>
      <c r="B56" s="216" t="s">
        <v>31</v>
      </c>
      <c r="D56" s="216" t="s">
        <v>1087</v>
      </c>
      <c r="E56" s="216" t="s">
        <v>1040</v>
      </c>
      <c r="F56" s="222" t="s">
        <v>370</v>
      </c>
      <c r="G56" s="411" t="s">
        <v>39</v>
      </c>
      <c r="H56" s="226">
        <v>4</v>
      </c>
      <c r="I56" s="227" t="s">
        <v>231</v>
      </c>
      <c r="J56" s="241">
        <f>+H56</f>
        <v>4</v>
      </c>
      <c r="K56" s="242" t="s">
        <v>1823</v>
      </c>
      <c r="L56" s="225">
        <v>4</v>
      </c>
      <c r="M56" s="227" t="s">
        <v>231</v>
      </c>
      <c r="N56" s="225">
        <v>3</v>
      </c>
      <c r="O56" s="227" t="s">
        <v>231</v>
      </c>
      <c r="P56" s="225">
        <v>6</v>
      </c>
      <c r="Q56" s="226" t="s">
        <v>231</v>
      </c>
      <c r="R56" s="225">
        <v>2</v>
      </c>
      <c r="S56" s="227" t="s">
        <v>231</v>
      </c>
      <c r="T56" s="226">
        <v>1</v>
      </c>
      <c r="U56" s="226" t="s">
        <v>1218</v>
      </c>
      <c r="V56" s="225">
        <v>0</v>
      </c>
      <c r="W56" s="227" t="s">
        <v>231</v>
      </c>
      <c r="X56" s="226">
        <v>0</v>
      </c>
      <c r="Y56" s="227" t="s">
        <v>231</v>
      </c>
      <c r="Z56" s="226">
        <v>0</v>
      </c>
      <c r="AA56" s="226" t="s">
        <v>231</v>
      </c>
      <c r="AB56" s="523">
        <v>1</v>
      </c>
      <c r="AC56" s="524" t="s">
        <v>231</v>
      </c>
      <c r="AD56" s="226">
        <v>0</v>
      </c>
      <c r="AE56" s="227">
        <v>0</v>
      </c>
      <c r="AF56" s="226">
        <v>0</v>
      </c>
      <c r="AG56" s="226">
        <v>0</v>
      </c>
      <c r="AH56" s="225">
        <v>2</v>
      </c>
      <c r="AI56" s="227">
        <v>0</v>
      </c>
      <c r="AJ56" s="266"/>
      <c r="AK56" s="225">
        <v>0</v>
      </c>
      <c r="AL56" s="226">
        <v>0</v>
      </c>
      <c r="AM56" s="225">
        <v>0</v>
      </c>
      <c r="AN56" s="227">
        <v>0</v>
      </c>
      <c r="AO56" s="239">
        <f t="shared" si="403"/>
        <v>0</v>
      </c>
      <c r="AP56" s="242" t="s">
        <v>1823</v>
      </c>
      <c r="AQ56" s="229">
        <v>0</v>
      </c>
      <c r="AR56" s="230">
        <v>0</v>
      </c>
      <c r="AS56" s="241">
        <f t="shared" ref="AS56" si="408">+AQ56</f>
        <v>0</v>
      </c>
      <c r="AT56" s="242" t="s">
        <v>1823</v>
      </c>
      <c r="AU56" s="229">
        <v>0</v>
      </c>
      <c r="AV56" s="230">
        <v>0</v>
      </c>
      <c r="AW56" s="241">
        <f t="shared" si="366"/>
        <v>0</v>
      </c>
      <c r="AX56" s="242" t="s">
        <v>1823</v>
      </c>
      <c r="AY56" s="241">
        <f t="shared" si="367"/>
        <v>0</v>
      </c>
      <c r="AZ56" s="242" t="s">
        <v>1823</v>
      </c>
      <c r="BA56" s="229">
        <v>0</v>
      </c>
      <c r="BB56" s="229">
        <v>0</v>
      </c>
      <c r="BC56" s="241">
        <f t="shared" ref="BC56" si="409">+BE56</f>
        <v>0</v>
      </c>
      <c r="BD56" s="242" t="s">
        <v>1823</v>
      </c>
      <c r="BE56" s="241">
        <f t="shared" ref="BE56" si="410">+BG56</f>
        <v>0</v>
      </c>
      <c r="BF56" s="242" t="s">
        <v>1823</v>
      </c>
      <c r="BG56" s="229">
        <v>0</v>
      </c>
      <c r="BH56" s="230">
        <v>0</v>
      </c>
      <c r="BI56" s="229">
        <v>0</v>
      </c>
      <c r="BJ56" s="230">
        <v>0</v>
      </c>
      <c r="BK56" s="241">
        <f t="shared" ref="BK56" si="411">+BI56</f>
        <v>0</v>
      </c>
      <c r="BL56" s="242" t="s">
        <v>1823</v>
      </c>
      <c r="BM56" s="241">
        <f t="shared" ref="BM56" si="412">+BK56</f>
        <v>0</v>
      </c>
      <c r="BN56" s="242" t="s">
        <v>1823</v>
      </c>
      <c r="BO56" s="267"/>
      <c r="BP56" s="248"/>
      <c r="BQ56" s="249"/>
      <c r="BR56" s="248"/>
      <c r="BS56" s="249"/>
      <c r="BT56" s="248"/>
      <c r="BU56" s="249"/>
      <c r="BV56" s="248"/>
      <c r="BW56" s="249"/>
      <c r="BX56" s="248"/>
      <c r="BY56" s="249"/>
      <c r="BZ56" s="248"/>
      <c r="CA56" s="249"/>
      <c r="CB56" s="273" t="s">
        <v>28</v>
      </c>
      <c r="CC56" s="274"/>
      <c r="CE56" s="226"/>
      <c r="CF56" s="227"/>
      <c r="CQ56" s="240">
        <f t="shared" si="269"/>
        <v>6</v>
      </c>
      <c r="CT56" s="437">
        <f>+H56</f>
        <v>4</v>
      </c>
      <c r="CU56" s="437">
        <f t="shared" si="332"/>
        <v>4</v>
      </c>
      <c r="CV56" s="437">
        <f>+L56</f>
        <v>4</v>
      </c>
      <c r="CW56" s="437">
        <f>+N56</f>
        <v>3</v>
      </c>
      <c r="CX56" s="437">
        <f>+P56</f>
        <v>6</v>
      </c>
      <c r="CY56" s="437">
        <f>+R56</f>
        <v>2</v>
      </c>
      <c r="CZ56" s="437">
        <f>+T56</f>
        <v>1</v>
      </c>
      <c r="DA56" s="437">
        <f>+V56</f>
        <v>0</v>
      </c>
      <c r="DB56" s="437">
        <f>+X56</f>
        <v>0</v>
      </c>
      <c r="DC56" s="437">
        <f>+Z56</f>
        <v>0</v>
      </c>
      <c r="DD56" s="437">
        <f>+AB56</f>
        <v>1</v>
      </c>
      <c r="DE56" s="437">
        <f t="shared" si="333"/>
        <v>0</v>
      </c>
      <c r="DF56" s="437">
        <f t="shared" si="275"/>
        <v>0</v>
      </c>
      <c r="DG56" s="496">
        <f t="shared" si="334"/>
        <v>2</v>
      </c>
      <c r="DH56" s="496">
        <f t="shared" ref="DH56:DH87" si="413">IF(AL56="nd",+AK56,+AK56+AL56)</f>
        <v>0</v>
      </c>
      <c r="DI56" s="496">
        <f t="shared" ref="DI56:DI87" si="414">IF(AN56="nd",+AM56,+AM56+AN56)</f>
        <v>0</v>
      </c>
      <c r="DJ56" s="496">
        <f t="shared" ref="DJ56:DJ87" si="415">IF(AP56="nd",+AO56,+AO56+AP56)</f>
        <v>0</v>
      </c>
      <c r="DK56" s="437">
        <f t="shared" ref="DK56:DK87" si="416">IF(AR56="nd",+AQ56,+AQ56+AR56)</f>
        <v>0</v>
      </c>
      <c r="DL56" s="633"/>
      <c r="DM56" s="633"/>
      <c r="DO56" s="447">
        <f t="shared" si="138"/>
        <v>4</v>
      </c>
      <c r="DP56" s="447">
        <f t="shared" si="139"/>
        <v>-11</v>
      </c>
      <c r="DQ56" s="447">
        <f t="shared" si="140"/>
        <v>18</v>
      </c>
      <c r="DR56" s="447">
        <f t="shared" si="141"/>
        <v>33</v>
      </c>
      <c r="DS56" s="447">
        <f t="shared" si="142"/>
        <v>51</v>
      </c>
      <c r="DT56" s="447">
        <f t="shared" si="143"/>
        <v>11</v>
      </c>
      <c r="DU56" s="447">
        <f t="shared" si="144"/>
        <v>-18</v>
      </c>
      <c r="DV56" s="447">
        <f t="shared" si="145"/>
        <v>5</v>
      </c>
      <c r="DW56" s="447">
        <f t="shared" si="146"/>
        <v>0</v>
      </c>
      <c r="DX56" s="447">
        <f t="shared" si="147"/>
        <v>9</v>
      </c>
      <c r="DY56" s="447">
        <f t="shared" si="123"/>
        <v>-20</v>
      </c>
      <c r="DZ56" s="447">
        <f t="shared" si="124"/>
        <v>8</v>
      </c>
      <c r="EA56" s="447">
        <f t="shared" si="125"/>
        <v>-7</v>
      </c>
      <c r="EB56" s="447">
        <f t="shared" si="126"/>
        <v>33</v>
      </c>
      <c r="EC56" s="447">
        <f t="shared" si="127"/>
        <v>43</v>
      </c>
      <c r="ED56" s="447">
        <f t="shared" si="128"/>
        <v>5</v>
      </c>
      <c r="EE56" s="240">
        <f t="shared" si="129"/>
        <v>-20</v>
      </c>
    </row>
    <row r="57" spans="1:135" ht="16.5">
      <c r="A57" s="216" t="s">
        <v>1227</v>
      </c>
      <c r="B57" s="216" t="s">
        <v>31</v>
      </c>
      <c r="D57" s="216" t="s">
        <v>1087</v>
      </c>
      <c r="E57" s="216" t="s">
        <v>1040</v>
      </c>
      <c r="F57" s="222" t="s">
        <v>370</v>
      </c>
      <c r="G57" s="411" t="s">
        <v>1734</v>
      </c>
      <c r="H57" s="226">
        <v>0</v>
      </c>
      <c r="I57" s="227">
        <v>0</v>
      </c>
      <c r="J57" s="241">
        <f>+H57</f>
        <v>0</v>
      </c>
      <c r="K57" s="242" t="s">
        <v>1823</v>
      </c>
      <c r="L57" s="225">
        <v>0</v>
      </c>
      <c r="M57" s="227">
        <v>0</v>
      </c>
      <c r="N57" s="225">
        <v>0</v>
      </c>
      <c r="O57" s="227">
        <v>0</v>
      </c>
      <c r="P57" s="225">
        <v>0</v>
      </c>
      <c r="Q57" s="226">
        <v>0</v>
      </c>
      <c r="R57" s="225">
        <v>0</v>
      </c>
      <c r="S57" s="227">
        <v>0</v>
      </c>
      <c r="T57" s="226">
        <v>0</v>
      </c>
      <c r="U57" s="226">
        <v>0</v>
      </c>
      <c r="V57" s="225">
        <v>0</v>
      </c>
      <c r="W57" s="227">
        <v>0</v>
      </c>
      <c r="X57" s="241">
        <f>+V57</f>
        <v>0</v>
      </c>
      <c r="Y57" s="242" t="s">
        <v>1823</v>
      </c>
      <c r="Z57" s="226">
        <v>0</v>
      </c>
      <c r="AA57" s="226">
        <v>0</v>
      </c>
      <c r="AB57" s="523">
        <v>0</v>
      </c>
      <c r="AC57" s="524">
        <v>0</v>
      </c>
      <c r="AD57" s="226">
        <v>0</v>
      </c>
      <c r="AE57" s="227">
        <v>0</v>
      </c>
      <c r="AF57" s="241">
        <f>+AD57</f>
        <v>0</v>
      </c>
      <c r="AG57" s="242" t="s">
        <v>1823</v>
      </c>
      <c r="AH57" s="225">
        <v>0</v>
      </c>
      <c r="AI57" s="227">
        <v>0</v>
      </c>
      <c r="AJ57" s="266"/>
      <c r="AK57" s="268">
        <v>2</v>
      </c>
      <c r="AL57" s="226">
        <v>0</v>
      </c>
      <c r="AM57" s="225">
        <v>2</v>
      </c>
      <c r="AN57" s="227">
        <v>0</v>
      </c>
      <c r="AO57" s="239">
        <f t="shared" si="403"/>
        <v>2</v>
      </c>
      <c r="AP57" s="242" t="s">
        <v>1823</v>
      </c>
      <c r="AQ57" s="229">
        <v>0</v>
      </c>
      <c r="AR57" s="230">
        <v>0</v>
      </c>
      <c r="AS57" s="241">
        <f t="shared" ref="AS57" si="417">+AQ57</f>
        <v>0</v>
      </c>
      <c r="AT57" s="242" t="s">
        <v>1823</v>
      </c>
      <c r="AU57" s="229">
        <v>0</v>
      </c>
      <c r="AV57" s="230">
        <v>0</v>
      </c>
      <c r="AW57" s="241">
        <f t="shared" si="366"/>
        <v>0</v>
      </c>
      <c r="AX57" s="242" t="s">
        <v>1823</v>
      </c>
      <c r="AY57" s="241">
        <f t="shared" si="367"/>
        <v>0</v>
      </c>
      <c r="AZ57" s="242" t="s">
        <v>1823</v>
      </c>
      <c r="BA57" s="229">
        <v>0</v>
      </c>
      <c r="BB57" s="229">
        <v>0</v>
      </c>
      <c r="BC57" s="241">
        <f t="shared" ref="BC57:BC58" si="418">+BE57</f>
        <v>0</v>
      </c>
      <c r="BD57" s="242" t="s">
        <v>1823</v>
      </c>
      <c r="BE57" s="241">
        <f t="shared" ref="BE57:BE58" si="419">+BG57</f>
        <v>0</v>
      </c>
      <c r="BF57" s="242" t="s">
        <v>1823</v>
      </c>
      <c r="BG57" s="229">
        <v>0</v>
      </c>
      <c r="BH57" s="230">
        <v>0</v>
      </c>
      <c r="BI57" s="229">
        <v>0</v>
      </c>
      <c r="BJ57" s="230">
        <v>0</v>
      </c>
      <c r="BK57" s="241">
        <f t="shared" ref="BK57" si="420">+BI57</f>
        <v>0</v>
      </c>
      <c r="BL57" s="242" t="s">
        <v>1823</v>
      </c>
      <c r="BM57" s="241">
        <f t="shared" ref="BM57" si="421">+BK57</f>
        <v>0</v>
      </c>
      <c r="BN57" s="242" t="s">
        <v>1823</v>
      </c>
      <c r="BO57" s="267"/>
      <c r="BP57" s="248"/>
      <c r="BQ57" s="249"/>
      <c r="BR57" s="248"/>
      <c r="BS57" s="249"/>
      <c r="BT57" s="248"/>
      <c r="BU57" s="249"/>
      <c r="BV57" s="248"/>
      <c r="BW57" s="249"/>
      <c r="BX57" s="248"/>
      <c r="BY57" s="249"/>
      <c r="BZ57" s="248"/>
      <c r="CA57" s="249"/>
      <c r="CB57" s="273"/>
      <c r="CC57" s="274"/>
      <c r="CE57" s="226"/>
      <c r="CF57" s="227"/>
      <c r="CQ57" s="240">
        <f t="shared" si="269"/>
        <v>0</v>
      </c>
      <c r="CT57" s="437">
        <f t="shared" ref="CT57:CT79" si="422">IF(I57="nd",+H57,+H57+I57)</f>
        <v>0</v>
      </c>
      <c r="CU57" s="437">
        <f t="shared" si="332"/>
        <v>0</v>
      </c>
      <c r="CV57" s="437">
        <f t="shared" ref="CV57:CV79" si="423">IF(M57="nd",+L57,+L57+M57)</f>
        <v>0</v>
      </c>
      <c r="CW57" s="437">
        <f t="shared" ref="CW57:CW79" si="424">IF(O57="nd",+N57,+N57+O57)</f>
        <v>0</v>
      </c>
      <c r="CX57" s="437">
        <f t="shared" ref="CX57:CX79" si="425">IF(Q57="nd",+P57,+P57+Q57)</f>
        <v>0</v>
      </c>
      <c r="CY57" s="437">
        <f t="shared" ref="CY57:CY79" si="426">IF(S57="nd",+R57,+R57+S57)</f>
        <v>0</v>
      </c>
      <c r="CZ57" s="437">
        <f t="shared" ref="CZ57:CZ72" si="427">IF(U57="nd",+T57,+T57+U57)</f>
        <v>0</v>
      </c>
      <c r="DA57" s="437">
        <f t="shared" ref="DA57:DA80" si="428">IF(W57="nd",+V57,+V57+W57)</f>
        <v>0</v>
      </c>
      <c r="DB57" s="437">
        <f t="shared" ref="DB57:DB91" si="429">IF(Y57="nd",+X57,+X57+Y57)</f>
        <v>0</v>
      </c>
      <c r="DC57" s="437">
        <f t="shared" ref="DC57:DC91" si="430">IF(AA57="nd",+Z57,+Z57+AA57)</f>
        <v>0</v>
      </c>
      <c r="DD57" s="437">
        <f t="shared" ref="DD57:DD80" si="431">IF(AC57="nd",+AB57,+AB57+AC57)</f>
        <v>0</v>
      </c>
      <c r="DE57" s="437">
        <f t="shared" si="333"/>
        <v>0</v>
      </c>
      <c r="DF57" s="437">
        <f t="shared" si="275"/>
        <v>0</v>
      </c>
      <c r="DG57" s="496">
        <f t="shared" si="334"/>
        <v>0</v>
      </c>
      <c r="DH57" s="496">
        <f t="shared" si="413"/>
        <v>2</v>
      </c>
      <c r="DI57" s="496">
        <f t="shared" si="414"/>
        <v>2</v>
      </c>
      <c r="DJ57" s="496">
        <f t="shared" si="415"/>
        <v>2</v>
      </c>
      <c r="DK57" s="437">
        <f t="shared" si="416"/>
        <v>0</v>
      </c>
      <c r="DL57" s="633"/>
      <c r="DM57" s="633"/>
      <c r="DO57" s="447">
        <f t="shared" si="138"/>
        <v>4</v>
      </c>
      <c r="DP57" s="447">
        <f t="shared" si="139"/>
        <v>-11</v>
      </c>
      <c r="DQ57" s="447">
        <f t="shared" si="140"/>
        <v>18</v>
      </c>
      <c r="DR57" s="447">
        <f t="shared" si="141"/>
        <v>33</v>
      </c>
      <c r="DS57" s="447">
        <f t="shared" si="142"/>
        <v>51</v>
      </c>
      <c r="DT57" s="447">
        <f t="shared" si="143"/>
        <v>11</v>
      </c>
      <c r="DU57" s="447">
        <f t="shared" si="144"/>
        <v>-18</v>
      </c>
      <c r="DV57" s="447">
        <f t="shared" si="145"/>
        <v>5</v>
      </c>
      <c r="DW57" s="447">
        <f t="shared" si="146"/>
        <v>0</v>
      </c>
      <c r="DX57" s="447">
        <f t="shared" si="147"/>
        <v>9</v>
      </c>
      <c r="DY57" s="447">
        <f t="shared" si="123"/>
        <v>-20</v>
      </c>
      <c r="DZ57" s="447">
        <f t="shared" si="124"/>
        <v>8</v>
      </c>
      <c r="EA57" s="447">
        <f t="shared" si="125"/>
        <v>-7</v>
      </c>
      <c r="EB57" s="447">
        <f t="shared" si="126"/>
        <v>33</v>
      </c>
      <c r="EC57" s="447">
        <f t="shared" si="127"/>
        <v>45</v>
      </c>
      <c r="ED57" s="447">
        <f t="shared" si="128"/>
        <v>5</v>
      </c>
      <c r="EE57" s="240">
        <f t="shared" si="129"/>
        <v>-22</v>
      </c>
    </row>
    <row r="58" spans="1:135" ht="16.5">
      <c r="A58" s="51" t="s">
        <v>1472</v>
      </c>
      <c r="B58" s="216" t="s">
        <v>31</v>
      </c>
      <c r="D58" s="216" t="s">
        <v>1087</v>
      </c>
      <c r="E58" s="216" t="s">
        <v>1040</v>
      </c>
      <c r="F58" s="222" t="s">
        <v>370</v>
      </c>
      <c r="G58" s="411" t="s">
        <v>41</v>
      </c>
      <c r="H58" s="226">
        <v>33</v>
      </c>
      <c r="I58" s="227">
        <v>0</v>
      </c>
      <c r="J58" s="453">
        <f>+H58</f>
        <v>33</v>
      </c>
      <c r="K58" s="454" t="s">
        <v>1823</v>
      </c>
      <c r="L58" s="225">
        <v>26</v>
      </c>
      <c r="M58" s="227">
        <v>0</v>
      </c>
      <c r="N58" s="225">
        <v>40</v>
      </c>
      <c r="O58" s="227">
        <v>0</v>
      </c>
      <c r="P58" s="225">
        <v>42</v>
      </c>
      <c r="Q58" s="226">
        <v>0</v>
      </c>
      <c r="R58" s="225">
        <v>40</v>
      </c>
      <c r="S58" s="227">
        <v>0</v>
      </c>
      <c r="T58" s="226">
        <v>30</v>
      </c>
      <c r="U58" s="226">
        <v>0</v>
      </c>
      <c r="V58" s="225">
        <v>30</v>
      </c>
      <c r="W58" s="227">
        <v>0</v>
      </c>
      <c r="X58" s="442">
        <f>+V58</f>
        <v>30</v>
      </c>
      <c r="Y58" s="443" t="s">
        <v>1823</v>
      </c>
      <c r="Z58" s="442">
        <f>+X58</f>
        <v>30</v>
      </c>
      <c r="AA58" s="481" t="s">
        <v>1823</v>
      </c>
      <c r="AB58" s="523">
        <v>13</v>
      </c>
      <c r="AC58" s="524">
        <v>0</v>
      </c>
      <c r="AD58" s="226">
        <v>27</v>
      </c>
      <c r="AE58" s="227">
        <v>0</v>
      </c>
      <c r="AF58" s="226">
        <v>29</v>
      </c>
      <c r="AG58" s="226">
        <v>0</v>
      </c>
      <c r="AH58" s="225">
        <v>30</v>
      </c>
      <c r="AI58" s="227">
        <v>0</v>
      </c>
      <c r="AJ58" s="266"/>
      <c r="AK58" s="225">
        <v>49</v>
      </c>
      <c r="AL58" s="226"/>
      <c r="AM58" s="225">
        <v>41</v>
      </c>
      <c r="AN58" s="227">
        <v>0</v>
      </c>
      <c r="AO58" s="239">
        <f t="shared" si="403"/>
        <v>41</v>
      </c>
      <c r="AP58" s="242" t="s">
        <v>1823</v>
      </c>
      <c r="AQ58" s="229">
        <v>41</v>
      </c>
      <c r="AR58" s="230">
        <v>0</v>
      </c>
      <c r="AS58" s="241">
        <f>+AU58</f>
        <v>40</v>
      </c>
      <c r="AT58" s="242" t="s">
        <v>1823</v>
      </c>
      <c r="AU58" s="229">
        <v>40</v>
      </c>
      <c r="AV58" s="230">
        <v>0</v>
      </c>
      <c r="AW58" s="241">
        <f t="shared" si="366"/>
        <v>34</v>
      </c>
      <c r="AX58" s="242" t="s">
        <v>1823</v>
      </c>
      <c r="AY58" s="241">
        <f t="shared" si="367"/>
        <v>34</v>
      </c>
      <c r="AZ58" s="242" t="s">
        <v>1823</v>
      </c>
      <c r="BA58" s="241">
        <f>+BC58</f>
        <v>34</v>
      </c>
      <c r="BB58" s="242" t="s">
        <v>1823</v>
      </c>
      <c r="BC58" s="154">
        <f t="shared" si="418"/>
        <v>34</v>
      </c>
      <c r="BD58" s="154"/>
      <c r="BE58" s="154">
        <f t="shared" si="419"/>
        <v>34</v>
      </c>
      <c r="BF58" s="54"/>
      <c r="BG58" s="154">
        <v>34</v>
      </c>
      <c r="BH58" s="54">
        <v>0</v>
      </c>
      <c r="BI58" s="229">
        <v>34</v>
      </c>
      <c r="BJ58" s="230"/>
      <c r="BK58" s="241">
        <f t="shared" ref="BK58:BK59" si="432">+BI58</f>
        <v>34</v>
      </c>
      <c r="BL58" s="242" t="s">
        <v>1823</v>
      </c>
      <c r="BM58" s="241">
        <f t="shared" ref="BM58:BM59" si="433">+BK58</f>
        <v>34</v>
      </c>
      <c r="BN58" s="242" t="s">
        <v>1823</v>
      </c>
      <c r="BO58" s="267"/>
      <c r="BP58" s="248"/>
      <c r="BQ58" s="249"/>
      <c r="BR58" s="248"/>
      <c r="BS58" s="249"/>
      <c r="BT58" s="248"/>
      <c r="BU58" s="249"/>
      <c r="BV58" s="248"/>
      <c r="BW58" s="249"/>
      <c r="BX58" s="248">
        <v>20</v>
      </c>
      <c r="BY58" s="249"/>
      <c r="BZ58" s="248"/>
      <c r="CA58" s="249"/>
      <c r="CB58" s="250" t="s">
        <v>262</v>
      </c>
      <c r="CC58" s="238" t="s">
        <v>591</v>
      </c>
      <c r="CD58" s="238"/>
      <c r="CE58" s="226"/>
      <c r="CF58" s="227"/>
      <c r="CQ58" s="240">
        <f t="shared" si="269"/>
        <v>42</v>
      </c>
      <c r="CT58" s="437">
        <f t="shared" si="422"/>
        <v>33</v>
      </c>
      <c r="CU58" s="437">
        <f t="shared" si="332"/>
        <v>33</v>
      </c>
      <c r="CV58" s="437">
        <f t="shared" si="423"/>
        <v>26</v>
      </c>
      <c r="CW58" s="437">
        <f t="shared" si="424"/>
        <v>40</v>
      </c>
      <c r="CX58" s="437">
        <f t="shared" si="425"/>
        <v>42</v>
      </c>
      <c r="CY58" s="437">
        <f t="shared" si="426"/>
        <v>40</v>
      </c>
      <c r="CZ58" s="437">
        <f t="shared" si="427"/>
        <v>30</v>
      </c>
      <c r="DA58" s="437">
        <f t="shared" si="428"/>
        <v>30</v>
      </c>
      <c r="DB58" s="437">
        <f t="shared" si="429"/>
        <v>30</v>
      </c>
      <c r="DC58" s="437">
        <f t="shared" si="430"/>
        <v>30</v>
      </c>
      <c r="DD58" s="437">
        <f t="shared" si="431"/>
        <v>13</v>
      </c>
      <c r="DE58" s="437">
        <f t="shared" si="333"/>
        <v>27</v>
      </c>
      <c r="DF58" s="437">
        <f t="shared" si="275"/>
        <v>29</v>
      </c>
      <c r="DG58" s="496">
        <f t="shared" si="334"/>
        <v>30</v>
      </c>
      <c r="DH58" s="496">
        <f t="shared" si="413"/>
        <v>49</v>
      </c>
      <c r="DI58" s="496">
        <f t="shared" si="414"/>
        <v>41</v>
      </c>
      <c r="DJ58" s="496">
        <f t="shared" si="415"/>
        <v>41</v>
      </c>
      <c r="DK58" s="437">
        <f t="shared" si="416"/>
        <v>41</v>
      </c>
      <c r="DL58" s="633"/>
      <c r="DM58" s="633"/>
      <c r="DO58" s="447">
        <f t="shared" si="138"/>
        <v>-3</v>
      </c>
      <c r="DP58" s="447">
        <f t="shared" si="139"/>
        <v>3</v>
      </c>
      <c r="DQ58" s="447">
        <f t="shared" si="140"/>
        <v>20</v>
      </c>
      <c r="DR58" s="447">
        <f t="shared" si="141"/>
        <v>31</v>
      </c>
      <c r="DS58" s="447">
        <f t="shared" si="142"/>
        <v>51</v>
      </c>
      <c r="DT58" s="447">
        <f t="shared" si="143"/>
        <v>1</v>
      </c>
      <c r="DU58" s="447">
        <f t="shared" si="144"/>
        <v>-18</v>
      </c>
      <c r="DV58" s="447">
        <f t="shared" si="145"/>
        <v>5</v>
      </c>
      <c r="DW58" s="447">
        <f t="shared" si="146"/>
        <v>0</v>
      </c>
      <c r="DX58" s="447">
        <f t="shared" si="147"/>
        <v>-8</v>
      </c>
      <c r="DY58" s="447">
        <f t="shared" si="123"/>
        <v>-6</v>
      </c>
      <c r="DZ58" s="447">
        <f t="shared" si="124"/>
        <v>10</v>
      </c>
      <c r="EA58" s="447">
        <f t="shared" si="125"/>
        <v>-6</v>
      </c>
      <c r="EB58" s="447">
        <f t="shared" si="126"/>
        <v>41</v>
      </c>
      <c r="EC58" s="447">
        <f t="shared" si="127"/>
        <v>56</v>
      </c>
      <c r="ED58" s="447">
        <f t="shared" si="128"/>
        <v>5</v>
      </c>
      <c r="EE58" s="240">
        <f t="shared" si="129"/>
        <v>-22</v>
      </c>
    </row>
    <row r="59" spans="1:135" ht="16.5">
      <c r="A59" s="216" t="s">
        <v>1227</v>
      </c>
      <c r="B59" s="216" t="s">
        <v>31</v>
      </c>
      <c r="D59" s="216" t="s">
        <v>1087</v>
      </c>
      <c r="E59" s="216" t="s">
        <v>1040</v>
      </c>
      <c r="F59" s="222" t="s">
        <v>370</v>
      </c>
      <c r="G59" s="411" t="s">
        <v>1735</v>
      </c>
      <c r="H59" s="226">
        <v>0</v>
      </c>
      <c r="I59" s="227">
        <v>0</v>
      </c>
      <c r="J59" s="225">
        <v>0</v>
      </c>
      <c r="K59" s="227">
        <v>0</v>
      </c>
      <c r="L59" s="225">
        <v>0</v>
      </c>
      <c r="M59" s="227">
        <v>0</v>
      </c>
      <c r="N59" s="225">
        <v>0</v>
      </c>
      <c r="O59" s="227">
        <v>0</v>
      </c>
      <c r="P59" s="225">
        <v>0</v>
      </c>
      <c r="Q59" s="226">
        <v>0</v>
      </c>
      <c r="R59" s="225">
        <v>0</v>
      </c>
      <c r="S59" s="227">
        <v>0</v>
      </c>
      <c r="T59" s="226">
        <v>0</v>
      </c>
      <c r="U59" s="226">
        <v>0</v>
      </c>
      <c r="V59" s="225">
        <v>0</v>
      </c>
      <c r="W59" s="227">
        <v>0</v>
      </c>
      <c r="X59" s="241">
        <f>+Z59</f>
        <v>0</v>
      </c>
      <c r="Y59" s="242" t="s">
        <v>1823</v>
      </c>
      <c r="Z59" s="226">
        <v>0</v>
      </c>
      <c r="AA59" s="226">
        <v>0</v>
      </c>
      <c r="AB59" s="523">
        <v>1</v>
      </c>
      <c r="AC59" s="524">
        <v>0</v>
      </c>
      <c r="AD59" s="226">
        <v>0</v>
      </c>
      <c r="AE59" s="227">
        <v>0</v>
      </c>
      <c r="AF59" s="226">
        <v>0</v>
      </c>
      <c r="AG59" s="226">
        <v>0</v>
      </c>
      <c r="AH59" s="225">
        <v>0</v>
      </c>
      <c r="AI59" s="227">
        <v>0</v>
      </c>
      <c r="AJ59" s="266"/>
      <c r="AK59" s="225">
        <v>0</v>
      </c>
      <c r="AL59" s="269">
        <v>1</v>
      </c>
      <c r="AM59" s="225">
        <v>0</v>
      </c>
      <c r="AN59" s="227">
        <v>1</v>
      </c>
      <c r="AO59" s="239">
        <f t="shared" si="403"/>
        <v>0</v>
      </c>
      <c r="AP59" s="242" t="s">
        <v>1823</v>
      </c>
      <c r="AQ59" s="229">
        <v>1</v>
      </c>
      <c r="AR59" s="230">
        <v>0</v>
      </c>
      <c r="AS59" s="229">
        <v>0</v>
      </c>
      <c r="AT59" s="230">
        <v>0</v>
      </c>
      <c r="AU59" s="229">
        <v>1</v>
      </c>
      <c r="AV59" s="230">
        <v>0</v>
      </c>
      <c r="AW59" s="241">
        <f t="shared" si="366"/>
        <v>0</v>
      </c>
      <c r="AX59" s="242" t="s">
        <v>1823</v>
      </c>
      <c r="AY59" s="241">
        <f t="shared" si="367"/>
        <v>0</v>
      </c>
      <c r="AZ59" s="242" t="s">
        <v>1823</v>
      </c>
      <c r="BA59" s="241">
        <f>+BC59</f>
        <v>0</v>
      </c>
      <c r="BB59" s="242" t="s">
        <v>1823</v>
      </c>
      <c r="BC59" s="241">
        <f t="shared" ref="BC59" si="434">+BE59</f>
        <v>0</v>
      </c>
      <c r="BD59" s="242" t="s">
        <v>1823</v>
      </c>
      <c r="BE59" s="241">
        <f t="shared" ref="BE59" si="435">+BG59</f>
        <v>0</v>
      </c>
      <c r="BF59" s="242" t="s">
        <v>1823</v>
      </c>
      <c r="BG59" s="229">
        <v>0</v>
      </c>
      <c r="BH59" s="230">
        <v>0</v>
      </c>
      <c r="BI59" s="229">
        <v>0</v>
      </c>
      <c r="BJ59" s="230">
        <v>0</v>
      </c>
      <c r="BK59" s="241">
        <f t="shared" si="432"/>
        <v>0</v>
      </c>
      <c r="BL59" s="242" t="s">
        <v>1823</v>
      </c>
      <c r="BM59" s="241">
        <f t="shared" si="433"/>
        <v>0</v>
      </c>
      <c r="BN59" s="242" t="s">
        <v>1823</v>
      </c>
      <c r="BO59" s="267"/>
      <c r="BP59" s="248"/>
      <c r="BQ59" s="249"/>
      <c r="BR59" s="248"/>
      <c r="BS59" s="249"/>
      <c r="BT59" s="248"/>
      <c r="BU59" s="249"/>
      <c r="BV59" s="248"/>
      <c r="BW59" s="249"/>
      <c r="BX59" s="248"/>
      <c r="BY59" s="249"/>
      <c r="BZ59" s="248"/>
      <c r="CA59" s="249"/>
      <c r="CB59" s="250" t="s">
        <v>571</v>
      </c>
      <c r="CC59" s="238" t="s">
        <v>593</v>
      </c>
      <c r="CD59" s="238"/>
      <c r="CE59" s="226"/>
      <c r="CF59" s="227"/>
      <c r="CQ59" s="240">
        <f t="shared" si="269"/>
        <v>1</v>
      </c>
      <c r="CT59" s="437">
        <f t="shared" si="422"/>
        <v>0</v>
      </c>
      <c r="CU59" s="437">
        <f t="shared" si="332"/>
        <v>0</v>
      </c>
      <c r="CV59" s="437">
        <f t="shared" si="423"/>
        <v>0</v>
      </c>
      <c r="CW59" s="437">
        <f t="shared" si="424"/>
        <v>0</v>
      </c>
      <c r="CX59" s="437">
        <f t="shared" si="425"/>
        <v>0</v>
      </c>
      <c r="CY59" s="437">
        <f t="shared" si="426"/>
        <v>0</v>
      </c>
      <c r="CZ59" s="437">
        <f t="shared" si="427"/>
        <v>0</v>
      </c>
      <c r="DA59" s="437">
        <f t="shared" si="428"/>
        <v>0</v>
      </c>
      <c r="DB59" s="437">
        <f t="shared" si="429"/>
        <v>0</v>
      </c>
      <c r="DC59" s="437">
        <f t="shared" si="430"/>
        <v>0</v>
      </c>
      <c r="DD59" s="437">
        <f t="shared" si="431"/>
        <v>1</v>
      </c>
      <c r="DE59" s="437">
        <f t="shared" si="333"/>
        <v>0</v>
      </c>
      <c r="DF59" s="437">
        <f t="shared" si="275"/>
        <v>0</v>
      </c>
      <c r="DG59" s="496">
        <f t="shared" si="334"/>
        <v>0</v>
      </c>
      <c r="DH59" s="496">
        <f t="shared" si="413"/>
        <v>1</v>
      </c>
      <c r="DI59" s="496">
        <f t="shared" si="414"/>
        <v>1</v>
      </c>
      <c r="DJ59" s="496">
        <f t="shared" si="415"/>
        <v>0</v>
      </c>
      <c r="DK59" s="437">
        <f t="shared" si="416"/>
        <v>1</v>
      </c>
      <c r="DL59" s="633"/>
      <c r="DM59" s="633"/>
      <c r="DO59" s="447">
        <f t="shared" si="138"/>
        <v>-3</v>
      </c>
      <c r="DP59" s="447">
        <f t="shared" si="139"/>
        <v>3</v>
      </c>
      <c r="DQ59" s="447">
        <f t="shared" si="140"/>
        <v>20</v>
      </c>
      <c r="DR59" s="447">
        <f t="shared" si="141"/>
        <v>31</v>
      </c>
      <c r="DS59" s="447">
        <f t="shared" si="142"/>
        <v>51</v>
      </c>
      <c r="DT59" s="447">
        <f t="shared" si="143"/>
        <v>1</v>
      </c>
      <c r="DU59" s="447">
        <f t="shared" si="144"/>
        <v>-18</v>
      </c>
      <c r="DV59" s="447">
        <f t="shared" si="145"/>
        <v>5</v>
      </c>
      <c r="DW59" s="447">
        <f t="shared" si="146"/>
        <v>0</v>
      </c>
      <c r="DX59" s="447">
        <f t="shared" si="147"/>
        <v>-7</v>
      </c>
      <c r="DY59" s="447">
        <f t="shared" si="123"/>
        <v>-7</v>
      </c>
      <c r="DZ59" s="447">
        <f t="shared" si="124"/>
        <v>10</v>
      </c>
      <c r="EA59" s="447">
        <f t="shared" si="125"/>
        <v>-6</v>
      </c>
      <c r="EB59" s="447">
        <f t="shared" si="126"/>
        <v>41</v>
      </c>
      <c r="EC59" s="447">
        <f t="shared" si="127"/>
        <v>57</v>
      </c>
      <c r="ED59" s="447">
        <f t="shared" si="128"/>
        <v>4</v>
      </c>
      <c r="EE59" s="240">
        <f t="shared" si="129"/>
        <v>-21</v>
      </c>
    </row>
    <row r="60" spans="1:135" ht="16.5">
      <c r="A60" s="216" t="s">
        <v>1227</v>
      </c>
      <c r="B60" s="216" t="s">
        <v>31</v>
      </c>
      <c r="D60" s="216" t="s">
        <v>1087</v>
      </c>
      <c r="E60" s="216" t="s">
        <v>1040</v>
      </c>
      <c r="F60" s="222" t="s">
        <v>370</v>
      </c>
      <c r="G60" s="411" t="s">
        <v>1751</v>
      </c>
      <c r="H60" s="226">
        <v>0</v>
      </c>
      <c r="I60" s="227">
        <v>0</v>
      </c>
      <c r="J60" s="225">
        <v>0</v>
      </c>
      <c r="K60" s="227">
        <v>0</v>
      </c>
      <c r="L60" s="225">
        <v>2</v>
      </c>
      <c r="M60" s="227">
        <v>0</v>
      </c>
      <c r="N60" s="225">
        <v>2</v>
      </c>
      <c r="O60" s="227">
        <v>0</v>
      </c>
      <c r="P60" s="225">
        <v>1</v>
      </c>
      <c r="Q60" s="226">
        <v>0</v>
      </c>
      <c r="R60" s="225">
        <v>0</v>
      </c>
      <c r="S60" s="227">
        <v>0</v>
      </c>
      <c r="T60" s="226">
        <v>3</v>
      </c>
      <c r="U60" s="226">
        <v>0</v>
      </c>
      <c r="V60" s="225">
        <v>1</v>
      </c>
      <c r="W60" s="227">
        <v>0</v>
      </c>
      <c r="X60" s="241">
        <f>+Z60</f>
        <v>1</v>
      </c>
      <c r="Y60" s="242" t="s">
        <v>1823</v>
      </c>
      <c r="Z60" s="226">
        <v>1</v>
      </c>
      <c r="AA60" s="226">
        <v>0</v>
      </c>
      <c r="AB60" s="523">
        <v>2</v>
      </c>
      <c r="AC60" s="524">
        <v>0</v>
      </c>
      <c r="AD60" s="239">
        <f>+AF60</f>
        <v>2</v>
      </c>
      <c r="AE60" s="242" t="s">
        <v>1823</v>
      </c>
      <c r="AF60" s="226">
        <v>2</v>
      </c>
      <c r="AG60" s="226">
        <v>0</v>
      </c>
      <c r="AH60" s="225">
        <v>2</v>
      </c>
      <c r="AI60" s="227">
        <v>0</v>
      </c>
      <c r="AJ60" s="266"/>
      <c r="AK60" s="225">
        <v>2</v>
      </c>
      <c r="AL60" s="226">
        <v>0</v>
      </c>
      <c r="AM60" s="225">
        <v>1</v>
      </c>
      <c r="AN60" s="227">
        <v>0</v>
      </c>
      <c r="AO60" s="239">
        <f t="shared" si="403"/>
        <v>1</v>
      </c>
      <c r="AP60" s="242" t="s">
        <v>1823</v>
      </c>
      <c r="AQ60" s="229">
        <v>0</v>
      </c>
      <c r="AR60" s="230">
        <v>0</v>
      </c>
      <c r="AS60" s="229">
        <v>0</v>
      </c>
      <c r="AT60" s="230">
        <v>0</v>
      </c>
      <c r="AU60" s="229">
        <v>0</v>
      </c>
      <c r="AV60" s="230">
        <v>0</v>
      </c>
      <c r="AW60" s="241">
        <f t="shared" ref="AW60" si="436">+AY60</f>
        <v>0</v>
      </c>
      <c r="AX60" s="242" t="s">
        <v>1823</v>
      </c>
      <c r="AY60" s="241">
        <f t="shared" ref="AY60" si="437">+BA60</f>
        <v>0</v>
      </c>
      <c r="AZ60" s="242" t="s">
        <v>1823</v>
      </c>
      <c r="BA60" s="241">
        <f>+BC60</f>
        <v>0</v>
      </c>
      <c r="BB60" s="242" t="s">
        <v>1823</v>
      </c>
      <c r="BC60" s="241">
        <f t="shared" ref="BC60" si="438">+BE60</f>
        <v>0</v>
      </c>
      <c r="BD60" s="242" t="s">
        <v>1823</v>
      </c>
      <c r="BE60" s="241">
        <f t="shared" ref="BE60" si="439">+BG60</f>
        <v>0</v>
      </c>
      <c r="BF60" s="242" t="s">
        <v>1823</v>
      </c>
      <c r="BG60" s="229">
        <v>0</v>
      </c>
      <c r="BH60" s="230">
        <v>0</v>
      </c>
      <c r="BI60" s="229">
        <v>0</v>
      </c>
      <c r="BJ60" s="230">
        <v>0</v>
      </c>
      <c r="BK60" s="241">
        <f t="shared" ref="BK60" si="440">+BI60</f>
        <v>0</v>
      </c>
      <c r="BL60" s="242" t="s">
        <v>1823</v>
      </c>
      <c r="BM60" s="241">
        <f t="shared" ref="BM60" si="441">+BK60</f>
        <v>0</v>
      </c>
      <c r="BN60" s="242" t="s">
        <v>1823</v>
      </c>
      <c r="BO60" s="267"/>
      <c r="BP60" s="248"/>
      <c r="BQ60" s="249"/>
      <c r="BR60" s="248"/>
      <c r="BS60" s="249"/>
      <c r="BT60" s="248"/>
      <c r="BU60" s="249"/>
      <c r="BV60" s="248"/>
      <c r="BW60" s="249"/>
      <c r="BX60" s="248"/>
      <c r="BY60" s="249"/>
      <c r="BZ60" s="248"/>
      <c r="CA60" s="249"/>
      <c r="CB60" s="250" t="s">
        <v>262</v>
      </c>
      <c r="CC60" s="275" t="s">
        <v>594</v>
      </c>
      <c r="CD60" s="238"/>
      <c r="CE60" s="226"/>
      <c r="CF60" s="227"/>
      <c r="CQ60" s="240">
        <f t="shared" si="269"/>
        <v>3</v>
      </c>
      <c r="CT60" s="437">
        <f t="shared" si="422"/>
        <v>0</v>
      </c>
      <c r="CU60" s="437">
        <f t="shared" si="332"/>
        <v>0</v>
      </c>
      <c r="CV60" s="437">
        <f t="shared" si="423"/>
        <v>2</v>
      </c>
      <c r="CW60" s="437">
        <f t="shared" si="424"/>
        <v>2</v>
      </c>
      <c r="CX60" s="437">
        <f t="shared" si="425"/>
        <v>1</v>
      </c>
      <c r="CY60" s="437">
        <f t="shared" si="426"/>
        <v>0</v>
      </c>
      <c r="CZ60" s="437">
        <f t="shared" si="427"/>
        <v>3</v>
      </c>
      <c r="DA60" s="437">
        <f t="shared" si="428"/>
        <v>1</v>
      </c>
      <c r="DB60" s="437">
        <f t="shared" si="429"/>
        <v>1</v>
      </c>
      <c r="DC60" s="437">
        <f t="shared" si="430"/>
        <v>1</v>
      </c>
      <c r="DD60" s="437">
        <f t="shared" si="431"/>
        <v>2</v>
      </c>
      <c r="DE60" s="437">
        <f t="shared" si="333"/>
        <v>2</v>
      </c>
      <c r="DF60" s="437">
        <f t="shared" si="275"/>
        <v>2</v>
      </c>
      <c r="DG60" s="496">
        <f t="shared" si="334"/>
        <v>2</v>
      </c>
      <c r="DH60" s="496">
        <f t="shared" si="413"/>
        <v>2</v>
      </c>
      <c r="DI60" s="496">
        <f t="shared" si="414"/>
        <v>1</v>
      </c>
      <c r="DJ60" s="496">
        <f t="shared" si="415"/>
        <v>1</v>
      </c>
      <c r="DK60" s="437">
        <f t="shared" si="416"/>
        <v>0</v>
      </c>
      <c r="DL60" s="633"/>
      <c r="DM60" s="633"/>
      <c r="DO60" s="447">
        <f t="shared" si="138"/>
        <v>-1</v>
      </c>
      <c r="DP60" s="447">
        <f t="shared" si="139"/>
        <v>3</v>
      </c>
      <c r="DQ60" s="447">
        <f t="shared" si="140"/>
        <v>19</v>
      </c>
      <c r="DR60" s="447">
        <f t="shared" si="141"/>
        <v>30</v>
      </c>
      <c r="DS60" s="447">
        <f t="shared" si="142"/>
        <v>49</v>
      </c>
      <c r="DT60" s="447">
        <f t="shared" si="143"/>
        <v>4</v>
      </c>
      <c r="DU60" s="447">
        <f t="shared" si="144"/>
        <v>-20</v>
      </c>
      <c r="DV60" s="447">
        <f t="shared" si="145"/>
        <v>5</v>
      </c>
      <c r="DW60" s="447">
        <f t="shared" si="146"/>
        <v>0</v>
      </c>
      <c r="DX60" s="447">
        <f t="shared" si="147"/>
        <v>-6</v>
      </c>
      <c r="DY60" s="447">
        <f t="shared" si="123"/>
        <v>-7</v>
      </c>
      <c r="DZ60" s="447">
        <f t="shared" si="124"/>
        <v>10</v>
      </c>
      <c r="EA60" s="447">
        <f t="shared" si="125"/>
        <v>-6</v>
      </c>
      <c r="EB60" s="447">
        <f t="shared" si="126"/>
        <v>42</v>
      </c>
      <c r="EC60" s="447">
        <f t="shared" si="127"/>
        <v>56</v>
      </c>
      <c r="ED60" s="447">
        <f t="shared" si="128"/>
        <v>4</v>
      </c>
      <c r="EE60" s="240">
        <f t="shared" si="129"/>
        <v>-22</v>
      </c>
    </row>
    <row r="61" spans="1:135" ht="16.5">
      <c r="A61" s="216" t="s">
        <v>1227</v>
      </c>
      <c r="B61" s="216" t="s">
        <v>31</v>
      </c>
      <c r="D61" s="216" t="s">
        <v>1087</v>
      </c>
      <c r="E61" s="216" t="s">
        <v>1040</v>
      </c>
      <c r="F61" s="222" t="s">
        <v>370</v>
      </c>
      <c r="G61" s="411" t="s">
        <v>1752</v>
      </c>
      <c r="H61" s="226">
        <v>0</v>
      </c>
      <c r="I61" s="227">
        <v>0</v>
      </c>
      <c r="J61" s="225">
        <v>0</v>
      </c>
      <c r="K61" s="227">
        <v>0</v>
      </c>
      <c r="L61" s="225">
        <v>0</v>
      </c>
      <c r="M61" s="227">
        <v>0</v>
      </c>
      <c r="N61" s="225">
        <v>0</v>
      </c>
      <c r="O61" s="227">
        <v>0</v>
      </c>
      <c r="P61" s="225">
        <v>0</v>
      </c>
      <c r="Q61" s="226">
        <v>0</v>
      </c>
      <c r="R61" s="225">
        <v>0</v>
      </c>
      <c r="S61" s="227">
        <v>0</v>
      </c>
      <c r="T61" s="226">
        <v>0</v>
      </c>
      <c r="U61" s="226">
        <v>0</v>
      </c>
      <c r="V61" s="225">
        <v>0</v>
      </c>
      <c r="W61" s="227">
        <v>0</v>
      </c>
      <c r="X61" s="241">
        <f>+Z61</f>
        <v>0</v>
      </c>
      <c r="Y61" s="242" t="s">
        <v>1823</v>
      </c>
      <c r="Z61" s="226">
        <v>0</v>
      </c>
      <c r="AA61" s="226">
        <v>0</v>
      </c>
      <c r="AB61" s="523">
        <v>0</v>
      </c>
      <c r="AC61" s="524">
        <v>0</v>
      </c>
      <c r="AD61" s="226">
        <v>0</v>
      </c>
      <c r="AE61" s="227">
        <v>0</v>
      </c>
      <c r="AF61" s="226">
        <v>0</v>
      </c>
      <c r="AG61" s="226">
        <v>0</v>
      </c>
      <c r="AH61" s="225">
        <v>0</v>
      </c>
      <c r="AI61" s="227">
        <v>0</v>
      </c>
      <c r="AJ61" s="266"/>
      <c r="AK61" s="225">
        <v>0</v>
      </c>
      <c r="AL61" s="226">
        <v>0</v>
      </c>
      <c r="AM61" s="225">
        <v>0</v>
      </c>
      <c r="AN61" s="227">
        <v>0</v>
      </c>
      <c r="AO61" s="239">
        <f t="shared" si="403"/>
        <v>0</v>
      </c>
      <c r="AP61" s="242" t="s">
        <v>1823</v>
      </c>
      <c r="AQ61" s="229">
        <v>0</v>
      </c>
      <c r="AR61" s="230">
        <v>0</v>
      </c>
      <c r="AS61" s="229">
        <v>0</v>
      </c>
      <c r="AT61" s="230">
        <v>0</v>
      </c>
      <c r="AU61" s="229">
        <v>0</v>
      </c>
      <c r="AV61" s="230">
        <v>0</v>
      </c>
      <c r="AW61" s="241">
        <f t="shared" ref="AW61" si="442">+AY61</f>
        <v>0</v>
      </c>
      <c r="AX61" s="242" t="s">
        <v>1823</v>
      </c>
      <c r="AY61" s="241">
        <f t="shared" ref="AY61" si="443">+BA61</f>
        <v>0</v>
      </c>
      <c r="AZ61" s="242" t="s">
        <v>1823</v>
      </c>
      <c r="BA61" s="241">
        <f>+BC61</f>
        <v>0</v>
      </c>
      <c r="BB61" s="242" t="s">
        <v>1823</v>
      </c>
      <c r="BC61" s="241">
        <f t="shared" ref="BC61" si="444">+BE61</f>
        <v>0</v>
      </c>
      <c r="BD61" s="242" t="s">
        <v>1823</v>
      </c>
      <c r="BE61" s="241">
        <f t="shared" ref="BE61" si="445">+BG61</f>
        <v>0</v>
      </c>
      <c r="BF61" s="242" t="s">
        <v>1823</v>
      </c>
      <c r="BG61" s="229">
        <v>0</v>
      </c>
      <c r="BH61" s="230">
        <v>0</v>
      </c>
      <c r="BI61" s="229">
        <v>0</v>
      </c>
      <c r="BJ61" s="230">
        <v>0</v>
      </c>
      <c r="BK61" s="241">
        <f t="shared" ref="BK61" si="446">+BI61</f>
        <v>0</v>
      </c>
      <c r="BL61" s="242" t="s">
        <v>1823</v>
      </c>
      <c r="BM61" s="241">
        <f t="shared" ref="BM61" si="447">+BK61</f>
        <v>0</v>
      </c>
      <c r="BN61" s="242" t="s">
        <v>1823</v>
      </c>
      <c r="BO61" s="267"/>
      <c r="BP61" s="248"/>
      <c r="BQ61" s="249"/>
      <c r="BR61" s="248"/>
      <c r="BS61" s="249"/>
      <c r="BT61" s="248"/>
      <c r="BU61" s="249"/>
      <c r="BV61" s="248"/>
      <c r="BW61" s="249"/>
      <c r="BX61" s="248"/>
      <c r="BY61" s="249"/>
      <c r="BZ61" s="248"/>
      <c r="CA61" s="249"/>
      <c r="CB61" s="250" t="s">
        <v>262</v>
      </c>
      <c r="CC61" s="238" t="s">
        <v>595</v>
      </c>
      <c r="CD61" s="238"/>
      <c r="CE61" s="226"/>
      <c r="CF61" s="227"/>
      <c r="CQ61" s="240">
        <f t="shared" si="269"/>
        <v>0</v>
      </c>
      <c r="CT61" s="437">
        <f t="shared" si="422"/>
        <v>0</v>
      </c>
      <c r="CU61" s="437">
        <f t="shared" si="332"/>
        <v>0</v>
      </c>
      <c r="CV61" s="437">
        <f t="shared" si="423"/>
        <v>0</v>
      </c>
      <c r="CW61" s="437">
        <f t="shared" si="424"/>
        <v>0</v>
      </c>
      <c r="CX61" s="437">
        <f t="shared" si="425"/>
        <v>0</v>
      </c>
      <c r="CY61" s="437">
        <f t="shared" si="426"/>
        <v>0</v>
      </c>
      <c r="CZ61" s="437">
        <f t="shared" si="427"/>
        <v>0</v>
      </c>
      <c r="DA61" s="437">
        <f t="shared" si="428"/>
        <v>0</v>
      </c>
      <c r="DB61" s="437">
        <f t="shared" si="429"/>
        <v>0</v>
      </c>
      <c r="DC61" s="437">
        <f t="shared" si="430"/>
        <v>0</v>
      </c>
      <c r="DD61" s="437">
        <f t="shared" si="431"/>
        <v>0</v>
      </c>
      <c r="DE61" s="437">
        <f t="shared" si="333"/>
        <v>0</v>
      </c>
      <c r="DF61" s="437">
        <f t="shared" si="275"/>
        <v>0</v>
      </c>
      <c r="DG61" s="496">
        <f t="shared" si="334"/>
        <v>0</v>
      </c>
      <c r="DH61" s="496">
        <f t="shared" si="413"/>
        <v>0</v>
      </c>
      <c r="DI61" s="496">
        <f t="shared" si="414"/>
        <v>0</v>
      </c>
      <c r="DJ61" s="496">
        <f t="shared" si="415"/>
        <v>0</v>
      </c>
      <c r="DK61" s="437">
        <f t="shared" si="416"/>
        <v>0</v>
      </c>
      <c r="DL61" s="633"/>
      <c r="DM61" s="633"/>
      <c r="DO61" s="447">
        <f t="shared" si="138"/>
        <v>-1</v>
      </c>
      <c r="DP61" s="447">
        <f t="shared" si="139"/>
        <v>3</v>
      </c>
      <c r="DQ61" s="447">
        <f t="shared" si="140"/>
        <v>19</v>
      </c>
      <c r="DR61" s="447">
        <f t="shared" si="141"/>
        <v>30</v>
      </c>
      <c r="DS61" s="447">
        <f t="shared" si="142"/>
        <v>49</v>
      </c>
      <c r="DT61" s="447">
        <f t="shared" si="143"/>
        <v>4</v>
      </c>
      <c r="DU61" s="447">
        <f t="shared" si="144"/>
        <v>-20</v>
      </c>
      <c r="DV61" s="447">
        <f t="shared" si="145"/>
        <v>5</v>
      </c>
      <c r="DW61" s="447">
        <f t="shared" si="146"/>
        <v>0</v>
      </c>
      <c r="DX61" s="447">
        <f t="shared" si="147"/>
        <v>-6</v>
      </c>
      <c r="DY61" s="447">
        <f t="shared" si="123"/>
        <v>-7</v>
      </c>
      <c r="DZ61" s="447">
        <f t="shared" si="124"/>
        <v>10</v>
      </c>
      <c r="EA61" s="447">
        <f t="shared" si="125"/>
        <v>-6</v>
      </c>
      <c r="EB61" s="447">
        <f t="shared" si="126"/>
        <v>42</v>
      </c>
      <c r="EC61" s="447">
        <f t="shared" si="127"/>
        <v>56</v>
      </c>
      <c r="ED61" s="447">
        <f t="shared" si="128"/>
        <v>4</v>
      </c>
      <c r="EE61" s="240">
        <f t="shared" si="129"/>
        <v>-22</v>
      </c>
    </row>
    <row r="62" spans="1:135" ht="16.5">
      <c r="A62" s="51" t="s">
        <v>1232</v>
      </c>
      <c r="B62" s="216" t="s">
        <v>31</v>
      </c>
      <c r="D62" s="216" t="s">
        <v>1087</v>
      </c>
      <c r="E62" s="216" t="s">
        <v>1094</v>
      </c>
      <c r="F62" s="222" t="s">
        <v>370</v>
      </c>
      <c r="G62" s="411" t="s">
        <v>581</v>
      </c>
      <c r="H62" s="226">
        <v>0</v>
      </c>
      <c r="I62" s="227">
        <v>1</v>
      </c>
      <c r="J62" s="241">
        <f>+L62</f>
        <v>0</v>
      </c>
      <c r="K62" s="242" t="s">
        <v>1823</v>
      </c>
      <c r="L62" s="225">
        <v>0</v>
      </c>
      <c r="M62" s="227">
        <v>0</v>
      </c>
      <c r="N62" s="225">
        <v>0</v>
      </c>
      <c r="O62" s="227">
        <v>0</v>
      </c>
      <c r="P62" s="225">
        <v>0</v>
      </c>
      <c r="Q62" s="226">
        <v>0</v>
      </c>
      <c r="R62" s="225">
        <v>0</v>
      </c>
      <c r="S62" s="227">
        <v>0</v>
      </c>
      <c r="T62" s="226">
        <v>0</v>
      </c>
      <c r="U62" s="226">
        <v>0</v>
      </c>
      <c r="V62" s="225">
        <v>0</v>
      </c>
      <c r="W62" s="227">
        <v>0</v>
      </c>
      <c r="X62" s="241">
        <f>+V62</f>
        <v>0</v>
      </c>
      <c r="Y62" s="242" t="s">
        <v>1823</v>
      </c>
      <c r="Z62" s="241">
        <f>+X62</f>
        <v>0</v>
      </c>
      <c r="AA62" s="252" t="s">
        <v>1823</v>
      </c>
      <c r="AB62" s="525">
        <v>2</v>
      </c>
      <c r="AC62" s="526">
        <v>3</v>
      </c>
      <c r="AD62" s="226">
        <v>0</v>
      </c>
      <c r="AE62" s="227">
        <v>0</v>
      </c>
      <c r="AF62" s="241">
        <f>+AH62</f>
        <v>0</v>
      </c>
      <c r="AG62" s="242" t="s">
        <v>1823</v>
      </c>
      <c r="AH62" s="225">
        <v>0</v>
      </c>
      <c r="AI62" s="227">
        <v>0</v>
      </c>
      <c r="AJ62" s="266">
        <v>42272</v>
      </c>
      <c r="AK62" s="225">
        <v>2</v>
      </c>
      <c r="AL62" s="226">
        <v>0</v>
      </c>
      <c r="AM62" s="225">
        <v>1</v>
      </c>
      <c r="AN62" s="227">
        <v>0</v>
      </c>
      <c r="AO62" s="239">
        <v>0</v>
      </c>
      <c r="AP62" s="242" t="s">
        <v>1823</v>
      </c>
      <c r="AQ62" s="229">
        <v>0</v>
      </c>
      <c r="AR62" s="230">
        <v>0</v>
      </c>
      <c r="AS62" s="229">
        <v>0</v>
      </c>
      <c r="AT62" s="244">
        <v>1</v>
      </c>
      <c r="AU62" s="229">
        <v>1</v>
      </c>
      <c r="AV62" s="230">
        <v>0</v>
      </c>
      <c r="AW62" s="241">
        <f t="shared" ref="AW62" si="448">+AY62</f>
        <v>0</v>
      </c>
      <c r="AX62" s="242" t="s">
        <v>1823</v>
      </c>
      <c r="AY62" s="241">
        <v>0</v>
      </c>
      <c r="AZ62" s="242" t="s">
        <v>1823</v>
      </c>
      <c r="BA62" s="248">
        <v>0</v>
      </c>
      <c r="BB62" s="249">
        <v>0</v>
      </c>
      <c r="BC62" s="241">
        <v>0</v>
      </c>
      <c r="BD62" s="242" t="s">
        <v>1823</v>
      </c>
      <c r="BE62" s="241">
        <f t="shared" ref="BE62" si="449">+BG62</f>
        <v>0</v>
      </c>
      <c r="BF62" s="242" t="s">
        <v>1823</v>
      </c>
      <c r="BG62" s="248">
        <v>0</v>
      </c>
      <c r="BH62" s="249">
        <v>0</v>
      </c>
      <c r="BI62" s="229">
        <v>0</v>
      </c>
      <c r="BJ62" s="244">
        <v>1</v>
      </c>
      <c r="BK62" s="241">
        <v>0</v>
      </c>
      <c r="BL62" s="242" t="s">
        <v>1823</v>
      </c>
      <c r="BM62" s="241">
        <f t="shared" ref="BM62" si="450">+BK62</f>
        <v>0</v>
      </c>
      <c r="BN62" s="242" t="s">
        <v>1823</v>
      </c>
      <c r="BO62" s="267" t="s">
        <v>546</v>
      </c>
      <c r="BP62" s="248"/>
      <c r="BQ62" s="249"/>
      <c r="BR62" s="248"/>
      <c r="BS62" s="249"/>
      <c r="BT62" s="248"/>
      <c r="BU62" s="249"/>
      <c r="BV62" s="248"/>
      <c r="BW62" s="249"/>
      <c r="BX62" s="248"/>
      <c r="BY62" s="249"/>
      <c r="BZ62" s="248"/>
      <c r="CA62" s="249"/>
      <c r="CB62" s="273" t="s">
        <v>643</v>
      </c>
      <c r="CC62" s="251"/>
      <c r="CD62" s="238"/>
      <c r="CE62" s="226"/>
      <c r="CF62" s="227"/>
      <c r="CQ62" s="240">
        <f t="shared" si="269"/>
        <v>3</v>
      </c>
      <c r="CT62" s="437">
        <f t="shared" si="422"/>
        <v>1</v>
      </c>
      <c r="CU62" s="437">
        <f t="shared" si="332"/>
        <v>0</v>
      </c>
      <c r="CV62" s="437">
        <f t="shared" si="423"/>
        <v>0</v>
      </c>
      <c r="CW62" s="437">
        <f t="shared" si="424"/>
        <v>0</v>
      </c>
      <c r="CX62" s="437">
        <f t="shared" si="425"/>
        <v>0</v>
      </c>
      <c r="CY62" s="437">
        <f t="shared" si="426"/>
        <v>0</v>
      </c>
      <c r="CZ62" s="437">
        <f t="shared" si="427"/>
        <v>0</v>
      </c>
      <c r="DA62" s="437">
        <f t="shared" si="428"/>
        <v>0</v>
      </c>
      <c r="DB62" s="437">
        <f t="shared" si="429"/>
        <v>0</v>
      </c>
      <c r="DC62" s="437">
        <f t="shared" si="430"/>
        <v>0</v>
      </c>
      <c r="DD62" s="437">
        <f t="shared" si="431"/>
        <v>5</v>
      </c>
      <c r="DE62" s="437">
        <f t="shared" si="333"/>
        <v>0</v>
      </c>
      <c r="DF62" s="437">
        <f t="shared" si="275"/>
        <v>0</v>
      </c>
      <c r="DG62" s="496">
        <f t="shared" si="334"/>
        <v>0</v>
      </c>
      <c r="DH62" s="496">
        <f t="shared" si="413"/>
        <v>2</v>
      </c>
      <c r="DI62" s="496">
        <f t="shared" si="414"/>
        <v>1</v>
      </c>
      <c r="DJ62" s="496">
        <f t="shared" si="415"/>
        <v>0</v>
      </c>
      <c r="DK62" s="437">
        <f t="shared" si="416"/>
        <v>0</v>
      </c>
      <c r="DL62" s="633"/>
      <c r="DM62" s="633"/>
      <c r="DO62" s="447">
        <f t="shared" si="138"/>
        <v>-1</v>
      </c>
      <c r="DP62" s="447">
        <f t="shared" si="139"/>
        <v>3</v>
      </c>
      <c r="DQ62" s="447">
        <f t="shared" si="140"/>
        <v>19</v>
      </c>
      <c r="DR62" s="447">
        <f t="shared" si="141"/>
        <v>30</v>
      </c>
      <c r="DS62" s="447">
        <f t="shared" si="142"/>
        <v>49</v>
      </c>
      <c r="DT62" s="447">
        <f t="shared" si="143"/>
        <v>4</v>
      </c>
      <c r="DU62" s="447">
        <f t="shared" si="144"/>
        <v>-20</v>
      </c>
      <c r="DV62" s="447">
        <f t="shared" si="145"/>
        <v>5</v>
      </c>
      <c r="DW62" s="447">
        <f t="shared" si="146"/>
        <v>0</v>
      </c>
      <c r="DX62" s="447">
        <f t="shared" si="147"/>
        <v>-1</v>
      </c>
      <c r="DY62" s="447">
        <f t="shared" si="123"/>
        <v>-12</v>
      </c>
      <c r="DZ62" s="447">
        <f t="shared" si="124"/>
        <v>10</v>
      </c>
      <c r="EA62" s="447">
        <f t="shared" si="125"/>
        <v>-6</v>
      </c>
      <c r="EB62" s="447">
        <f t="shared" si="126"/>
        <v>43</v>
      </c>
      <c r="EC62" s="447">
        <f t="shared" si="127"/>
        <v>57</v>
      </c>
      <c r="ED62" s="447">
        <f t="shared" si="128"/>
        <v>3</v>
      </c>
      <c r="EE62" s="240">
        <f t="shared" si="129"/>
        <v>-22</v>
      </c>
    </row>
    <row r="63" spans="1:135" ht="16.5">
      <c r="A63" s="51" t="s">
        <v>1472</v>
      </c>
      <c r="B63" s="216" t="s">
        <v>31</v>
      </c>
      <c r="D63" s="216" t="s">
        <v>1087</v>
      </c>
      <c r="E63" s="216" t="s">
        <v>1040</v>
      </c>
      <c r="F63" s="222" t="s">
        <v>370</v>
      </c>
      <c r="G63" s="411" t="s">
        <v>299</v>
      </c>
      <c r="H63" s="226">
        <v>2</v>
      </c>
      <c r="I63" s="227">
        <v>0</v>
      </c>
      <c r="J63" s="241">
        <f>+H63</f>
        <v>2</v>
      </c>
      <c r="K63" s="242" t="s">
        <v>1823</v>
      </c>
      <c r="L63" s="225">
        <v>2</v>
      </c>
      <c r="M63" s="227">
        <v>0</v>
      </c>
      <c r="N63" s="225">
        <v>2</v>
      </c>
      <c r="O63" s="227">
        <v>0</v>
      </c>
      <c r="P63" s="225">
        <v>4</v>
      </c>
      <c r="Q63" s="226">
        <v>0</v>
      </c>
      <c r="R63" s="225">
        <v>1</v>
      </c>
      <c r="S63" s="227">
        <v>0</v>
      </c>
      <c r="T63" s="226">
        <v>2</v>
      </c>
      <c r="U63" s="226">
        <v>0</v>
      </c>
      <c r="V63" s="225">
        <v>4</v>
      </c>
      <c r="W63" s="227">
        <v>0</v>
      </c>
      <c r="X63" s="241">
        <f>+Z63</f>
        <v>1</v>
      </c>
      <c r="Y63" s="242" t="s">
        <v>1823</v>
      </c>
      <c r="Z63" s="226">
        <v>1</v>
      </c>
      <c r="AA63" s="226">
        <v>0</v>
      </c>
      <c r="AB63" s="523">
        <v>4</v>
      </c>
      <c r="AC63" s="524">
        <v>0</v>
      </c>
      <c r="AD63" s="226">
        <v>2</v>
      </c>
      <c r="AE63" s="227">
        <v>0</v>
      </c>
      <c r="AF63" s="241">
        <f>+AH63</f>
        <v>1</v>
      </c>
      <c r="AG63" s="242" t="s">
        <v>1823</v>
      </c>
      <c r="AH63" s="225">
        <v>1</v>
      </c>
      <c r="AI63" s="227">
        <v>0</v>
      </c>
      <c r="AJ63" s="266"/>
      <c r="AK63" s="225">
        <v>3</v>
      </c>
      <c r="AL63" s="226">
        <v>0</v>
      </c>
      <c r="AM63" s="225">
        <v>6</v>
      </c>
      <c r="AN63" s="227">
        <v>0</v>
      </c>
      <c r="AO63" s="442">
        <f>+AM63</f>
        <v>6</v>
      </c>
      <c r="AP63" s="443" t="s">
        <v>1823</v>
      </c>
      <c r="AQ63" s="229">
        <v>1</v>
      </c>
      <c r="AR63" s="230">
        <v>0</v>
      </c>
      <c r="AS63" s="229">
        <v>1</v>
      </c>
      <c r="AT63" s="230">
        <v>0</v>
      </c>
      <c r="AU63" s="229">
        <v>3</v>
      </c>
      <c r="AV63" s="230">
        <v>0</v>
      </c>
      <c r="AW63" s="241">
        <f>+AU63</f>
        <v>3</v>
      </c>
      <c r="AX63" s="242" t="s">
        <v>1823</v>
      </c>
      <c r="AY63" s="241">
        <f t="shared" ref="AY63" si="451">+AW63</f>
        <v>3</v>
      </c>
      <c r="AZ63" s="242" t="s">
        <v>1823</v>
      </c>
      <c r="BA63" s="241">
        <f t="shared" ref="BA63" si="452">+AY63</f>
        <v>3</v>
      </c>
      <c r="BB63" s="242" t="s">
        <v>1823</v>
      </c>
      <c r="BC63" s="241">
        <f t="shared" ref="BC63" si="453">+BA63</f>
        <v>3</v>
      </c>
      <c r="BD63" s="242" t="s">
        <v>1823</v>
      </c>
      <c r="BE63" s="241">
        <f t="shared" ref="BE63" si="454">+BC63</f>
        <v>3</v>
      </c>
      <c r="BF63" s="242" t="s">
        <v>1823</v>
      </c>
      <c r="BG63" s="229">
        <v>5</v>
      </c>
      <c r="BH63" s="230">
        <v>0</v>
      </c>
      <c r="BI63" s="229">
        <v>3</v>
      </c>
      <c r="BJ63" s="230">
        <v>0</v>
      </c>
      <c r="BK63" s="241">
        <v>0</v>
      </c>
      <c r="BL63" s="242" t="s">
        <v>1823</v>
      </c>
      <c r="BM63" s="241">
        <f t="shared" ref="BM63" si="455">+BK63</f>
        <v>0</v>
      </c>
      <c r="BN63" s="242" t="s">
        <v>1823</v>
      </c>
      <c r="BO63" s="267"/>
      <c r="BP63" s="248"/>
      <c r="BQ63" s="249"/>
      <c r="BR63" s="248"/>
      <c r="BS63" s="249"/>
      <c r="BT63" s="248"/>
      <c r="BU63" s="249"/>
      <c r="BV63" s="248"/>
      <c r="BW63" s="249"/>
      <c r="BX63" s="248">
        <v>2</v>
      </c>
      <c r="BY63" s="249"/>
      <c r="BZ63" s="248"/>
      <c r="CA63" s="249"/>
      <c r="CB63" s="250" t="s">
        <v>265</v>
      </c>
      <c r="CC63" s="238" t="s">
        <v>592</v>
      </c>
      <c r="CD63" s="238"/>
      <c r="CE63" s="226"/>
      <c r="CF63" s="227"/>
      <c r="CQ63" s="240">
        <f t="shared" si="269"/>
        <v>4</v>
      </c>
      <c r="CT63" s="437">
        <f t="shared" si="422"/>
        <v>2</v>
      </c>
      <c r="CU63" s="437">
        <f t="shared" si="332"/>
        <v>2</v>
      </c>
      <c r="CV63" s="437">
        <f t="shared" si="423"/>
        <v>2</v>
      </c>
      <c r="CW63" s="437">
        <f t="shared" si="424"/>
        <v>2</v>
      </c>
      <c r="CX63" s="437">
        <f t="shared" si="425"/>
        <v>4</v>
      </c>
      <c r="CY63" s="437">
        <f t="shared" si="426"/>
        <v>1</v>
      </c>
      <c r="CZ63" s="437">
        <f t="shared" si="427"/>
        <v>2</v>
      </c>
      <c r="DA63" s="437">
        <f t="shared" si="428"/>
        <v>4</v>
      </c>
      <c r="DB63" s="437">
        <f t="shared" si="429"/>
        <v>1</v>
      </c>
      <c r="DC63" s="437">
        <f t="shared" si="430"/>
        <v>1</v>
      </c>
      <c r="DD63" s="437">
        <f t="shared" si="431"/>
        <v>4</v>
      </c>
      <c r="DE63" s="437">
        <f t="shared" si="333"/>
        <v>2</v>
      </c>
      <c r="DF63" s="437">
        <f t="shared" si="275"/>
        <v>1</v>
      </c>
      <c r="DG63" s="496">
        <f t="shared" si="334"/>
        <v>1</v>
      </c>
      <c r="DH63" s="496">
        <f t="shared" si="413"/>
        <v>3</v>
      </c>
      <c r="DI63" s="496">
        <f t="shared" si="414"/>
        <v>6</v>
      </c>
      <c r="DJ63" s="496">
        <f t="shared" si="415"/>
        <v>6</v>
      </c>
      <c r="DK63" s="437">
        <f t="shared" si="416"/>
        <v>1</v>
      </c>
      <c r="DL63" s="633"/>
      <c r="DM63" s="633"/>
      <c r="DO63" s="447">
        <f t="shared" si="138"/>
        <v>-1</v>
      </c>
      <c r="DP63" s="447">
        <f t="shared" si="139"/>
        <v>3</v>
      </c>
      <c r="DQ63" s="447">
        <f t="shared" si="140"/>
        <v>21</v>
      </c>
      <c r="DR63" s="447">
        <f t="shared" si="141"/>
        <v>27</v>
      </c>
      <c r="DS63" s="447">
        <f t="shared" si="142"/>
        <v>48</v>
      </c>
      <c r="DT63" s="447">
        <f t="shared" si="143"/>
        <v>5</v>
      </c>
      <c r="DU63" s="447">
        <f t="shared" si="144"/>
        <v>-18</v>
      </c>
      <c r="DV63" s="447">
        <f t="shared" si="145"/>
        <v>2</v>
      </c>
      <c r="DW63" s="447">
        <f t="shared" si="146"/>
        <v>0</v>
      </c>
      <c r="DX63" s="447">
        <f t="shared" si="147"/>
        <v>2</v>
      </c>
      <c r="DY63" s="447">
        <f t="shared" si="123"/>
        <v>-14</v>
      </c>
      <c r="DZ63" s="447">
        <f t="shared" si="124"/>
        <v>9</v>
      </c>
      <c r="EA63" s="447">
        <f t="shared" si="125"/>
        <v>-6</v>
      </c>
      <c r="EB63" s="447">
        <f t="shared" si="126"/>
        <v>40</v>
      </c>
      <c r="EC63" s="447">
        <f t="shared" si="127"/>
        <v>62</v>
      </c>
      <c r="ED63" s="447">
        <f t="shared" si="128"/>
        <v>3</v>
      </c>
      <c r="EE63" s="240">
        <f t="shared" si="129"/>
        <v>-27</v>
      </c>
    </row>
    <row r="64" spans="1:135" ht="16.5">
      <c r="A64" s="216" t="s">
        <v>1227</v>
      </c>
      <c r="B64" s="216" t="s">
        <v>31</v>
      </c>
      <c r="D64" s="216" t="s">
        <v>1087</v>
      </c>
      <c r="E64" s="216" t="s">
        <v>1040</v>
      </c>
      <c r="F64" s="222" t="s">
        <v>371</v>
      </c>
      <c r="G64" s="411" t="s">
        <v>1753</v>
      </c>
      <c r="H64" s="276">
        <v>2</v>
      </c>
      <c r="I64" s="272">
        <v>3</v>
      </c>
      <c r="J64" s="271">
        <v>1</v>
      </c>
      <c r="K64" s="272">
        <v>1</v>
      </c>
      <c r="L64" s="225">
        <v>0</v>
      </c>
      <c r="M64" s="227">
        <v>0</v>
      </c>
      <c r="N64" s="239">
        <f>+L64</f>
        <v>0</v>
      </c>
      <c r="O64" s="242" t="s">
        <v>1823</v>
      </c>
      <c r="P64" s="558">
        <v>1</v>
      </c>
      <c r="Q64" s="561" t="s">
        <v>1823</v>
      </c>
      <c r="R64" s="225">
        <v>2</v>
      </c>
      <c r="S64" s="227">
        <v>0</v>
      </c>
      <c r="T64" s="558">
        <f>+R64</f>
        <v>2</v>
      </c>
      <c r="U64" s="559" t="s">
        <v>1823</v>
      </c>
      <c r="V64" s="225">
        <v>0</v>
      </c>
      <c r="W64" s="227">
        <v>0</v>
      </c>
      <c r="X64" s="241">
        <f>+V64</f>
        <v>0</v>
      </c>
      <c r="Y64" s="242" t="s">
        <v>1823</v>
      </c>
      <c r="Z64" s="241">
        <f>+X64</f>
        <v>0</v>
      </c>
      <c r="AA64" s="252" t="s">
        <v>1823</v>
      </c>
      <c r="AB64" s="523">
        <v>0</v>
      </c>
      <c r="AC64" s="524">
        <v>0</v>
      </c>
      <c r="AD64" s="226">
        <v>0</v>
      </c>
      <c r="AE64" s="227">
        <v>0</v>
      </c>
      <c r="AF64" s="241">
        <f>+AH64</f>
        <v>0</v>
      </c>
      <c r="AG64" s="242" t="s">
        <v>1823</v>
      </c>
      <c r="AH64" s="225">
        <v>0</v>
      </c>
      <c r="AI64" s="227">
        <v>0</v>
      </c>
      <c r="AJ64" s="266"/>
      <c r="AK64" s="225">
        <v>0</v>
      </c>
      <c r="AL64" s="226">
        <v>0</v>
      </c>
      <c r="AM64" s="225">
        <v>0</v>
      </c>
      <c r="AN64" s="227">
        <v>0</v>
      </c>
      <c r="AO64" s="239">
        <f>+AM64</f>
        <v>0</v>
      </c>
      <c r="AP64" s="242" t="s">
        <v>1823</v>
      </c>
      <c r="AQ64" s="229">
        <v>0</v>
      </c>
      <c r="AR64" s="230">
        <v>0</v>
      </c>
      <c r="AS64" s="241">
        <f t="shared" ref="AS64" si="456">+AQ64</f>
        <v>0</v>
      </c>
      <c r="AT64" s="242" t="s">
        <v>1823</v>
      </c>
      <c r="AU64" s="229">
        <v>1</v>
      </c>
      <c r="AV64" s="230">
        <v>0</v>
      </c>
      <c r="AW64" s="241">
        <v>0</v>
      </c>
      <c r="AX64" s="242" t="s">
        <v>1823</v>
      </c>
      <c r="AY64" s="241">
        <f t="shared" ref="AY64" si="457">+AW64</f>
        <v>0</v>
      </c>
      <c r="AZ64" s="242" t="s">
        <v>1823</v>
      </c>
      <c r="BA64" s="241">
        <f t="shared" ref="BA64" si="458">+AY64</f>
        <v>0</v>
      </c>
      <c r="BB64" s="242" t="s">
        <v>1823</v>
      </c>
      <c r="BC64" s="241">
        <f t="shared" ref="BC64" si="459">+BA64</f>
        <v>0</v>
      </c>
      <c r="BD64" s="242" t="s">
        <v>1823</v>
      </c>
      <c r="BE64" s="241">
        <f t="shared" ref="BE64" si="460">+BC64</f>
        <v>0</v>
      </c>
      <c r="BF64" s="242" t="s">
        <v>1823</v>
      </c>
      <c r="BG64" s="229">
        <v>0</v>
      </c>
      <c r="BH64" s="230">
        <v>0</v>
      </c>
      <c r="BI64" s="229">
        <v>0</v>
      </c>
      <c r="BJ64" s="230">
        <v>0</v>
      </c>
      <c r="BK64" s="241">
        <v>0</v>
      </c>
      <c r="BL64" s="242" t="s">
        <v>1823</v>
      </c>
      <c r="BM64" s="241">
        <f t="shared" ref="BM64" si="461">+BK64</f>
        <v>0</v>
      </c>
      <c r="BN64" s="242" t="s">
        <v>1823</v>
      </c>
      <c r="BO64" s="267"/>
      <c r="BP64" s="248"/>
      <c r="BQ64" s="249"/>
      <c r="BR64" s="248"/>
      <c r="BS64" s="249"/>
      <c r="BT64" s="248"/>
      <c r="BU64" s="249"/>
      <c r="BV64" s="248"/>
      <c r="BW64" s="249"/>
      <c r="BX64" s="248"/>
      <c r="BY64" s="249"/>
      <c r="BZ64" s="248"/>
      <c r="CA64" s="249"/>
      <c r="CB64" s="250" t="s">
        <v>262</v>
      </c>
      <c r="CC64" s="238" t="s">
        <v>618</v>
      </c>
      <c r="CD64" s="238"/>
      <c r="CE64" s="226"/>
      <c r="CF64" s="227"/>
      <c r="CQ64" s="240">
        <f t="shared" si="269"/>
        <v>3</v>
      </c>
      <c r="CT64" s="437">
        <f t="shared" si="422"/>
        <v>5</v>
      </c>
      <c r="CU64" s="437">
        <f t="shared" si="332"/>
        <v>2</v>
      </c>
      <c r="CV64" s="437">
        <f t="shared" si="423"/>
        <v>0</v>
      </c>
      <c r="CW64" s="437">
        <f t="shared" si="424"/>
        <v>0</v>
      </c>
      <c r="CX64" s="437">
        <f t="shared" si="425"/>
        <v>1</v>
      </c>
      <c r="CY64" s="437">
        <f t="shared" si="426"/>
        <v>2</v>
      </c>
      <c r="CZ64" s="437">
        <f t="shared" si="427"/>
        <v>2</v>
      </c>
      <c r="DA64" s="437">
        <f t="shared" si="428"/>
        <v>0</v>
      </c>
      <c r="DB64" s="437">
        <f t="shared" si="429"/>
        <v>0</v>
      </c>
      <c r="DC64" s="437">
        <f t="shared" si="430"/>
        <v>0</v>
      </c>
      <c r="DD64" s="437">
        <f t="shared" si="431"/>
        <v>0</v>
      </c>
      <c r="DE64" s="437">
        <f t="shared" si="333"/>
        <v>0</v>
      </c>
      <c r="DF64" s="437">
        <f t="shared" si="275"/>
        <v>0</v>
      </c>
      <c r="DG64" s="496">
        <f t="shared" si="334"/>
        <v>0</v>
      </c>
      <c r="DH64" s="496">
        <f t="shared" si="413"/>
        <v>0</v>
      </c>
      <c r="DI64" s="496">
        <f t="shared" si="414"/>
        <v>0</v>
      </c>
      <c r="DJ64" s="496">
        <f t="shared" si="415"/>
        <v>0</v>
      </c>
      <c r="DK64" s="437">
        <f t="shared" si="416"/>
        <v>0</v>
      </c>
      <c r="DL64" s="633"/>
      <c r="DM64" s="633"/>
      <c r="DO64" s="447">
        <f t="shared" si="138"/>
        <v>-3</v>
      </c>
      <c r="DP64" s="447">
        <f t="shared" si="139"/>
        <v>3</v>
      </c>
      <c r="DQ64" s="447">
        <f t="shared" si="140"/>
        <v>22</v>
      </c>
      <c r="DR64" s="447">
        <f t="shared" si="141"/>
        <v>28</v>
      </c>
      <c r="DS64" s="447">
        <f t="shared" si="142"/>
        <v>50</v>
      </c>
      <c r="DT64" s="447">
        <f t="shared" si="143"/>
        <v>5</v>
      </c>
      <c r="DU64" s="447">
        <f t="shared" si="144"/>
        <v>-20</v>
      </c>
      <c r="DV64" s="447">
        <f t="shared" si="145"/>
        <v>2</v>
      </c>
      <c r="DW64" s="447">
        <f t="shared" si="146"/>
        <v>0</v>
      </c>
      <c r="DX64" s="447">
        <f t="shared" si="147"/>
        <v>2</v>
      </c>
      <c r="DY64" s="447">
        <f t="shared" si="123"/>
        <v>-14</v>
      </c>
      <c r="DZ64" s="447">
        <f t="shared" si="124"/>
        <v>9</v>
      </c>
      <c r="EA64" s="447">
        <f t="shared" si="125"/>
        <v>-6</v>
      </c>
      <c r="EB64" s="447">
        <f t="shared" si="126"/>
        <v>40</v>
      </c>
      <c r="EC64" s="447">
        <f t="shared" si="127"/>
        <v>62</v>
      </c>
      <c r="ED64" s="447">
        <f t="shared" si="128"/>
        <v>3</v>
      </c>
      <c r="EE64" s="240">
        <f t="shared" si="129"/>
        <v>-27</v>
      </c>
    </row>
    <row r="65" spans="1:135" ht="16.5">
      <c r="A65" s="216" t="s">
        <v>1232</v>
      </c>
      <c r="B65" s="216" t="s">
        <v>31</v>
      </c>
      <c r="D65" s="216" t="s">
        <v>1087</v>
      </c>
      <c r="E65" s="216" t="s">
        <v>1040</v>
      </c>
      <c r="F65" s="222" t="s">
        <v>370</v>
      </c>
      <c r="G65" s="411" t="s">
        <v>1572</v>
      </c>
      <c r="H65" s="226">
        <v>2</v>
      </c>
      <c r="I65" s="227">
        <v>0</v>
      </c>
      <c r="J65" s="225">
        <v>2</v>
      </c>
      <c r="K65" s="227">
        <v>0</v>
      </c>
      <c r="L65" s="225">
        <v>7</v>
      </c>
      <c r="M65" s="227">
        <v>0</v>
      </c>
      <c r="N65" s="225">
        <v>8</v>
      </c>
      <c r="O65" s="227">
        <v>0</v>
      </c>
      <c r="P65" s="225">
        <v>0</v>
      </c>
      <c r="Q65" s="226">
        <v>0</v>
      </c>
      <c r="R65" s="277">
        <v>4</v>
      </c>
      <c r="S65" s="278">
        <v>2</v>
      </c>
      <c r="T65" s="239">
        <f>+R65</f>
        <v>4</v>
      </c>
      <c r="U65" s="239">
        <f>+S65</f>
        <v>2</v>
      </c>
      <c r="V65" s="225">
        <v>3</v>
      </c>
      <c r="W65" s="227">
        <v>0</v>
      </c>
      <c r="X65" s="226">
        <v>0</v>
      </c>
      <c r="Y65" s="227">
        <v>0</v>
      </c>
      <c r="Z65" s="241">
        <f>+X65</f>
        <v>0</v>
      </c>
      <c r="AA65" s="252" t="s">
        <v>1823</v>
      </c>
      <c r="AB65" s="523">
        <v>2</v>
      </c>
      <c r="AC65" s="524">
        <v>0</v>
      </c>
      <c r="AD65" s="226">
        <v>1</v>
      </c>
      <c r="AE65" s="227">
        <v>0</v>
      </c>
      <c r="AF65" s="241">
        <f>+AH65</f>
        <v>0</v>
      </c>
      <c r="AG65" s="242" t="s">
        <v>1823</v>
      </c>
      <c r="AH65" s="225">
        <v>0</v>
      </c>
      <c r="AI65" s="227">
        <v>0</v>
      </c>
      <c r="AJ65" s="266">
        <v>42216</v>
      </c>
      <c r="AK65" s="225">
        <v>0</v>
      </c>
      <c r="AL65" s="226">
        <v>0</v>
      </c>
      <c r="AM65" s="225">
        <v>0</v>
      </c>
      <c r="AN65" s="227">
        <v>0</v>
      </c>
      <c r="AO65" s="239">
        <f>+AM65</f>
        <v>0</v>
      </c>
      <c r="AP65" s="242" t="s">
        <v>1823</v>
      </c>
      <c r="AQ65" s="229">
        <v>0</v>
      </c>
      <c r="AR65" s="230">
        <v>0</v>
      </c>
      <c r="AS65" s="241">
        <f t="shared" ref="AS65" si="462">+AQ65</f>
        <v>0</v>
      </c>
      <c r="AT65" s="242" t="s">
        <v>1823</v>
      </c>
      <c r="AU65" s="229">
        <v>1</v>
      </c>
      <c r="AV65" s="230">
        <v>0</v>
      </c>
      <c r="AW65" s="241">
        <v>0</v>
      </c>
      <c r="AX65" s="242" t="s">
        <v>1823</v>
      </c>
      <c r="AY65" s="241">
        <f t="shared" ref="AY65" si="463">+AW65</f>
        <v>0</v>
      </c>
      <c r="AZ65" s="242" t="s">
        <v>1823</v>
      </c>
      <c r="BA65" s="241">
        <f t="shared" ref="BA65" si="464">+AY65</f>
        <v>0</v>
      </c>
      <c r="BB65" s="242" t="s">
        <v>1823</v>
      </c>
      <c r="BC65" s="241">
        <f t="shared" ref="BC65" si="465">+BA65</f>
        <v>0</v>
      </c>
      <c r="BD65" s="242" t="s">
        <v>1823</v>
      </c>
      <c r="BE65" s="241">
        <f t="shared" ref="BE65" si="466">+BC65</f>
        <v>0</v>
      </c>
      <c r="BF65" s="242" t="s">
        <v>1823</v>
      </c>
      <c r="BG65" s="229">
        <v>1</v>
      </c>
      <c r="BH65" s="230">
        <v>0</v>
      </c>
      <c r="BI65" s="229">
        <v>1</v>
      </c>
      <c r="BJ65" s="230">
        <v>0</v>
      </c>
      <c r="BK65" s="241">
        <v>0</v>
      </c>
      <c r="BL65" s="242" t="s">
        <v>1823</v>
      </c>
      <c r="BM65" s="241">
        <f t="shared" ref="BM65" si="467">+BK65</f>
        <v>0</v>
      </c>
      <c r="BN65" s="242" t="s">
        <v>1823</v>
      </c>
      <c r="BO65" s="267"/>
      <c r="BP65" s="248"/>
      <c r="BQ65" s="249"/>
      <c r="BR65" s="248"/>
      <c r="BS65" s="249"/>
      <c r="BT65" s="248"/>
      <c r="BU65" s="249"/>
      <c r="BV65" s="248"/>
      <c r="BW65" s="249"/>
      <c r="BX65" s="248"/>
      <c r="BY65" s="249"/>
      <c r="BZ65" s="248"/>
      <c r="CA65" s="249"/>
      <c r="CB65" s="250" t="s">
        <v>262</v>
      </c>
      <c r="CC65" s="238" t="s">
        <v>619</v>
      </c>
      <c r="CD65" s="238"/>
      <c r="CE65" s="226"/>
      <c r="CF65" s="227"/>
      <c r="CQ65" s="240">
        <f t="shared" si="269"/>
        <v>8</v>
      </c>
      <c r="CT65" s="437">
        <f t="shared" si="422"/>
        <v>2</v>
      </c>
      <c r="CU65" s="437">
        <f t="shared" si="332"/>
        <v>2</v>
      </c>
      <c r="CV65" s="437">
        <f t="shared" si="423"/>
        <v>7</v>
      </c>
      <c r="CW65" s="437">
        <f t="shared" si="424"/>
        <v>8</v>
      </c>
      <c r="CX65" s="437">
        <f t="shared" si="425"/>
        <v>0</v>
      </c>
      <c r="CY65" s="437">
        <f t="shared" si="426"/>
        <v>6</v>
      </c>
      <c r="CZ65" s="437">
        <f t="shared" si="427"/>
        <v>6</v>
      </c>
      <c r="DA65" s="437">
        <f t="shared" si="428"/>
        <v>3</v>
      </c>
      <c r="DB65" s="437">
        <f t="shared" si="429"/>
        <v>0</v>
      </c>
      <c r="DC65" s="437">
        <f t="shared" si="430"/>
        <v>0</v>
      </c>
      <c r="DD65" s="437">
        <f t="shared" si="431"/>
        <v>2</v>
      </c>
      <c r="DE65" s="437">
        <f t="shared" si="333"/>
        <v>1</v>
      </c>
      <c r="DF65" s="437">
        <f t="shared" si="275"/>
        <v>0</v>
      </c>
      <c r="DG65" s="496">
        <f t="shared" si="334"/>
        <v>0</v>
      </c>
      <c r="DH65" s="496">
        <f t="shared" si="413"/>
        <v>0</v>
      </c>
      <c r="DI65" s="496">
        <f t="shared" si="414"/>
        <v>0</v>
      </c>
      <c r="DJ65" s="496">
        <f t="shared" si="415"/>
        <v>0</v>
      </c>
      <c r="DK65" s="437">
        <f t="shared" si="416"/>
        <v>0</v>
      </c>
      <c r="DL65" s="633"/>
      <c r="DM65" s="633"/>
      <c r="DO65" s="447">
        <f t="shared" si="138"/>
        <v>2</v>
      </c>
      <c r="DP65" s="447">
        <f t="shared" si="139"/>
        <v>4</v>
      </c>
      <c r="DQ65" s="447">
        <f t="shared" si="140"/>
        <v>14</v>
      </c>
      <c r="DR65" s="447">
        <f t="shared" si="141"/>
        <v>34</v>
      </c>
      <c r="DS65" s="447">
        <f t="shared" si="142"/>
        <v>48</v>
      </c>
      <c r="DT65" s="447">
        <f t="shared" si="143"/>
        <v>5</v>
      </c>
      <c r="DU65" s="447">
        <f t="shared" si="144"/>
        <v>-23</v>
      </c>
      <c r="DV65" s="447">
        <f t="shared" si="145"/>
        <v>-1</v>
      </c>
      <c r="DW65" s="447">
        <f t="shared" si="146"/>
        <v>0</v>
      </c>
      <c r="DX65" s="447">
        <f t="shared" si="147"/>
        <v>4</v>
      </c>
      <c r="DY65" s="447">
        <f t="shared" si="123"/>
        <v>-15</v>
      </c>
      <c r="DZ65" s="447">
        <f t="shared" si="124"/>
        <v>8</v>
      </c>
      <c r="EA65" s="447">
        <f t="shared" si="125"/>
        <v>-6</v>
      </c>
      <c r="EB65" s="447">
        <f t="shared" si="126"/>
        <v>40</v>
      </c>
      <c r="EC65" s="447">
        <f t="shared" si="127"/>
        <v>62</v>
      </c>
      <c r="ED65" s="447">
        <f t="shared" si="128"/>
        <v>3</v>
      </c>
      <c r="EE65" s="240">
        <f t="shared" si="129"/>
        <v>-27</v>
      </c>
    </row>
    <row r="66" spans="1:135" ht="16.5">
      <c r="A66" s="216" t="s">
        <v>1227</v>
      </c>
      <c r="B66" s="216" t="s">
        <v>31</v>
      </c>
      <c r="D66" s="216" t="s">
        <v>1087</v>
      </c>
      <c r="E66" s="216" t="s">
        <v>1040</v>
      </c>
      <c r="F66" s="222" t="s">
        <v>370</v>
      </c>
      <c r="G66" s="411" t="s">
        <v>1754</v>
      </c>
      <c r="H66" s="226">
        <v>0</v>
      </c>
      <c r="I66" s="227">
        <v>0</v>
      </c>
      <c r="J66" s="241">
        <v>0</v>
      </c>
      <c r="K66" s="242" t="s">
        <v>1823</v>
      </c>
      <c r="L66" s="225">
        <v>0</v>
      </c>
      <c r="M66" s="227">
        <v>0</v>
      </c>
      <c r="N66" s="225">
        <v>0</v>
      </c>
      <c r="O66" s="227">
        <v>0</v>
      </c>
      <c r="P66" s="225">
        <v>0</v>
      </c>
      <c r="Q66" s="226">
        <v>0</v>
      </c>
      <c r="R66" s="225">
        <v>0</v>
      </c>
      <c r="S66" s="227">
        <v>0</v>
      </c>
      <c r="T66" s="226">
        <v>4</v>
      </c>
      <c r="U66" s="226">
        <v>0</v>
      </c>
      <c r="V66" s="225">
        <v>5</v>
      </c>
      <c r="W66" s="227">
        <v>0</v>
      </c>
      <c r="X66" s="226">
        <v>3</v>
      </c>
      <c r="Y66" s="227">
        <v>0</v>
      </c>
      <c r="Z66" s="241">
        <v>2</v>
      </c>
      <c r="AA66" s="252" t="s">
        <v>1823</v>
      </c>
      <c r="AB66" s="523">
        <v>5</v>
      </c>
      <c r="AC66" s="524">
        <v>0</v>
      </c>
      <c r="AD66" s="226">
        <v>19</v>
      </c>
      <c r="AE66" s="227">
        <v>0</v>
      </c>
      <c r="AF66" s="560">
        <f>+AH66</f>
        <v>22</v>
      </c>
      <c r="AG66" s="559" t="s">
        <v>1823</v>
      </c>
      <c r="AH66" s="225">
        <v>22</v>
      </c>
      <c r="AI66" s="227">
        <v>0</v>
      </c>
      <c r="AJ66" s="266"/>
      <c r="AK66" s="225">
        <v>20</v>
      </c>
      <c r="AL66" s="226">
        <v>1</v>
      </c>
      <c r="AM66" s="225">
        <v>10</v>
      </c>
      <c r="AN66" s="227">
        <v>1</v>
      </c>
      <c r="AO66" s="239">
        <f>+AQ66</f>
        <v>8</v>
      </c>
      <c r="AP66" s="242" t="s">
        <v>1823</v>
      </c>
      <c r="AQ66" s="229">
        <v>8</v>
      </c>
      <c r="AR66" s="230">
        <v>0</v>
      </c>
      <c r="AS66" s="241">
        <f t="shared" ref="AS66" si="468">+AQ66</f>
        <v>8</v>
      </c>
      <c r="AT66" s="242" t="s">
        <v>1823</v>
      </c>
      <c r="AU66" s="229">
        <v>9</v>
      </c>
      <c r="AV66" s="230">
        <v>0</v>
      </c>
      <c r="AW66" s="241">
        <f t="shared" ref="AW66" si="469">+AU66</f>
        <v>9</v>
      </c>
      <c r="AX66" s="242" t="s">
        <v>1823</v>
      </c>
      <c r="AY66" s="241">
        <f t="shared" ref="AY66:AY68" si="470">+AW66</f>
        <v>9</v>
      </c>
      <c r="AZ66" s="242" t="s">
        <v>1823</v>
      </c>
      <c r="BA66" s="241">
        <f t="shared" ref="BA66:BA68" si="471">+AY66</f>
        <v>9</v>
      </c>
      <c r="BB66" s="242" t="s">
        <v>1823</v>
      </c>
      <c r="BC66" s="241">
        <f t="shared" ref="BC66:BC68" si="472">+BA66</f>
        <v>9</v>
      </c>
      <c r="BD66" s="242" t="s">
        <v>1823</v>
      </c>
      <c r="BE66" s="241">
        <f t="shared" ref="BE66:BE68" si="473">+BC66</f>
        <v>9</v>
      </c>
      <c r="BF66" s="242" t="s">
        <v>1823</v>
      </c>
      <c r="BG66" s="229">
        <v>9</v>
      </c>
      <c r="BH66" s="230">
        <v>0</v>
      </c>
      <c r="BI66" s="229">
        <v>11</v>
      </c>
      <c r="BJ66" s="230">
        <v>0</v>
      </c>
      <c r="BK66" s="241">
        <v>0</v>
      </c>
      <c r="BL66" s="242" t="s">
        <v>1823</v>
      </c>
      <c r="BM66" s="241">
        <f t="shared" ref="BM66:BM68" si="474">+BK66</f>
        <v>0</v>
      </c>
      <c r="BN66" s="242" t="s">
        <v>1823</v>
      </c>
      <c r="BO66" s="267"/>
      <c r="BP66" s="248"/>
      <c r="BQ66" s="249"/>
      <c r="BR66" s="248"/>
      <c r="BS66" s="249"/>
      <c r="BT66" s="248"/>
      <c r="BU66" s="249"/>
      <c r="BV66" s="248"/>
      <c r="BW66" s="249"/>
      <c r="BX66" s="248">
        <v>2</v>
      </c>
      <c r="BY66" s="249"/>
      <c r="BZ66" s="248"/>
      <c r="CA66" s="249"/>
      <c r="CB66" s="250" t="s">
        <v>262</v>
      </c>
      <c r="CC66" s="238" t="s">
        <v>587</v>
      </c>
      <c r="CD66" s="238"/>
      <c r="CE66" s="226"/>
      <c r="CF66" s="227"/>
      <c r="CQ66" s="240">
        <f t="shared" si="269"/>
        <v>22</v>
      </c>
      <c r="CT66" s="437">
        <f t="shared" si="422"/>
        <v>0</v>
      </c>
      <c r="CU66" s="437">
        <f t="shared" si="332"/>
        <v>0</v>
      </c>
      <c r="CV66" s="437">
        <f t="shared" si="423"/>
        <v>0</v>
      </c>
      <c r="CW66" s="437">
        <f t="shared" si="424"/>
        <v>0</v>
      </c>
      <c r="CX66" s="437">
        <f t="shared" si="425"/>
        <v>0</v>
      </c>
      <c r="CY66" s="437">
        <f t="shared" si="426"/>
        <v>0</v>
      </c>
      <c r="CZ66" s="437">
        <f t="shared" si="427"/>
        <v>4</v>
      </c>
      <c r="DA66" s="437">
        <f t="shared" si="428"/>
        <v>5</v>
      </c>
      <c r="DB66" s="437">
        <f t="shared" si="429"/>
        <v>3</v>
      </c>
      <c r="DC66" s="437">
        <f t="shared" si="430"/>
        <v>2</v>
      </c>
      <c r="DD66" s="437">
        <f t="shared" si="431"/>
        <v>5</v>
      </c>
      <c r="DE66" s="437">
        <f t="shared" si="333"/>
        <v>19</v>
      </c>
      <c r="DF66" s="437">
        <f t="shared" si="275"/>
        <v>22</v>
      </c>
      <c r="DG66" s="496">
        <f t="shared" si="334"/>
        <v>22</v>
      </c>
      <c r="DH66" s="496">
        <f t="shared" si="413"/>
        <v>21</v>
      </c>
      <c r="DI66" s="496">
        <f t="shared" si="414"/>
        <v>11</v>
      </c>
      <c r="DJ66" s="496">
        <f t="shared" si="415"/>
        <v>8</v>
      </c>
      <c r="DK66" s="437">
        <f t="shared" si="416"/>
        <v>8</v>
      </c>
      <c r="DL66" s="633"/>
      <c r="DM66" s="633"/>
      <c r="DO66" s="447">
        <f t="shared" si="138"/>
        <v>2</v>
      </c>
      <c r="DP66" s="447">
        <f t="shared" si="139"/>
        <v>4</v>
      </c>
      <c r="DQ66" s="447">
        <f t="shared" si="140"/>
        <v>14</v>
      </c>
      <c r="DR66" s="447">
        <f t="shared" si="141"/>
        <v>34</v>
      </c>
      <c r="DS66" s="447">
        <f t="shared" si="142"/>
        <v>48</v>
      </c>
      <c r="DT66" s="447">
        <f t="shared" si="143"/>
        <v>9</v>
      </c>
      <c r="DU66" s="447">
        <f t="shared" si="144"/>
        <v>-22</v>
      </c>
      <c r="DV66" s="447">
        <f t="shared" si="145"/>
        <v>-3</v>
      </c>
      <c r="DW66" s="447">
        <f t="shared" si="146"/>
        <v>-1</v>
      </c>
      <c r="DX66" s="447">
        <f t="shared" si="147"/>
        <v>6</v>
      </c>
      <c r="DY66" s="447">
        <f t="shared" si="123"/>
        <v>-1</v>
      </c>
      <c r="DZ66" s="447">
        <f t="shared" si="124"/>
        <v>11</v>
      </c>
      <c r="EA66" s="447">
        <f t="shared" si="125"/>
        <v>-6</v>
      </c>
      <c r="EB66" s="447">
        <f t="shared" si="126"/>
        <v>50</v>
      </c>
      <c r="EC66" s="447">
        <f t="shared" si="127"/>
        <v>51</v>
      </c>
      <c r="ED66" s="447">
        <f t="shared" si="128"/>
        <v>0</v>
      </c>
      <c r="EE66" s="240">
        <f t="shared" si="129"/>
        <v>-27</v>
      </c>
    </row>
    <row r="67" spans="1:135" ht="16.5">
      <c r="A67" s="216" t="s">
        <v>1227</v>
      </c>
      <c r="B67" s="216" t="s">
        <v>31</v>
      </c>
      <c r="D67" s="216" t="s">
        <v>1087</v>
      </c>
      <c r="E67" s="216" t="s">
        <v>1040</v>
      </c>
      <c r="F67" s="222" t="s">
        <v>370</v>
      </c>
      <c r="G67" s="411" t="s">
        <v>1755</v>
      </c>
      <c r="H67" s="276">
        <v>2</v>
      </c>
      <c r="I67" s="272">
        <v>4</v>
      </c>
      <c r="J67" s="225">
        <v>0</v>
      </c>
      <c r="K67" s="227">
        <v>0</v>
      </c>
      <c r="L67" s="225">
        <v>0</v>
      </c>
      <c r="M67" s="227">
        <v>0</v>
      </c>
      <c r="N67" s="225">
        <v>0</v>
      </c>
      <c r="O67" s="227">
        <v>0</v>
      </c>
      <c r="P67" s="225">
        <v>0</v>
      </c>
      <c r="Q67" s="226">
        <v>0</v>
      </c>
      <c r="R67" s="225">
        <v>0</v>
      </c>
      <c r="S67" s="227">
        <v>0</v>
      </c>
      <c r="T67" s="226">
        <v>1</v>
      </c>
      <c r="U67" s="226">
        <v>0</v>
      </c>
      <c r="V67" s="225">
        <v>0</v>
      </c>
      <c r="W67" s="227">
        <v>0</v>
      </c>
      <c r="X67" s="239">
        <f>+V67</f>
        <v>0</v>
      </c>
      <c r="Y67" s="242" t="s">
        <v>1823</v>
      </c>
      <c r="Z67" s="226">
        <v>0</v>
      </c>
      <c r="AA67" s="226">
        <v>0</v>
      </c>
      <c r="AB67" s="523">
        <v>0</v>
      </c>
      <c r="AC67" s="524">
        <v>0</v>
      </c>
      <c r="AD67" s="226">
        <v>5</v>
      </c>
      <c r="AE67" s="227">
        <v>0</v>
      </c>
      <c r="AF67" s="226">
        <v>5</v>
      </c>
      <c r="AG67" s="242" t="s">
        <v>1823</v>
      </c>
      <c r="AH67" s="442">
        <f>+AF67</f>
        <v>5</v>
      </c>
      <c r="AI67" s="443" t="s">
        <v>1823</v>
      </c>
      <c r="AJ67" s="266"/>
      <c r="AK67" s="225">
        <v>1</v>
      </c>
      <c r="AL67" s="227">
        <v>0</v>
      </c>
      <c r="AM67" s="442">
        <f>+AO67</f>
        <v>6</v>
      </c>
      <c r="AN67" s="445">
        <f>+AP67</f>
        <v>3</v>
      </c>
      <c r="AO67" s="442">
        <f>+AQ67</f>
        <v>6</v>
      </c>
      <c r="AP67" s="445">
        <f>+AR67</f>
        <v>3</v>
      </c>
      <c r="AQ67" s="229">
        <v>6</v>
      </c>
      <c r="AR67" s="230">
        <v>3</v>
      </c>
      <c r="AS67" s="229">
        <v>6</v>
      </c>
      <c r="AT67" s="230">
        <v>3</v>
      </c>
      <c r="AU67" s="229">
        <v>6</v>
      </c>
      <c r="AV67" s="230">
        <v>3</v>
      </c>
      <c r="AW67" s="241">
        <f t="shared" ref="AW67:BF67" si="475">+AY67</f>
        <v>5</v>
      </c>
      <c r="AX67" s="21">
        <f t="shared" si="475"/>
        <v>3</v>
      </c>
      <c r="AY67" s="241">
        <f t="shared" si="475"/>
        <v>5</v>
      </c>
      <c r="AZ67" s="21">
        <f t="shared" si="475"/>
        <v>3</v>
      </c>
      <c r="BA67" s="241">
        <f t="shared" si="475"/>
        <v>5</v>
      </c>
      <c r="BB67" s="21">
        <f t="shared" si="475"/>
        <v>3</v>
      </c>
      <c r="BC67" s="241">
        <f t="shared" si="475"/>
        <v>5</v>
      </c>
      <c r="BD67" s="21">
        <f t="shared" si="475"/>
        <v>3</v>
      </c>
      <c r="BE67" s="241">
        <f t="shared" si="475"/>
        <v>5</v>
      </c>
      <c r="BF67" s="21">
        <f t="shared" si="475"/>
        <v>3</v>
      </c>
      <c r="BG67" s="241">
        <f>+BI67</f>
        <v>5</v>
      </c>
      <c r="BH67" s="21">
        <f>+BJ67</f>
        <v>3</v>
      </c>
      <c r="BI67" s="229">
        <v>5</v>
      </c>
      <c r="BJ67" s="230">
        <v>3</v>
      </c>
      <c r="BK67" s="241">
        <f t="shared" ref="BK67" si="476">+BI67</f>
        <v>5</v>
      </c>
      <c r="BL67" s="21">
        <f t="shared" ref="BL67" si="477">+BJ67</f>
        <v>3</v>
      </c>
      <c r="BM67" s="241">
        <f t="shared" si="474"/>
        <v>5</v>
      </c>
      <c r="BN67" s="21">
        <f t="shared" ref="BN67" si="478">+BL67</f>
        <v>3</v>
      </c>
      <c r="BO67" s="267"/>
      <c r="BP67" s="248">
        <v>7</v>
      </c>
      <c r="BQ67" s="249">
        <v>3</v>
      </c>
      <c r="BR67" s="248">
        <v>7</v>
      </c>
      <c r="BS67" s="249">
        <v>3</v>
      </c>
      <c r="BT67" s="248">
        <v>6</v>
      </c>
      <c r="BU67" s="249">
        <v>3</v>
      </c>
      <c r="BV67" s="248">
        <v>7</v>
      </c>
      <c r="BW67" s="249">
        <v>3</v>
      </c>
      <c r="BX67" s="248"/>
      <c r="BY67" s="249"/>
      <c r="BZ67" s="248"/>
      <c r="CA67" s="249"/>
      <c r="CB67" s="250" t="s">
        <v>648</v>
      </c>
      <c r="CC67" s="238" t="s">
        <v>588</v>
      </c>
      <c r="CD67" s="238"/>
      <c r="CE67" s="226"/>
      <c r="CF67" s="227"/>
      <c r="CQ67" s="240">
        <f t="shared" ref="CQ67:CQ96" si="479">MAX(H67:AI67)</f>
        <v>5</v>
      </c>
      <c r="CT67" s="437">
        <f t="shared" si="422"/>
        <v>6</v>
      </c>
      <c r="CU67" s="437">
        <f t="shared" si="332"/>
        <v>0</v>
      </c>
      <c r="CV67" s="437">
        <f t="shared" si="423"/>
        <v>0</v>
      </c>
      <c r="CW67" s="437">
        <f t="shared" si="424"/>
        <v>0</v>
      </c>
      <c r="CX67" s="437">
        <f t="shared" si="425"/>
        <v>0</v>
      </c>
      <c r="CY67" s="437">
        <f t="shared" si="426"/>
        <v>0</v>
      </c>
      <c r="CZ67" s="437">
        <f t="shared" si="427"/>
        <v>1</v>
      </c>
      <c r="DA67" s="437">
        <f t="shared" si="428"/>
        <v>0</v>
      </c>
      <c r="DB67" s="437">
        <f t="shared" si="429"/>
        <v>0</v>
      </c>
      <c r="DC67" s="437">
        <f t="shared" si="430"/>
        <v>0</v>
      </c>
      <c r="DD67" s="437">
        <f t="shared" si="431"/>
        <v>0</v>
      </c>
      <c r="DE67" s="437">
        <f t="shared" si="333"/>
        <v>5</v>
      </c>
      <c r="DF67" s="437">
        <f t="shared" si="275"/>
        <v>5</v>
      </c>
      <c r="DG67" s="496">
        <f t="shared" si="334"/>
        <v>5</v>
      </c>
      <c r="DH67" s="496">
        <f t="shared" si="413"/>
        <v>1</v>
      </c>
      <c r="DI67" s="496">
        <f t="shared" si="414"/>
        <v>9</v>
      </c>
      <c r="DJ67" s="496">
        <f t="shared" si="415"/>
        <v>9</v>
      </c>
      <c r="DK67" s="437">
        <f t="shared" si="416"/>
        <v>9</v>
      </c>
      <c r="DL67" s="633"/>
      <c r="DM67" s="633"/>
      <c r="DO67" s="447">
        <f t="shared" si="138"/>
        <v>2</v>
      </c>
      <c r="DP67" s="447">
        <f t="shared" si="139"/>
        <v>4</v>
      </c>
      <c r="DQ67" s="447">
        <f t="shared" si="140"/>
        <v>14</v>
      </c>
      <c r="DR67" s="447">
        <f t="shared" si="141"/>
        <v>34</v>
      </c>
      <c r="DS67" s="447">
        <f t="shared" si="142"/>
        <v>48</v>
      </c>
      <c r="DT67" s="447">
        <f t="shared" si="143"/>
        <v>10</v>
      </c>
      <c r="DU67" s="447">
        <f t="shared" si="144"/>
        <v>-23</v>
      </c>
      <c r="DV67" s="447">
        <f t="shared" si="145"/>
        <v>-3</v>
      </c>
      <c r="DW67" s="447">
        <f t="shared" si="146"/>
        <v>-1</v>
      </c>
      <c r="DX67" s="447">
        <f t="shared" si="147"/>
        <v>6</v>
      </c>
      <c r="DY67" s="447">
        <f t="shared" si="123"/>
        <v>4</v>
      </c>
      <c r="DZ67" s="447">
        <f t="shared" si="124"/>
        <v>11</v>
      </c>
      <c r="EA67" s="447">
        <f t="shared" si="125"/>
        <v>-6</v>
      </c>
      <c r="EB67" s="447">
        <f t="shared" si="126"/>
        <v>42</v>
      </c>
      <c r="EC67" s="447">
        <f t="shared" si="127"/>
        <v>55</v>
      </c>
      <c r="ED67" s="447">
        <f t="shared" si="128"/>
        <v>0</v>
      </c>
      <c r="EE67" s="240">
        <f t="shared" si="129"/>
        <v>-27</v>
      </c>
    </row>
    <row r="68" spans="1:135" ht="16.5">
      <c r="A68" s="216" t="s">
        <v>1227</v>
      </c>
      <c r="B68" s="216" t="s">
        <v>31</v>
      </c>
      <c r="D68" s="216" t="s">
        <v>1087</v>
      </c>
      <c r="E68" s="216" t="s">
        <v>1040</v>
      </c>
      <c r="F68" s="222" t="s">
        <v>377</v>
      </c>
      <c r="G68" s="411" t="s">
        <v>1758</v>
      </c>
      <c r="H68" s="226">
        <v>0</v>
      </c>
      <c r="I68" s="227">
        <v>0</v>
      </c>
      <c r="J68" s="225">
        <v>0</v>
      </c>
      <c r="K68" s="227">
        <v>0</v>
      </c>
      <c r="L68" s="225">
        <v>0</v>
      </c>
      <c r="M68" s="253">
        <v>0</v>
      </c>
      <c r="N68" s="279">
        <v>0</v>
      </c>
      <c r="O68" s="227">
        <v>0</v>
      </c>
      <c r="P68" s="225">
        <v>0</v>
      </c>
      <c r="Q68" s="227">
        <v>0</v>
      </c>
      <c r="R68" s="225">
        <v>0</v>
      </c>
      <c r="S68" s="227">
        <v>0</v>
      </c>
      <c r="T68" s="226">
        <v>0</v>
      </c>
      <c r="U68" s="227">
        <v>0</v>
      </c>
      <c r="V68" s="226">
        <v>0</v>
      </c>
      <c r="W68" s="226">
        <v>0</v>
      </c>
      <c r="X68" s="241">
        <f>+Z68</f>
        <v>0</v>
      </c>
      <c r="Y68" s="242" t="s">
        <v>1823</v>
      </c>
      <c r="Z68" s="226">
        <v>0</v>
      </c>
      <c r="AA68" s="226">
        <v>0</v>
      </c>
      <c r="AB68" s="523">
        <v>0</v>
      </c>
      <c r="AC68" s="524">
        <v>0</v>
      </c>
      <c r="AD68" s="239">
        <f>+AB68</f>
        <v>0</v>
      </c>
      <c r="AE68" s="242" t="s">
        <v>1823</v>
      </c>
      <c r="AF68" s="241">
        <f>+AD68</f>
        <v>0</v>
      </c>
      <c r="AG68" s="242" t="s">
        <v>1823</v>
      </c>
      <c r="AH68" s="225">
        <v>0</v>
      </c>
      <c r="AI68" s="227">
        <v>0</v>
      </c>
      <c r="AJ68" s="246"/>
      <c r="AK68" s="225">
        <v>0</v>
      </c>
      <c r="AL68" s="226">
        <v>0</v>
      </c>
      <c r="AM68" s="241">
        <v>0</v>
      </c>
      <c r="AN68" s="242" t="s">
        <v>1823</v>
      </c>
      <c r="AO68" s="239">
        <v>0</v>
      </c>
      <c r="AP68" s="242" t="s">
        <v>1823</v>
      </c>
      <c r="AQ68" s="229">
        <v>0</v>
      </c>
      <c r="AR68" s="230">
        <v>0</v>
      </c>
      <c r="AS68" s="229">
        <v>0</v>
      </c>
      <c r="AT68" s="230">
        <v>0</v>
      </c>
      <c r="AU68" s="229">
        <v>0</v>
      </c>
      <c r="AV68" s="230">
        <v>0</v>
      </c>
      <c r="AW68" s="241">
        <v>0</v>
      </c>
      <c r="AX68" s="242" t="s">
        <v>1823</v>
      </c>
      <c r="AY68" s="241">
        <f t="shared" si="470"/>
        <v>0</v>
      </c>
      <c r="AZ68" s="242" t="s">
        <v>1823</v>
      </c>
      <c r="BA68" s="241">
        <f t="shared" si="471"/>
        <v>0</v>
      </c>
      <c r="BB68" s="242" t="s">
        <v>1823</v>
      </c>
      <c r="BC68" s="241">
        <f t="shared" si="472"/>
        <v>0</v>
      </c>
      <c r="BD68" s="242" t="s">
        <v>1823</v>
      </c>
      <c r="BE68" s="241">
        <f t="shared" si="473"/>
        <v>0</v>
      </c>
      <c r="BF68" s="242" t="s">
        <v>1823</v>
      </c>
      <c r="BG68" s="241">
        <f t="shared" ref="BG68" si="480">+BE68</f>
        <v>0</v>
      </c>
      <c r="BH68" s="242" t="s">
        <v>1823</v>
      </c>
      <c r="BI68" s="229">
        <v>0</v>
      </c>
      <c r="BJ68" s="230">
        <v>0</v>
      </c>
      <c r="BK68" s="241">
        <v>0</v>
      </c>
      <c r="BL68" s="242" t="s">
        <v>1823</v>
      </c>
      <c r="BM68" s="241">
        <f t="shared" si="474"/>
        <v>0</v>
      </c>
      <c r="BN68" s="242" t="s">
        <v>1823</v>
      </c>
      <c r="BO68" s="247"/>
      <c r="BP68" s="248"/>
      <c r="BQ68" s="249"/>
      <c r="BR68" s="248"/>
      <c r="BS68" s="249"/>
      <c r="BT68" s="248"/>
      <c r="BU68" s="249"/>
      <c r="BV68" s="248"/>
      <c r="BW68" s="249"/>
      <c r="BX68" s="248"/>
      <c r="BY68" s="249"/>
      <c r="BZ68" s="248"/>
      <c r="CA68" s="249"/>
      <c r="CB68" s="250" t="s">
        <v>585</v>
      </c>
      <c r="CC68" s="237" t="s">
        <v>584</v>
      </c>
      <c r="CE68" s="226"/>
      <c r="CF68" s="227"/>
      <c r="CQ68" s="240">
        <f t="shared" si="479"/>
        <v>0</v>
      </c>
      <c r="CT68" s="437">
        <f t="shared" si="422"/>
        <v>0</v>
      </c>
      <c r="CU68" s="437">
        <f t="shared" si="332"/>
        <v>0</v>
      </c>
      <c r="CV68" s="437">
        <f t="shared" si="423"/>
        <v>0</v>
      </c>
      <c r="CW68" s="437">
        <f t="shared" si="424"/>
        <v>0</v>
      </c>
      <c r="CX68" s="437">
        <f t="shared" si="425"/>
        <v>0</v>
      </c>
      <c r="CY68" s="437">
        <f t="shared" si="426"/>
        <v>0</v>
      </c>
      <c r="CZ68" s="437">
        <f t="shared" si="427"/>
        <v>0</v>
      </c>
      <c r="DA68" s="437">
        <f t="shared" si="428"/>
        <v>0</v>
      </c>
      <c r="DB68" s="437">
        <f t="shared" si="429"/>
        <v>0</v>
      </c>
      <c r="DC68" s="437">
        <f t="shared" si="430"/>
        <v>0</v>
      </c>
      <c r="DD68" s="437">
        <f t="shared" si="431"/>
        <v>0</v>
      </c>
      <c r="DE68" s="437">
        <f t="shared" si="333"/>
        <v>0</v>
      </c>
      <c r="DF68" s="437">
        <f t="shared" si="275"/>
        <v>0</v>
      </c>
      <c r="DG68" s="496">
        <f t="shared" si="334"/>
        <v>0</v>
      </c>
      <c r="DH68" s="496">
        <f t="shared" si="413"/>
        <v>0</v>
      </c>
      <c r="DI68" s="496">
        <f t="shared" si="414"/>
        <v>0</v>
      </c>
      <c r="DJ68" s="496">
        <f t="shared" si="415"/>
        <v>0</v>
      </c>
      <c r="DK68" s="437">
        <f t="shared" si="416"/>
        <v>0</v>
      </c>
      <c r="DL68" s="633"/>
      <c r="DM68" s="633"/>
      <c r="DO68" s="447">
        <f t="shared" si="138"/>
        <v>2</v>
      </c>
      <c r="DP68" s="447">
        <f t="shared" si="139"/>
        <v>4</v>
      </c>
      <c r="DQ68" s="447">
        <f t="shared" si="140"/>
        <v>14</v>
      </c>
      <c r="DR68" s="447">
        <f t="shared" si="141"/>
        <v>34</v>
      </c>
      <c r="DS68" s="447">
        <f t="shared" si="142"/>
        <v>48</v>
      </c>
      <c r="DT68" s="447">
        <f t="shared" si="143"/>
        <v>10</v>
      </c>
      <c r="DU68" s="447">
        <f t="shared" si="144"/>
        <v>-23</v>
      </c>
      <c r="DV68" s="447">
        <f t="shared" si="145"/>
        <v>-3</v>
      </c>
      <c r="DW68" s="447">
        <f t="shared" si="146"/>
        <v>-1</v>
      </c>
      <c r="DX68" s="447">
        <f t="shared" si="147"/>
        <v>6</v>
      </c>
      <c r="DY68" s="447">
        <f t="shared" si="123"/>
        <v>4</v>
      </c>
      <c r="DZ68" s="447">
        <f t="shared" si="124"/>
        <v>11</v>
      </c>
      <c r="EA68" s="447">
        <f t="shared" si="125"/>
        <v>-6</v>
      </c>
      <c r="EB68" s="447">
        <f t="shared" si="126"/>
        <v>42</v>
      </c>
      <c r="EC68" s="447">
        <f t="shared" si="127"/>
        <v>55</v>
      </c>
      <c r="ED68" s="447">
        <f t="shared" si="128"/>
        <v>0</v>
      </c>
      <c r="EE68" s="240">
        <f t="shared" si="129"/>
        <v>-27</v>
      </c>
    </row>
    <row r="69" spans="1:135" ht="16.5">
      <c r="A69" s="216" t="s">
        <v>1227</v>
      </c>
      <c r="B69" s="216" t="s">
        <v>31</v>
      </c>
      <c r="D69" s="216" t="s">
        <v>1087</v>
      </c>
      <c r="E69" s="216" t="s">
        <v>1040</v>
      </c>
      <c r="F69" s="222" t="s">
        <v>370</v>
      </c>
      <c r="G69" s="411" t="s">
        <v>1756</v>
      </c>
      <c r="H69" s="226">
        <v>0</v>
      </c>
      <c r="I69" s="227">
        <v>0</v>
      </c>
      <c r="J69" s="225">
        <v>0</v>
      </c>
      <c r="K69" s="227">
        <v>0</v>
      </c>
      <c r="L69" s="225">
        <v>0</v>
      </c>
      <c r="M69" s="227">
        <v>0</v>
      </c>
      <c r="N69" s="225">
        <v>0</v>
      </c>
      <c r="O69" s="227">
        <v>0</v>
      </c>
      <c r="P69" s="225">
        <v>0</v>
      </c>
      <c r="Q69" s="226">
        <v>0</v>
      </c>
      <c r="R69" s="225">
        <v>0</v>
      </c>
      <c r="S69" s="227">
        <v>0</v>
      </c>
      <c r="T69" s="226">
        <v>0</v>
      </c>
      <c r="U69" s="227">
        <v>0</v>
      </c>
      <c r="V69" s="225">
        <v>0</v>
      </c>
      <c r="W69" s="227">
        <v>0</v>
      </c>
      <c r="X69" s="241">
        <f>+Z69</f>
        <v>0</v>
      </c>
      <c r="Y69" s="242" t="s">
        <v>1823</v>
      </c>
      <c r="Z69" s="226">
        <v>0</v>
      </c>
      <c r="AA69" s="226">
        <v>0</v>
      </c>
      <c r="AB69" s="523">
        <v>0</v>
      </c>
      <c r="AC69" s="524">
        <v>0</v>
      </c>
      <c r="AD69" s="226">
        <v>0</v>
      </c>
      <c r="AE69" s="227">
        <v>0</v>
      </c>
      <c r="AF69" s="225">
        <v>0</v>
      </c>
      <c r="AG69" s="227">
        <v>0</v>
      </c>
      <c r="AH69" s="241">
        <f>+AF69</f>
        <v>0</v>
      </c>
      <c r="AI69" s="242" t="s">
        <v>1823</v>
      </c>
      <c r="AJ69" s="266"/>
      <c r="AK69" s="225">
        <v>4</v>
      </c>
      <c r="AL69" s="226">
        <v>0</v>
      </c>
      <c r="AM69" s="225">
        <v>1</v>
      </c>
      <c r="AN69" s="227">
        <v>0</v>
      </c>
      <c r="AO69" s="239">
        <v>0</v>
      </c>
      <c r="AP69" s="242" t="s">
        <v>1823</v>
      </c>
      <c r="AQ69" s="229">
        <v>0</v>
      </c>
      <c r="AR69" s="230">
        <v>0</v>
      </c>
      <c r="AS69" s="229">
        <v>0</v>
      </c>
      <c r="AT69" s="230">
        <v>0</v>
      </c>
      <c r="AU69" s="229">
        <v>0</v>
      </c>
      <c r="AV69" s="230">
        <v>0</v>
      </c>
      <c r="AW69" s="241">
        <v>0</v>
      </c>
      <c r="AX69" s="242" t="s">
        <v>1823</v>
      </c>
      <c r="AY69" s="241">
        <f t="shared" ref="AY69:AY70" si="481">+AW69</f>
        <v>0</v>
      </c>
      <c r="AZ69" s="242" t="s">
        <v>1823</v>
      </c>
      <c r="BA69" s="229">
        <v>0</v>
      </c>
      <c r="BB69" s="229">
        <v>0</v>
      </c>
      <c r="BC69" s="241">
        <f t="shared" ref="BC69:BC70" si="482">+BA69</f>
        <v>0</v>
      </c>
      <c r="BD69" s="242" t="s">
        <v>1823</v>
      </c>
      <c r="BE69" s="241">
        <f t="shared" ref="BE69:BE70" si="483">+BC69</f>
        <v>0</v>
      </c>
      <c r="BF69" s="242" t="s">
        <v>1823</v>
      </c>
      <c r="BG69" s="241">
        <f t="shared" ref="BG69" si="484">+BE69</f>
        <v>0</v>
      </c>
      <c r="BH69" s="242" t="s">
        <v>1823</v>
      </c>
      <c r="BI69" s="229">
        <v>0</v>
      </c>
      <c r="BJ69" s="230">
        <v>0</v>
      </c>
      <c r="BK69" s="241">
        <v>0</v>
      </c>
      <c r="BL69" s="242" t="s">
        <v>1823</v>
      </c>
      <c r="BM69" s="241">
        <f t="shared" ref="BM69:BM70" si="485">+BK69</f>
        <v>0</v>
      </c>
      <c r="BN69" s="242" t="s">
        <v>1823</v>
      </c>
      <c r="BO69" s="267"/>
      <c r="BP69" s="248"/>
      <c r="BQ69" s="249"/>
      <c r="BR69" s="248"/>
      <c r="BS69" s="249"/>
      <c r="BT69" s="248"/>
      <c r="BU69" s="249"/>
      <c r="BV69" s="248"/>
      <c r="BW69" s="249"/>
      <c r="BX69" s="248"/>
      <c r="BY69" s="249"/>
      <c r="BZ69" s="248"/>
      <c r="CA69" s="249"/>
      <c r="CB69" s="250" t="s">
        <v>262</v>
      </c>
      <c r="CC69" s="238" t="s">
        <v>590</v>
      </c>
      <c r="CD69" s="238"/>
      <c r="CE69" s="226"/>
      <c r="CF69" s="227"/>
      <c r="CQ69" s="240">
        <f t="shared" si="479"/>
        <v>0</v>
      </c>
      <c r="CT69" s="437">
        <f t="shared" si="422"/>
        <v>0</v>
      </c>
      <c r="CU69" s="437">
        <f t="shared" si="332"/>
        <v>0</v>
      </c>
      <c r="CV69" s="437">
        <f t="shared" si="423"/>
        <v>0</v>
      </c>
      <c r="CW69" s="437">
        <f t="shared" si="424"/>
        <v>0</v>
      </c>
      <c r="CX69" s="437">
        <f t="shared" si="425"/>
        <v>0</v>
      </c>
      <c r="CY69" s="437">
        <f t="shared" si="426"/>
        <v>0</v>
      </c>
      <c r="CZ69" s="437">
        <f t="shared" si="427"/>
        <v>0</v>
      </c>
      <c r="DA69" s="437">
        <f t="shared" si="428"/>
        <v>0</v>
      </c>
      <c r="DB69" s="437">
        <f t="shared" si="429"/>
        <v>0</v>
      </c>
      <c r="DC69" s="437">
        <f t="shared" si="430"/>
        <v>0</v>
      </c>
      <c r="DD69" s="437">
        <f t="shared" si="431"/>
        <v>0</v>
      </c>
      <c r="DE69" s="437">
        <f t="shared" si="333"/>
        <v>0</v>
      </c>
      <c r="DF69" s="437">
        <f t="shared" si="275"/>
        <v>0</v>
      </c>
      <c r="DG69" s="496">
        <f t="shared" si="334"/>
        <v>0</v>
      </c>
      <c r="DH69" s="496">
        <f t="shared" si="413"/>
        <v>4</v>
      </c>
      <c r="DI69" s="496">
        <f t="shared" si="414"/>
        <v>1</v>
      </c>
      <c r="DJ69" s="496">
        <f t="shared" si="415"/>
        <v>0</v>
      </c>
      <c r="DK69" s="437">
        <f t="shared" si="416"/>
        <v>0</v>
      </c>
      <c r="DL69" s="633"/>
      <c r="DM69" s="633"/>
      <c r="DO69" s="447">
        <f t="shared" si="138"/>
        <v>2</v>
      </c>
      <c r="DP69" s="447">
        <f t="shared" si="139"/>
        <v>4</v>
      </c>
      <c r="DQ69" s="447">
        <f t="shared" si="140"/>
        <v>14</v>
      </c>
      <c r="DR69" s="447">
        <f t="shared" si="141"/>
        <v>34</v>
      </c>
      <c r="DS69" s="447">
        <f t="shared" si="142"/>
        <v>48</v>
      </c>
      <c r="DT69" s="447">
        <f t="shared" si="143"/>
        <v>10</v>
      </c>
      <c r="DU69" s="447">
        <f t="shared" si="144"/>
        <v>-23</v>
      </c>
      <c r="DV69" s="447">
        <f t="shared" si="145"/>
        <v>-3</v>
      </c>
      <c r="DW69" s="447">
        <f t="shared" si="146"/>
        <v>-1</v>
      </c>
      <c r="DX69" s="447">
        <f t="shared" si="147"/>
        <v>6</v>
      </c>
      <c r="DY69" s="447">
        <f t="shared" si="123"/>
        <v>4</v>
      </c>
      <c r="DZ69" s="447">
        <f t="shared" si="124"/>
        <v>11</v>
      </c>
      <c r="EA69" s="447">
        <f t="shared" si="125"/>
        <v>-6</v>
      </c>
      <c r="EB69" s="447">
        <f t="shared" si="126"/>
        <v>45</v>
      </c>
      <c r="EC69" s="447">
        <f t="shared" si="127"/>
        <v>56</v>
      </c>
      <c r="ED69" s="447">
        <f t="shared" si="128"/>
        <v>-1</v>
      </c>
      <c r="EE69" s="240">
        <f t="shared" si="129"/>
        <v>-27</v>
      </c>
    </row>
    <row r="70" spans="1:135" ht="16.5">
      <c r="A70" s="216" t="s">
        <v>1227</v>
      </c>
      <c r="B70" s="216" t="s">
        <v>31</v>
      </c>
      <c r="D70" s="216" t="s">
        <v>1087</v>
      </c>
      <c r="E70" s="216" t="s">
        <v>1040</v>
      </c>
      <c r="F70" s="222" t="s">
        <v>370</v>
      </c>
      <c r="G70" s="411" t="s">
        <v>1757</v>
      </c>
      <c r="H70" s="226">
        <v>0</v>
      </c>
      <c r="I70" s="227">
        <v>0</v>
      </c>
      <c r="J70" s="241">
        <v>0</v>
      </c>
      <c r="K70" s="242" t="s">
        <v>1823</v>
      </c>
      <c r="L70" s="225">
        <v>0</v>
      </c>
      <c r="M70" s="227">
        <v>0</v>
      </c>
      <c r="N70" s="225">
        <v>0</v>
      </c>
      <c r="O70" s="227">
        <v>0</v>
      </c>
      <c r="P70" s="225">
        <v>0</v>
      </c>
      <c r="Q70" s="226">
        <v>0</v>
      </c>
      <c r="R70" s="225">
        <v>0</v>
      </c>
      <c r="S70" s="227">
        <v>0</v>
      </c>
      <c r="T70" s="226">
        <v>0</v>
      </c>
      <c r="U70" s="226">
        <v>0</v>
      </c>
      <c r="V70" s="225">
        <v>0</v>
      </c>
      <c r="W70" s="227">
        <v>0</v>
      </c>
      <c r="X70" s="241">
        <f>+Z70</f>
        <v>0</v>
      </c>
      <c r="Y70" s="242" t="s">
        <v>1823</v>
      </c>
      <c r="Z70" s="226">
        <v>0</v>
      </c>
      <c r="AA70" s="226">
        <v>0</v>
      </c>
      <c r="AB70" s="523">
        <v>0</v>
      </c>
      <c r="AC70" s="541">
        <v>0</v>
      </c>
      <c r="AD70" s="226">
        <v>0</v>
      </c>
      <c r="AE70" s="227">
        <v>0</v>
      </c>
      <c r="AF70" s="225">
        <v>0</v>
      </c>
      <c r="AG70" s="227">
        <v>0</v>
      </c>
      <c r="AH70" s="225">
        <v>0</v>
      </c>
      <c r="AI70" s="227">
        <v>0</v>
      </c>
      <c r="AJ70" s="266"/>
      <c r="AK70" s="280">
        <v>0</v>
      </c>
      <c r="AL70" s="281">
        <v>0</v>
      </c>
      <c r="AM70" s="280">
        <v>0</v>
      </c>
      <c r="AN70" s="281">
        <v>0</v>
      </c>
      <c r="AO70" s="239">
        <v>0</v>
      </c>
      <c r="AP70" s="242" t="s">
        <v>1823</v>
      </c>
      <c r="AQ70" s="229">
        <v>0</v>
      </c>
      <c r="AR70" s="230">
        <v>0</v>
      </c>
      <c r="AS70" s="229">
        <v>0</v>
      </c>
      <c r="AT70" s="230">
        <v>0</v>
      </c>
      <c r="AU70" s="229">
        <v>0</v>
      </c>
      <c r="AV70" s="230">
        <v>0</v>
      </c>
      <c r="AW70" s="241">
        <v>0</v>
      </c>
      <c r="AX70" s="242" t="s">
        <v>1823</v>
      </c>
      <c r="AY70" s="241">
        <f t="shared" si="481"/>
        <v>0</v>
      </c>
      <c r="AZ70" s="242" t="s">
        <v>1823</v>
      </c>
      <c r="BA70" s="241">
        <f t="shared" ref="BA70" si="486">+AY70</f>
        <v>0</v>
      </c>
      <c r="BB70" s="242" t="s">
        <v>1823</v>
      </c>
      <c r="BC70" s="241">
        <f t="shared" si="482"/>
        <v>0</v>
      </c>
      <c r="BD70" s="242" t="s">
        <v>1823</v>
      </c>
      <c r="BE70" s="241">
        <f t="shared" si="483"/>
        <v>0</v>
      </c>
      <c r="BF70" s="242" t="s">
        <v>1823</v>
      </c>
      <c r="BG70" s="229">
        <v>0</v>
      </c>
      <c r="BH70" s="230">
        <v>0</v>
      </c>
      <c r="BI70" s="229">
        <v>0</v>
      </c>
      <c r="BJ70" s="230">
        <v>0</v>
      </c>
      <c r="BK70" s="241">
        <v>0</v>
      </c>
      <c r="BL70" s="242" t="s">
        <v>1823</v>
      </c>
      <c r="BM70" s="241">
        <f t="shared" si="485"/>
        <v>0</v>
      </c>
      <c r="BN70" s="242" t="s">
        <v>1823</v>
      </c>
      <c r="BO70" s="267"/>
      <c r="BP70" s="248"/>
      <c r="BQ70" s="249"/>
      <c r="BR70" s="248"/>
      <c r="BS70" s="249"/>
      <c r="BT70" s="248"/>
      <c r="BU70" s="249"/>
      <c r="BV70" s="248"/>
      <c r="BW70" s="249"/>
      <c r="BX70" s="248"/>
      <c r="BY70" s="249"/>
      <c r="BZ70" s="248"/>
      <c r="CA70" s="249"/>
      <c r="CB70" s="250" t="s">
        <v>262</v>
      </c>
      <c r="CC70" s="238" t="s">
        <v>631</v>
      </c>
      <c r="CD70" s="238"/>
      <c r="CE70" s="226"/>
      <c r="CF70" s="227"/>
      <c r="CQ70" s="240">
        <f t="shared" si="479"/>
        <v>0</v>
      </c>
      <c r="CT70" s="437">
        <f t="shared" si="422"/>
        <v>0</v>
      </c>
      <c r="CU70" s="437">
        <f t="shared" si="332"/>
        <v>0</v>
      </c>
      <c r="CV70" s="437">
        <f t="shared" si="423"/>
        <v>0</v>
      </c>
      <c r="CW70" s="437">
        <f t="shared" si="424"/>
        <v>0</v>
      </c>
      <c r="CX70" s="437">
        <f t="shared" si="425"/>
        <v>0</v>
      </c>
      <c r="CY70" s="437">
        <f t="shared" si="426"/>
        <v>0</v>
      </c>
      <c r="CZ70" s="437">
        <f t="shared" si="427"/>
        <v>0</v>
      </c>
      <c r="DA70" s="437">
        <f t="shared" si="428"/>
        <v>0</v>
      </c>
      <c r="DB70" s="437">
        <f t="shared" si="429"/>
        <v>0</v>
      </c>
      <c r="DC70" s="437">
        <f t="shared" si="430"/>
        <v>0</v>
      </c>
      <c r="DD70" s="437">
        <f t="shared" si="431"/>
        <v>0</v>
      </c>
      <c r="DE70" s="437">
        <f t="shared" si="333"/>
        <v>0</v>
      </c>
      <c r="DF70" s="437">
        <f t="shared" si="275"/>
        <v>0</v>
      </c>
      <c r="DG70" s="496">
        <f t="shared" si="334"/>
        <v>0</v>
      </c>
      <c r="DH70" s="496">
        <f t="shared" si="413"/>
        <v>0</v>
      </c>
      <c r="DI70" s="496">
        <f t="shared" si="414"/>
        <v>0</v>
      </c>
      <c r="DJ70" s="496">
        <f t="shared" si="415"/>
        <v>0</v>
      </c>
      <c r="DK70" s="437">
        <f t="shared" si="416"/>
        <v>0</v>
      </c>
      <c r="DL70" s="633"/>
      <c r="DM70" s="633"/>
      <c r="DO70" s="447">
        <f t="shared" si="138"/>
        <v>2</v>
      </c>
      <c r="DP70" s="447">
        <f t="shared" si="139"/>
        <v>4</v>
      </c>
      <c r="DQ70" s="447">
        <f t="shared" si="140"/>
        <v>14</v>
      </c>
      <c r="DR70" s="447">
        <f t="shared" si="141"/>
        <v>34</v>
      </c>
      <c r="DS70" s="447">
        <f t="shared" si="142"/>
        <v>48</v>
      </c>
      <c r="DT70" s="447">
        <f t="shared" si="143"/>
        <v>10</v>
      </c>
      <c r="DU70" s="447">
        <f t="shared" si="144"/>
        <v>-23</v>
      </c>
      <c r="DV70" s="447">
        <f t="shared" si="145"/>
        <v>-3</v>
      </c>
      <c r="DW70" s="447">
        <f t="shared" si="146"/>
        <v>-1</v>
      </c>
      <c r="DX70" s="447">
        <f t="shared" si="147"/>
        <v>6</v>
      </c>
      <c r="DY70" s="447">
        <f t="shared" si="123"/>
        <v>4</v>
      </c>
      <c r="DZ70" s="447">
        <f t="shared" si="124"/>
        <v>11</v>
      </c>
      <c r="EA70" s="447">
        <f t="shared" si="125"/>
        <v>-6</v>
      </c>
      <c r="EB70" s="447">
        <f t="shared" si="126"/>
        <v>45</v>
      </c>
      <c r="EC70" s="447">
        <f t="shared" si="127"/>
        <v>56</v>
      </c>
      <c r="ED70" s="447">
        <f t="shared" si="128"/>
        <v>-1</v>
      </c>
      <c r="EE70" s="240">
        <f t="shared" si="129"/>
        <v>-27</v>
      </c>
    </row>
    <row r="71" spans="1:135" ht="16.5">
      <c r="A71" s="216" t="s">
        <v>1227</v>
      </c>
      <c r="B71" s="216" t="s">
        <v>31</v>
      </c>
      <c r="D71" s="216" t="s">
        <v>1087</v>
      </c>
      <c r="E71" s="216" t="s">
        <v>1040</v>
      </c>
      <c r="F71" s="222" t="s">
        <v>370</v>
      </c>
      <c r="G71" s="411" t="s">
        <v>1759</v>
      </c>
      <c r="H71" s="226">
        <v>0</v>
      </c>
      <c r="I71" s="227">
        <v>0</v>
      </c>
      <c r="J71" s="225">
        <v>0</v>
      </c>
      <c r="K71" s="227">
        <v>0</v>
      </c>
      <c r="L71" s="225">
        <v>0</v>
      </c>
      <c r="M71" s="227">
        <v>0</v>
      </c>
      <c r="N71" s="225">
        <v>0</v>
      </c>
      <c r="O71" s="227">
        <v>0</v>
      </c>
      <c r="P71" s="225">
        <v>0</v>
      </c>
      <c r="Q71" s="226">
        <v>0</v>
      </c>
      <c r="R71" s="225">
        <v>0</v>
      </c>
      <c r="S71" s="227">
        <v>0</v>
      </c>
      <c r="T71" s="226">
        <v>0</v>
      </c>
      <c r="U71" s="226">
        <v>0</v>
      </c>
      <c r="V71" s="225">
        <v>0</v>
      </c>
      <c r="W71" s="227">
        <v>0</v>
      </c>
      <c r="X71" s="239">
        <f>+V71</f>
        <v>0</v>
      </c>
      <c r="Y71" s="242" t="s">
        <v>1823</v>
      </c>
      <c r="Z71" s="239">
        <f>+X71</f>
        <v>0</v>
      </c>
      <c r="AA71" s="252" t="s">
        <v>1823</v>
      </c>
      <c r="AB71" s="523">
        <v>0</v>
      </c>
      <c r="AC71" s="541">
        <v>0</v>
      </c>
      <c r="AD71" s="239">
        <f t="shared" ref="AD71" si="487">+AB71</f>
        <v>0</v>
      </c>
      <c r="AE71" s="242" t="s">
        <v>1823</v>
      </c>
      <c r="AF71" s="239">
        <f t="shared" ref="AF71" si="488">+AD71</f>
        <v>0</v>
      </c>
      <c r="AG71" s="242" t="s">
        <v>1823</v>
      </c>
      <c r="AH71" s="239">
        <f t="shared" ref="AH71" si="489">+AF71</f>
        <v>0</v>
      </c>
      <c r="AI71" s="242" t="s">
        <v>1823</v>
      </c>
      <c r="AJ71" s="266">
        <v>42194</v>
      </c>
      <c r="AK71" s="280">
        <v>0</v>
      </c>
      <c r="AL71" s="274">
        <v>0</v>
      </c>
      <c r="AM71" s="225">
        <v>0</v>
      </c>
      <c r="AN71" s="242" t="s">
        <v>1823</v>
      </c>
      <c r="AO71" s="239">
        <f>+AM71</f>
        <v>0</v>
      </c>
      <c r="AP71" s="242" t="s">
        <v>1823</v>
      </c>
      <c r="AQ71" s="229">
        <v>0</v>
      </c>
      <c r="AR71" s="230">
        <v>0</v>
      </c>
      <c r="AS71" s="229">
        <v>0</v>
      </c>
      <c r="AT71" s="230">
        <v>0</v>
      </c>
      <c r="AU71" s="229">
        <v>0</v>
      </c>
      <c r="AV71" s="230">
        <v>0</v>
      </c>
      <c r="AW71" s="241">
        <v>0</v>
      </c>
      <c r="AX71" s="242" t="s">
        <v>1823</v>
      </c>
      <c r="AY71" s="241">
        <f t="shared" ref="AY71" si="490">+AW71</f>
        <v>0</v>
      </c>
      <c r="AZ71" s="242" t="s">
        <v>1823</v>
      </c>
      <c r="BA71" s="229">
        <v>0</v>
      </c>
      <c r="BB71" s="229">
        <v>0</v>
      </c>
      <c r="BC71" s="241">
        <f t="shared" ref="BC71" si="491">+BA71</f>
        <v>0</v>
      </c>
      <c r="BD71" s="242" t="s">
        <v>1823</v>
      </c>
      <c r="BE71" s="241">
        <f t="shared" ref="BE71" si="492">+BC71</f>
        <v>0</v>
      </c>
      <c r="BF71" s="242" t="s">
        <v>1823</v>
      </c>
      <c r="BG71" s="229">
        <v>0</v>
      </c>
      <c r="BH71" s="230">
        <v>0</v>
      </c>
      <c r="BI71" s="229">
        <v>0</v>
      </c>
      <c r="BJ71" s="230">
        <v>0</v>
      </c>
      <c r="BK71" s="241">
        <v>0</v>
      </c>
      <c r="BL71" s="242" t="s">
        <v>1823</v>
      </c>
      <c r="BM71" s="241">
        <f t="shared" ref="BM71:BM74" si="493">+BK71</f>
        <v>0</v>
      </c>
      <c r="BN71" s="242" t="s">
        <v>1823</v>
      </c>
      <c r="BO71" s="267"/>
      <c r="BP71" s="248">
        <v>4</v>
      </c>
      <c r="BQ71" s="249"/>
      <c r="BR71" s="248">
        <v>4</v>
      </c>
      <c r="BS71" s="249"/>
      <c r="BT71" s="248">
        <v>3</v>
      </c>
      <c r="BU71" s="249"/>
      <c r="BV71" s="248"/>
      <c r="BW71" s="249"/>
      <c r="BX71" s="248">
        <v>5</v>
      </c>
      <c r="BY71" s="249"/>
      <c r="BZ71" s="248"/>
      <c r="CA71" s="249"/>
      <c r="CB71" s="282" t="s">
        <v>1231</v>
      </c>
      <c r="CC71" s="238"/>
      <c r="CD71" s="238"/>
      <c r="CE71" s="226"/>
      <c r="CF71" s="227"/>
      <c r="CQ71" s="240">
        <f t="shared" si="479"/>
        <v>0</v>
      </c>
      <c r="CT71" s="437">
        <f t="shared" si="422"/>
        <v>0</v>
      </c>
      <c r="CU71" s="437">
        <f t="shared" si="332"/>
        <v>0</v>
      </c>
      <c r="CV71" s="437">
        <f t="shared" si="423"/>
        <v>0</v>
      </c>
      <c r="CW71" s="437">
        <f t="shared" si="424"/>
        <v>0</v>
      </c>
      <c r="CX71" s="437">
        <f t="shared" si="425"/>
        <v>0</v>
      </c>
      <c r="CY71" s="437">
        <f t="shared" si="426"/>
        <v>0</v>
      </c>
      <c r="CZ71" s="437">
        <f t="shared" si="427"/>
        <v>0</v>
      </c>
      <c r="DA71" s="437">
        <f t="shared" si="428"/>
        <v>0</v>
      </c>
      <c r="DB71" s="437">
        <f t="shared" si="429"/>
        <v>0</v>
      </c>
      <c r="DC71" s="437">
        <f t="shared" si="430"/>
        <v>0</v>
      </c>
      <c r="DD71" s="437">
        <f t="shared" si="431"/>
        <v>0</v>
      </c>
      <c r="DE71" s="437">
        <f t="shared" si="333"/>
        <v>0</v>
      </c>
      <c r="DF71" s="437">
        <f t="shared" si="275"/>
        <v>0</v>
      </c>
      <c r="DG71" s="496">
        <f t="shared" si="334"/>
        <v>0</v>
      </c>
      <c r="DH71" s="496">
        <f t="shared" si="413"/>
        <v>0</v>
      </c>
      <c r="DI71" s="496">
        <f t="shared" si="414"/>
        <v>0</v>
      </c>
      <c r="DJ71" s="496">
        <f t="shared" si="415"/>
        <v>0</v>
      </c>
      <c r="DK71" s="437">
        <f t="shared" si="416"/>
        <v>0</v>
      </c>
      <c r="DL71" s="633"/>
      <c r="DM71" s="633"/>
      <c r="DO71" s="447">
        <f t="shared" si="138"/>
        <v>2</v>
      </c>
      <c r="DP71" s="447">
        <f t="shared" si="139"/>
        <v>4</v>
      </c>
      <c r="DQ71" s="447">
        <f t="shared" si="140"/>
        <v>14</v>
      </c>
      <c r="DR71" s="447">
        <f t="shared" si="141"/>
        <v>34</v>
      </c>
      <c r="DS71" s="447">
        <f t="shared" si="142"/>
        <v>48</v>
      </c>
      <c r="DT71" s="447">
        <f t="shared" si="143"/>
        <v>10</v>
      </c>
      <c r="DU71" s="447">
        <f t="shared" si="144"/>
        <v>-23</v>
      </c>
      <c r="DV71" s="447">
        <f t="shared" si="145"/>
        <v>-3</v>
      </c>
      <c r="DW71" s="447">
        <f t="shared" si="146"/>
        <v>-1</v>
      </c>
      <c r="DX71" s="447">
        <f t="shared" si="147"/>
        <v>6</v>
      </c>
      <c r="DY71" s="447">
        <f t="shared" si="123"/>
        <v>4</v>
      </c>
      <c r="DZ71" s="447">
        <f t="shared" si="124"/>
        <v>11</v>
      </c>
      <c r="EA71" s="447">
        <f t="shared" si="125"/>
        <v>-6</v>
      </c>
      <c r="EB71" s="447">
        <f t="shared" si="126"/>
        <v>45</v>
      </c>
      <c r="EC71" s="447">
        <f t="shared" si="127"/>
        <v>56</v>
      </c>
      <c r="ED71" s="447">
        <f t="shared" si="128"/>
        <v>-1</v>
      </c>
      <c r="EE71" s="240">
        <f t="shared" si="129"/>
        <v>-27</v>
      </c>
    </row>
    <row r="72" spans="1:135" ht="16.5">
      <c r="A72" s="51" t="s">
        <v>1472</v>
      </c>
      <c r="B72" s="216" t="s">
        <v>31</v>
      </c>
      <c r="D72" s="216" t="s">
        <v>1087</v>
      </c>
      <c r="E72" s="216" t="s">
        <v>1040</v>
      </c>
      <c r="F72" s="222" t="s">
        <v>371</v>
      </c>
      <c r="G72" s="411" t="s">
        <v>320</v>
      </c>
      <c r="H72" s="226">
        <v>70</v>
      </c>
      <c r="I72" s="227">
        <v>61</v>
      </c>
      <c r="J72" s="225">
        <v>93</v>
      </c>
      <c r="K72" s="227">
        <v>75</v>
      </c>
      <c r="L72" s="225">
        <v>71</v>
      </c>
      <c r="M72" s="227">
        <v>86</v>
      </c>
      <c r="N72" s="441">
        <f>+L72</f>
        <v>71</v>
      </c>
      <c r="O72" s="442">
        <f>+M72</f>
        <v>86</v>
      </c>
      <c r="P72" s="441">
        <f>+N72</f>
        <v>71</v>
      </c>
      <c r="Q72" s="442">
        <f>+O72</f>
        <v>86</v>
      </c>
      <c r="R72" s="283">
        <v>70</v>
      </c>
      <c r="S72" s="284">
        <v>61</v>
      </c>
      <c r="T72" s="441">
        <f>+R72</f>
        <v>70</v>
      </c>
      <c r="U72" s="442">
        <f>+S72</f>
        <v>61</v>
      </c>
      <c r="V72" s="283">
        <v>43</v>
      </c>
      <c r="W72" s="284">
        <v>19</v>
      </c>
      <c r="X72" s="279">
        <v>5</v>
      </c>
      <c r="Y72" s="284">
        <v>6</v>
      </c>
      <c r="Z72" s="239">
        <f>+AB72</f>
        <v>4</v>
      </c>
      <c r="AA72" s="239">
        <f>+AC72</f>
        <v>8</v>
      </c>
      <c r="AB72" s="523">
        <v>4</v>
      </c>
      <c r="AC72" s="524">
        <v>8</v>
      </c>
      <c r="AD72" s="226">
        <v>2</v>
      </c>
      <c r="AE72" s="227">
        <v>10</v>
      </c>
      <c r="AF72" s="225">
        <v>15</v>
      </c>
      <c r="AG72" s="227">
        <v>5</v>
      </c>
      <c r="AH72" s="225">
        <v>12</v>
      </c>
      <c r="AI72" s="227">
        <v>8</v>
      </c>
      <c r="AJ72" s="266"/>
      <c r="AK72" s="225">
        <v>4</v>
      </c>
      <c r="AL72" s="226">
        <v>7</v>
      </c>
      <c r="AM72" s="225">
        <v>4</v>
      </c>
      <c r="AN72" s="286">
        <v>7</v>
      </c>
      <c r="AO72" s="442">
        <f>+AM72</f>
        <v>4</v>
      </c>
      <c r="AP72" s="445">
        <f>+AN72</f>
        <v>7</v>
      </c>
      <c r="AQ72" s="248">
        <v>6</v>
      </c>
      <c r="AR72" s="249">
        <v>1</v>
      </c>
      <c r="AS72" s="241">
        <f>+AQ72</f>
        <v>6</v>
      </c>
      <c r="AT72" s="253">
        <f>+AR72</f>
        <v>1</v>
      </c>
      <c r="AU72" s="248">
        <v>6</v>
      </c>
      <c r="AV72" s="249">
        <v>1</v>
      </c>
      <c r="AW72" s="241">
        <f t="shared" ref="AW72:AW74" si="494">+AY72</f>
        <v>2</v>
      </c>
      <c r="AX72" s="242" t="s">
        <v>1823</v>
      </c>
      <c r="AY72" s="241">
        <f t="shared" ref="AY72:AY74" si="495">+BA72</f>
        <v>2</v>
      </c>
      <c r="AZ72" s="242" t="s">
        <v>1823</v>
      </c>
      <c r="BA72" s="241">
        <f t="shared" ref="BA72:BA74" si="496">+BC72</f>
        <v>2</v>
      </c>
      <c r="BB72" s="242" t="s">
        <v>1823</v>
      </c>
      <c r="BC72" s="241">
        <f t="shared" ref="BC72:BC74" si="497">+BE72</f>
        <v>2</v>
      </c>
      <c r="BD72" s="242" t="s">
        <v>1823</v>
      </c>
      <c r="BE72" s="241">
        <f>+BG72</f>
        <v>2</v>
      </c>
      <c r="BF72" s="242" t="s">
        <v>1823</v>
      </c>
      <c r="BG72" s="248">
        <v>2</v>
      </c>
      <c r="BH72" s="249">
        <v>0</v>
      </c>
      <c r="BI72" s="248">
        <v>4</v>
      </c>
      <c r="BJ72" s="249">
        <v>0</v>
      </c>
      <c r="BK72" s="241">
        <v>0</v>
      </c>
      <c r="BL72" s="242" t="s">
        <v>1823</v>
      </c>
      <c r="BM72" s="241">
        <f t="shared" si="493"/>
        <v>0</v>
      </c>
      <c r="BN72" s="242" t="s">
        <v>1823</v>
      </c>
      <c r="BO72" s="267"/>
      <c r="BP72" s="248"/>
      <c r="BQ72" s="249"/>
      <c r="BR72" s="248"/>
      <c r="BS72" s="249"/>
      <c r="BT72" s="248"/>
      <c r="BU72" s="249"/>
      <c r="BV72" s="248"/>
      <c r="BW72" s="249"/>
      <c r="BX72" s="248"/>
      <c r="BY72" s="249"/>
      <c r="BZ72" s="248"/>
      <c r="CA72" s="249"/>
      <c r="CB72" s="250" t="s">
        <v>571</v>
      </c>
      <c r="CC72" s="238" t="s">
        <v>618</v>
      </c>
      <c r="CD72" s="238"/>
      <c r="CE72" s="226"/>
      <c r="CF72" s="227"/>
      <c r="CI72" s="240">
        <f>+J72</f>
        <v>93</v>
      </c>
      <c r="CJ72" s="240">
        <f>+K72</f>
        <v>75</v>
      </c>
      <c r="CQ72" s="287">
        <f t="shared" si="479"/>
        <v>93</v>
      </c>
      <c r="CT72" s="437">
        <f t="shared" si="422"/>
        <v>131</v>
      </c>
      <c r="CU72" s="437">
        <f t="shared" si="332"/>
        <v>168</v>
      </c>
      <c r="CV72" s="437">
        <f t="shared" si="423"/>
        <v>157</v>
      </c>
      <c r="CW72" s="437">
        <f t="shared" si="424"/>
        <v>157</v>
      </c>
      <c r="CX72" s="437">
        <f t="shared" si="425"/>
        <v>157</v>
      </c>
      <c r="CY72" s="437">
        <f t="shared" si="426"/>
        <v>131</v>
      </c>
      <c r="CZ72" s="437">
        <f t="shared" si="427"/>
        <v>131</v>
      </c>
      <c r="DA72" s="437">
        <f t="shared" si="428"/>
        <v>62</v>
      </c>
      <c r="DB72" s="437">
        <f t="shared" si="429"/>
        <v>11</v>
      </c>
      <c r="DC72" s="437">
        <f t="shared" si="430"/>
        <v>12</v>
      </c>
      <c r="DD72" s="437">
        <f t="shared" si="431"/>
        <v>12</v>
      </c>
      <c r="DE72" s="437">
        <f t="shared" si="333"/>
        <v>12</v>
      </c>
      <c r="DF72" s="437">
        <f t="shared" si="275"/>
        <v>20</v>
      </c>
      <c r="DG72" s="496">
        <f t="shared" si="334"/>
        <v>20</v>
      </c>
      <c r="DH72" s="496">
        <f t="shared" si="413"/>
        <v>11</v>
      </c>
      <c r="DI72" s="496">
        <f t="shared" si="414"/>
        <v>11</v>
      </c>
      <c r="DJ72" s="496">
        <f t="shared" si="415"/>
        <v>11</v>
      </c>
      <c r="DK72" s="437">
        <f t="shared" si="416"/>
        <v>7</v>
      </c>
      <c r="DL72" s="633"/>
      <c r="DM72" s="633"/>
      <c r="DO72" s="447">
        <f t="shared" si="138"/>
        <v>-9</v>
      </c>
      <c r="DP72" s="447">
        <f t="shared" si="139"/>
        <v>4</v>
      </c>
      <c r="DQ72" s="447">
        <f t="shared" si="140"/>
        <v>14</v>
      </c>
      <c r="DR72" s="447">
        <f t="shared" si="141"/>
        <v>8</v>
      </c>
      <c r="DS72" s="447">
        <f t="shared" si="142"/>
        <v>22</v>
      </c>
      <c r="DT72" s="447">
        <f t="shared" si="143"/>
        <v>10</v>
      </c>
      <c r="DU72" s="447">
        <f t="shared" si="144"/>
        <v>-92</v>
      </c>
      <c r="DV72" s="447">
        <f t="shared" si="145"/>
        <v>-54</v>
      </c>
      <c r="DW72" s="447">
        <f t="shared" si="146"/>
        <v>0</v>
      </c>
      <c r="DX72" s="447">
        <f t="shared" si="147"/>
        <v>7</v>
      </c>
      <c r="DY72" s="447">
        <f t="shared" si="123"/>
        <v>4</v>
      </c>
      <c r="DZ72" s="447">
        <f t="shared" si="124"/>
        <v>19</v>
      </c>
      <c r="EA72" s="447">
        <f t="shared" si="125"/>
        <v>-6</v>
      </c>
      <c r="EB72" s="447">
        <f t="shared" si="126"/>
        <v>45</v>
      </c>
      <c r="EC72" s="447">
        <f t="shared" si="127"/>
        <v>47</v>
      </c>
      <c r="ED72" s="447">
        <f t="shared" si="128"/>
        <v>-1</v>
      </c>
      <c r="EE72" s="240">
        <f t="shared" si="129"/>
        <v>-31</v>
      </c>
    </row>
    <row r="73" spans="1:135" ht="16.5">
      <c r="A73" s="216" t="s">
        <v>1227</v>
      </c>
      <c r="B73" s="216" t="s">
        <v>31</v>
      </c>
      <c r="D73" s="216" t="s">
        <v>1087</v>
      </c>
      <c r="E73" s="216" t="s">
        <v>1040</v>
      </c>
      <c r="F73" s="222" t="s">
        <v>371</v>
      </c>
      <c r="G73" s="411" t="s">
        <v>1761</v>
      </c>
      <c r="H73" s="226">
        <v>0</v>
      </c>
      <c r="I73" s="227">
        <v>0</v>
      </c>
      <c r="J73" s="225">
        <v>0</v>
      </c>
      <c r="K73" s="227">
        <v>0</v>
      </c>
      <c r="L73" s="225">
        <v>0</v>
      </c>
      <c r="M73" s="227">
        <v>0</v>
      </c>
      <c r="N73" s="239">
        <f>+L73</f>
        <v>0</v>
      </c>
      <c r="O73" s="242" t="s">
        <v>1823</v>
      </c>
      <c r="P73" s="239">
        <f>+N73</f>
        <v>0</v>
      </c>
      <c r="Q73" s="252" t="s">
        <v>1823</v>
      </c>
      <c r="R73" s="225">
        <v>0</v>
      </c>
      <c r="S73" s="227">
        <v>0</v>
      </c>
      <c r="T73" s="226" t="s">
        <v>85</v>
      </c>
      <c r="U73" s="252" t="s">
        <v>1823</v>
      </c>
      <c r="V73" s="225">
        <v>0</v>
      </c>
      <c r="W73" s="227">
        <v>0</v>
      </c>
      <c r="X73" s="239">
        <f>+V73</f>
        <v>0</v>
      </c>
      <c r="Y73" s="242" t="s">
        <v>1823</v>
      </c>
      <c r="Z73" s="239">
        <f>+AB73</f>
        <v>0</v>
      </c>
      <c r="AA73" s="252" t="s">
        <v>1823</v>
      </c>
      <c r="AB73" s="523">
        <v>0</v>
      </c>
      <c r="AC73" s="541">
        <v>0</v>
      </c>
      <c r="AD73" s="263">
        <v>0</v>
      </c>
      <c r="AE73" s="264">
        <v>0</v>
      </c>
      <c r="AF73" s="263">
        <v>0</v>
      </c>
      <c r="AG73" s="264">
        <v>0</v>
      </c>
      <c r="AH73" s="225">
        <v>0</v>
      </c>
      <c r="AI73" s="227">
        <v>0</v>
      </c>
      <c r="AJ73" s="266"/>
      <c r="AK73" s="241"/>
      <c r="AL73" s="252"/>
      <c r="AM73" s="225"/>
      <c r="AN73" s="227"/>
      <c r="AO73" s="239"/>
      <c r="AP73" s="242"/>
      <c r="AQ73" s="248"/>
      <c r="AR73" s="249"/>
      <c r="AS73" s="241"/>
      <c r="AT73" s="242"/>
      <c r="AU73" s="248">
        <v>0</v>
      </c>
      <c r="AV73" s="249">
        <v>0</v>
      </c>
      <c r="AW73" s="241">
        <f t="shared" si="494"/>
        <v>0</v>
      </c>
      <c r="AX73" s="242" t="s">
        <v>1823</v>
      </c>
      <c r="AY73" s="241">
        <f t="shared" si="495"/>
        <v>0</v>
      </c>
      <c r="AZ73" s="242" t="s">
        <v>1823</v>
      </c>
      <c r="BA73" s="241">
        <f t="shared" si="496"/>
        <v>0</v>
      </c>
      <c r="BB73" s="242" t="s">
        <v>1823</v>
      </c>
      <c r="BC73" s="241">
        <f t="shared" si="497"/>
        <v>0</v>
      </c>
      <c r="BD73" s="242" t="s">
        <v>1823</v>
      </c>
      <c r="BE73" s="241">
        <f>+BG73</f>
        <v>0</v>
      </c>
      <c r="BF73" s="242" t="s">
        <v>1823</v>
      </c>
      <c r="BG73" s="248">
        <v>0</v>
      </c>
      <c r="BH73" s="249">
        <v>0</v>
      </c>
      <c r="BI73" s="241">
        <v>0</v>
      </c>
      <c r="BJ73" s="242" t="s">
        <v>1823</v>
      </c>
      <c r="BK73" s="241">
        <v>0</v>
      </c>
      <c r="BL73" s="242" t="s">
        <v>1823</v>
      </c>
      <c r="BM73" s="241">
        <f t="shared" si="493"/>
        <v>0</v>
      </c>
      <c r="BN73" s="242" t="s">
        <v>1823</v>
      </c>
      <c r="BO73" s="267"/>
      <c r="BP73" s="248"/>
      <c r="BQ73" s="249"/>
      <c r="BR73" s="248"/>
      <c r="BS73" s="249"/>
      <c r="BT73" s="248"/>
      <c r="BU73" s="249"/>
      <c r="BV73" s="248"/>
      <c r="BW73" s="249"/>
      <c r="BX73" s="248"/>
      <c r="BY73" s="249"/>
      <c r="BZ73" s="248"/>
      <c r="CA73" s="249"/>
      <c r="CB73" s="236" t="s">
        <v>1226</v>
      </c>
      <c r="CE73" s="226"/>
      <c r="CF73" s="227"/>
      <c r="CQ73" s="240">
        <f>MAX(H73:AI73)</f>
        <v>0</v>
      </c>
      <c r="CT73" s="437">
        <f t="shared" si="422"/>
        <v>0</v>
      </c>
      <c r="CU73" s="437">
        <f t="shared" si="332"/>
        <v>0</v>
      </c>
      <c r="CV73" s="437">
        <f t="shared" si="423"/>
        <v>0</v>
      </c>
      <c r="CW73" s="437">
        <f t="shared" si="424"/>
        <v>0</v>
      </c>
      <c r="CX73" s="437">
        <f t="shared" si="425"/>
        <v>0</v>
      </c>
      <c r="CY73" s="437">
        <f t="shared" si="426"/>
        <v>0</v>
      </c>
      <c r="CZ73" s="437"/>
      <c r="DA73" s="437">
        <f t="shared" si="428"/>
        <v>0</v>
      </c>
      <c r="DB73" s="437">
        <f t="shared" si="429"/>
        <v>0</v>
      </c>
      <c r="DC73" s="437">
        <f t="shared" si="430"/>
        <v>0</v>
      </c>
      <c r="DD73" s="437">
        <f t="shared" si="431"/>
        <v>0</v>
      </c>
      <c r="DE73" s="437">
        <f t="shared" si="333"/>
        <v>0</v>
      </c>
      <c r="DF73" s="437">
        <f t="shared" si="275"/>
        <v>0</v>
      </c>
      <c r="DG73" s="496">
        <f t="shared" si="334"/>
        <v>0</v>
      </c>
      <c r="DH73" s="496">
        <f t="shared" si="413"/>
        <v>0</v>
      </c>
      <c r="DI73" s="496">
        <f t="shared" si="414"/>
        <v>0</v>
      </c>
      <c r="DJ73" s="496">
        <f t="shared" si="415"/>
        <v>0</v>
      </c>
      <c r="DK73" s="437">
        <f t="shared" si="416"/>
        <v>0</v>
      </c>
      <c r="DL73" s="633"/>
      <c r="DM73" s="633"/>
      <c r="DO73" s="447">
        <f>+CV73-CU73+DO75</f>
        <v>-19</v>
      </c>
      <c r="DP73" s="447">
        <f>+CW73-CV73+DP75</f>
        <v>4</v>
      </c>
      <c r="DQ73" s="447">
        <f>+CX73-CW73+DQ75</f>
        <v>14</v>
      </c>
      <c r="DR73" s="447">
        <f>+CY73-CX73+DR75</f>
        <v>12</v>
      </c>
      <c r="DS73" s="447">
        <f>+CY73-CW73+DS75</f>
        <v>26</v>
      </c>
      <c r="DT73" s="447">
        <f>+CZ73-CY73+DT75</f>
        <v>10</v>
      </c>
      <c r="DU73" s="447">
        <f>+DA73-CZ73+DU75</f>
        <v>-92</v>
      </c>
      <c r="DV73" s="447">
        <f>+DB73-DA73+DV75</f>
        <v>32</v>
      </c>
      <c r="DW73" s="447">
        <f>+DC73-DB73+DW75</f>
        <v>0</v>
      </c>
      <c r="DX73" s="447">
        <f>+DD73-DB73+DX75</f>
        <v>-26</v>
      </c>
      <c r="DY73" s="447">
        <f>+DE73-DD73+DY75</f>
        <v>6</v>
      </c>
      <c r="DZ73" s="447">
        <f>+DF73-DE73+DZ75</f>
        <v>25</v>
      </c>
      <c r="EA73" s="447">
        <f>+DG73-DF73+EA75</f>
        <v>39</v>
      </c>
      <c r="EB73" s="447">
        <f>+DH73-DI73+EB75</f>
        <v>36</v>
      </c>
      <c r="EC73" s="447">
        <f>+DI73-DG73+EC75</f>
        <v>53</v>
      </c>
      <c r="ED73" s="447">
        <f>+DJ73-DI73+ED75</f>
        <v>7</v>
      </c>
      <c r="EE73" s="240">
        <f>+DK73-DJ73+EE75</f>
        <v>-31</v>
      </c>
    </row>
    <row r="74" spans="1:135" ht="16.5">
      <c r="A74" s="51" t="s">
        <v>1472</v>
      </c>
      <c r="B74" s="216" t="s">
        <v>31</v>
      </c>
      <c r="D74" s="216" t="s">
        <v>1087</v>
      </c>
      <c r="E74" s="216" t="s">
        <v>1040</v>
      </c>
      <c r="F74" s="222" t="s">
        <v>371</v>
      </c>
      <c r="G74" s="411" t="s">
        <v>66</v>
      </c>
      <c r="H74" s="226">
        <v>0</v>
      </c>
      <c r="I74" s="226">
        <v>0</v>
      </c>
      <c r="J74" s="225">
        <v>0</v>
      </c>
      <c r="K74" s="227">
        <v>0</v>
      </c>
      <c r="L74" s="225">
        <v>0</v>
      </c>
      <c r="M74" s="227">
        <v>0</v>
      </c>
      <c r="N74" s="239">
        <v>0</v>
      </c>
      <c r="O74" s="242" t="s">
        <v>1823</v>
      </c>
      <c r="P74" s="239">
        <v>0</v>
      </c>
      <c r="Q74" s="252" t="s">
        <v>1823</v>
      </c>
      <c r="R74" s="225">
        <v>0</v>
      </c>
      <c r="S74" s="227">
        <v>0</v>
      </c>
      <c r="T74" s="239">
        <v>0</v>
      </c>
      <c r="U74" s="252" t="s">
        <v>1823</v>
      </c>
      <c r="V74" s="225">
        <v>0</v>
      </c>
      <c r="W74" s="227">
        <v>0</v>
      </c>
      <c r="X74" s="225">
        <v>66</v>
      </c>
      <c r="Y74" s="227">
        <v>12</v>
      </c>
      <c r="Z74" s="441">
        <f>+X74</f>
        <v>66</v>
      </c>
      <c r="AA74" s="442">
        <f>+Y74</f>
        <v>12</v>
      </c>
      <c r="AB74" s="523">
        <v>45</v>
      </c>
      <c r="AC74" s="541">
        <v>0</v>
      </c>
      <c r="AD74" s="263">
        <v>24</v>
      </c>
      <c r="AE74" s="264">
        <v>21</v>
      </c>
      <c r="AF74" s="257">
        <f>+AD74</f>
        <v>24</v>
      </c>
      <c r="AG74" s="257">
        <f>+AI74</f>
        <v>27</v>
      </c>
      <c r="AH74" s="288">
        <v>68</v>
      </c>
      <c r="AI74" s="286">
        <v>27</v>
      </c>
      <c r="AJ74" s="266"/>
      <c r="AK74" s="400">
        <f>+AH74+5</f>
        <v>73</v>
      </c>
      <c r="AL74" s="257">
        <f>+AN74</f>
        <v>25</v>
      </c>
      <c r="AM74" s="225">
        <f>6+8+16+10+20+10+7+5</f>
        <v>82</v>
      </c>
      <c r="AN74" s="227">
        <f>8+14+3</f>
        <v>25</v>
      </c>
      <c r="AO74" s="257">
        <f t="shared" ref="AO74" si="498">+AQ74</f>
        <v>75</v>
      </c>
      <c r="AP74" s="505">
        <f t="shared" ref="AP74" si="499">+AR74</f>
        <v>41</v>
      </c>
      <c r="AQ74" s="248">
        <v>75</v>
      </c>
      <c r="AR74" s="249">
        <v>41</v>
      </c>
      <c r="AS74" s="442">
        <f>+AQ74</f>
        <v>75</v>
      </c>
      <c r="AT74" s="445">
        <f>+AR74</f>
        <v>41</v>
      </c>
      <c r="AU74" s="248">
        <v>37</v>
      </c>
      <c r="AV74" s="249">
        <v>34</v>
      </c>
      <c r="AW74" s="241">
        <f t="shared" si="494"/>
        <v>30</v>
      </c>
      <c r="AX74" s="21">
        <f t="shared" ref="AX74" si="500">+AZ74</f>
        <v>25</v>
      </c>
      <c r="AY74" s="241">
        <f t="shared" si="495"/>
        <v>30</v>
      </c>
      <c r="AZ74" s="21">
        <f t="shared" ref="AZ74" si="501">+BB74</f>
        <v>25</v>
      </c>
      <c r="BA74" s="241">
        <f t="shared" si="496"/>
        <v>30</v>
      </c>
      <c r="BB74" s="21">
        <f t="shared" ref="BB74" si="502">+BD74</f>
        <v>25</v>
      </c>
      <c r="BC74" s="241">
        <f t="shared" si="497"/>
        <v>30</v>
      </c>
      <c r="BD74" s="21">
        <f t="shared" ref="BD74" si="503">+BF74</f>
        <v>25</v>
      </c>
      <c r="BE74" s="241">
        <f t="shared" ref="BE74" si="504">+BG74</f>
        <v>30</v>
      </c>
      <c r="BF74" s="21">
        <f t="shared" ref="BF74" si="505">+BH74</f>
        <v>25</v>
      </c>
      <c r="BG74" s="248">
        <v>30</v>
      </c>
      <c r="BH74" s="249">
        <v>25</v>
      </c>
      <c r="BI74" s="241">
        <f t="shared" ref="BI74" si="506">+BG74</f>
        <v>30</v>
      </c>
      <c r="BJ74" s="21">
        <f t="shared" ref="BJ74" si="507">+BH74</f>
        <v>25</v>
      </c>
      <c r="BK74" s="241">
        <f t="shared" ref="BK74" si="508">+BI74</f>
        <v>30</v>
      </c>
      <c r="BL74" s="21">
        <f t="shared" ref="BL74" si="509">+BJ74</f>
        <v>25</v>
      </c>
      <c r="BM74" s="241">
        <f t="shared" si="493"/>
        <v>30</v>
      </c>
      <c r="BN74" s="21">
        <f t="shared" ref="BN74" si="510">+BL74</f>
        <v>25</v>
      </c>
      <c r="BO74" s="267" t="s">
        <v>1181</v>
      </c>
      <c r="BP74" s="248"/>
      <c r="BQ74" s="249"/>
      <c r="BR74" s="248"/>
      <c r="BS74" s="249"/>
      <c r="BT74" s="248"/>
      <c r="BU74" s="249"/>
      <c r="BV74" s="248"/>
      <c r="BW74" s="249"/>
      <c r="BX74" s="248">
        <v>40</v>
      </c>
      <c r="BY74" s="249">
        <v>7</v>
      </c>
      <c r="BZ74" s="248"/>
      <c r="CA74" s="249"/>
      <c r="CB74" s="250" t="s">
        <v>262</v>
      </c>
      <c r="CC74" s="237" t="s">
        <v>616</v>
      </c>
      <c r="CE74" s="239"/>
      <c r="CF74" s="227"/>
      <c r="CQ74" s="240">
        <f t="shared" si="479"/>
        <v>68</v>
      </c>
      <c r="CT74" s="437">
        <f t="shared" si="422"/>
        <v>0</v>
      </c>
      <c r="CU74" s="437">
        <f t="shared" si="332"/>
        <v>0</v>
      </c>
      <c r="CV74" s="437">
        <f t="shared" si="423"/>
        <v>0</v>
      </c>
      <c r="CW74" s="437">
        <f t="shared" si="424"/>
        <v>0</v>
      </c>
      <c r="CX74" s="437">
        <f t="shared" si="425"/>
        <v>0</v>
      </c>
      <c r="CY74" s="437">
        <f t="shared" si="426"/>
        <v>0</v>
      </c>
      <c r="CZ74" s="437">
        <f t="shared" ref="CZ74:CZ91" si="511">IF(U74="nd",+T74,+T74+U74)</f>
        <v>0</v>
      </c>
      <c r="DA74" s="437">
        <f t="shared" si="428"/>
        <v>0</v>
      </c>
      <c r="DB74" s="437">
        <f t="shared" si="429"/>
        <v>78</v>
      </c>
      <c r="DC74" s="437">
        <f t="shared" si="430"/>
        <v>78</v>
      </c>
      <c r="DD74" s="437">
        <f t="shared" si="431"/>
        <v>45</v>
      </c>
      <c r="DE74" s="437">
        <f t="shared" si="333"/>
        <v>45</v>
      </c>
      <c r="DF74" s="437">
        <f t="shared" si="275"/>
        <v>51</v>
      </c>
      <c r="DG74" s="496">
        <f t="shared" si="334"/>
        <v>95</v>
      </c>
      <c r="DH74" s="496">
        <f t="shared" si="413"/>
        <v>98</v>
      </c>
      <c r="DI74" s="496">
        <f t="shared" si="414"/>
        <v>107</v>
      </c>
      <c r="DJ74" s="496">
        <f t="shared" si="415"/>
        <v>116</v>
      </c>
      <c r="DK74" s="437">
        <f t="shared" si="416"/>
        <v>116</v>
      </c>
      <c r="DL74" s="633"/>
      <c r="DM74" s="633"/>
      <c r="DO74" s="447">
        <f>+CV74-CU74+DO72</f>
        <v>-9</v>
      </c>
      <c r="DP74" s="447">
        <f>+CW74-CV74+DP72</f>
        <v>4</v>
      </c>
      <c r="DQ74" s="447">
        <f>+CX74-CW74+DQ72</f>
        <v>14</v>
      </c>
      <c r="DR74" s="447">
        <f>+CY74-CX74+DR72</f>
        <v>8</v>
      </c>
      <c r="DS74" s="447">
        <f>+CY74-CW74+DS72</f>
        <v>22</v>
      </c>
      <c r="DT74" s="447">
        <f>+CZ74-CY74+DT72</f>
        <v>10</v>
      </c>
      <c r="DU74" s="447">
        <f>+DA74-CZ74+DU72</f>
        <v>-92</v>
      </c>
      <c r="DV74" s="447">
        <f>+DB74-DA74+DV72</f>
        <v>24</v>
      </c>
      <c r="DW74" s="447">
        <f>+DC74-DB74+DW72</f>
        <v>0</v>
      </c>
      <c r="DX74" s="447">
        <f>+DD74-DB74+DX72</f>
        <v>-26</v>
      </c>
      <c r="DY74" s="447">
        <f>+DE74-DD74+DY72</f>
        <v>4</v>
      </c>
      <c r="DZ74" s="447">
        <f>+DF74-DE74+DZ72</f>
        <v>25</v>
      </c>
      <c r="EA74" s="447">
        <f>+DG74-DF74+EA72</f>
        <v>38</v>
      </c>
      <c r="EB74" s="447">
        <f>+DH74-DI74+EB72</f>
        <v>36</v>
      </c>
      <c r="EC74" s="447">
        <f>+DI74-DG74+EC72</f>
        <v>59</v>
      </c>
      <c r="ED74" s="447">
        <f>+DJ74-DI74+ED72</f>
        <v>8</v>
      </c>
      <c r="EE74" s="240">
        <f>+DK74-DJ74+EE72</f>
        <v>-31</v>
      </c>
    </row>
    <row r="75" spans="1:135" ht="16.5">
      <c r="A75" s="51" t="s">
        <v>1472</v>
      </c>
      <c r="B75" s="216" t="s">
        <v>31</v>
      </c>
      <c r="D75" s="216" t="s">
        <v>1087</v>
      </c>
      <c r="E75" s="216" t="s">
        <v>1040</v>
      </c>
      <c r="F75" s="222" t="s">
        <v>371</v>
      </c>
      <c r="G75" s="411" t="s">
        <v>71</v>
      </c>
      <c r="H75" s="226">
        <v>12</v>
      </c>
      <c r="I75" s="227">
        <v>0</v>
      </c>
      <c r="J75" s="225">
        <v>10</v>
      </c>
      <c r="K75" s="227">
        <v>0</v>
      </c>
      <c r="L75" s="225">
        <v>0</v>
      </c>
      <c r="M75" s="227">
        <v>0</v>
      </c>
      <c r="N75" s="239">
        <f>+L75</f>
        <v>0</v>
      </c>
      <c r="O75" s="242" t="s">
        <v>1823</v>
      </c>
      <c r="P75" s="239">
        <f>+N75</f>
        <v>0</v>
      </c>
      <c r="Q75" s="252" t="s">
        <v>1823</v>
      </c>
      <c r="R75" s="225">
        <v>4</v>
      </c>
      <c r="S75" s="227">
        <v>0</v>
      </c>
      <c r="T75" s="239">
        <f>+R75</f>
        <v>4</v>
      </c>
      <c r="U75" s="252" t="s">
        <v>1823</v>
      </c>
      <c r="V75" s="225">
        <v>4</v>
      </c>
      <c r="W75" s="227">
        <v>0</v>
      </c>
      <c r="X75" s="442">
        <f>+Z75</f>
        <v>12</v>
      </c>
      <c r="Y75" s="443" t="s">
        <v>1823</v>
      </c>
      <c r="Z75" s="442">
        <f>+AB75</f>
        <v>12</v>
      </c>
      <c r="AA75" s="481" t="s">
        <v>1823</v>
      </c>
      <c r="AB75" s="523">
        <v>12</v>
      </c>
      <c r="AC75" s="541">
        <v>0</v>
      </c>
      <c r="AD75" s="263">
        <v>14</v>
      </c>
      <c r="AE75" s="264">
        <v>0</v>
      </c>
      <c r="AF75" s="239">
        <f>+AD75</f>
        <v>14</v>
      </c>
      <c r="AG75" s="242" t="s">
        <v>1823</v>
      </c>
      <c r="AH75" s="225">
        <v>15</v>
      </c>
      <c r="AI75" s="227">
        <v>0</v>
      </c>
      <c r="AJ75" s="266"/>
      <c r="AK75" s="241">
        <f>+AM75</f>
        <v>9</v>
      </c>
      <c r="AL75" s="252" t="s">
        <v>1823</v>
      </c>
      <c r="AM75" s="225">
        <v>9</v>
      </c>
      <c r="AN75" s="227">
        <v>0</v>
      </c>
      <c r="AO75" s="442">
        <f>+AQ75</f>
        <v>8</v>
      </c>
      <c r="AP75" s="443" t="s">
        <v>1823</v>
      </c>
      <c r="AQ75" s="248">
        <v>8</v>
      </c>
      <c r="AR75" s="249">
        <v>0</v>
      </c>
      <c r="AS75" s="241">
        <f>+AU75</f>
        <v>8</v>
      </c>
      <c r="AT75" s="242" t="s">
        <v>1823</v>
      </c>
      <c r="AU75" s="248">
        <v>8</v>
      </c>
      <c r="AV75" s="249">
        <v>0</v>
      </c>
      <c r="AW75" s="241">
        <f t="shared" ref="AW75" si="512">+AY75</f>
        <v>8</v>
      </c>
      <c r="AX75" s="242" t="s">
        <v>1823</v>
      </c>
      <c r="AY75" s="241">
        <f t="shared" ref="AY75" si="513">+BA75</f>
        <v>8</v>
      </c>
      <c r="AZ75" s="242" t="s">
        <v>1823</v>
      </c>
      <c r="BA75" s="241">
        <f t="shared" ref="BA75" si="514">+BC75</f>
        <v>8</v>
      </c>
      <c r="BB75" s="242" t="s">
        <v>1823</v>
      </c>
      <c r="BC75" s="241">
        <f t="shared" ref="BC75" si="515">+BE75</f>
        <v>8</v>
      </c>
      <c r="BD75" s="242" t="s">
        <v>1823</v>
      </c>
      <c r="BE75" s="241">
        <f>+BG75</f>
        <v>8</v>
      </c>
      <c r="BF75" s="242" t="s">
        <v>1823</v>
      </c>
      <c r="BG75" s="248">
        <v>8</v>
      </c>
      <c r="BH75" s="249">
        <v>0</v>
      </c>
      <c r="BI75" s="241">
        <v>0</v>
      </c>
      <c r="BJ75" s="242" t="s">
        <v>1823</v>
      </c>
      <c r="BK75" s="241">
        <v>0</v>
      </c>
      <c r="BL75" s="242" t="s">
        <v>1823</v>
      </c>
      <c r="BM75" s="241">
        <f t="shared" ref="BM75" si="516">+BK75</f>
        <v>0</v>
      </c>
      <c r="BN75" s="242" t="s">
        <v>1823</v>
      </c>
      <c r="BO75" s="267"/>
      <c r="BP75" s="248"/>
      <c r="BQ75" s="249"/>
      <c r="BR75" s="248"/>
      <c r="BS75" s="249"/>
      <c r="BT75" s="248"/>
      <c r="BU75" s="249"/>
      <c r="BV75" s="248"/>
      <c r="BW75" s="249"/>
      <c r="BX75" s="248">
        <v>5</v>
      </c>
      <c r="BY75" s="249">
        <v>0</v>
      </c>
      <c r="BZ75" s="248"/>
      <c r="CA75" s="249"/>
      <c r="CB75" s="250" t="s">
        <v>265</v>
      </c>
      <c r="CC75" s="237" t="s">
        <v>616</v>
      </c>
      <c r="CE75" s="226"/>
      <c r="CF75" s="227"/>
      <c r="CQ75" s="240">
        <f t="shared" si="479"/>
        <v>15</v>
      </c>
      <c r="CT75" s="437">
        <f t="shared" si="422"/>
        <v>12</v>
      </c>
      <c r="CU75" s="437">
        <f t="shared" si="332"/>
        <v>10</v>
      </c>
      <c r="CV75" s="437">
        <f t="shared" si="423"/>
        <v>0</v>
      </c>
      <c r="CW75" s="437">
        <f t="shared" si="424"/>
        <v>0</v>
      </c>
      <c r="CX75" s="437">
        <f t="shared" si="425"/>
        <v>0</v>
      </c>
      <c r="CY75" s="437">
        <f t="shared" si="426"/>
        <v>4</v>
      </c>
      <c r="CZ75" s="437">
        <f t="shared" si="511"/>
        <v>4</v>
      </c>
      <c r="DA75" s="437">
        <f t="shared" si="428"/>
        <v>4</v>
      </c>
      <c r="DB75" s="437">
        <f t="shared" si="429"/>
        <v>12</v>
      </c>
      <c r="DC75" s="437">
        <f t="shared" si="430"/>
        <v>12</v>
      </c>
      <c r="DD75" s="437">
        <f t="shared" si="431"/>
        <v>12</v>
      </c>
      <c r="DE75" s="437">
        <f t="shared" si="333"/>
        <v>14</v>
      </c>
      <c r="DF75" s="437">
        <f t="shared" si="275"/>
        <v>14</v>
      </c>
      <c r="DG75" s="496">
        <f t="shared" si="334"/>
        <v>15</v>
      </c>
      <c r="DH75" s="496">
        <f t="shared" si="413"/>
        <v>9</v>
      </c>
      <c r="DI75" s="496">
        <f t="shared" si="414"/>
        <v>9</v>
      </c>
      <c r="DJ75" s="496">
        <f t="shared" si="415"/>
        <v>8</v>
      </c>
      <c r="DK75" s="437">
        <f t="shared" si="416"/>
        <v>8</v>
      </c>
      <c r="DL75" s="633"/>
      <c r="DM75" s="633"/>
      <c r="DO75" s="447">
        <f t="shared" si="138"/>
        <v>-19</v>
      </c>
      <c r="DP75" s="447">
        <f t="shared" si="139"/>
        <v>4</v>
      </c>
      <c r="DQ75" s="447">
        <f t="shared" si="140"/>
        <v>14</v>
      </c>
      <c r="DR75" s="447">
        <f t="shared" si="141"/>
        <v>12</v>
      </c>
      <c r="DS75" s="447">
        <f t="shared" si="142"/>
        <v>26</v>
      </c>
      <c r="DT75" s="447">
        <f t="shared" si="143"/>
        <v>10</v>
      </c>
      <c r="DU75" s="447">
        <f t="shared" si="144"/>
        <v>-92</v>
      </c>
      <c r="DV75" s="447">
        <f t="shared" si="145"/>
        <v>32</v>
      </c>
      <c r="DW75" s="447">
        <f t="shared" si="146"/>
        <v>0</v>
      </c>
      <c r="DX75" s="447">
        <f t="shared" si="147"/>
        <v>-26</v>
      </c>
      <c r="DY75" s="447">
        <f t="shared" si="123"/>
        <v>6</v>
      </c>
      <c r="DZ75" s="447">
        <f t="shared" si="124"/>
        <v>25</v>
      </c>
      <c r="EA75" s="447">
        <f t="shared" si="125"/>
        <v>39</v>
      </c>
      <c r="EB75" s="447">
        <f t="shared" si="126"/>
        <v>36</v>
      </c>
      <c r="EC75" s="447">
        <f t="shared" si="127"/>
        <v>53</v>
      </c>
      <c r="ED75" s="447">
        <f t="shared" si="128"/>
        <v>7</v>
      </c>
      <c r="EE75" s="240">
        <f t="shared" si="129"/>
        <v>-31</v>
      </c>
    </row>
    <row r="76" spans="1:135" ht="16.5">
      <c r="A76" s="51" t="s">
        <v>1472</v>
      </c>
      <c r="B76" s="216" t="s">
        <v>31</v>
      </c>
      <c r="D76" s="216" t="s">
        <v>1087</v>
      </c>
      <c r="E76" s="216" t="s">
        <v>1040</v>
      </c>
      <c r="F76" s="222" t="s">
        <v>372</v>
      </c>
      <c r="G76" s="411" t="s">
        <v>74</v>
      </c>
      <c r="H76" s="226">
        <v>0</v>
      </c>
      <c r="I76" s="226">
        <v>0</v>
      </c>
      <c r="J76" s="225">
        <v>1</v>
      </c>
      <c r="K76" s="227">
        <v>0</v>
      </c>
      <c r="L76" s="226">
        <v>0</v>
      </c>
      <c r="M76" s="227">
        <v>0</v>
      </c>
      <c r="N76" s="239">
        <f>+L76</f>
        <v>0</v>
      </c>
      <c r="O76" s="242" t="s">
        <v>1823</v>
      </c>
      <c r="P76" s="239">
        <f>+N76</f>
        <v>0</v>
      </c>
      <c r="Q76" s="252" t="s">
        <v>1823</v>
      </c>
      <c r="R76" s="225">
        <v>1</v>
      </c>
      <c r="S76" s="227">
        <v>0</v>
      </c>
      <c r="T76" s="558">
        <f>+V76</f>
        <v>2</v>
      </c>
      <c r="U76" s="559" t="s">
        <v>1823</v>
      </c>
      <c r="V76" s="225">
        <v>2</v>
      </c>
      <c r="W76" s="227">
        <v>0</v>
      </c>
      <c r="X76" s="442">
        <v>36</v>
      </c>
      <c r="Y76" s="443" t="s">
        <v>1823</v>
      </c>
      <c r="Z76" s="442">
        <v>36</v>
      </c>
      <c r="AA76" s="481" t="s">
        <v>1823</v>
      </c>
      <c r="AB76" s="523">
        <v>35</v>
      </c>
      <c r="AC76" s="524">
        <v>0</v>
      </c>
      <c r="AD76" s="226">
        <v>0</v>
      </c>
      <c r="AE76" s="227">
        <v>0</v>
      </c>
      <c r="AF76" s="226">
        <v>0</v>
      </c>
      <c r="AG76" s="227">
        <v>0</v>
      </c>
      <c r="AH76" s="225">
        <v>0</v>
      </c>
      <c r="AI76" s="227">
        <v>0</v>
      </c>
      <c r="AJ76" s="266"/>
      <c r="AK76" s="241">
        <v>0</v>
      </c>
      <c r="AL76" s="252" t="s">
        <v>1823</v>
      </c>
      <c r="AM76" s="225">
        <v>3</v>
      </c>
      <c r="AN76" s="227">
        <v>0</v>
      </c>
      <c r="AO76" s="442">
        <f>+AM76</f>
        <v>3</v>
      </c>
      <c r="AP76" s="443" t="s">
        <v>1823</v>
      </c>
      <c r="AQ76" s="248">
        <v>1</v>
      </c>
      <c r="AR76" s="249">
        <v>0</v>
      </c>
      <c r="AS76" s="241">
        <f>+AU76</f>
        <v>1</v>
      </c>
      <c r="AT76" s="242" t="s">
        <v>1823</v>
      </c>
      <c r="AU76" s="248">
        <v>1</v>
      </c>
      <c r="AV76" s="249">
        <v>0</v>
      </c>
      <c r="AW76" s="241">
        <f t="shared" ref="AW76" si="517">+AY76</f>
        <v>0</v>
      </c>
      <c r="AX76" s="242" t="s">
        <v>1823</v>
      </c>
      <c r="AY76" s="241">
        <f t="shared" ref="AY76" si="518">+BA76</f>
        <v>0</v>
      </c>
      <c r="AZ76" s="242" t="s">
        <v>1823</v>
      </c>
      <c r="BA76" s="241">
        <f t="shared" ref="BA76" si="519">+BC76</f>
        <v>0</v>
      </c>
      <c r="BB76" s="242" t="s">
        <v>1823</v>
      </c>
      <c r="BC76" s="241">
        <f t="shared" ref="BC76" si="520">+BE76</f>
        <v>0</v>
      </c>
      <c r="BD76" s="242" t="s">
        <v>1823</v>
      </c>
      <c r="BE76" s="241">
        <f>+BG76</f>
        <v>0</v>
      </c>
      <c r="BF76" s="242" t="s">
        <v>1823</v>
      </c>
      <c r="BG76" s="248">
        <v>0</v>
      </c>
      <c r="BH76" s="249">
        <v>0</v>
      </c>
      <c r="BI76" s="241">
        <v>0</v>
      </c>
      <c r="BJ76" s="242" t="s">
        <v>1823</v>
      </c>
      <c r="BK76" s="241">
        <v>0</v>
      </c>
      <c r="BL76" s="242" t="s">
        <v>1823</v>
      </c>
      <c r="BM76" s="241">
        <f t="shared" ref="BM76" si="521">+BK76</f>
        <v>0</v>
      </c>
      <c r="BN76" s="242" t="s">
        <v>1823</v>
      </c>
      <c r="BO76" s="267"/>
      <c r="BP76" s="248"/>
      <c r="BQ76" s="249"/>
      <c r="BR76" s="248"/>
      <c r="BS76" s="249"/>
      <c r="BT76" s="248"/>
      <c r="BU76" s="249"/>
      <c r="BV76" s="248"/>
      <c r="BW76" s="249"/>
      <c r="BX76" s="248">
        <v>9</v>
      </c>
      <c r="BY76" s="249"/>
      <c r="BZ76" s="248"/>
      <c r="CA76" s="249"/>
      <c r="CB76" s="250" t="s">
        <v>262</v>
      </c>
      <c r="CC76" s="237" t="s">
        <v>612</v>
      </c>
      <c r="CE76" s="239"/>
      <c r="CF76" s="227"/>
      <c r="CQ76" s="240">
        <f t="shared" si="479"/>
        <v>36</v>
      </c>
      <c r="CT76" s="437">
        <f t="shared" si="422"/>
        <v>0</v>
      </c>
      <c r="CU76" s="437">
        <f t="shared" si="332"/>
        <v>1</v>
      </c>
      <c r="CV76" s="437">
        <f t="shared" si="423"/>
        <v>0</v>
      </c>
      <c r="CW76" s="437">
        <f t="shared" si="424"/>
        <v>0</v>
      </c>
      <c r="CX76" s="437">
        <f t="shared" si="425"/>
        <v>0</v>
      </c>
      <c r="CY76" s="437">
        <f t="shared" si="426"/>
        <v>1</v>
      </c>
      <c r="CZ76" s="437">
        <f t="shared" si="511"/>
        <v>2</v>
      </c>
      <c r="DA76" s="437">
        <f t="shared" si="428"/>
        <v>2</v>
      </c>
      <c r="DB76" s="437">
        <f t="shared" si="429"/>
        <v>36</v>
      </c>
      <c r="DC76" s="437">
        <f t="shared" si="430"/>
        <v>36</v>
      </c>
      <c r="DD76" s="437">
        <f t="shared" si="431"/>
        <v>35</v>
      </c>
      <c r="DE76" s="437">
        <f t="shared" si="333"/>
        <v>0</v>
      </c>
      <c r="DF76" s="437">
        <f t="shared" si="275"/>
        <v>0</v>
      </c>
      <c r="DG76" s="496">
        <f t="shared" si="334"/>
        <v>0</v>
      </c>
      <c r="DH76" s="496">
        <f t="shared" si="413"/>
        <v>0</v>
      </c>
      <c r="DI76" s="496">
        <f t="shared" si="414"/>
        <v>3</v>
      </c>
      <c r="DJ76" s="496">
        <f t="shared" si="415"/>
        <v>3</v>
      </c>
      <c r="DK76" s="437">
        <f t="shared" si="416"/>
        <v>1</v>
      </c>
      <c r="DL76" s="633"/>
      <c r="DM76" s="633"/>
      <c r="DO76" s="447">
        <f>+CV76-CU76+DO73</f>
        <v>-20</v>
      </c>
      <c r="DP76" s="447">
        <f>+CW76-CV76+DP73</f>
        <v>4</v>
      </c>
      <c r="DQ76" s="447">
        <f>+CX76-CW76+DQ73</f>
        <v>14</v>
      </c>
      <c r="DR76" s="447">
        <f>+CY76-CX76+DR73</f>
        <v>13</v>
      </c>
      <c r="DS76" s="447">
        <f>+CY76-CW76+DS73</f>
        <v>27</v>
      </c>
      <c r="DT76" s="447">
        <f>+CZ76-CY76+DT73</f>
        <v>11</v>
      </c>
      <c r="DU76" s="447">
        <f>+DA76-CZ76+DU73</f>
        <v>-92</v>
      </c>
      <c r="DV76" s="447">
        <f>+DB76-DA76+DV73</f>
        <v>66</v>
      </c>
      <c r="DW76" s="447">
        <f>+DC76-DB76+DW73</f>
        <v>0</v>
      </c>
      <c r="DX76" s="447">
        <f>+DD76-DB76+DX73</f>
        <v>-27</v>
      </c>
      <c r="DY76" s="447">
        <f>+DE76-DD76+DY73</f>
        <v>-29</v>
      </c>
      <c r="DZ76" s="447">
        <f>+DF76-DE76+DZ73</f>
        <v>25</v>
      </c>
      <c r="EA76" s="447">
        <f>+DG76-DF76+EA73</f>
        <v>39</v>
      </c>
      <c r="EB76" s="447">
        <f>+DH76-DI76+EB73</f>
        <v>33</v>
      </c>
      <c r="EC76" s="447">
        <f>+DI76-DG76+EC73</f>
        <v>56</v>
      </c>
      <c r="ED76" s="447">
        <f>+DJ76-DI76+ED73</f>
        <v>7</v>
      </c>
      <c r="EE76" s="240">
        <f>+DK76-DJ76+EE73</f>
        <v>-33</v>
      </c>
    </row>
    <row r="77" spans="1:135" ht="16.5">
      <c r="A77" s="216" t="s">
        <v>1227</v>
      </c>
      <c r="B77" s="216" t="s">
        <v>31</v>
      </c>
      <c r="D77" s="216" t="s">
        <v>1087</v>
      </c>
      <c r="E77" s="216" t="s">
        <v>1040</v>
      </c>
      <c r="F77" s="222" t="s">
        <v>372</v>
      </c>
      <c r="G77" s="411" t="s">
        <v>1760</v>
      </c>
      <c r="H77" s="226">
        <v>2</v>
      </c>
      <c r="I77" s="226">
        <v>0</v>
      </c>
      <c r="J77" s="225">
        <v>1</v>
      </c>
      <c r="K77" s="226">
        <v>0</v>
      </c>
      <c r="L77" s="225">
        <v>1</v>
      </c>
      <c r="M77" s="226">
        <v>0</v>
      </c>
      <c r="N77" s="225">
        <v>1</v>
      </c>
      <c r="O77" s="253">
        <v>0</v>
      </c>
      <c r="P77" s="225">
        <v>1</v>
      </c>
      <c r="Q77" s="239">
        <v>0</v>
      </c>
      <c r="R77" s="225">
        <v>1</v>
      </c>
      <c r="S77" s="227">
        <v>0</v>
      </c>
      <c r="T77" s="558">
        <f>+V77</f>
        <v>2</v>
      </c>
      <c r="U77" s="559" t="s">
        <v>1823</v>
      </c>
      <c r="V77" s="225">
        <v>2</v>
      </c>
      <c r="W77" s="227">
        <v>0</v>
      </c>
      <c r="X77" s="558">
        <f>+V77</f>
        <v>2</v>
      </c>
      <c r="Y77" s="559" t="s">
        <v>1823</v>
      </c>
      <c r="Z77" s="558">
        <f>+X77</f>
        <v>2</v>
      </c>
      <c r="AA77" s="561" t="s">
        <v>1823</v>
      </c>
      <c r="AB77" s="523">
        <v>1</v>
      </c>
      <c r="AC77" s="524">
        <v>0</v>
      </c>
      <c r="AD77" s="226">
        <v>0</v>
      </c>
      <c r="AE77" s="227">
        <v>0</v>
      </c>
      <c r="AF77" s="225">
        <v>0</v>
      </c>
      <c r="AG77" s="227">
        <v>0</v>
      </c>
      <c r="AH77" s="225">
        <v>0</v>
      </c>
      <c r="AI77" s="227">
        <v>0</v>
      </c>
      <c r="AJ77" s="266"/>
      <c r="AK77" s="225">
        <v>0</v>
      </c>
      <c r="AL77" s="227">
        <v>0</v>
      </c>
      <c r="AM77" s="225">
        <v>1</v>
      </c>
      <c r="AN77" s="227">
        <v>0</v>
      </c>
      <c r="AO77" s="239">
        <f>+AM77</f>
        <v>1</v>
      </c>
      <c r="AP77" s="242" t="s">
        <v>1823</v>
      </c>
      <c r="AQ77" s="248">
        <v>2</v>
      </c>
      <c r="AR77" s="249">
        <v>0</v>
      </c>
      <c r="AS77" s="241">
        <f>+AU77</f>
        <v>1</v>
      </c>
      <c r="AT77" s="242" t="s">
        <v>1823</v>
      </c>
      <c r="AU77" s="248">
        <v>1</v>
      </c>
      <c r="AV77" s="249">
        <v>0</v>
      </c>
      <c r="AW77" s="241">
        <f>+AU77</f>
        <v>1</v>
      </c>
      <c r="AX77" s="242" t="s">
        <v>1823</v>
      </c>
      <c r="AY77" s="241">
        <f>+AW77</f>
        <v>1</v>
      </c>
      <c r="AZ77" s="242" t="s">
        <v>1823</v>
      </c>
      <c r="BA77" s="241">
        <f>+AY77</f>
        <v>1</v>
      </c>
      <c r="BB77" s="242" t="s">
        <v>1823</v>
      </c>
      <c r="BC77" s="241">
        <f>+BA77</f>
        <v>1</v>
      </c>
      <c r="BD77" s="242" t="s">
        <v>1823</v>
      </c>
      <c r="BE77" s="241">
        <f>+BC77</f>
        <v>1</v>
      </c>
      <c r="BF77" s="242" t="s">
        <v>1823</v>
      </c>
      <c r="BG77" s="248">
        <v>2</v>
      </c>
      <c r="BH77" s="249">
        <v>0</v>
      </c>
      <c r="BI77" s="241">
        <v>0</v>
      </c>
      <c r="BJ77" s="242" t="s">
        <v>1823</v>
      </c>
      <c r="BK77" s="241">
        <v>0</v>
      </c>
      <c r="BL77" s="242" t="s">
        <v>1823</v>
      </c>
      <c r="BM77" s="241">
        <f t="shared" ref="BM77" si="522">+BK77</f>
        <v>0</v>
      </c>
      <c r="BN77" s="242" t="s">
        <v>1823</v>
      </c>
      <c r="BO77" s="267"/>
      <c r="BP77" s="248"/>
      <c r="BQ77" s="249"/>
      <c r="BR77" s="248"/>
      <c r="BS77" s="249"/>
      <c r="BT77" s="248"/>
      <c r="BU77" s="249"/>
      <c r="BV77" s="248"/>
      <c r="BW77" s="249"/>
      <c r="BX77" s="248"/>
      <c r="BY77" s="249"/>
      <c r="BZ77" s="248"/>
      <c r="CA77" s="249"/>
      <c r="CB77" s="250" t="s">
        <v>262</v>
      </c>
      <c r="CC77" s="237" t="s">
        <v>610</v>
      </c>
      <c r="CE77" s="239"/>
      <c r="CF77" s="227"/>
      <c r="CQ77" s="240">
        <f t="shared" si="479"/>
        <v>2</v>
      </c>
      <c r="CT77" s="437">
        <f t="shared" si="422"/>
        <v>2</v>
      </c>
      <c r="CU77" s="437">
        <f t="shared" si="332"/>
        <v>1</v>
      </c>
      <c r="CV77" s="437">
        <f t="shared" si="423"/>
        <v>1</v>
      </c>
      <c r="CW77" s="437">
        <f t="shared" si="424"/>
        <v>1</v>
      </c>
      <c r="CX77" s="437">
        <f t="shared" si="425"/>
        <v>1</v>
      </c>
      <c r="CY77" s="437">
        <f t="shared" si="426"/>
        <v>1</v>
      </c>
      <c r="CZ77" s="437">
        <f t="shared" si="511"/>
        <v>2</v>
      </c>
      <c r="DA77" s="437">
        <f t="shared" si="428"/>
        <v>2</v>
      </c>
      <c r="DB77" s="437">
        <f t="shared" si="429"/>
        <v>2</v>
      </c>
      <c r="DC77" s="437">
        <f t="shared" si="430"/>
        <v>2</v>
      </c>
      <c r="DD77" s="437">
        <f t="shared" si="431"/>
        <v>1</v>
      </c>
      <c r="DE77" s="437">
        <f t="shared" si="333"/>
        <v>0</v>
      </c>
      <c r="DF77" s="437">
        <f t="shared" si="275"/>
        <v>0</v>
      </c>
      <c r="DG77" s="496">
        <f t="shared" si="334"/>
        <v>0</v>
      </c>
      <c r="DH77" s="496">
        <f t="shared" si="413"/>
        <v>0</v>
      </c>
      <c r="DI77" s="496">
        <f t="shared" si="414"/>
        <v>1</v>
      </c>
      <c r="DJ77" s="496">
        <f t="shared" si="415"/>
        <v>1</v>
      </c>
      <c r="DK77" s="437">
        <f t="shared" si="416"/>
        <v>2</v>
      </c>
      <c r="DL77" s="633"/>
      <c r="DM77" s="633"/>
      <c r="DO77" s="447">
        <f t="shared" si="138"/>
        <v>-20</v>
      </c>
      <c r="DP77" s="447">
        <f t="shared" si="139"/>
        <v>4</v>
      </c>
      <c r="DQ77" s="447">
        <f t="shared" si="140"/>
        <v>14</v>
      </c>
      <c r="DR77" s="447">
        <f t="shared" si="141"/>
        <v>13</v>
      </c>
      <c r="DS77" s="447">
        <f t="shared" si="142"/>
        <v>27</v>
      </c>
      <c r="DT77" s="447">
        <f t="shared" si="143"/>
        <v>12</v>
      </c>
      <c r="DU77" s="447">
        <f t="shared" si="144"/>
        <v>-92</v>
      </c>
      <c r="DV77" s="447">
        <f t="shared" si="145"/>
        <v>66</v>
      </c>
      <c r="DW77" s="447">
        <f t="shared" si="146"/>
        <v>0</v>
      </c>
      <c r="DX77" s="447">
        <f t="shared" si="147"/>
        <v>-28</v>
      </c>
      <c r="DY77" s="447">
        <f t="shared" si="123"/>
        <v>-30</v>
      </c>
      <c r="DZ77" s="447">
        <f t="shared" si="124"/>
        <v>25</v>
      </c>
      <c r="EA77" s="447">
        <f t="shared" si="125"/>
        <v>39</v>
      </c>
      <c r="EB77" s="447">
        <f t="shared" si="126"/>
        <v>32</v>
      </c>
      <c r="EC77" s="447">
        <f t="shared" si="127"/>
        <v>57</v>
      </c>
      <c r="ED77" s="447">
        <f t="shared" si="128"/>
        <v>7</v>
      </c>
      <c r="EE77" s="240">
        <f t="shared" si="129"/>
        <v>-32</v>
      </c>
    </row>
    <row r="78" spans="1:135" ht="16.5">
      <c r="A78" s="216" t="s">
        <v>1227</v>
      </c>
      <c r="B78" s="216" t="s">
        <v>31</v>
      </c>
      <c r="D78" s="216" t="s">
        <v>1087</v>
      </c>
      <c r="E78" s="216" t="s">
        <v>1040</v>
      </c>
      <c r="F78" s="222" t="s">
        <v>372</v>
      </c>
      <c r="G78" s="411" t="s">
        <v>1762</v>
      </c>
      <c r="H78" s="226">
        <v>0</v>
      </c>
      <c r="I78" s="227">
        <v>0</v>
      </c>
      <c r="J78" s="226">
        <v>0</v>
      </c>
      <c r="K78" s="227">
        <v>0</v>
      </c>
      <c r="L78" s="226">
        <v>0</v>
      </c>
      <c r="M78" s="227">
        <v>0</v>
      </c>
      <c r="N78" s="239">
        <f>+L78</f>
        <v>0</v>
      </c>
      <c r="O78" s="242" t="s">
        <v>1823</v>
      </c>
      <c r="P78" s="239">
        <f>+N78</f>
        <v>0</v>
      </c>
      <c r="Q78" s="242" t="s">
        <v>1823</v>
      </c>
      <c r="R78" s="225">
        <v>0</v>
      </c>
      <c r="S78" s="227">
        <v>0</v>
      </c>
      <c r="T78" s="239">
        <f>+R78</f>
        <v>0</v>
      </c>
      <c r="U78" s="242" t="s">
        <v>1823</v>
      </c>
      <c r="V78" s="225">
        <v>0</v>
      </c>
      <c r="W78" s="227">
        <v>0</v>
      </c>
      <c r="X78" s="239">
        <f t="shared" ref="X78" si="523">+V78</f>
        <v>0</v>
      </c>
      <c r="Y78" s="242" t="s">
        <v>1823</v>
      </c>
      <c r="Z78" s="239">
        <f t="shared" ref="Z78" si="524">+X78</f>
        <v>0</v>
      </c>
      <c r="AA78" s="252" t="s">
        <v>1823</v>
      </c>
      <c r="AB78" s="523">
        <v>0</v>
      </c>
      <c r="AC78" s="541">
        <v>0</v>
      </c>
      <c r="AD78" s="263">
        <v>0</v>
      </c>
      <c r="AE78" s="264">
        <v>0</v>
      </c>
      <c r="AF78" s="239">
        <f t="shared" ref="AF78" si="525">+AD78</f>
        <v>0</v>
      </c>
      <c r="AG78" s="242" t="s">
        <v>1823</v>
      </c>
      <c r="AH78" s="225">
        <v>0</v>
      </c>
      <c r="AI78" s="264">
        <v>0</v>
      </c>
      <c r="AJ78" s="266"/>
      <c r="AK78" s="225">
        <v>0</v>
      </c>
      <c r="AL78" s="227">
        <v>0</v>
      </c>
      <c r="AM78" s="225">
        <v>0</v>
      </c>
      <c r="AN78" s="227">
        <v>0</v>
      </c>
      <c r="AO78" s="239">
        <f>+AM78</f>
        <v>0</v>
      </c>
      <c r="AP78" s="242" t="s">
        <v>1823</v>
      </c>
      <c r="AQ78" s="225">
        <v>0</v>
      </c>
      <c r="AR78" s="227">
        <v>0</v>
      </c>
      <c r="AS78" s="241">
        <f>+AQ78</f>
        <v>0</v>
      </c>
      <c r="AT78" s="242" t="s">
        <v>1823</v>
      </c>
      <c r="AU78" s="248">
        <v>2</v>
      </c>
      <c r="AV78" s="249">
        <v>0</v>
      </c>
      <c r="AW78" s="241">
        <f t="shared" ref="AW78" si="526">+AY78</f>
        <v>0</v>
      </c>
      <c r="AX78" s="242" t="s">
        <v>1823</v>
      </c>
      <c r="AY78" s="241">
        <f t="shared" ref="AY78" si="527">+BA78</f>
        <v>0</v>
      </c>
      <c r="AZ78" s="242" t="s">
        <v>1823</v>
      </c>
      <c r="BA78" s="241">
        <f t="shared" ref="BA78" si="528">+BC78</f>
        <v>0</v>
      </c>
      <c r="BB78" s="242" t="s">
        <v>1823</v>
      </c>
      <c r="BC78" s="241">
        <f t="shared" ref="BC78" si="529">+BE78</f>
        <v>0</v>
      </c>
      <c r="BD78" s="242" t="s">
        <v>1823</v>
      </c>
      <c r="BE78" s="241">
        <f>+BG78</f>
        <v>0</v>
      </c>
      <c r="BF78" s="242" t="s">
        <v>1823</v>
      </c>
      <c r="BG78" s="248">
        <v>0</v>
      </c>
      <c r="BH78" s="249">
        <v>0</v>
      </c>
      <c r="BI78" s="241">
        <v>0</v>
      </c>
      <c r="BJ78" s="242" t="s">
        <v>1823</v>
      </c>
      <c r="BK78" s="241">
        <v>0</v>
      </c>
      <c r="BL78" s="242" t="s">
        <v>1823</v>
      </c>
      <c r="BM78" s="241">
        <f t="shared" ref="BM78" si="530">+BK78</f>
        <v>0</v>
      </c>
      <c r="BN78" s="242" t="s">
        <v>1823</v>
      </c>
      <c r="BO78" s="267"/>
      <c r="BP78" s="248"/>
      <c r="BQ78" s="249"/>
      <c r="BR78" s="248"/>
      <c r="BS78" s="249"/>
      <c r="BT78" s="248"/>
      <c r="BU78" s="249"/>
      <c r="BV78" s="248"/>
      <c r="BW78" s="249"/>
      <c r="BX78" s="248"/>
      <c r="BY78" s="249"/>
      <c r="BZ78" s="248"/>
      <c r="CA78" s="249"/>
      <c r="CB78" s="250"/>
      <c r="CE78" s="239"/>
      <c r="CF78" s="227"/>
      <c r="CQ78" s="240">
        <f t="shared" si="479"/>
        <v>0</v>
      </c>
      <c r="CT78" s="437">
        <f t="shared" si="422"/>
        <v>0</v>
      </c>
      <c r="CU78" s="437">
        <f t="shared" si="332"/>
        <v>0</v>
      </c>
      <c r="CV78" s="437">
        <f t="shared" si="423"/>
        <v>0</v>
      </c>
      <c r="CW78" s="437">
        <f t="shared" si="424"/>
        <v>0</v>
      </c>
      <c r="CX78" s="437">
        <f t="shared" si="425"/>
        <v>0</v>
      </c>
      <c r="CY78" s="437">
        <f t="shared" si="426"/>
        <v>0</v>
      </c>
      <c r="CZ78" s="437">
        <f t="shared" si="511"/>
        <v>0</v>
      </c>
      <c r="DA78" s="437">
        <f t="shared" si="428"/>
        <v>0</v>
      </c>
      <c r="DB78" s="437">
        <f t="shared" si="429"/>
        <v>0</v>
      </c>
      <c r="DC78" s="437">
        <f t="shared" si="430"/>
        <v>0</v>
      </c>
      <c r="DD78" s="437">
        <f t="shared" si="431"/>
        <v>0</v>
      </c>
      <c r="DE78" s="437">
        <f t="shared" si="333"/>
        <v>0</v>
      </c>
      <c r="DF78" s="437">
        <f t="shared" si="275"/>
        <v>0</v>
      </c>
      <c r="DG78" s="496">
        <f t="shared" si="334"/>
        <v>0</v>
      </c>
      <c r="DH78" s="496">
        <f t="shared" si="413"/>
        <v>0</v>
      </c>
      <c r="DI78" s="496">
        <f t="shared" si="414"/>
        <v>0</v>
      </c>
      <c r="DJ78" s="496">
        <f t="shared" si="415"/>
        <v>0</v>
      </c>
      <c r="DK78" s="437">
        <f t="shared" si="416"/>
        <v>0</v>
      </c>
      <c r="DL78" s="633"/>
      <c r="DM78" s="633"/>
      <c r="DO78" s="447">
        <f t="shared" si="138"/>
        <v>-20</v>
      </c>
      <c r="DP78" s="447">
        <f t="shared" si="139"/>
        <v>4</v>
      </c>
      <c r="DQ78" s="447">
        <f t="shared" si="140"/>
        <v>14</v>
      </c>
      <c r="DR78" s="447">
        <f t="shared" si="141"/>
        <v>13</v>
      </c>
      <c r="DS78" s="447">
        <f t="shared" si="142"/>
        <v>27</v>
      </c>
      <c r="DT78" s="447">
        <f t="shared" si="143"/>
        <v>12</v>
      </c>
      <c r="DU78" s="447">
        <f t="shared" si="144"/>
        <v>-92</v>
      </c>
      <c r="DV78" s="447">
        <f t="shared" si="145"/>
        <v>66</v>
      </c>
      <c r="DW78" s="447">
        <f t="shared" si="146"/>
        <v>0</v>
      </c>
      <c r="DX78" s="447">
        <f t="shared" si="147"/>
        <v>-28</v>
      </c>
      <c r="DY78" s="447">
        <f t="shared" si="123"/>
        <v>-30</v>
      </c>
      <c r="DZ78" s="447">
        <f t="shared" si="124"/>
        <v>25</v>
      </c>
      <c r="EA78" s="447">
        <f t="shared" si="125"/>
        <v>39</v>
      </c>
      <c r="EB78" s="447">
        <f t="shared" si="126"/>
        <v>32</v>
      </c>
      <c r="EC78" s="447">
        <f t="shared" si="127"/>
        <v>57</v>
      </c>
      <c r="ED78" s="447">
        <f t="shared" si="128"/>
        <v>7</v>
      </c>
      <c r="EE78" s="240">
        <f t="shared" si="129"/>
        <v>-32</v>
      </c>
    </row>
    <row r="79" spans="1:135" ht="16.5">
      <c r="A79" s="216" t="s">
        <v>1227</v>
      </c>
      <c r="B79" s="216" t="s">
        <v>31</v>
      </c>
      <c r="D79" s="216" t="s">
        <v>1087</v>
      </c>
      <c r="E79" s="216" t="s">
        <v>1040</v>
      </c>
      <c r="F79" s="222" t="s">
        <v>372</v>
      </c>
      <c r="G79" s="411" t="s">
        <v>87</v>
      </c>
      <c r="H79" s="226">
        <v>0</v>
      </c>
      <c r="I79" s="226">
        <v>0</v>
      </c>
      <c r="J79" s="225">
        <v>3</v>
      </c>
      <c r="K79" s="226">
        <v>0</v>
      </c>
      <c r="L79" s="225">
        <v>8</v>
      </c>
      <c r="M79" s="226"/>
      <c r="N79" s="441">
        <f>+L79</f>
        <v>8</v>
      </c>
      <c r="O79" s="443" t="s">
        <v>1823</v>
      </c>
      <c r="P79" s="441">
        <f>+N79</f>
        <v>8</v>
      </c>
      <c r="Q79" s="443" t="s">
        <v>1823</v>
      </c>
      <c r="R79" s="225">
        <v>1</v>
      </c>
      <c r="S79" s="227">
        <v>0</v>
      </c>
      <c r="T79" s="558">
        <f>+R79</f>
        <v>1</v>
      </c>
      <c r="U79" s="559" t="s">
        <v>1823</v>
      </c>
      <c r="V79" s="225">
        <v>0</v>
      </c>
      <c r="W79" s="227">
        <v>0</v>
      </c>
      <c r="X79" s="239">
        <f t="shared" ref="X79" si="531">+V79</f>
        <v>0</v>
      </c>
      <c r="Y79" s="242" t="s">
        <v>1823</v>
      </c>
      <c r="Z79" s="239">
        <f t="shared" ref="Z79" si="532">+X79</f>
        <v>0</v>
      </c>
      <c r="AA79" s="252" t="s">
        <v>1823</v>
      </c>
      <c r="AB79" s="523">
        <v>0</v>
      </c>
      <c r="AC79" s="524">
        <v>0</v>
      </c>
      <c r="AD79" s="226">
        <v>0</v>
      </c>
      <c r="AE79" s="227">
        <v>2</v>
      </c>
      <c r="AF79" s="252" t="s">
        <v>1823</v>
      </c>
      <c r="AG79" s="239">
        <f>+AI79</f>
        <v>2</v>
      </c>
      <c r="AH79" s="271">
        <v>0</v>
      </c>
      <c r="AI79" s="272">
        <v>2</v>
      </c>
      <c r="AJ79" s="266"/>
      <c r="AK79" s="241">
        <v>0</v>
      </c>
      <c r="AL79" s="252" t="s">
        <v>1823</v>
      </c>
      <c r="AM79" s="225">
        <v>0</v>
      </c>
      <c r="AN79" s="227">
        <v>0</v>
      </c>
      <c r="AO79" s="239">
        <v>0</v>
      </c>
      <c r="AP79" s="242" t="s">
        <v>1823</v>
      </c>
      <c r="AQ79" s="248">
        <v>0</v>
      </c>
      <c r="AR79" s="249">
        <v>0</v>
      </c>
      <c r="AS79" s="241">
        <v>0</v>
      </c>
      <c r="AT79" s="242" t="s">
        <v>1823</v>
      </c>
      <c r="AU79" s="248">
        <v>0</v>
      </c>
      <c r="AV79" s="249">
        <v>0</v>
      </c>
      <c r="AW79" s="241">
        <f t="shared" ref="AW79" si="533">+AY79</f>
        <v>0</v>
      </c>
      <c r="AX79" s="242" t="s">
        <v>1823</v>
      </c>
      <c r="AY79" s="241">
        <f t="shared" ref="AY79" si="534">+BA79</f>
        <v>0</v>
      </c>
      <c r="AZ79" s="242" t="s">
        <v>1823</v>
      </c>
      <c r="BA79" s="241">
        <f t="shared" ref="BA79" si="535">+BC79</f>
        <v>0</v>
      </c>
      <c r="BB79" s="242" t="s">
        <v>1823</v>
      </c>
      <c r="BC79" s="241">
        <f t="shared" ref="BC79" si="536">+BE79</f>
        <v>0</v>
      </c>
      <c r="BD79" s="242" t="s">
        <v>1823</v>
      </c>
      <c r="BE79" s="241">
        <f>+BG79</f>
        <v>0</v>
      </c>
      <c r="BF79" s="242" t="s">
        <v>1823</v>
      </c>
      <c r="BG79" s="248">
        <v>0</v>
      </c>
      <c r="BH79" s="249">
        <v>0</v>
      </c>
      <c r="BI79" s="241">
        <v>0</v>
      </c>
      <c r="BJ79" s="242" t="s">
        <v>1823</v>
      </c>
      <c r="BK79" s="241">
        <v>0</v>
      </c>
      <c r="BL79" s="242" t="s">
        <v>1823</v>
      </c>
      <c r="BM79" s="241">
        <f t="shared" ref="BM79" si="537">+BK79</f>
        <v>0</v>
      </c>
      <c r="BN79" s="242" t="s">
        <v>1823</v>
      </c>
      <c r="BO79" s="267"/>
      <c r="BP79" s="248"/>
      <c r="BQ79" s="249"/>
      <c r="BR79" s="248"/>
      <c r="BS79" s="249"/>
      <c r="BT79" s="248"/>
      <c r="BU79" s="249"/>
      <c r="BV79" s="248"/>
      <c r="BW79" s="249"/>
      <c r="BX79" s="248"/>
      <c r="BY79" s="249"/>
      <c r="BZ79" s="248"/>
      <c r="CA79" s="249"/>
      <c r="CB79" s="250" t="s">
        <v>262</v>
      </c>
      <c r="CC79" s="237" t="s">
        <v>617</v>
      </c>
      <c r="CE79" s="239"/>
      <c r="CF79" s="227"/>
      <c r="CQ79" s="240">
        <f t="shared" si="479"/>
        <v>8</v>
      </c>
      <c r="CT79" s="437">
        <f t="shared" si="422"/>
        <v>0</v>
      </c>
      <c r="CU79" s="437">
        <f t="shared" si="332"/>
        <v>3</v>
      </c>
      <c r="CV79" s="437">
        <f t="shared" si="423"/>
        <v>8</v>
      </c>
      <c r="CW79" s="437">
        <f t="shared" si="424"/>
        <v>8</v>
      </c>
      <c r="CX79" s="437">
        <f t="shared" si="425"/>
        <v>8</v>
      </c>
      <c r="CY79" s="437">
        <f t="shared" si="426"/>
        <v>1</v>
      </c>
      <c r="CZ79" s="437">
        <f t="shared" si="511"/>
        <v>1</v>
      </c>
      <c r="DA79" s="437">
        <f t="shared" si="428"/>
        <v>0</v>
      </c>
      <c r="DB79" s="437">
        <f t="shared" si="429"/>
        <v>0</v>
      </c>
      <c r="DC79" s="437">
        <f t="shared" si="430"/>
        <v>0</v>
      </c>
      <c r="DD79" s="437">
        <f t="shared" si="431"/>
        <v>0</v>
      </c>
      <c r="DE79" s="437">
        <f t="shared" si="333"/>
        <v>2</v>
      </c>
      <c r="DF79" s="437">
        <f>+AG79</f>
        <v>2</v>
      </c>
      <c r="DG79" s="496">
        <f t="shared" si="334"/>
        <v>2</v>
      </c>
      <c r="DH79" s="496">
        <f t="shared" si="413"/>
        <v>0</v>
      </c>
      <c r="DI79" s="496">
        <f t="shared" si="414"/>
        <v>0</v>
      </c>
      <c r="DJ79" s="496">
        <f t="shared" si="415"/>
        <v>0</v>
      </c>
      <c r="DK79" s="437">
        <f t="shared" si="416"/>
        <v>0</v>
      </c>
      <c r="DL79" s="633"/>
      <c r="DM79" s="633"/>
      <c r="DO79" s="447">
        <f t="shared" si="138"/>
        <v>-15</v>
      </c>
      <c r="DP79" s="447">
        <f t="shared" si="139"/>
        <v>4</v>
      </c>
      <c r="DQ79" s="447">
        <f t="shared" si="140"/>
        <v>14</v>
      </c>
      <c r="DR79" s="447">
        <f t="shared" si="141"/>
        <v>6</v>
      </c>
      <c r="DS79" s="447">
        <f t="shared" si="142"/>
        <v>20</v>
      </c>
      <c r="DT79" s="447">
        <f t="shared" si="143"/>
        <v>12</v>
      </c>
      <c r="DU79" s="447">
        <f t="shared" si="144"/>
        <v>-93</v>
      </c>
      <c r="DV79" s="447">
        <f t="shared" si="145"/>
        <v>66</v>
      </c>
      <c r="DW79" s="447">
        <f t="shared" si="146"/>
        <v>0</v>
      </c>
      <c r="DX79" s="447">
        <f t="shared" si="147"/>
        <v>-28</v>
      </c>
      <c r="DY79" s="447">
        <f t="shared" ref="DY79:DY145" si="538">+DE79-DD79+DY78</f>
        <v>-28</v>
      </c>
      <c r="DZ79" s="447">
        <f t="shared" ref="DZ79:DZ145" si="539">+DF79-DE79+DZ78</f>
        <v>25</v>
      </c>
      <c r="EA79" s="447">
        <f t="shared" ref="EA79:EA145" si="540">+DG79-DF79+EA78</f>
        <v>39</v>
      </c>
      <c r="EB79" s="447">
        <f t="shared" ref="EB79:EB145" si="541">+DH79-DI79+EB78</f>
        <v>32</v>
      </c>
      <c r="EC79" s="447">
        <f t="shared" ref="EC79:EC145" si="542">+DI79-DG79+EC78</f>
        <v>55</v>
      </c>
      <c r="ED79" s="447">
        <f t="shared" ref="ED79:ED145" si="543">+DJ79-DI79+ED78</f>
        <v>7</v>
      </c>
      <c r="EE79" s="240">
        <f t="shared" ref="EE79:EE145" si="544">+DK79-DJ79+EE78</f>
        <v>-32</v>
      </c>
    </row>
    <row r="80" spans="1:135" s="289" customFormat="1" ht="16.5">
      <c r="A80" s="431" t="s">
        <v>85</v>
      </c>
      <c r="B80" s="216" t="s">
        <v>31</v>
      </c>
      <c r="C80" s="216"/>
      <c r="D80" s="289" t="s">
        <v>1087</v>
      </c>
      <c r="E80" s="289" t="s">
        <v>1040</v>
      </c>
      <c r="F80" s="289" t="s">
        <v>372</v>
      </c>
      <c r="G80" s="290" t="s">
        <v>90</v>
      </c>
      <c r="H80" s="233" t="s">
        <v>85</v>
      </c>
      <c r="I80" s="232">
        <v>0</v>
      </c>
      <c r="J80" s="291" t="s">
        <v>85</v>
      </c>
      <c r="K80" s="232">
        <v>0</v>
      </c>
      <c r="L80" s="291" t="s">
        <v>85</v>
      </c>
      <c r="M80" s="232">
        <v>0</v>
      </c>
      <c r="N80" s="292" t="str">
        <f>+P80</f>
        <v>?</v>
      </c>
      <c r="O80" s="293" t="s">
        <v>1823</v>
      </c>
      <c r="P80" s="292" t="str">
        <f>+R80</f>
        <v>?</v>
      </c>
      <c r="Q80" s="294" t="s">
        <v>1823</v>
      </c>
      <c r="R80" s="291" t="s">
        <v>85</v>
      </c>
      <c r="S80" s="232">
        <v>0</v>
      </c>
      <c r="T80" s="295">
        <f>+V80</f>
        <v>0</v>
      </c>
      <c r="U80" s="293" t="s">
        <v>1823</v>
      </c>
      <c r="V80" s="291">
        <v>0</v>
      </c>
      <c r="W80" s="232">
        <v>0</v>
      </c>
      <c r="X80" s="295">
        <f t="shared" ref="X80" si="545">+V80</f>
        <v>0</v>
      </c>
      <c r="Y80" s="293" t="s">
        <v>1823</v>
      </c>
      <c r="Z80" s="295">
        <f t="shared" ref="Z80" si="546">+X80</f>
        <v>0</v>
      </c>
      <c r="AA80" s="294" t="s">
        <v>1823</v>
      </c>
      <c r="AB80" s="548">
        <v>0</v>
      </c>
      <c r="AC80" s="549">
        <v>0</v>
      </c>
      <c r="AD80" s="297">
        <v>0</v>
      </c>
      <c r="AE80" s="296">
        <v>0</v>
      </c>
      <c r="AF80" s="295">
        <f t="shared" ref="AF80" si="547">+AD80</f>
        <v>0</v>
      </c>
      <c r="AG80" s="293" t="s">
        <v>1823</v>
      </c>
      <c r="AH80" s="291">
        <v>0</v>
      </c>
      <c r="AI80" s="232">
        <v>0</v>
      </c>
      <c r="AJ80" s="298"/>
      <c r="AK80" s="292">
        <v>0</v>
      </c>
      <c r="AL80" s="294" t="s">
        <v>1823</v>
      </c>
      <c r="AM80" s="291">
        <v>0</v>
      </c>
      <c r="AN80" s="232">
        <v>0</v>
      </c>
      <c r="AO80" s="295">
        <v>0</v>
      </c>
      <c r="AP80" s="293" t="s">
        <v>1823</v>
      </c>
      <c r="AQ80" s="299">
        <v>0</v>
      </c>
      <c r="AR80" s="300">
        <v>0</v>
      </c>
      <c r="AS80" s="292">
        <v>0</v>
      </c>
      <c r="AT80" s="293" t="s">
        <v>1823</v>
      </c>
      <c r="AU80" s="299">
        <v>0</v>
      </c>
      <c r="AV80" s="300">
        <v>0</v>
      </c>
      <c r="AW80" s="299"/>
      <c r="AX80" s="299"/>
      <c r="AY80" s="299"/>
      <c r="AZ80" s="300"/>
      <c r="BA80" s="299"/>
      <c r="BB80" s="299"/>
      <c r="BC80" s="299"/>
      <c r="BD80" s="299"/>
      <c r="BE80" s="299"/>
      <c r="BF80" s="300"/>
      <c r="BG80" s="299"/>
      <c r="BH80" s="300"/>
      <c r="BI80" s="299"/>
      <c r="BJ80" s="300"/>
      <c r="BK80" s="299"/>
      <c r="BL80" s="299"/>
      <c r="BM80" s="299"/>
      <c r="BN80" s="299"/>
      <c r="BO80" s="301"/>
      <c r="BP80" s="299"/>
      <c r="BQ80" s="300"/>
      <c r="BR80" s="299"/>
      <c r="BS80" s="300"/>
      <c r="BT80" s="299"/>
      <c r="BU80" s="300"/>
      <c r="BV80" s="299"/>
      <c r="BW80" s="300"/>
      <c r="BX80" s="299"/>
      <c r="BY80" s="300"/>
      <c r="BZ80" s="299"/>
      <c r="CA80" s="300"/>
      <c r="CB80" s="217" t="s">
        <v>1233</v>
      </c>
      <c r="CC80" s="302"/>
      <c r="CD80" s="303"/>
      <c r="CE80" s="233"/>
      <c r="CF80" s="232"/>
      <c r="CQ80" s="240">
        <f t="shared" si="479"/>
        <v>0</v>
      </c>
      <c r="CT80" s="437"/>
      <c r="CU80" s="437"/>
      <c r="CV80" s="437"/>
      <c r="CW80" s="437"/>
      <c r="CX80" s="437"/>
      <c r="CY80" s="437"/>
      <c r="CZ80" s="437">
        <f t="shared" si="511"/>
        <v>0</v>
      </c>
      <c r="DA80" s="437">
        <f t="shared" si="428"/>
        <v>0</v>
      </c>
      <c r="DB80" s="437">
        <f t="shared" si="429"/>
        <v>0</v>
      </c>
      <c r="DC80" s="437">
        <f t="shared" si="430"/>
        <v>0</v>
      </c>
      <c r="DD80" s="437">
        <f t="shared" si="431"/>
        <v>0</v>
      </c>
      <c r="DE80" s="437">
        <f t="shared" si="333"/>
        <v>0</v>
      </c>
      <c r="DF80" s="437">
        <f>IF(AG80="nd",+AF80,+AF80+AG80)</f>
        <v>0</v>
      </c>
      <c r="DG80" s="496">
        <f t="shared" si="334"/>
        <v>0</v>
      </c>
      <c r="DH80" s="496">
        <f t="shared" si="413"/>
        <v>0</v>
      </c>
      <c r="DI80" s="496">
        <f t="shared" si="414"/>
        <v>0</v>
      </c>
      <c r="DJ80" s="496">
        <f t="shared" si="415"/>
        <v>0</v>
      </c>
      <c r="DK80" s="437">
        <f t="shared" si="416"/>
        <v>0</v>
      </c>
      <c r="DL80" s="633"/>
      <c r="DM80" s="633"/>
      <c r="DO80" s="447">
        <f t="shared" ref="DO80:DO146" si="548">+CV80-CU80+DO79</f>
        <v>-15</v>
      </c>
      <c r="DP80" s="447">
        <f t="shared" ref="DP80:DP146" si="549">+CW80-CV80+DP79</f>
        <v>4</v>
      </c>
      <c r="DQ80" s="447">
        <f t="shared" ref="DQ80:DQ146" si="550">+CX80-CW80+DQ79</f>
        <v>14</v>
      </c>
      <c r="DR80" s="447">
        <f t="shared" ref="DR80:DR146" si="551">+CY80-CX80+DR79</f>
        <v>6</v>
      </c>
      <c r="DS80" s="447">
        <f t="shared" ref="DS80:DS146" si="552">+CY80-CW80+DS79</f>
        <v>20</v>
      </c>
      <c r="DT80" s="447">
        <f t="shared" ref="DT80:DT146" si="553">+CZ80-CY80+DT79</f>
        <v>12</v>
      </c>
      <c r="DU80" s="447">
        <f t="shared" ref="DU80:DU146" si="554">+DA80-CZ80+DU79</f>
        <v>-93</v>
      </c>
      <c r="DV80" s="447">
        <f t="shared" ref="DV80:DV146" si="555">+DB80-DA80+DV79</f>
        <v>66</v>
      </c>
      <c r="DW80" s="447">
        <f t="shared" ref="DW80:DW146" si="556">+DC80-DB80+DW79</f>
        <v>0</v>
      </c>
      <c r="DX80" s="447">
        <f t="shared" ref="DX80:DX146" si="557">+DD80-DB80+DX79</f>
        <v>-28</v>
      </c>
      <c r="DY80" s="447">
        <f t="shared" si="538"/>
        <v>-28</v>
      </c>
      <c r="DZ80" s="447">
        <f t="shared" si="539"/>
        <v>25</v>
      </c>
      <c r="EA80" s="447">
        <f t="shared" si="540"/>
        <v>39</v>
      </c>
      <c r="EB80" s="447">
        <f t="shared" si="541"/>
        <v>32</v>
      </c>
      <c r="EC80" s="447">
        <f t="shared" si="542"/>
        <v>55</v>
      </c>
      <c r="ED80" s="447">
        <f t="shared" si="543"/>
        <v>7</v>
      </c>
      <c r="EE80" s="240">
        <f t="shared" si="544"/>
        <v>-32</v>
      </c>
    </row>
    <row r="81" spans="1:135" s="289" customFormat="1" ht="16.5">
      <c r="A81" s="431" t="s">
        <v>85</v>
      </c>
      <c r="B81" s="289" t="s">
        <v>31</v>
      </c>
      <c r="D81" s="289" t="s">
        <v>1087</v>
      </c>
      <c r="E81" s="289" t="s">
        <v>1040</v>
      </c>
      <c r="F81" s="289" t="s">
        <v>372</v>
      </c>
      <c r="G81" s="290" t="s">
        <v>70</v>
      </c>
      <c r="H81" s="233">
        <v>0</v>
      </c>
      <c r="I81" s="232">
        <v>0</v>
      </c>
      <c r="J81" s="291">
        <v>0</v>
      </c>
      <c r="K81" s="232">
        <v>0</v>
      </c>
      <c r="L81" s="291">
        <v>0</v>
      </c>
      <c r="M81" s="232">
        <v>0</v>
      </c>
      <c r="N81" s="292">
        <v>0</v>
      </c>
      <c r="O81" s="307">
        <v>0</v>
      </c>
      <c r="P81" s="292"/>
      <c r="Q81" s="294" t="s">
        <v>1823</v>
      </c>
      <c r="R81" s="291">
        <v>0</v>
      </c>
      <c r="S81" s="232">
        <v>0</v>
      </c>
      <c r="T81" s="233"/>
      <c r="U81" s="233"/>
      <c r="V81" s="291" t="s">
        <v>85</v>
      </c>
      <c r="W81" s="232">
        <v>0</v>
      </c>
      <c r="X81" s="233"/>
      <c r="Y81" s="232"/>
      <c r="Z81" s="233"/>
      <c r="AA81" s="233"/>
      <c r="AB81" s="548" t="s">
        <v>85</v>
      </c>
      <c r="AC81" s="549"/>
      <c r="AD81" s="297"/>
      <c r="AE81" s="296"/>
      <c r="AF81" s="303"/>
      <c r="AG81" s="295"/>
      <c r="AH81" s="291" t="s">
        <v>85</v>
      </c>
      <c r="AI81" s="232">
        <v>0</v>
      </c>
      <c r="AJ81" s="298"/>
      <c r="AK81" s="292">
        <v>0</v>
      </c>
      <c r="AL81" s="294" t="s">
        <v>1823</v>
      </c>
      <c r="AM81" s="291"/>
      <c r="AN81" s="232"/>
      <c r="AO81" s="295">
        <f>+AM81</f>
        <v>0</v>
      </c>
      <c r="AP81" s="293" t="s">
        <v>1823</v>
      </c>
      <c r="AQ81" s="299"/>
      <c r="AR81" s="300"/>
      <c r="AS81" s="299"/>
      <c r="AT81" s="300"/>
      <c r="AU81" s="299" t="s">
        <v>85</v>
      </c>
      <c r="AV81" s="300"/>
      <c r="AW81" s="299"/>
      <c r="AX81" s="299"/>
      <c r="AY81" s="299"/>
      <c r="AZ81" s="300"/>
      <c r="BA81" s="299"/>
      <c r="BB81" s="299"/>
      <c r="BC81" s="299"/>
      <c r="BD81" s="299"/>
      <c r="BE81" s="299"/>
      <c r="BF81" s="300"/>
      <c r="BG81" s="299"/>
      <c r="BH81" s="300"/>
      <c r="BI81" s="299"/>
      <c r="BJ81" s="300"/>
      <c r="BK81" s="299"/>
      <c r="BL81" s="299"/>
      <c r="BM81" s="299"/>
      <c r="BN81" s="299"/>
      <c r="BO81" s="301"/>
      <c r="BP81" s="299"/>
      <c r="BQ81" s="300"/>
      <c r="BR81" s="299"/>
      <c r="BS81" s="300"/>
      <c r="BT81" s="299"/>
      <c r="BU81" s="300"/>
      <c r="BV81" s="299"/>
      <c r="BW81" s="300"/>
      <c r="BX81" s="299"/>
      <c r="BY81" s="300"/>
      <c r="BZ81" s="299"/>
      <c r="CA81" s="300"/>
      <c r="CB81" s="217" t="s">
        <v>644</v>
      </c>
      <c r="CC81" s="302"/>
      <c r="CD81" s="303"/>
      <c r="CE81" s="233"/>
      <c r="CF81" s="232"/>
      <c r="CQ81" s="240">
        <f>MAX(H81:AI81)</f>
        <v>0</v>
      </c>
      <c r="CT81" s="437">
        <f t="shared" ref="CT81:CT112" si="558">IF(I81="nd",+H81,+H81+I81)</f>
        <v>0</v>
      </c>
      <c r="CU81" s="437">
        <f t="shared" ref="CU81:CU122" si="559">IF(K81="nd",+J81,+J81+K81)</f>
        <v>0</v>
      </c>
      <c r="CV81" s="437">
        <f>IF(M81="nd",+L81,+L81+M81)</f>
        <v>0</v>
      </c>
      <c r="CW81" s="437">
        <f t="shared" ref="CW81:CW91" si="560">IF(O81="nd",+N81,+N81+O81)</f>
        <v>0</v>
      </c>
      <c r="CX81" s="437">
        <f t="shared" ref="CX81:CX91" si="561">IF(Q81="nd",+P81,+P81+Q81)</f>
        <v>0</v>
      </c>
      <c r="CY81" s="437">
        <f t="shared" ref="CY81:CY91" si="562">IF(S81="nd",+R81,+R81+S81)</f>
        <v>0</v>
      </c>
      <c r="CZ81" s="437">
        <f t="shared" si="511"/>
        <v>0</v>
      </c>
      <c r="DA81" s="437"/>
      <c r="DB81" s="437">
        <f t="shared" si="429"/>
        <v>0</v>
      </c>
      <c r="DC81" s="437">
        <f t="shared" si="430"/>
        <v>0</v>
      </c>
      <c r="DD81" s="437"/>
      <c r="DE81" s="437"/>
      <c r="DF81" s="437"/>
      <c r="DG81" s="496"/>
      <c r="DH81" s="496">
        <f t="shared" si="413"/>
        <v>0</v>
      </c>
      <c r="DI81" s="496">
        <f t="shared" si="414"/>
        <v>0</v>
      </c>
      <c r="DJ81" s="496">
        <f t="shared" si="415"/>
        <v>0</v>
      </c>
      <c r="DK81" s="437">
        <f t="shared" si="416"/>
        <v>0</v>
      </c>
      <c r="DL81" s="633"/>
      <c r="DM81" s="633"/>
      <c r="DO81" s="447">
        <f>+CV81-CU81+DO83</f>
        <v>-12</v>
      </c>
      <c r="DP81" s="447">
        <f>+CW81-CV81+DP83</f>
        <v>13</v>
      </c>
      <c r="DQ81" s="447">
        <f>+CX81-CW81+DQ83</f>
        <v>14</v>
      </c>
      <c r="DR81" s="447">
        <f>+CY81-CX81+DR83</f>
        <v>6</v>
      </c>
      <c r="DS81" s="447">
        <f>+CY81-CW81+DS83</f>
        <v>20</v>
      </c>
      <c r="DT81" s="447">
        <f>+CZ81-CY81+DT83</f>
        <v>57</v>
      </c>
      <c r="DU81" s="447">
        <f>+DA81-CZ81+DU83</f>
        <v>-91</v>
      </c>
      <c r="DV81" s="447">
        <f>+DB81-DA81+DV83</f>
        <v>68</v>
      </c>
      <c r="DW81" s="447">
        <f>+DC81-DB81+DW83</f>
        <v>10</v>
      </c>
      <c r="DX81" s="447">
        <f>+DD81-DB81+DX83</f>
        <v>-19</v>
      </c>
      <c r="DY81" s="447">
        <f>+DE81-DD81+DY83</f>
        <v>-53</v>
      </c>
      <c r="DZ81" s="447">
        <f>+DF81-DE81+DZ83</f>
        <v>7</v>
      </c>
      <c r="EA81" s="447">
        <f>+DG81-DF81+EA83</f>
        <v>39</v>
      </c>
      <c r="EB81" s="447">
        <f>+DH81-DI81+EB83</f>
        <v>32</v>
      </c>
      <c r="EC81" s="447">
        <f>+DI81-DG81+EC83</f>
        <v>50</v>
      </c>
      <c r="ED81" s="447">
        <f>+DJ81-DI81+ED83</f>
        <v>12</v>
      </c>
      <c r="EE81" s="240">
        <f>+DK81-DJ81+EE83</f>
        <v>-32</v>
      </c>
    </row>
    <row r="82" spans="1:135" ht="16.5">
      <c r="A82" s="216" t="s">
        <v>1232</v>
      </c>
      <c r="B82" s="216" t="s">
        <v>31</v>
      </c>
      <c r="D82" s="216" t="s">
        <v>1087</v>
      </c>
      <c r="E82" s="216" t="s">
        <v>1040</v>
      </c>
      <c r="F82" s="222" t="s">
        <v>372</v>
      </c>
      <c r="G82" s="411" t="s">
        <v>380</v>
      </c>
      <c r="H82" s="226">
        <v>0</v>
      </c>
      <c r="I82" s="227">
        <v>0</v>
      </c>
      <c r="J82" s="225">
        <v>0</v>
      </c>
      <c r="K82" s="227">
        <v>0</v>
      </c>
      <c r="L82" s="225">
        <v>0</v>
      </c>
      <c r="M82" s="227">
        <v>0</v>
      </c>
      <c r="N82" s="239">
        <f>+L82</f>
        <v>0</v>
      </c>
      <c r="O82" s="242" t="s">
        <v>1823</v>
      </c>
      <c r="P82" s="239">
        <f>+N82</f>
        <v>0</v>
      </c>
      <c r="Q82" s="242" t="s">
        <v>1823</v>
      </c>
      <c r="R82" s="225">
        <v>0</v>
      </c>
      <c r="S82" s="227">
        <v>0</v>
      </c>
      <c r="T82" s="239">
        <f>+R82</f>
        <v>0</v>
      </c>
      <c r="U82" s="242" t="s">
        <v>1823</v>
      </c>
      <c r="V82" s="271">
        <v>1</v>
      </c>
      <c r="W82" s="272">
        <v>1</v>
      </c>
      <c r="X82" s="226">
        <v>4</v>
      </c>
      <c r="Y82" s="227">
        <v>0</v>
      </c>
      <c r="Z82" s="239">
        <f>+X82</f>
        <v>4</v>
      </c>
      <c r="AA82" s="252" t="s">
        <v>1823</v>
      </c>
      <c r="AB82" s="533">
        <v>1</v>
      </c>
      <c r="AC82" s="550">
        <v>2</v>
      </c>
      <c r="AD82" s="263">
        <v>1</v>
      </c>
      <c r="AE82" s="264">
        <v>0</v>
      </c>
      <c r="AF82" s="225">
        <v>0</v>
      </c>
      <c r="AG82" s="227">
        <v>0</v>
      </c>
      <c r="AH82" s="225">
        <v>0</v>
      </c>
      <c r="AI82" s="227">
        <v>0</v>
      </c>
      <c r="AJ82" s="266">
        <v>42272</v>
      </c>
      <c r="AK82" s="241">
        <v>0</v>
      </c>
      <c r="AL82" s="252" t="s">
        <v>1823</v>
      </c>
      <c r="AM82" s="225">
        <v>0</v>
      </c>
      <c r="AN82" s="227">
        <v>0</v>
      </c>
      <c r="AO82" s="239">
        <v>0</v>
      </c>
      <c r="AP82" s="242" t="s">
        <v>1823</v>
      </c>
      <c r="AQ82" s="248">
        <v>0</v>
      </c>
      <c r="AR82" s="249">
        <v>0</v>
      </c>
      <c r="AS82" s="241">
        <v>0</v>
      </c>
      <c r="AT82" s="242" t="s">
        <v>1823</v>
      </c>
      <c r="AU82" s="248">
        <v>0</v>
      </c>
      <c r="AV82" s="249">
        <v>0</v>
      </c>
      <c r="AW82" s="241">
        <v>0</v>
      </c>
      <c r="AX82" s="242" t="s">
        <v>1823</v>
      </c>
      <c r="AY82" s="241">
        <v>0</v>
      </c>
      <c r="AZ82" s="242" t="s">
        <v>1823</v>
      </c>
      <c r="BA82" s="241">
        <v>0</v>
      </c>
      <c r="BB82" s="242" t="s">
        <v>1823</v>
      </c>
      <c r="BC82" s="241">
        <v>0</v>
      </c>
      <c r="BD82" s="242" t="s">
        <v>1823</v>
      </c>
      <c r="BE82" s="241">
        <v>0</v>
      </c>
      <c r="BF82" s="242" t="s">
        <v>1823</v>
      </c>
      <c r="BG82" s="248">
        <v>2</v>
      </c>
      <c r="BH82" s="249">
        <v>0</v>
      </c>
      <c r="BI82" s="239">
        <v>0</v>
      </c>
      <c r="BJ82" s="242" t="s">
        <v>1823</v>
      </c>
      <c r="BK82" s="241">
        <v>0</v>
      </c>
      <c r="BL82" s="242" t="s">
        <v>1823</v>
      </c>
      <c r="BM82" s="241">
        <v>0</v>
      </c>
      <c r="BN82" s="242" t="s">
        <v>1823</v>
      </c>
      <c r="BO82" s="267"/>
      <c r="BP82" s="248"/>
      <c r="BQ82" s="249"/>
      <c r="BR82" s="248"/>
      <c r="BS82" s="249"/>
      <c r="BT82" s="248"/>
      <c r="BU82" s="249"/>
      <c r="BV82" s="248"/>
      <c r="BW82" s="249"/>
      <c r="BX82" s="248"/>
      <c r="BY82" s="249"/>
      <c r="BZ82" s="248"/>
      <c r="CA82" s="249"/>
      <c r="CB82" s="250" t="s">
        <v>262</v>
      </c>
      <c r="CC82" s="238" t="s">
        <v>614</v>
      </c>
      <c r="CD82" s="238"/>
      <c r="CE82" s="226"/>
      <c r="CF82" s="227"/>
      <c r="CQ82" s="240">
        <f t="shared" si="479"/>
        <v>4</v>
      </c>
      <c r="CT82" s="437">
        <f t="shared" si="558"/>
        <v>0</v>
      </c>
      <c r="CU82" s="437">
        <f t="shared" si="559"/>
        <v>0</v>
      </c>
      <c r="CV82" s="437">
        <f>IF(M82="nd",+L82,+L82+M82)</f>
        <v>0</v>
      </c>
      <c r="CW82" s="437">
        <f t="shared" si="560"/>
        <v>0</v>
      </c>
      <c r="CX82" s="437">
        <f t="shared" si="561"/>
        <v>0</v>
      </c>
      <c r="CY82" s="437">
        <f t="shared" si="562"/>
        <v>0</v>
      </c>
      <c r="CZ82" s="437">
        <f t="shared" si="511"/>
        <v>0</v>
      </c>
      <c r="DA82" s="437">
        <f t="shared" ref="DA82:DA91" si="563">IF(W82="nd",+V82,+V82+W82)</f>
        <v>2</v>
      </c>
      <c r="DB82" s="437">
        <f t="shared" si="429"/>
        <v>4</v>
      </c>
      <c r="DC82" s="437">
        <f t="shared" si="430"/>
        <v>4</v>
      </c>
      <c r="DD82" s="437">
        <f t="shared" ref="DD82:DD122" si="564">IF(AC82="nd",+AB82,+AB82+AC82)</f>
        <v>3</v>
      </c>
      <c r="DE82" s="437">
        <f t="shared" ref="DE82:DE91" si="565">IF(AE82="nd",+AD82,+AD82+AE82)</f>
        <v>1</v>
      </c>
      <c r="DF82" s="437">
        <f t="shared" ref="DF82:DF91" si="566">IF(AG82="nd",+AF82,+AF82+AG82)</f>
        <v>0</v>
      </c>
      <c r="DG82" s="496">
        <f t="shared" ref="DG82:DG113" si="567">IF(AI82="nd",+AH82,+AH82+AI82)</f>
        <v>0</v>
      </c>
      <c r="DH82" s="496">
        <f t="shared" si="413"/>
        <v>0</v>
      </c>
      <c r="DI82" s="496">
        <f t="shared" si="414"/>
        <v>0</v>
      </c>
      <c r="DJ82" s="496">
        <f t="shared" si="415"/>
        <v>0</v>
      </c>
      <c r="DK82" s="437">
        <f t="shared" si="416"/>
        <v>0</v>
      </c>
      <c r="DL82" s="633"/>
      <c r="DM82" s="633"/>
      <c r="DO82" s="447">
        <f>+CV82-CU82+DO80</f>
        <v>-15</v>
      </c>
      <c r="DP82" s="447">
        <f>+CW82-CV82+DP80</f>
        <v>4</v>
      </c>
      <c r="DQ82" s="447">
        <f>+CX82-CW82+DQ80</f>
        <v>14</v>
      </c>
      <c r="DR82" s="447">
        <f>+CY82-CX82+DR80</f>
        <v>6</v>
      </c>
      <c r="DS82" s="447">
        <f>+CY82-CW82+DS80</f>
        <v>20</v>
      </c>
      <c r="DT82" s="447">
        <f>+CZ82-CY82+DT80</f>
        <v>12</v>
      </c>
      <c r="DU82" s="447">
        <f>+DA82-CZ82+DU80</f>
        <v>-91</v>
      </c>
      <c r="DV82" s="447">
        <f>+DB82-DA82+DV80</f>
        <v>68</v>
      </c>
      <c r="DW82" s="447">
        <f>+DC82-DB82+DW80</f>
        <v>0</v>
      </c>
      <c r="DX82" s="447">
        <f>+DD82-DB82+DX80</f>
        <v>-29</v>
      </c>
      <c r="DY82" s="447">
        <f>+DE82-DD82+DY80</f>
        <v>-30</v>
      </c>
      <c r="DZ82" s="447">
        <f>+DF82-DE82+DZ80</f>
        <v>24</v>
      </c>
      <c r="EA82" s="447">
        <f>+DG82-DF82+EA80</f>
        <v>39</v>
      </c>
      <c r="EB82" s="447">
        <f>+DH82-DI82+EB80</f>
        <v>32</v>
      </c>
      <c r="EC82" s="447">
        <f>+DI82-DG82+EC80</f>
        <v>55</v>
      </c>
      <c r="ED82" s="447">
        <f>+DJ82-DI82+ED80</f>
        <v>7</v>
      </c>
      <c r="EE82" s="240">
        <f>+DK82-DJ82+EE80</f>
        <v>-32</v>
      </c>
    </row>
    <row r="83" spans="1:135" ht="16.5">
      <c r="A83" s="51" t="s">
        <v>1232</v>
      </c>
      <c r="B83" s="216" t="s">
        <v>31</v>
      </c>
      <c r="D83" s="216" t="s">
        <v>1087</v>
      </c>
      <c r="E83" s="216" t="s">
        <v>1040</v>
      </c>
      <c r="F83" s="222" t="s">
        <v>372</v>
      </c>
      <c r="G83" s="411" t="s">
        <v>72</v>
      </c>
      <c r="H83" s="226">
        <v>60</v>
      </c>
      <c r="I83" s="227">
        <v>6</v>
      </c>
      <c r="J83" s="225">
        <v>70</v>
      </c>
      <c r="K83" s="227">
        <v>8</v>
      </c>
      <c r="L83" s="225">
        <v>65</v>
      </c>
      <c r="M83" s="227">
        <v>16</v>
      </c>
      <c r="N83" s="305">
        <f>+P83</f>
        <v>65</v>
      </c>
      <c r="O83" s="306">
        <f>+Q83</f>
        <v>25</v>
      </c>
      <c r="P83" s="441">
        <f>+R83</f>
        <v>65</v>
      </c>
      <c r="Q83" s="442">
        <f>+S83</f>
        <v>25</v>
      </c>
      <c r="R83" s="225">
        <v>65</v>
      </c>
      <c r="S83" s="227">
        <v>25</v>
      </c>
      <c r="T83" s="441">
        <f>+V83</f>
        <v>70</v>
      </c>
      <c r="U83" s="442">
        <f>+W83</f>
        <v>65</v>
      </c>
      <c r="V83" s="225">
        <v>70</v>
      </c>
      <c r="W83" s="227">
        <v>65</v>
      </c>
      <c r="X83" s="241">
        <v>70</v>
      </c>
      <c r="Y83" s="253">
        <v>65</v>
      </c>
      <c r="Z83" s="442">
        <f>+AB83</f>
        <v>75</v>
      </c>
      <c r="AA83" s="442">
        <f>+AC83</f>
        <v>70</v>
      </c>
      <c r="AB83" s="523">
        <v>75</v>
      </c>
      <c r="AC83" s="541">
        <v>70</v>
      </c>
      <c r="AD83" s="312">
        <v>90</v>
      </c>
      <c r="AE83" s="278">
        <v>32</v>
      </c>
      <c r="AF83" s="257">
        <f>+AH83</f>
        <v>73</v>
      </c>
      <c r="AG83" s="257">
        <f>+AI83</f>
        <v>32</v>
      </c>
      <c r="AH83" s="225">
        <f>27+4+1+8+5+4+10+11+3</f>
        <v>73</v>
      </c>
      <c r="AI83" s="227">
        <v>32</v>
      </c>
      <c r="AJ83" s="266"/>
      <c r="AK83" s="241">
        <f>+AM83</f>
        <v>70</v>
      </c>
      <c r="AL83" s="239">
        <f>+AN83</f>
        <v>30</v>
      </c>
      <c r="AM83" s="225">
        <v>70</v>
      </c>
      <c r="AN83" s="227">
        <v>30</v>
      </c>
      <c r="AO83" s="442">
        <f>+AQ83</f>
        <v>68</v>
      </c>
      <c r="AP83" s="444">
        <f>+AR83</f>
        <v>37</v>
      </c>
      <c r="AQ83" s="248">
        <f>20+17+8+13+3+3+4</f>
        <v>68</v>
      </c>
      <c r="AR83" s="249">
        <f>1+15+21</f>
        <v>37</v>
      </c>
      <c r="AS83" s="442">
        <f>+AQ83</f>
        <v>68</v>
      </c>
      <c r="AT83" s="445">
        <f>+AR83</f>
        <v>37</v>
      </c>
      <c r="AU83" s="248">
        <v>55</v>
      </c>
      <c r="AV83" s="249">
        <v>39</v>
      </c>
      <c r="AW83" s="241">
        <f t="shared" ref="AW83" si="568">+AY83</f>
        <v>55</v>
      </c>
      <c r="AX83" s="21">
        <f t="shared" ref="AX83" si="569">+AZ83</f>
        <v>55</v>
      </c>
      <c r="AY83" s="241">
        <f t="shared" ref="AY83" si="570">+BA83</f>
        <v>55</v>
      </c>
      <c r="AZ83" s="21">
        <f t="shared" ref="AZ83" si="571">+BB83</f>
        <v>55</v>
      </c>
      <c r="BA83" s="241">
        <f t="shared" ref="BA83" si="572">+BC83</f>
        <v>55</v>
      </c>
      <c r="BB83" s="21">
        <f t="shared" ref="BB83" si="573">+BD83</f>
        <v>55</v>
      </c>
      <c r="BC83" s="241">
        <f t="shared" ref="BC83" si="574">+BE83</f>
        <v>55</v>
      </c>
      <c r="BD83" s="21">
        <f t="shared" ref="BD83" si="575">+BF83</f>
        <v>55</v>
      </c>
      <c r="BE83" s="241">
        <f t="shared" ref="BE83" si="576">+BG83</f>
        <v>55</v>
      </c>
      <c r="BF83" s="21">
        <f t="shared" ref="BF83" si="577">+BH83</f>
        <v>55</v>
      </c>
      <c r="BG83" s="248">
        <f>6+10+13+18+6+2</f>
        <v>55</v>
      </c>
      <c r="BH83" s="249">
        <f>22+17+6+2+8</f>
        <v>55</v>
      </c>
      <c r="BI83" s="239">
        <v>0</v>
      </c>
      <c r="BJ83" s="242" t="s">
        <v>1823</v>
      </c>
      <c r="BK83" s="241">
        <v>0</v>
      </c>
      <c r="BL83" s="242" t="s">
        <v>1823</v>
      </c>
      <c r="BM83" s="241">
        <v>0</v>
      </c>
      <c r="BN83" s="242" t="s">
        <v>1823</v>
      </c>
      <c r="BO83" s="267"/>
      <c r="BP83" s="248"/>
      <c r="BQ83" s="249"/>
      <c r="BR83" s="248"/>
      <c r="BS83" s="249"/>
      <c r="BT83" s="248"/>
      <c r="BU83" s="249"/>
      <c r="BV83" s="248"/>
      <c r="BW83" s="249"/>
      <c r="BX83" s="248">
        <v>70</v>
      </c>
      <c r="BY83" s="249">
        <v>27</v>
      </c>
      <c r="BZ83" s="248"/>
      <c r="CA83" s="249"/>
      <c r="CB83" s="236" t="s">
        <v>82</v>
      </c>
      <c r="CC83" s="237" t="s">
        <v>615</v>
      </c>
      <c r="CE83" s="226"/>
      <c r="CF83" s="227"/>
      <c r="CI83" s="240">
        <f>+J83</f>
        <v>70</v>
      </c>
      <c r="CJ83" s="240">
        <f>+K83</f>
        <v>8</v>
      </c>
      <c r="CQ83" s="240">
        <f t="shared" si="479"/>
        <v>90</v>
      </c>
      <c r="CT83" s="437">
        <f t="shared" si="558"/>
        <v>66</v>
      </c>
      <c r="CU83" s="437">
        <f t="shared" si="559"/>
        <v>78</v>
      </c>
      <c r="CV83" s="437">
        <f>IF(M83="nd",+L83,+L83+M83)</f>
        <v>81</v>
      </c>
      <c r="CW83" s="437">
        <f t="shared" si="560"/>
        <v>90</v>
      </c>
      <c r="CX83" s="437">
        <f t="shared" si="561"/>
        <v>90</v>
      </c>
      <c r="CY83" s="437">
        <f t="shared" si="562"/>
        <v>90</v>
      </c>
      <c r="CZ83" s="437">
        <f t="shared" si="511"/>
        <v>135</v>
      </c>
      <c r="DA83" s="437">
        <f t="shared" si="563"/>
        <v>135</v>
      </c>
      <c r="DB83" s="437">
        <f t="shared" si="429"/>
        <v>135</v>
      </c>
      <c r="DC83" s="437">
        <f t="shared" si="430"/>
        <v>145</v>
      </c>
      <c r="DD83" s="437">
        <f t="shared" si="564"/>
        <v>145</v>
      </c>
      <c r="DE83" s="437">
        <f t="shared" si="565"/>
        <v>122</v>
      </c>
      <c r="DF83" s="437">
        <f t="shared" si="566"/>
        <v>105</v>
      </c>
      <c r="DG83" s="496">
        <f t="shared" si="567"/>
        <v>105</v>
      </c>
      <c r="DH83" s="496">
        <f t="shared" si="413"/>
        <v>100</v>
      </c>
      <c r="DI83" s="496">
        <f t="shared" si="414"/>
        <v>100</v>
      </c>
      <c r="DJ83" s="496">
        <f t="shared" si="415"/>
        <v>105</v>
      </c>
      <c r="DK83" s="437">
        <f t="shared" si="416"/>
        <v>105</v>
      </c>
      <c r="DL83" s="633"/>
      <c r="DM83" s="633"/>
      <c r="DO83" s="447">
        <f t="shared" si="548"/>
        <v>-12</v>
      </c>
      <c r="DP83" s="447">
        <f t="shared" si="549"/>
        <v>13</v>
      </c>
      <c r="DQ83" s="447">
        <f t="shared" si="550"/>
        <v>14</v>
      </c>
      <c r="DR83" s="447">
        <f t="shared" si="551"/>
        <v>6</v>
      </c>
      <c r="DS83" s="447">
        <f t="shared" si="552"/>
        <v>20</v>
      </c>
      <c r="DT83" s="447">
        <f t="shared" si="553"/>
        <v>57</v>
      </c>
      <c r="DU83" s="447">
        <f t="shared" si="554"/>
        <v>-91</v>
      </c>
      <c r="DV83" s="447">
        <f t="shared" si="555"/>
        <v>68</v>
      </c>
      <c r="DW83" s="447">
        <f t="shared" si="556"/>
        <v>10</v>
      </c>
      <c r="DX83" s="447">
        <f t="shared" si="557"/>
        <v>-19</v>
      </c>
      <c r="DY83" s="447">
        <f t="shared" si="538"/>
        <v>-53</v>
      </c>
      <c r="DZ83" s="447">
        <f t="shared" si="539"/>
        <v>7</v>
      </c>
      <c r="EA83" s="447">
        <f t="shared" si="540"/>
        <v>39</v>
      </c>
      <c r="EB83" s="447">
        <f t="shared" si="541"/>
        <v>32</v>
      </c>
      <c r="EC83" s="447">
        <f t="shared" si="542"/>
        <v>50</v>
      </c>
      <c r="ED83" s="447">
        <f t="shared" si="543"/>
        <v>12</v>
      </c>
      <c r="EE83" s="240">
        <f t="shared" si="544"/>
        <v>-32</v>
      </c>
    </row>
    <row r="84" spans="1:135" ht="16.5">
      <c r="A84" s="216" t="s">
        <v>1232</v>
      </c>
      <c r="B84" s="216" t="s">
        <v>31</v>
      </c>
      <c r="D84" s="216" t="s">
        <v>1087</v>
      </c>
      <c r="E84" s="216" t="s">
        <v>1040</v>
      </c>
      <c r="F84" s="222" t="s">
        <v>372</v>
      </c>
      <c r="G84" s="411" t="s">
        <v>91</v>
      </c>
      <c r="H84" s="226">
        <v>2</v>
      </c>
      <c r="I84" s="226">
        <v>0</v>
      </c>
      <c r="J84" s="225">
        <v>8</v>
      </c>
      <c r="K84" s="227">
        <v>0</v>
      </c>
      <c r="L84" s="226" t="s">
        <v>85</v>
      </c>
      <c r="M84" s="227">
        <v>0</v>
      </c>
      <c r="N84" s="226">
        <v>0</v>
      </c>
      <c r="O84" s="242" t="s">
        <v>1823</v>
      </c>
      <c r="P84" s="241">
        <v>1</v>
      </c>
      <c r="Q84" s="166" t="s">
        <v>1823</v>
      </c>
      <c r="R84" s="225">
        <v>1</v>
      </c>
      <c r="S84" s="227">
        <v>0</v>
      </c>
      <c r="T84" s="239">
        <v>0</v>
      </c>
      <c r="U84" s="242" t="s">
        <v>1823</v>
      </c>
      <c r="V84" s="271">
        <v>1</v>
      </c>
      <c r="W84" s="272">
        <v>2</v>
      </c>
      <c r="X84" s="558">
        <f t="shared" ref="X84" si="578">+V84</f>
        <v>1</v>
      </c>
      <c r="Y84" s="564">
        <f>+W84</f>
        <v>2</v>
      </c>
      <c r="Z84" s="239">
        <f t="shared" ref="Z84" si="579">+X84</f>
        <v>1</v>
      </c>
      <c r="AA84" s="252" t="s">
        <v>1823</v>
      </c>
      <c r="AB84" s="523">
        <v>1</v>
      </c>
      <c r="AC84" s="541">
        <v>0</v>
      </c>
      <c r="AD84" s="263">
        <v>1</v>
      </c>
      <c r="AE84" s="264">
        <v>0</v>
      </c>
      <c r="AF84" s="239">
        <f>+AH84</f>
        <v>1</v>
      </c>
      <c r="AG84" s="242" t="s">
        <v>1823</v>
      </c>
      <c r="AH84" s="225">
        <v>1</v>
      </c>
      <c r="AI84" s="227">
        <v>0</v>
      </c>
      <c r="AJ84" s="266"/>
      <c r="AK84" s="241">
        <v>0</v>
      </c>
      <c r="AL84" s="252" t="s">
        <v>1823</v>
      </c>
      <c r="AM84" s="225">
        <v>8</v>
      </c>
      <c r="AN84" s="227">
        <v>0</v>
      </c>
      <c r="AO84" s="239">
        <f>+AM84</f>
        <v>8</v>
      </c>
      <c r="AP84" s="242" t="s">
        <v>1823</v>
      </c>
      <c r="AQ84" s="248">
        <v>0</v>
      </c>
      <c r="AR84" s="249">
        <v>0</v>
      </c>
      <c r="AS84" s="241">
        <v>0</v>
      </c>
      <c r="AT84" s="242" t="s">
        <v>1823</v>
      </c>
      <c r="AU84" s="248">
        <v>0</v>
      </c>
      <c r="AV84" s="249">
        <v>0</v>
      </c>
      <c r="AW84" s="241">
        <v>0</v>
      </c>
      <c r="AX84" s="242" t="s">
        <v>1823</v>
      </c>
      <c r="AY84" s="241">
        <v>0</v>
      </c>
      <c r="AZ84" s="242" t="s">
        <v>1823</v>
      </c>
      <c r="BA84" s="241">
        <v>0</v>
      </c>
      <c r="BB84" s="242" t="s">
        <v>1823</v>
      </c>
      <c r="BC84" s="241">
        <v>0</v>
      </c>
      <c r="BD84" s="242" t="s">
        <v>1823</v>
      </c>
      <c r="BE84" s="241">
        <v>0</v>
      </c>
      <c r="BF84" s="242" t="s">
        <v>1823</v>
      </c>
      <c r="BG84" s="313">
        <v>1</v>
      </c>
      <c r="BH84" s="244">
        <v>2</v>
      </c>
      <c r="BI84" s="241">
        <v>0</v>
      </c>
      <c r="BJ84" s="242" t="s">
        <v>1823</v>
      </c>
      <c r="BK84" s="241">
        <v>0</v>
      </c>
      <c r="BL84" s="242" t="s">
        <v>1823</v>
      </c>
      <c r="BM84" s="241">
        <v>0</v>
      </c>
      <c r="BN84" s="242" t="s">
        <v>1823</v>
      </c>
      <c r="BO84" s="267"/>
      <c r="BP84" s="248"/>
      <c r="BQ84" s="249"/>
      <c r="BR84" s="248"/>
      <c r="BS84" s="249"/>
      <c r="BT84" s="248"/>
      <c r="BU84" s="249"/>
      <c r="BV84" s="248"/>
      <c r="BW84" s="249"/>
      <c r="BX84" s="248"/>
      <c r="BY84" s="249"/>
      <c r="BZ84" s="248"/>
      <c r="CA84" s="249"/>
      <c r="CB84" s="250" t="s">
        <v>262</v>
      </c>
      <c r="CC84" s="237" t="s">
        <v>613</v>
      </c>
      <c r="CE84" s="239"/>
      <c r="CF84" s="227"/>
      <c r="CQ84" s="240">
        <f t="shared" si="479"/>
        <v>8</v>
      </c>
      <c r="CT84" s="437">
        <f t="shared" si="558"/>
        <v>2</v>
      </c>
      <c r="CU84" s="437">
        <f t="shared" si="559"/>
        <v>8</v>
      </c>
      <c r="CV84" s="437"/>
      <c r="CW84" s="437">
        <f t="shared" si="560"/>
        <v>0</v>
      </c>
      <c r="CX84" s="437">
        <f t="shared" si="561"/>
        <v>1</v>
      </c>
      <c r="CY84" s="437">
        <f t="shared" si="562"/>
        <v>1</v>
      </c>
      <c r="CZ84" s="437">
        <f t="shared" si="511"/>
        <v>0</v>
      </c>
      <c r="DA84" s="437">
        <f t="shared" si="563"/>
        <v>3</v>
      </c>
      <c r="DB84" s="437">
        <f t="shared" si="429"/>
        <v>3</v>
      </c>
      <c r="DC84" s="437">
        <f t="shared" si="430"/>
        <v>1</v>
      </c>
      <c r="DD84" s="437">
        <f t="shared" si="564"/>
        <v>1</v>
      </c>
      <c r="DE84" s="437">
        <f t="shared" si="565"/>
        <v>1</v>
      </c>
      <c r="DF84" s="437">
        <f t="shared" si="566"/>
        <v>1</v>
      </c>
      <c r="DG84" s="496">
        <f t="shared" si="567"/>
        <v>1</v>
      </c>
      <c r="DH84" s="496">
        <f t="shared" si="413"/>
        <v>0</v>
      </c>
      <c r="DI84" s="496">
        <f t="shared" si="414"/>
        <v>8</v>
      </c>
      <c r="DJ84" s="496">
        <f t="shared" si="415"/>
        <v>8</v>
      </c>
      <c r="DK84" s="437">
        <f t="shared" si="416"/>
        <v>0</v>
      </c>
      <c r="DL84" s="633"/>
      <c r="DM84" s="633"/>
      <c r="DO84" s="447">
        <f>+CV84-CU84+DO81</f>
        <v>-20</v>
      </c>
      <c r="DP84" s="447">
        <f>+CW84-CV84+DP81</f>
        <v>13</v>
      </c>
      <c r="DQ84" s="447">
        <f>+CX84-CW84+DQ81</f>
        <v>15</v>
      </c>
      <c r="DR84" s="447">
        <f>+CY84-CX84+DR81</f>
        <v>6</v>
      </c>
      <c r="DS84" s="447">
        <f>+CY84-CW84+DS81</f>
        <v>21</v>
      </c>
      <c r="DT84" s="447">
        <f>+CZ84-CY84+DT81</f>
        <v>56</v>
      </c>
      <c r="DU84" s="447">
        <f>+DA84-CZ84+DU81</f>
        <v>-88</v>
      </c>
      <c r="DV84" s="447">
        <f>+DB84-DA84+DV81</f>
        <v>68</v>
      </c>
      <c r="DW84" s="447">
        <f>+DC84-DB84+DW81</f>
        <v>8</v>
      </c>
      <c r="DX84" s="447">
        <f>+DD84-DB84+DX81</f>
        <v>-21</v>
      </c>
      <c r="DY84" s="447">
        <f>+DE84-DD84+DY81</f>
        <v>-53</v>
      </c>
      <c r="DZ84" s="447">
        <f>+DF84-DE84+DZ81</f>
        <v>7</v>
      </c>
      <c r="EA84" s="447">
        <f>+DG84-DF84+EA81</f>
        <v>39</v>
      </c>
      <c r="EB84" s="447">
        <f>+DH84-DI84+EB81</f>
        <v>24</v>
      </c>
      <c r="EC84" s="447">
        <f>+DI84-DG84+EC81</f>
        <v>57</v>
      </c>
      <c r="ED84" s="447">
        <f>+DJ84-DI84+ED81</f>
        <v>12</v>
      </c>
      <c r="EE84" s="240">
        <f>+DK84-DJ84+EE81</f>
        <v>-40</v>
      </c>
    </row>
    <row r="85" spans="1:135" ht="16.5">
      <c r="A85" s="216" t="s">
        <v>1227</v>
      </c>
      <c r="B85" s="216" t="s">
        <v>31</v>
      </c>
      <c r="D85" s="216" t="s">
        <v>1087</v>
      </c>
      <c r="E85" s="216" t="s">
        <v>1040</v>
      </c>
      <c r="F85" s="222" t="s">
        <v>372</v>
      </c>
      <c r="G85" s="411" t="s">
        <v>1768</v>
      </c>
      <c r="H85" s="226">
        <v>0</v>
      </c>
      <c r="I85" s="227">
        <v>0</v>
      </c>
      <c r="J85" s="226">
        <v>0</v>
      </c>
      <c r="K85" s="227">
        <v>0</v>
      </c>
      <c r="L85" s="226">
        <v>0</v>
      </c>
      <c r="M85" s="227">
        <v>0</v>
      </c>
      <c r="N85" s="226">
        <v>0</v>
      </c>
      <c r="O85" s="227">
        <v>0</v>
      </c>
      <c r="P85" s="226">
        <v>0</v>
      </c>
      <c r="Q85" s="227">
        <v>0</v>
      </c>
      <c r="R85" s="226">
        <v>0</v>
      </c>
      <c r="S85" s="227">
        <v>0</v>
      </c>
      <c r="T85" s="239">
        <f t="shared" ref="T85:T86" si="580">+R85</f>
        <v>0</v>
      </c>
      <c r="U85" s="242" t="s">
        <v>1823</v>
      </c>
      <c r="V85" s="226">
        <v>0</v>
      </c>
      <c r="W85" s="227">
        <v>0</v>
      </c>
      <c r="X85" s="239">
        <f t="shared" ref="X85" si="581">+V85</f>
        <v>0</v>
      </c>
      <c r="Y85" s="242" t="s">
        <v>1823</v>
      </c>
      <c r="Z85" s="239">
        <f t="shared" ref="Z85" si="582">+X85</f>
        <v>0</v>
      </c>
      <c r="AA85" s="252" t="s">
        <v>1823</v>
      </c>
      <c r="AB85" s="523">
        <v>0</v>
      </c>
      <c r="AC85" s="524">
        <v>0</v>
      </c>
      <c r="AD85" s="263">
        <v>0</v>
      </c>
      <c r="AE85" s="227">
        <v>0</v>
      </c>
      <c r="AF85" s="226">
        <v>0</v>
      </c>
      <c r="AG85" s="227">
        <v>0</v>
      </c>
      <c r="AH85" s="226">
        <v>0</v>
      </c>
      <c r="AI85" s="227">
        <v>0</v>
      </c>
      <c r="AJ85" s="266"/>
      <c r="AK85" s="241">
        <v>0</v>
      </c>
      <c r="AL85" s="252" t="s">
        <v>1823</v>
      </c>
      <c r="AM85" s="225">
        <v>1</v>
      </c>
      <c r="AN85" s="227">
        <v>0</v>
      </c>
      <c r="AO85" s="239">
        <v>0</v>
      </c>
      <c r="AP85" s="242" t="s">
        <v>1823</v>
      </c>
      <c r="AQ85" s="248">
        <v>0</v>
      </c>
      <c r="AR85" s="249">
        <v>0</v>
      </c>
      <c r="AS85" s="241">
        <v>0</v>
      </c>
      <c r="AT85" s="242" t="s">
        <v>1823</v>
      </c>
      <c r="AU85" s="248">
        <v>0</v>
      </c>
      <c r="AV85" s="249">
        <v>0</v>
      </c>
      <c r="AW85" s="241">
        <v>0</v>
      </c>
      <c r="AX85" s="242" t="s">
        <v>1823</v>
      </c>
      <c r="AY85" s="241">
        <v>0</v>
      </c>
      <c r="AZ85" s="242" t="s">
        <v>1823</v>
      </c>
      <c r="BA85" s="241">
        <v>0</v>
      </c>
      <c r="BB85" s="242" t="s">
        <v>1823</v>
      </c>
      <c r="BC85" s="241">
        <v>0</v>
      </c>
      <c r="BD85" s="242" t="s">
        <v>1823</v>
      </c>
      <c r="BE85" s="241">
        <v>0</v>
      </c>
      <c r="BF85" s="242" t="s">
        <v>1823</v>
      </c>
      <c r="BG85" s="248">
        <v>1</v>
      </c>
      <c r="BH85" s="249">
        <v>0</v>
      </c>
      <c r="BI85" s="241">
        <v>0</v>
      </c>
      <c r="BJ85" s="242" t="s">
        <v>1823</v>
      </c>
      <c r="BK85" s="241">
        <v>0</v>
      </c>
      <c r="BL85" s="242" t="s">
        <v>1823</v>
      </c>
      <c r="BM85" s="241">
        <v>0</v>
      </c>
      <c r="BN85" s="242" t="s">
        <v>1823</v>
      </c>
      <c r="BO85" s="267"/>
      <c r="BP85" s="248"/>
      <c r="BQ85" s="249"/>
      <c r="BR85" s="248"/>
      <c r="BS85" s="249"/>
      <c r="BT85" s="248"/>
      <c r="BU85" s="249"/>
      <c r="BV85" s="248"/>
      <c r="BW85" s="249"/>
      <c r="BX85" s="248"/>
      <c r="BY85" s="249"/>
      <c r="BZ85" s="248"/>
      <c r="CA85" s="249"/>
      <c r="CB85" s="236" t="s">
        <v>85</v>
      </c>
      <c r="CC85" s="251"/>
      <c r="CE85" s="239"/>
      <c r="CF85" s="227"/>
      <c r="CQ85" s="240">
        <f t="shared" si="479"/>
        <v>0</v>
      </c>
      <c r="CT85" s="437">
        <f t="shared" si="558"/>
        <v>0</v>
      </c>
      <c r="CU85" s="437">
        <f t="shared" si="559"/>
        <v>0</v>
      </c>
      <c r="CV85" s="437">
        <f t="shared" ref="CV85:CV91" si="583">IF(M85="nd",+L85,+L85+M85)</f>
        <v>0</v>
      </c>
      <c r="CW85" s="437">
        <f t="shared" si="560"/>
        <v>0</v>
      </c>
      <c r="CX85" s="437">
        <f t="shared" si="561"/>
        <v>0</v>
      </c>
      <c r="CY85" s="437">
        <f t="shared" si="562"/>
        <v>0</v>
      </c>
      <c r="CZ85" s="437">
        <f t="shared" si="511"/>
        <v>0</v>
      </c>
      <c r="DA85" s="437">
        <f t="shared" si="563"/>
        <v>0</v>
      </c>
      <c r="DB85" s="437">
        <f t="shared" si="429"/>
        <v>0</v>
      </c>
      <c r="DC85" s="437">
        <f t="shared" si="430"/>
        <v>0</v>
      </c>
      <c r="DD85" s="437">
        <f t="shared" si="564"/>
        <v>0</v>
      </c>
      <c r="DE85" s="437">
        <f t="shared" si="565"/>
        <v>0</v>
      </c>
      <c r="DF85" s="437">
        <f t="shared" si="566"/>
        <v>0</v>
      </c>
      <c r="DG85" s="496">
        <f t="shared" si="567"/>
        <v>0</v>
      </c>
      <c r="DH85" s="496">
        <f t="shared" si="413"/>
        <v>0</v>
      </c>
      <c r="DI85" s="496">
        <f t="shared" si="414"/>
        <v>1</v>
      </c>
      <c r="DJ85" s="496">
        <f t="shared" si="415"/>
        <v>0</v>
      </c>
      <c r="DK85" s="437">
        <f t="shared" si="416"/>
        <v>0</v>
      </c>
      <c r="DL85" s="633"/>
      <c r="DM85" s="633"/>
      <c r="DO85" s="447">
        <f t="shared" si="548"/>
        <v>-20</v>
      </c>
      <c r="DP85" s="447">
        <f t="shared" si="549"/>
        <v>13</v>
      </c>
      <c r="DQ85" s="447">
        <f t="shared" si="550"/>
        <v>15</v>
      </c>
      <c r="DR85" s="447">
        <f t="shared" si="551"/>
        <v>6</v>
      </c>
      <c r="DS85" s="447">
        <f t="shared" si="552"/>
        <v>21</v>
      </c>
      <c r="DT85" s="447">
        <f t="shared" si="553"/>
        <v>56</v>
      </c>
      <c r="DU85" s="447">
        <f t="shared" si="554"/>
        <v>-88</v>
      </c>
      <c r="DV85" s="447">
        <f t="shared" si="555"/>
        <v>68</v>
      </c>
      <c r="DW85" s="447">
        <f t="shared" si="556"/>
        <v>8</v>
      </c>
      <c r="DX85" s="447">
        <f t="shared" si="557"/>
        <v>-21</v>
      </c>
      <c r="DY85" s="447">
        <f t="shared" si="538"/>
        <v>-53</v>
      </c>
      <c r="DZ85" s="447">
        <f t="shared" si="539"/>
        <v>7</v>
      </c>
      <c r="EA85" s="447">
        <f t="shared" si="540"/>
        <v>39</v>
      </c>
      <c r="EB85" s="447">
        <f t="shared" si="541"/>
        <v>23</v>
      </c>
      <c r="EC85" s="447">
        <f t="shared" si="542"/>
        <v>58</v>
      </c>
      <c r="ED85" s="447">
        <f t="shared" si="543"/>
        <v>11</v>
      </c>
      <c r="EE85" s="240">
        <f t="shared" si="544"/>
        <v>-40</v>
      </c>
    </row>
    <row r="86" spans="1:135" ht="16.5">
      <c r="A86" s="216" t="s">
        <v>1227</v>
      </c>
      <c r="B86" s="216" t="s">
        <v>31</v>
      </c>
      <c r="D86" s="216" t="s">
        <v>1087</v>
      </c>
      <c r="E86" s="216" t="s">
        <v>1040</v>
      </c>
      <c r="F86" s="222" t="s">
        <v>372</v>
      </c>
      <c r="G86" s="411" t="s">
        <v>1769</v>
      </c>
      <c r="H86" s="226">
        <v>0</v>
      </c>
      <c r="I86" s="227">
        <v>0</v>
      </c>
      <c r="J86" s="226">
        <v>0</v>
      </c>
      <c r="K86" s="227">
        <v>0</v>
      </c>
      <c r="L86" s="226">
        <v>0</v>
      </c>
      <c r="M86" s="227">
        <v>0</v>
      </c>
      <c r="N86" s="226">
        <v>0</v>
      </c>
      <c r="O86" s="227">
        <v>0</v>
      </c>
      <c r="P86" s="226">
        <v>0</v>
      </c>
      <c r="Q86" s="227">
        <v>0</v>
      </c>
      <c r="R86" s="226">
        <v>0</v>
      </c>
      <c r="S86" s="227">
        <v>0</v>
      </c>
      <c r="T86" s="239">
        <f t="shared" si="580"/>
        <v>0</v>
      </c>
      <c r="U86" s="242" t="s">
        <v>1823</v>
      </c>
      <c r="V86" s="226">
        <v>0</v>
      </c>
      <c r="W86" s="227">
        <v>0</v>
      </c>
      <c r="X86" s="239">
        <f t="shared" ref="X86" si="584">+V86</f>
        <v>0</v>
      </c>
      <c r="Y86" s="242" t="s">
        <v>1823</v>
      </c>
      <c r="Z86" s="239">
        <f t="shared" ref="Z86" si="585">+X86</f>
        <v>0</v>
      </c>
      <c r="AA86" s="252" t="s">
        <v>1823</v>
      </c>
      <c r="AB86" s="523">
        <v>0</v>
      </c>
      <c r="AC86" s="524">
        <v>0</v>
      </c>
      <c r="AD86" s="263">
        <v>0</v>
      </c>
      <c r="AE86" s="227">
        <v>0</v>
      </c>
      <c r="AF86" s="239">
        <f t="shared" ref="AF86" si="586">+AD86</f>
        <v>0</v>
      </c>
      <c r="AG86" s="242" t="s">
        <v>1823</v>
      </c>
      <c r="AH86" s="226">
        <v>0</v>
      </c>
      <c r="AI86" s="227">
        <v>0</v>
      </c>
      <c r="AJ86" s="266"/>
      <c r="AK86" s="241">
        <v>0</v>
      </c>
      <c r="AL86" s="252" t="s">
        <v>1823</v>
      </c>
      <c r="AM86" s="225">
        <v>0</v>
      </c>
      <c r="AN86" s="227">
        <v>0</v>
      </c>
      <c r="AO86" s="239">
        <v>0</v>
      </c>
      <c r="AP86" s="242" t="s">
        <v>1823</v>
      </c>
      <c r="AQ86" s="248">
        <v>0</v>
      </c>
      <c r="AR86" s="249">
        <v>0</v>
      </c>
      <c r="AS86" s="241">
        <v>0</v>
      </c>
      <c r="AT86" s="242" t="s">
        <v>1823</v>
      </c>
      <c r="AU86" s="248">
        <v>0</v>
      </c>
      <c r="AV86" s="249">
        <v>0</v>
      </c>
      <c r="AW86" s="241">
        <v>0</v>
      </c>
      <c r="AX86" s="242" t="s">
        <v>1823</v>
      </c>
      <c r="AY86" s="241">
        <v>0</v>
      </c>
      <c r="AZ86" s="242" t="s">
        <v>1823</v>
      </c>
      <c r="BA86" s="241">
        <v>0</v>
      </c>
      <c r="BB86" s="242" t="s">
        <v>1823</v>
      </c>
      <c r="BC86" s="241">
        <v>0</v>
      </c>
      <c r="BD86" s="242" t="s">
        <v>1823</v>
      </c>
      <c r="BE86" s="241">
        <v>0</v>
      </c>
      <c r="BF86" s="242" t="s">
        <v>1823</v>
      </c>
      <c r="BG86" s="248">
        <v>0</v>
      </c>
      <c r="BH86" s="249">
        <v>0</v>
      </c>
      <c r="BI86" s="241">
        <v>0</v>
      </c>
      <c r="BJ86" s="242" t="s">
        <v>1823</v>
      </c>
      <c r="BK86" s="241">
        <v>0</v>
      </c>
      <c r="BL86" s="242" t="s">
        <v>1823</v>
      </c>
      <c r="BM86" s="241">
        <v>0</v>
      </c>
      <c r="BN86" s="242" t="s">
        <v>1823</v>
      </c>
      <c r="BO86" s="267"/>
      <c r="BP86" s="248"/>
      <c r="BQ86" s="249"/>
      <c r="BR86" s="248"/>
      <c r="BS86" s="249"/>
      <c r="BT86" s="248"/>
      <c r="BU86" s="249"/>
      <c r="BV86" s="248"/>
      <c r="BW86" s="249"/>
      <c r="BX86" s="248"/>
      <c r="BY86" s="249"/>
      <c r="BZ86" s="248"/>
      <c r="CA86" s="249"/>
      <c r="CB86" s="250" t="s">
        <v>262</v>
      </c>
      <c r="CC86" s="251" t="s">
        <v>769</v>
      </c>
      <c r="CE86" s="239"/>
      <c r="CF86" s="227"/>
      <c r="CQ86" s="240">
        <f t="shared" si="479"/>
        <v>0</v>
      </c>
      <c r="CT86" s="437">
        <f t="shared" si="558"/>
        <v>0</v>
      </c>
      <c r="CU86" s="437">
        <f t="shared" si="559"/>
        <v>0</v>
      </c>
      <c r="CV86" s="437">
        <f t="shared" si="583"/>
        <v>0</v>
      </c>
      <c r="CW86" s="437">
        <f t="shared" si="560"/>
        <v>0</v>
      </c>
      <c r="CX86" s="437">
        <f t="shared" si="561"/>
        <v>0</v>
      </c>
      <c r="CY86" s="437">
        <f t="shared" si="562"/>
        <v>0</v>
      </c>
      <c r="CZ86" s="437">
        <f t="shared" si="511"/>
        <v>0</v>
      </c>
      <c r="DA86" s="437">
        <f t="shared" si="563"/>
        <v>0</v>
      </c>
      <c r="DB86" s="437">
        <f t="shared" si="429"/>
        <v>0</v>
      </c>
      <c r="DC86" s="437">
        <f t="shared" si="430"/>
        <v>0</v>
      </c>
      <c r="DD86" s="437">
        <f t="shared" si="564"/>
        <v>0</v>
      </c>
      <c r="DE86" s="437">
        <f t="shared" si="565"/>
        <v>0</v>
      </c>
      <c r="DF86" s="437">
        <f t="shared" si="566"/>
        <v>0</v>
      </c>
      <c r="DG86" s="496">
        <f t="shared" si="567"/>
        <v>0</v>
      </c>
      <c r="DH86" s="496">
        <f t="shared" si="413"/>
        <v>0</v>
      </c>
      <c r="DI86" s="496">
        <f t="shared" si="414"/>
        <v>0</v>
      </c>
      <c r="DJ86" s="496">
        <f t="shared" si="415"/>
        <v>0</v>
      </c>
      <c r="DK86" s="437">
        <f t="shared" si="416"/>
        <v>0</v>
      </c>
      <c r="DL86" s="633"/>
      <c r="DM86" s="633"/>
      <c r="DO86" s="447">
        <f t="shared" si="548"/>
        <v>-20</v>
      </c>
      <c r="DP86" s="447">
        <f t="shared" si="549"/>
        <v>13</v>
      </c>
      <c r="DQ86" s="447">
        <f t="shared" si="550"/>
        <v>15</v>
      </c>
      <c r="DR86" s="447">
        <f t="shared" si="551"/>
        <v>6</v>
      </c>
      <c r="DS86" s="447">
        <f t="shared" si="552"/>
        <v>21</v>
      </c>
      <c r="DT86" s="447">
        <f t="shared" si="553"/>
        <v>56</v>
      </c>
      <c r="DU86" s="447">
        <f t="shared" si="554"/>
        <v>-88</v>
      </c>
      <c r="DV86" s="447">
        <f t="shared" si="555"/>
        <v>68</v>
      </c>
      <c r="DW86" s="447">
        <f t="shared" si="556"/>
        <v>8</v>
      </c>
      <c r="DX86" s="447">
        <f t="shared" si="557"/>
        <v>-21</v>
      </c>
      <c r="DY86" s="447">
        <f t="shared" si="538"/>
        <v>-53</v>
      </c>
      <c r="DZ86" s="447">
        <f t="shared" si="539"/>
        <v>7</v>
      </c>
      <c r="EA86" s="447">
        <f t="shared" si="540"/>
        <v>39</v>
      </c>
      <c r="EB86" s="447">
        <f t="shared" si="541"/>
        <v>23</v>
      </c>
      <c r="EC86" s="447">
        <f t="shared" si="542"/>
        <v>58</v>
      </c>
      <c r="ED86" s="447">
        <f t="shared" si="543"/>
        <v>11</v>
      </c>
      <c r="EE86" s="240">
        <f t="shared" si="544"/>
        <v>-40</v>
      </c>
    </row>
    <row r="87" spans="1:135" ht="16.5">
      <c r="A87" s="216" t="s">
        <v>1227</v>
      </c>
      <c r="B87" s="216" t="s">
        <v>31</v>
      </c>
      <c r="D87" s="216" t="s">
        <v>1087</v>
      </c>
      <c r="E87" s="216" t="s">
        <v>1040</v>
      </c>
      <c r="F87" s="222" t="s">
        <v>372</v>
      </c>
      <c r="G87" s="411" t="s">
        <v>1770</v>
      </c>
      <c r="H87" s="226">
        <v>0</v>
      </c>
      <c r="I87" s="226">
        <v>0</v>
      </c>
      <c r="J87" s="271">
        <v>3</v>
      </c>
      <c r="K87" s="272">
        <v>4</v>
      </c>
      <c r="L87" s="226">
        <v>0</v>
      </c>
      <c r="M87" s="227">
        <v>0</v>
      </c>
      <c r="N87" s="239">
        <f t="shared" ref="N87:N88" si="587">+L87</f>
        <v>0</v>
      </c>
      <c r="O87" s="242" t="s">
        <v>1823</v>
      </c>
      <c r="P87" s="226">
        <v>0</v>
      </c>
      <c r="Q87" s="227">
        <v>0</v>
      </c>
      <c r="R87" s="239">
        <f t="shared" ref="R87" si="588">+P87</f>
        <v>0</v>
      </c>
      <c r="S87" s="242" t="s">
        <v>1823</v>
      </c>
      <c r="T87" s="239">
        <f t="shared" ref="T87:T89" si="589">+R87</f>
        <v>0</v>
      </c>
      <c r="U87" s="242" t="s">
        <v>1823</v>
      </c>
      <c r="V87" s="225">
        <v>0</v>
      </c>
      <c r="W87" s="227">
        <v>0</v>
      </c>
      <c r="X87" s="239">
        <f t="shared" ref="X87" si="590">+V87</f>
        <v>0</v>
      </c>
      <c r="Y87" s="242" t="s">
        <v>1823</v>
      </c>
      <c r="Z87" s="239">
        <f t="shared" ref="Z87" si="591">+X87</f>
        <v>0</v>
      </c>
      <c r="AA87" s="252" t="s">
        <v>1823</v>
      </c>
      <c r="AB87" s="523">
        <v>0</v>
      </c>
      <c r="AC87" s="524">
        <v>0</v>
      </c>
      <c r="AD87" s="263">
        <v>0</v>
      </c>
      <c r="AE87" s="227">
        <v>0</v>
      </c>
      <c r="AF87" s="239">
        <f t="shared" ref="AF87" si="592">+AD87</f>
        <v>0</v>
      </c>
      <c r="AG87" s="242" t="s">
        <v>1823</v>
      </c>
      <c r="AH87" s="225">
        <v>0</v>
      </c>
      <c r="AI87" s="227">
        <v>0</v>
      </c>
      <c r="AJ87" s="266">
        <v>42088</v>
      </c>
      <c r="AK87" s="241">
        <v>0</v>
      </c>
      <c r="AL87" s="252" t="s">
        <v>1823</v>
      </c>
      <c r="AM87" s="225">
        <v>0</v>
      </c>
      <c r="AN87" s="227">
        <v>0</v>
      </c>
      <c r="AO87" s="239">
        <v>0</v>
      </c>
      <c r="AP87" s="242" t="s">
        <v>1823</v>
      </c>
      <c r="AQ87" s="248">
        <v>0</v>
      </c>
      <c r="AR87" s="249">
        <v>0</v>
      </c>
      <c r="AS87" s="241">
        <v>0</v>
      </c>
      <c r="AT87" s="242" t="s">
        <v>1823</v>
      </c>
      <c r="AU87" s="248">
        <v>0</v>
      </c>
      <c r="AV87" s="249">
        <v>0</v>
      </c>
      <c r="AW87" s="241">
        <v>0</v>
      </c>
      <c r="AX87" s="242" t="s">
        <v>1823</v>
      </c>
      <c r="AY87" s="241">
        <v>0</v>
      </c>
      <c r="AZ87" s="242" t="s">
        <v>1823</v>
      </c>
      <c r="BA87" s="241">
        <v>0</v>
      </c>
      <c r="BB87" s="242" t="s">
        <v>1823</v>
      </c>
      <c r="BC87" s="241">
        <v>0</v>
      </c>
      <c r="BD87" s="242" t="s">
        <v>1823</v>
      </c>
      <c r="BE87" s="241">
        <v>0</v>
      </c>
      <c r="BF87" s="242" t="s">
        <v>1823</v>
      </c>
      <c r="BG87" s="248">
        <v>0</v>
      </c>
      <c r="BH87" s="249">
        <v>0</v>
      </c>
      <c r="BI87" s="241">
        <v>0</v>
      </c>
      <c r="BJ87" s="242" t="s">
        <v>1823</v>
      </c>
      <c r="BK87" s="241">
        <v>0</v>
      </c>
      <c r="BL87" s="242" t="s">
        <v>1823</v>
      </c>
      <c r="BM87" s="241">
        <v>0</v>
      </c>
      <c r="BN87" s="242" t="s">
        <v>1823</v>
      </c>
      <c r="BO87" s="267"/>
      <c r="BP87" s="248"/>
      <c r="BQ87" s="249"/>
      <c r="BR87" s="248"/>
      <c r="BS87" s="249"/>
      <c r="BT87" s="248"/>
      <c r="BU87" s="249"/>
      <c r="BV87" s="248"/>
      <c r="BW87" s="249"/>
      <c r="BX87" s="248"/>
      <c r="BY87" s="249"/>
      <c r="BZ87" s="248"/>
      <c r="CA87" s="249"/>
      <c r="CB87" s="250" t="s">
        <v>265</v>
      </c>
      <c r="CC87" s="216" t="s">
        <v>1001</v>
      </c>
      <c r="CE87" s="239"/>
      <c r="CF87" s="227"/>
      <c r="CQ87" s="240">
        <f t="shared" si="479"/>
        <v>4</v>
      </c>
      <c r="CT87" s="437">
        <f t="shared" si="558"/>
        <v>0</v>
      </c>
      <c r="CU87" s="437">
        <f t="shared" si="559"/>
        <v>7</v>
      </c>
      <c r="CV87" s="437">
        <f t="shared" si="583"/>
        <v>0</v>
      </c>
      <c r="CW87" s="437">
        <f t="shared" si="560"/>
        <v>0</v>
      </c>
      <c r="CX87" s="437">
        <f t="shared" si="561"/>
        <v>0</v>
      </c>
      <c r="CY87" s="437">
        <f t="shared" si="562"/>
        <v>0</v>
      </c>
      <c r="CZ87" s="437">
        <f t="shared" si="511"/>
        <v>0</v>
      </c>
      <c r="DA87" s="437">
        <f t="shared" si="563"/>
        <v>0</v>
      </c>
      <c r="DB87" s="437">
        <f t="shared" si="429"/>
        <v>0</v>
      </c>
      <c r="DC87" s="437">
        <f t="shared" si="430"/>
        <v>0</v>
      </c>
      <c r="DD87" s="437">
        <f t="shared" si="564"/>
        <v>0</v>
      </c>
      <c r="DE87" s="437">
        <f t="shared" si="565"/>
        <v>0</v>
      </c>
      <c r="DF87" s="437">
        <f t="shared" si="566"/>
        <v>0</v>
      </c>
      <c r="DG87" s="496">
        <f t="shared" si="567"/>
        <v>0</v>
      </c>
      <c r="DH87" s="496">
        <f t="shared" si="413"/>
        <v>0</v>
      </c>
      <c r="DI87" s="496">
        <f t="shared" si="414"/>
        <v>0</v>
      </c>
      <c r="DJ87" s="496">
        <f t="shared" si="415"/>
        <v>0</v>
      </c>
      <c r="DK87" s="437">
        <f t="shared" si="416"/>
        <v>0</v>
      </c>
      <c r="DL87" s="633"/>
      <c r="DM87" s="633"/>
      <c r="DO87" s="447">
        <f t="shared" si="548"/>
        <v>-27</v>
      </c>
      <c r="DP87" s="447">
        <f t="shared" si="549"/>
        <v>13</v>
      </c>
      <c r="DQ87" s="447">
        <f t="shared" si="550"/>
        <v>15</v>
      </c>
      <c r="DR87" s="447">
        <f t="shared" si="551"/>
        <v>6</v>
      </c>
      <c r="DS87" s="447">
        <f t="shared" si="552"/>
        <v>21</v>
      </c>
      <c r="DT87" s="447">
        <f t="shared" si="553"/>
        <v>56</v>
      </c>
      <c r="DU87" s="447">
        <f t="shared" si="554"/>
        <v>-88</v>
      </c>
      <c r="DV87" s="447">
        <f t="shared" si="555"/>
        <v>68</v>
      </c>
      <c r="DW87" s="447">
        <f t="shared" si="556"/>
        <v>8</v>
      </c>
      <c r="DX87" s="447">
        <f t="shared" si="557"/>
        <v>-21</v>
      </c>
      <c r="DY87" s="447">
        <f t="shared" si="538"/>
        <v>-53</v>
      </c>
      <c r="DZ87" s="447">
        <f t="shared" si="539"/>
        <v>7</v>
      </c>
      <c r="EA87" s="447">
        <f t="shared" si="540"/>
        <v>39</v>
      </c>
      <c r="EB87" s="447">
        <f t="shared" si="541"/>
        <v>23</v>
      </c>
      <c r="EC87" s="447">
        <f t="shared" si="542"/>
        <v>58</v>
      </c>
      <c r="ED87" s="447">
        <f t="shared" si="543"/>
        <v>11</v>
      </c>
      <c r="EE87" s="240">
        <f t="shared" si="544"/>
        <v>-40</v>
      </c>
    </row>
    <row r="88" spans="1:135" ht="16.5">
      <c r="A88" s="216" t="s">
        <v>1227</v>
      </c>
      <c r="B88" s="216" t="s">
        <v>31</v>
      </c>
      <c r="D88" s="216" t="s">
        <v>1087</v>
      </c>
      <c r="E88" s="216" t="s">
        <v>1040</v>
      </c>
      <c r="F88" s="222" t="s">
        <v>372</v>
      </c>
      <c r="G88" s="411" t="s">
        <v>1771</v>
      </c>
      <c r="H88" s="239">
        <v>0</v>
      </c>
      <c r="I88" s="242" t="s">
        <v>1823</v>
      </c>
      <c r="J88" s="226">
        <v>0</v>
      </c>
      <c r="K88" s="227">
        <v>0</v>
      </c>
      <c r="L88" s="226">
        <v>0</v>
      </c>
      <c r="M88" s="227">
        <v>0</v>
      </c>
      <c r="N88" s="239">
        <f t="shared" si="587"/>
        <v>0</v>
      </c>
      <c r="O88" s="242" t="s">
        <v>1823</v>
      </c>
      <c r="P88" s="239">
        <f t="shared" ref="P88" si="593">+N88</f>
        <v>0</v>
      </c>
      <c r="Q88" s="242" t="s">
        <v>1823</v>
      </c>
      <c r="R88" s="226">
        <v>0</v>
      </c>
      <c r="S88" s="227">
        <v>0</v>
      </c>
      <c r="T88" s="239">
        <f t="shared" si="589"/>
        <v>0</v>
      </c>
      <c r="U88" s="242" t="s">
        <v>1823</v>
      </c>
      <c r="V88" s="225">
        <v>0</v>
      </c>
      <c r="W88" s="227">
        <v>0</v>
      </c>
      <c r="X88" s="239">
        <f t="shared" ref="X88:X89" si="594">+V88</f>
        <v>0</v>
      </c>
      <c r="Y88" s="242" t="s">
        <v>1823</v>
      </c>
      <c r="Z88" s="239">
        <f t="shared" ref="Z88" si="595">+X88</f>
        <v>0</v>
      </c>
      <c r="AA88" s="252" t="s">
        <v>1823</v>
      </c>
      <c r="AB88" s="523">
        <v>0</v>
      </c>
      <c r="AC88" s="524">
        <v>0</v>
      </c>
      <c r="AD88" s="263">
        <v>1</v>
      </c>
      <c r="AE88" s="264">
        <v>15</v>
      </c>
      <c r="AF88" s="442">
        <f>+AD88</f>
        <v>1</v>
      </c>
      <c r="AG88" s="442">
        <f>+AE88</f>
        <v>15</v>
      </c>
      <c r="AH88" s="225">
        <v>0</v>
      </c>
      <c r="AI88" s="227">
        <v>0</v>
      </c>
      <c r="AJ88" s="266"/>
      <c r="AK88" s="241">
        <v>0</v>
      </c>
      <c r="AL88" s="252" t="s">
        <v>1823</v>
      </c>
      <c r="AM88" s="225">
        <v>0</v>
      </c>
      <c r="AN88" s="227">
        <v>0</v>
      </c>
      <c r="AO88" s="239">
        <v>0</v>
      </c>
      <c r="AP88" s="242" t="s">
        <v>1823</v>
      </c>
      <c r="AQ88" s="248">
        <v>0</v>
      </c>
      <c r="AR88" s="249">
        <v>0</v>
      </c>
      <c r="AS88" s="248">
        <v>0</v>
      </c>
      <c r="AT88" s="249">
        <v>0</v>
      </c>
      <c r="AU88" s="248">
        <v>0</v>
      </c>
      <c r="AV88" s="249">
        <v>0</v>
      </c>
      <c r="AW88" s="241">
        <v>0</v>
      </c>
      <c r="AX88" s="242" t="s">
        <v>1823</v>
      </c>
      <c r="AY88" s="241">
        <v>0</v>
      </c>
      <c r="AZ88" s="242" t="s">
        <v>1823</v>
      </c>
      <c r="BA88" s="241">
        <v>0</v>
      </c>
      <c r="BB88" s="242" t="s">
        <v>1823</v>
      </c>
      <c r="BC88" s="241">
        <v>0</v>
      </c>
      <c r="BD88" s="242" t="s">
        <v>1823</v>
      </c>
      <c r="BE88" s="241">
        <v>0</v>
      </c>
      <c r="BF88" s="242" t="s">
        <v>1823</v>
      </c>
      <c r="BG88" s="248">
        <v>0</v>
      </c>
      <c r="BH88" s="249">
        <v>0</v>
      </c>
      <c r="BI88" s="241">
        <v>0</v>
      </c>
      <c r="BJ88" s="242" t="s">
        <v>1823</v>
      </c>
      <c r="BK88" s="241">
        <v>0</v>
      </c>
      <c r="BL88" s="242" t="s">
        <v>1823</v>
      </c>
      <c r="BM88" s="241">
        <v>0</v>
      </c>
      <c r="BN88" s="242" t="s">
        <v>1823</v>
      </c>
      <c r="BO88" s="267"/>
      <c r="BP88" s="248"/>
      <c r="BQ88" s="249"/>
      <c r="BR88" s="248"/>
      <c r="BS88" s="249"/>
      <c r="BT88" s="248"/>
      <c r="BU88" s="249"/>
      <c r="BV88" s="248"/>
      <c r="BW88" s="249"/>
      <c r="BX88" s="248"/>
      <c r="BY88" s="249"/>
      <c r="BZ88" s="248"/>
      <c r="CA88" s="249"/>
      <c r="CB88" s="250"/>
      <c r="CC88" s="216"/>
      <c r="CE88" s="239"/>
      <c r="CF88" s="227"/>
      <c r="CQ88" s="240">
        <f t="shared" si="479"/>
        <v>15</v>
      </c>
      <c r="CT88" s="437">
        <f t="shared" si="558"/>
        <v>0</v>
      </c>
      <c r="CU88" s="437">
        <f t="shared" si="559"/>
        <v>0</v>
      </c>
      <c r="CV88" s="437">
        <f t="shared" si="583"/>
        <v>0</v>
      </c>
      <c r="CW88" s="437">
        <f t="shared" si="560"/>
        <v>0</v>
      </c>
      <c r="CX88" s="437">
        <f t="shared" si="561"/>
        <v>0</v>
      </c>
      <c r="CY88" s="437">
        <f t="shared" si="562"/>
        <v>0</v>
      </c>
      <c r="CZ88" s="437">
        <f t="shared" si="511"/>
        <v>0</v>
      </c>
      <c r="DA88" s="437">
        <f t="shared" si="563"/>
        <v>0</v>
      </c>
      <c r="DB88" s="437">
        <f t="shared" si="429"/>
        <v>0</v>
      </c>
      <c r="DC88" s="437">
        <f t="shared" si="430"/>
        <v>0</v>
      </c>
      <c r="DD88" s="437">
        <f t="shared" si="564"/>
        <v>0</v>
      </c>
      <c r="DE88" s="437">
        <f t="shared" si="565"/>
        <v>16</v>
      </c>
      <c r="DF88" s="437">
        <f t="shared" si="566"/>
        <v>16</v>
      </c>
      <c r="DG88" s="496">
        <f t="shared" si="567"/>
        <v>0</v>
      </c>
      <c r="DH88" s="496">
        <f t="shared" ref="DH88:DH122" si="596">IF(AL88="nd",+AK88,+AK88+AL88)</f>
        <v>0</v>
      </c>
      <c r="DI88" s="496">
        <f t="shared" ref="DI88:DI112" si="597">IF(AN88="nd",+AM88,+AM88+AN88)</f>
        <v>0</v>
      </c>
      <c r="DJ88" s="496">
        <f t="shared" ref="DJ88:DJ122" si="598">IF(AP88="nd",+AO88,+AO88+AP88)</f>
        <v>0</v>
      </c>
      <c r="DK88" s="437">
        <f t="shared" ref="DK88:DK122" si="599">IF(AR88="nd",+AQ88,+AQ88+AR88)</f>
        <v>0</v>
      </c>
      <c r="DL88" s="633"/>
      <c r="DM88" s="633"/>
      <c r="DO88" s="447">
        <f t="shared" si="548"/>
        <v>-27</v>
      </c>
      <c r="DP88" s="447">
        <f t="shared" si="549"/>
        <v>13</v>
      </c>
      <c r="DQ88" s="447">
        <f t="shared" si="550"/>
        <v>15</v>
      </c>
      <c r="DR88" s="447">
        <f t="shared" si="551"/>
        <v>6</v>
      </c>
      <c r="DS88" s="447">
        <f t="shared" si="552"/>
        <v>21</v>
      </c>
      <c r="DT88" s="447">
        <f t="shared" si="553"/>
        <v>56</v>
      </c>
      <c r="DU88" s="447">
        <f t="shared" si="554"/>
        <v>-88</v>
      </c>
      <c r="DV88" s="447">
        <f t="shared" si="555"/>
        <v>68</v>
      </c>
      <c r="DW88" s="447">
        <f t="shared" si="556"/>
        <v>8</v>
      </c>
      <c r="DX88" s="447">
        <f t="shared" si="557"/>
        <v>-21</v>
      </c>
      <c r="DY88" s="447">
        <f t="shared" si="538"/>
        <v>-37</v>
      </c>
      <c r="DZ88" s="447">
        <f t="shared" si="539"/>
        <v>7</v>
      </c>
      <c r="EA88" s="447">
        <f t="shared" si="540"/>
        <v>23</v>
      </c>
      <c r="EB88" s="447">
        <f t="shared" si="541"/>
        <v>23</v>
      </c>
      <c r="EC88" s="447">
        <f t="shared" si="542"/>
        <v>58</v>
      </c>
      <c r="ED88" s="447">
        <f t="shared" si="543"/>
        <v>11</v>
      </c>
      <c r="EE88" s="240">
        <f t="shared" si="544"/>
        <v>-40</v>
      </c>
    </row>
    <row r="89" spans="1:135" ht="16.5">
      <c r="A89" s="216" t="s">
        <v>1227</v>
      </c>
      <c r="B89" s="216" t="s">
        <v>31</v>
      </c>
      <c r="D89" s="216" t="s">
        <v>1087</v>
      </c>
      <c r="E89" s="216" t="s">
        <v>1040</v>
      </c>
      <c r="F89" s="222" t="s">
        <v>372</v>
      </c>
      <c r="G89" s="411" t="s">
        <v>1772</v>
      </c>
      <c r="H89" s="226">
        <v>0</v>
      </c>
      <c r="I89" s="226">
        <v>0</v>
      </c>
      <c r="J89" s="225">
        <v>0</v>
      </c>
      <c r="K89" s="227">
        <v>0</v>
      </c>
      <c r="L89" s="226">
        <v>0</v>
      </c>
      <c r="M89" s="227">
        <v>0</v>
      </c>
      <c r="N89" s="226">
        <v>1</v>
      </c>
      <c r="O89" s="227">
        <v>0</v>
      </c>
      <c r="P89" s="226">
        <v>0</v>
      </c>
      <c r="Q89" s="227">
        <v>1</v>
      </c>
      <c r="R89" s="225">
        <v>3</v>
      </c>
      <c r="S89" s="227">
        <v>1</v>
      </c>
      <c r="T89" s="239">
        <f t="shared" si="589"/>
        <v>3</v>
      </c>
      <c r="U89" s="239">
        <f>+S89</f>
        <v>1</v>
      </c>
      <c r="V89" s="225">
        <v>1</v>
      </c>
      <c r="W89" s="227">
        <v>1</v>
      </c>
      <c r="X89" s="558">
        <f t="shared" si="594"/>
        <v>1</v>
      </c>
      <c r="Y89" s="564">
        <f>+W89</f>
        <v>1</v>
      </c>
      <c r="Z89" s="239">
        <f>+AB89</f>
        <v>0</v>
      </c>
      <c r="AA89" s="252" t="s">
        <v>1823</v>
      </c>
      <c r="AB89" s="523">
        <v>0</v>
      </c>
      <c r="AC89" s="541">
        <v>0</v>
      </c>
      <c r="AD89" s="263">
        <v>0</v>
      </c>
      <c r="AE89" s="264">
        <v>0</v>
      </c>
      <c r="AF89" s="285">
        <v>2</v>
      </c>
      <c r="AG89" s="264">
        <v>0</v>
      </c>
      <c r="AH89" s="225">
        <v>2</v>
      </c>
      <c r="AI89" s="227">
        <v>0</v>
      </c>
      <c r="AJ89" s="266"/>
      <c r="AK89" s="225">
        <v>3</v>
      </c>
      <c r="AL89" s="227">
        <v>0</v>
      </c>
      <c r="AM89" s="225">
        <v>4</v>
      </c>
      <c r="AN89" s="227">
        <v>0</v>
      </c>
      <c r="AO89" s="239">
        <f>+AQ89</f>
        <v>1</v>
      </c>
      <c r="AP89" s="242" t="s">
        <v>1823</v>
      </c>
      <c r="AQ89" s="248">
        <v>1</v>
      </c>
      <c r="AR89" s="249">
        <v>0</v>
      </c>
      <c r="AS89" s="248">
        <v>1</v>
      </c>
      <c r="AT89" s="249">
        <v>0</v>
      </c>
      <c r="AU89" s="248">
        <v>1</v>
      </c>
      <c r="AV89" s="249">
        <v>0</v>
      </c>
      <c r="AW89" s="241">
        <f t="shared" ref="AW89" si="600">+AY89</f>
        <v>1</v>
      </c>
      <c r="AX89" s="242" t="s">
        <v>1823</v>
      </c>
      <c r="AY89" s="241">
        <f t="shared" ref="AY89" si="601">+BA89</f>
        <v>1</v>
      </c>
      <c r="AZ89" s="242" t="s">
        <v>1823</v>
      </c>
      <c r="BA89" s="241">
        <f t="shared" ref="BA89" si="602">+BC89</f>
        <v>1</v>
      </c>
      <c r="BB89" s="242" t="s">
        <v>1823</v>
      </c>
      <c r="BC89" s="241">
        <f t="shared" ref="BC89" si="603">+BE89</f>
        <v>1</v>
      </c>
      <c r="BD89" s="242" t="s">
        <v>1823</v>
      </c>
      <c r="BE89" s="241">
        <f t="shared" ref="BE89:BE97" si="604">+BG89</f>
        <v>1</v>
      </c>
      <c r="BF89" s="242" t="s">
        <v>1823</v>
      </c>
      <c r="BG89" s="248">
        <v>1</v>
      </c>
      <c r="BH89" s="249">
        <v>0</v>
      </c>
      <c r="BI89" s="241">
        <v>0</v>
      </c>
      <c r="BJ89" s="242" t="s">
        <v>1823</v>
      </c>
      <c r="BK89" s="241">
        <v>0</v>
      </c>
      <c r="BL89" s="242" t="s">
        <v>1823</v>
      </c>
      <c r="BM89" s="241">
        <v>0</v>
      </c>
      <c r="BN89" s="242" t="s">
        <v>1823</v>
      </c>
      <c r="BO89" s="267"/>
      <c r="BP89" s="248"/>
      <c r="BQ89" s="249"/>
      <c r="BR89" s="248"/>
      <c r="BS89" s="249"/>
      <c r="BT89" s="248"/>
      <c r="BU89" s="249"/>
      <c r="BV89" s="248"/>
      <c r="BW89" s="249"/>
      <c r="BX89" s="248">
        <v>7</v>
      </c>
      <c r="BY89" s="249"/>
      <c r="BZ89" s="248"/>
      <c r="CA89" s="249"/>
      <c r="CB89" s="250"/>
      <c r="CC89" s="216"/>
      <c r="CE89" s="239"/>
      <c r="CF89" s="227"/>
      <c r="CQ89" s="240">
        <f t="shared" si="479"/>
        <v>3</v>
      </c>
      <c r="CT89" s="437">
        <f t="shared" si="558"/>
        <v>0</v>
      </c>
      <c r="CU89" s="437">
        <f t="shared" si="559"/>
        <v>0</v>
      </c>
      <c r="CV89" s="437">
        <f t="shared" si="583"/>
        <v>0</v>
      </c>
      <c r="CW89" s="437">
        <f t="shared" si="560"/>
        <v>1</v>
      </c>
      <c r="CX89" s="437">
        <f t="shared" si="561"/>
        <v>1</v>
      </c>
      <c r="CY89" s="437">
        <f t="shared" si="562"/>
        <v>4</v>
      </c>
      <c r="CZ89" s="437">
        <f t="shared" si="511"/>
        <v>4</v>
      </c>
      <c r="DA89" s="437">
        <f t="shared" si="563"/>
        <v>2</v>
      </c>
      <c r="DB89" s="437">
        <f t="shared" si="429"/>
        <v>2</v>
      </c>
      <c r="DC89" s="437">
        <f t="shared" si="430"/>
        <v>0</v>
      </c>
      <c r="DD89" s="437">
        <f t="shared" si="564"/>
        <v>0</v>
      </c>
      <c r="DE89" s="437">
        <f t="shared" si="565"/>
        <v>0</v>
      </c>
      <c r="DF89" s="437">
        <f t="shared" si="566"/>
        <v>2</v>
      </c>
      <c r="DG89" s="496">
        <f t="shared" si="567"/>
        <v>2</v>
      </c>
      <c r="DH89" s="496">
        <f t="shared" si="596"/>
        <v>3</v>
      </c>
      <c r="DI89" s="496">
        <f t="shared" si="597"/>
        <v>4</v>
      </c>
      <c r="DJ89" s="496">
        <f t="shared" si="598"/>
        <v>1</v>
      </c>
      <c r="DK89" s="437">
        <f t="shared" si="599"/>
        <v>1</v>
      </c>
      <c r="DL89" s="633"/>
      <c r="DM89" s="633"/>
      <c r="DO89" s="447">
        <f t="shared" si="548"/>
        <v>-27</v>
      </c>
      <c r="DP89" s="447">
        <f t="shared" si="549"/>
        <v>14</v>
      </c>
      <c r="DQ89" s="447">
        <f t="shared" si="550"/>
        <v>15</v>
      </c>
      <c r="DR89" s="447">
        <f t="shared" si="551"/>
        <v>9</v>
      </c>
      <c r="DS89" s="447">
        <f t="shared" si="552"/>
        <v>24</v>
      </c>
      <c r="DT89" s="447">
        <f t="shared" si="553"/>
        <v>56</v>
      </c>
      <c r="DU89" s="447">
        <f t="shared" si="554"/>
        <v>-90</v>
      </c>
      <c r="DV89" s="447">
        <f t="shared" si="555"/>
        <v>68</v>
      </c>
      <c r="DW89" s="447">
        <f t="shared" si="556"/>
        <v>6</v>
      </c>
      <c r="DX89" s="447">
        <f t="shared" si="557"/>
        <v>-23</v>
      </c>
      <c r="DY89" s="447">
        <f t="shared" si="538"/>
        <v>-37</v>
      </c>
      <c r="DZ89" s="447">
        <f t="shared" si="539"/>
        <v>9</v>
      </c>
      <c r="EA89" s="447">
        <f t="shared" si="540"/>
        <v>23</v>
      </c>
      <c r="EB89" s="447">
        <f t="shared" si="541"/>
        <v>22</v>
      </c>
      <c r="EC89" s="447">
        <f t="shared" si="542"/>
        <v>60</v>
      </c>
      <c r="ED89" s="447">
        <f t="shared" si="543"/>
        <v>8</v>
      </c>
      <c r="EE89" s="240">
        <f t="shared" si="544"/>
        <v>-40</v>
      </c>
    </row>
    <row r="90" spans="1:135" ht="16.5">
      <c r="A90" s="216" t="s">
        <v>1232</v>
      </c>
      <c r="B90" s="216" t="s">
        <v>31</v>
      </c>
      <c r="D90" s="216" t="s">
        <v>1087</v>
      </c>
      <c r="E90" s="216" t="s">
        <v>1040</v>
      </c>
      <c r="F90" s="222" t="s">
        <v>372</v>
      </c>
      <c r="G90" s="411" t="s">
        <v>92</v>
      </c>
      <c r="H90" s="226">
        <v>0</v>
      </c>
      <c r="I90" s="226">
        <v>0</v>
      </c>
      <c r="J90" s="277">
        <v>19</v>
      </c>
      <c r="K90" s="278">
        <v>0</v>
      </c>
      <c r="L90" s="226">
        <v>0</v>
      </c>
      <c r="M90" s="227">
        <v>0</v>
      </c>
      <c r="N90" s="239">
        <f t="shared" ref="N90" si="605">+L90</f>
        <v>0</v>
      </c>
      <c r="O90" s="242" t="s">
        <v>1823</v>
      </c>
      <c r="P90" s="558">
        <v>1</v>
      </c>
      <c r="Q90" s="559" t="s">
        <v>1823</v>
      </c>
      <c r="R90" s="225">
        <v>1</v>
      </c>
      <c r="S90" s="227">
        <v>0</v>
      </c>
      <c r="T90" s="442">
        <f>+V90</f>
        <v>6</v>
      </c>
      <c r="U90" s="443" t="s">
        <v>1823</v>
      </c>
      <c r="V90" s="271">
        <v>6</v>
      </c>
      <c r="W90" s="272">
        <v>0</v>
      </c>
      <c r="X90" s="239">
        <f>+Z90</f>
        <v>0</v>
      </c>
      <c r="Y90" s="242" t="s">
        <v>1823</v>
      </c>
      <c r="Z90" s="239">
        <f>+AB90</f>
        <v>0</v>
      </c>
      <c r="AA90" s="252" t="s">
        <v>1823</v>
      </c>
      <c r="AB90" s="523">
        <v>0</v>
      </c>
      <c r="AC90" s="541">
        <v>0</v>
      </c>
      <c r="AD90" s="263">
        <v>0</v>
      </c>
      <c r="AE90" s="264">
        <v>0</v>
      </c>
      <c r="AF90" s="239">
        <f>+AH90</f>
        <v>0</v>
      </c>
      <c r="AG90" s="242" t="s">
        <v>1823</v>
      </c>
      <c r="AH90" s="225">
        <v>0</v>
      </c>
      <c r="AI90" s="227">
        <v>0</v>
      </c>
      <c r="AJ90" s="266"/>
      <c r="AK90" s="241">
        <v>0</v>
      </c>
      <c r="AL90" s="252" t="s">
        <v>1823</v>
      </c>
      <c r="AM90" s="225">
        <v>1</v>
      </c>
      <c r="AN90" s="227">
        <v>0</v>
      </c>
      <c r="AO90" s="239">
        <v>0</v>
      </c>
      <c r="AP90" s="242" t="s">
        <v>1823</v>
      </c>
      <c r="AQ90" s="248">
        <v>0</v>
      </c>
      <c r="AR90" s="249">
        <v>0</v>
      </c>
      <c r="AS90" s="241">
        <v>0</v>
      </c>
      <c r="AT90" s="242" t="s">
        <v>1823</v>
      </c>
      <c r="AU90" s="248">
        <v>0</v>
      </c>
      <c r="AV90" s="249">
        <v>0</v>
      </c>
      <c r="AW90" s="241">
        <f t="shared" ref="AW90" si="606">+AY90</f>
        <v>0</v>
      </c>
      <c r="AX90" s="242" t="s">
        <v>1823</v>
      </c>
      <c r="AY90" s="241">
        <v>0</v>
      </c>
      <c r="AZ90" s="242" t="s">
        <v>1823</v>
      </c>
      <c r="BA90" s="241">
        <v>0</v>
      </c>
      <c r="BB90" s="242" t="s">
        <v>1823</v>
      </c>
      <c r="BC90" s="241">
        <v>0</v>
      </c>
      <c r="BD90" s="242" t="s">
        <v>1823</v>
      </c>
      <c r="BE90" s="241">
        <f t="shared" si="604"/>
        <v>0</v>
      </c>
      <c r="BF90" s="242" t="s">
        <v>1823</v>
      </c>
      <c r="BG90" s="248">
        <v>0</v>
      </c>
      <c r="BH90" s="249">
        <v>0</v>
      </c>
      <c r="BI90" s="241">
        <v>0</v>
      </c>
      <c r="BJ90" s="242" t="s">
        <v>1823</v>
      </c>
      <c r="BK90" s="241">
        <v>0</v>
      </c>
      <c r="BL90" s="242" t="s">
        <v>1823</v>
      </c>
      <c r="BM90" s="241">
        <v>0</v>
      </c>
      <c r="BN90" s="242" t="s">
        <v>1823</v>
      </c>
      <c r="BO90" s="267"/>
      <c r="BP90" s="248"/>
      <c r="BQ90" s="249"/>
      <c r="BR90" s="248"/>
      <c r="BS90" s="249"/>
      <c r="BT90" s="248"/>
      <c r="BU90" s="249"/>
      <c r="BV90" s="248"/>
      <c r="BW90" s="249"/>
      <c r="BX90" s="248"/>
      <c r="BY90" s="249"/>
      <c r="BZ90" s="248"/>
      <c r="CA90" s="249"/>
      <c r="CB90" s="250" t="s">
        <v>265</v>
      </c>
      <c r="CC90" s="237" t="s">
        <v>645</v>
      </c>
      <c r="CE90" s="239"/>
      <c r="CF90" s="227"/>
      <c r="CQ90" s="240">
        <f t="shared" si="479"/>
        <v>19</v>
      </c>
      <c r="CT90" s="437">
        <f t="shared" si="558"/>
        <v>0</v>
      </c>
      <c r="CU90" s="437">
        <f t="shared" si="559"/>
        <v>19</v>
      </c>
      <c r="CV90" s="437">
        <f t="shared" si="583"/>
        <v>0</v>
      </c>
      <c r="CW90" s="437">
        <f t="shared" si="560"/>
        <v>0</v>
      </c>
      <c r="CX90" s="437">
        <f t="shared" si="561"/>
        <v>1</v>
      </c>
      <c r="CY90" s="437">
        <f t="shared" si="562"/>
        <v>1</v>
      </c>
      <c r="CZ90" s="437">
        <f t="shared" si="511"/>
        <v>6</v>
      </c>
      <c r="DA90" s="437">
        <f t="shared" si="563"/>
        <v>6</v>
      </c>
      <c r="DB90" s="437">
        <f t="shared" si="429"/>
        <v>0</v>
      </c>
      <c r="DC90" s="437">
        <f t="shared" si="430"/>
        <v>0</v>
      </c>
      <c r="DD90" s="437">
        <f t="shared" si="564"/>
        <v>0</v>
      </c>
      <c r="DE90" s="437">
        <f t="shared" si="565"/>
        <v>0</v>
      </c>
      <c r="DF90" s="437">
        <f t="shared" si="566"/>
        <v>0</v>
      </c>
      <c r="DG90" s="496">
        <f t="shared" si="567"/>
        <v>0</v>
      </c>
      <c r="DH90" s="496">
        <f t="shared" si="596"/>
        <v>0</v>
      </c>
      <c r="DI90" s="496">
        <f t="shared" si="597"/>
        <v>1</v>
      </c>
      <c r="DJ90" s="496">
        <f t="shared" si="598"/>
        <v>0</v>
      </c>
      <c r="DK90" s="437">
        <f t="shared" si="599"/>
        <v>0</v>
      </c>
      <c r="DL90" s="633"/>
      <c r="DM90" s="633"/>
      <c r="DO90" s="447">
        <f t="shared" si="548"/>
        <v>-46</v>
      </c>
      <c r="DP90" s="447">
        <f t="shared" si="549"/>
        <v>14</v>
      </c>
      <c r="DQ90" s="447">
        <f t="shared" si="550"/>
        <v>16</v>
      </c>
      <c r="DR90" s="447">
        <f t="shared" si="551"/>
        <v>9</v>
      </c>
      <c r="DS90" s="447">
        <f t="shared" si="552"/>
        <v>25</v>
      </c>
      <c r="DT90" s="447">
        <f t="shared" si="553"/>
        <v>61</v>
      </c>
      <c r="DU90" s="447">
        <f t="shared" si="554"/>
        <v>-90</v>
      </c>
      <c r="DV90" s="447">
        <f t="shared" si="555"/>
        <v>62</v>
      </c>
      <c r="DW90" s="447">
        <f t="shared" si="556"/>
        <v>6</v>
      </c>
      <c r="DX90" s="447">
        <f t="shared" si="557"/>
        <v>-23</v>
      </c>
      <c r="DY90" s="447">
        <f t="shared" si="538"/>
        <v>-37</v>
      </c>
      <c r="DZ90" s="447">
        <f t="shared" si="539"/>
        <v>9</v>
      </c>
      <c r="EA90" s="447">
        <f t="shared" si="540"/>
        <v>23</v>
      </c>
      <c r="EB90" s="447">
        <f t="shared" si="541"/>
        <v>21</v>
      </c>
      <c r="EC90" s="447">
        <f t="shared" si="542"/>
        <v>61</v>
      </c>
      <c r="ED90" s="447">
        <f t="shared" si="543"/>
        <v>7</v>
      </c>
      <c r="EE90" s="240">
        <f t="shared" si="544"/>
        <v>-40</v>
      </c>
    </row>
    <row r="91" spans="1:135" ht="16.5">
      <c r="A91" s="216" t="s">
        <v>1232</v>
      </c>
      <c r="B91" s="216" t="s">
        <v>31</v>
      </c>
      <c r="D91" s="216" t="s">
        <v>1087</v>
      </c>
      <c r="E91" s="216" t="s">
        <v>1040</v>
      </c>
      <c r="F91" s="222" t="s">
        <v>372</v>
      </c>
      <c r="G91" s="411" t="s">
        <v>1573</v>
      </c>
      <c r="H91" s="226">
        <v>0</v>
      </c>
      <c r="I91" s="226">
        <v>0</v>
      </c>
      <c r="J91" s="225">
        <v>0</v>
      </c>
      <c r="K91" s="227">
        <v>0</v>
      </c>
      <c r="L91" s="226">
        <v>0</v>
      </c>
      <c r="M91" s="227">
        <v>0</v>
      </c>
      <c r="N91" s="226">
        <v>0</v>
      </c>
      <c r="O91" s="227">
        <v>0</v>
      </c>
      <c r="P91" s="239">
        <f t="shared" ref="P91" si="607">+N91</f>
        <v>0</v>
      </c>
      <c r="Q91" s="242" t="s">
        <v>1823</v>
      </c>
      <c r="R91" s="226">
        <v>0</v>
      </c>
      <c r="S91" s="227">
        <v>0</v>
      </c>
      <c r="T91" s="239">
        <f t="shared" ref="T91" si="608">+R91</f>
        <v>0</v>
      </c>
      <c r="U91" s="242" t="s">
        <v>1823</v>
      </c>
      <c r="V91" s="225">
        <v>0</v>
      </c>
      <c r="W91" s="227">
        <v>0</v>
      </c>
      <c r="X91" s="239">
        <f t="shared" ref="X91" si="609">+V91</f>
        <v>0</v>
      </c>
      <c r="Y91" s="242" t="s">
        <v>1823</v>
      </c>
      <c r="Z91" s="239">
        <f>+AB91</f>
        <v>0</v>
      </c>
      <c r="AA91" s="252" t="s">
        <v>1823</v>
      </c>
      <c r="AB91" s="523">
        <v>0</v>
      </c>
      <c r="AC91" s="541">
        <v>0</v>
      </c>
      <c r="AD91" s="263">
        <v>3</v>
      </c>
      <c r="AE91" s="264">
        <v>0</v>
      </c>
      <c r="AF91" s="285">
        <v>1</v>
      </c>
      <c r="AG91" s="264">
        <v>0</v>
      </c>
      <c r="AH91" s="225">
        <v>0</v>
      </c>
      <c r="AI91" s="227">
        <v>0</v>
      </c>
      <c r="AJ91" s="266"/>
      <c r="AK91" s="241"/>
      <c r="AL91" s="239"/>
      <c r="AM91" s="225"/>
      <c r="AN91" s="227"/>
      <c r="AO91" s="239"/>
      <c r="AP91" s="253"/>
      <c r="AQ91" s="248">
        <v>0</v>
      </c>
      <c r="AR91" s="249">
        <v>0</v>
      </c>
      <c r="AS91" s="241">
        <v>0</v>
      </c>
      <c r="AT91" s="242" t="s">
        <v>1823</v>
      </c>
      <c r="AU91" s="248">
        <v>0</v>
      </c>
      <c r="AV91" s="249">
        <v>1</v>
      </c>
      <c r="AW91" s="241">
        <f t="shared" ref="AW91" si="610">+AY91</f>
        <v>0</v>
      </c>
      <c r="AX91" s="242" t="s">
        <v>1823</v>
      </c>
      <c r="AY91" s="241">
        <v>0</v>
      </c>
      <c r="AZ91" s="242" t="s">
        <v>1823</v>
      </c>
      <c r="BA91" s="241">
        <v>0</v>
      </c>
      <c r="BB91" s="242" t="s">
        <v>1823</v>
      </c>
      <c r="BC91" s="241">
        <v>0</v>
      </c>
      <c r="BD91" s="242" t="s">
        <v>1823</v>
      </c>
      <c r="BE91" s="241">
        <f t="shared" si="604"/>
        <v>0</v>
      </c>
      <c r="BF91" s="242" t="s">
        <v>1823</v>
      </c>
      <c r="BG91" s="248">
        <v>0</v>
      </c>
      <c r="BH91" s="249">
        <v>0</v>
      </c>
      <c r="BI91" s="241">
        <v>0</v>
      </c>
      <c r="BJ91" s="242" t="s">
        <v>1823</v>
      </c>
      <c r="BK91" s="241">
        <v>0</v>
      </c>
      <c r="BL91" s="242" t="s">
        <v>1823</v>
      </c>
      <c r="BM91" s="241">
        <v>0</v>
      </c>
      <c r="BN91" s="242" t="s">
        <v>1823</v>
      </c>
      <c r="BO91" s="267"/>
      <c r="BP91" s="248"/>
      <c r="BQ91" s="249"/>
      <c r="BR91" s="248"/>
      <c r="BS91" s="249"/>
      <c r="BT91" s="248"/>
      <c r="BU91" s="249"/>
      <c r="BV91" s="248"/>
      <c r="BW91" s="249"/>
      <c r="BX91" s="248">
        <v>13</v>
      </c>
      <c r="BY91" s="249">
        <v>0</v>
      </c>
      <c r="BZ91" s="248"/>
      <c r="CA91" s="249"/>
      <c r="CB91" s="250"/>
      <c r="CE91" s="239"/>
      <c r="CF91" s="227"/>
      <c r="CQ91" s="240">
        <f t="shared" si="479"/>
        <v>3</v>
      </c>
      <c r="CT91" s="437">
        <f t="shared" si="558"/>
        <v>0</v>
      </c>
      <c r="CU91" s="437">
        <f t="shared" si="559"/>
        <v>0</v>
      </c>
      <c r="CV91" s="437">
        <f t="shared" si="583"/>
        <v>0</v>
      </c>
      <c r="CW91" s="437">
        <f t="shared" si="560"/>
        <v>0</v>
      </c>
      <c r="CX91" s="437">
        <f t="shared" si="561"/>
        <v>0</v>
      </c>
      <c r="CY91" s="437">
        <f t="shared" si="562"/>
        <v>0</v>
      </c>
      <c r="CZ91" s="437">
        <f t="shared" si="511"/>
        <v>0</v>
      </c>
      <c r="DA91" s="437">
        <f t="shared" si="563"/>
        <v>0</v>
      </c>
      <c r="DB91" s="437">
        <f t="shared" si="429"/>
        <v>0</v>
      </c>
      <c r="DC91" s="437">
        <f t="shared" si="430"/>
        <v>0</v>
      </c>
      <c r="DD91" s="437">
        <f t="shared" si="564"/>
        <v>0</v>
      </c>
      <c r="DE91" s="437">
        <f t="shared" si="565"/>
        <v>3</v>
      </c>
      <c r="DF91" s="437">
        <f t="shared" si="566"/>
        <v>1</v>
      </c>
      <c r="DG91" s="496">
        <f t="shared" si="567"/>
        <v>0</v>
      </c>
      <c r="DH91" s="496">
        <f t="shared" si="596"/>
        <v>0</v>
      </c>
      <c r="DI91" s="496">
        <f t="shared" si="597"/>
        <v>0</v>
      </c>
      <c r="DJ91" s="496">
        <f t="shared" si="598"/>
        <v>0</v>
      </c>
      <c r="DK91" s="437">
        <f t="shared" si="599"/>
        <v>0</v>
      </c>
      <c r="DL91" s="633"/>
      <c r="DM91" s="633"/>
      <c r="DO91" s="447">
        <f t="shared" si="548"/>
        <v>-46</v>
      </c>
      <c r="DP91" s="447">
        <f t="shared" si="549"/>
        <v>14</v>
      </c>
      <c r="DQ91" s="447">
        <f t="shared" si="550"/>
        <v>16</v>
      </c>
      <c r="DR91" s="447">
        <f t="shared" si="551"/>
        <v>9</v>
      </c>
      <c r="DS91" s="447">
        <f t="shared" si="552"/>
        <v>25</v>
      </c>
      <c r="DT91" s="447">
        <f t="shared" si="553"/>
        <v>61</v>
      </c>
      <c r="DU91" s="447">
        <f t="shared" si="554"/>
        <v>-90</v>
      </c>
      <c r="DV91" s="447">
        <f t="shared" si="555"/>
        <v>62</v>
      </c>
      <c r="DW91" s="447">
        <f t="shared" si="556"/>
        <v>6</v>
      </c>
      <c r="DX91" s="447">
        <f t="shared" si="557"/>
        <v>-23</v>
      </c>
      <c r="DY91" s="447">
        <f t="shared" si="538"/>
        <v>-34</v>
      </c>
      <c r="DZ91" s="447">
        <f t="shared" si="539"/>
        <v>7</v>
      </c>
      <c r="EA91" s="447">
        <f t="shared" si="540"/>
        <v>22</v>
      </c>
      <c r="EB91" s="447">
        <f t="shared" si="541"/>
        <v>21</v>
      </c>
      <c r="EC91" s="447">
        <f t="shared" si="542"/>
        <v>61</v>
      </c>
      <c r="ED91" s="447">
        <f t="shared" si="543"/>
        <v>7</v>
      </c>
      <c r="EE91" s="240">
        <f t="shared" si="544"/>
        <v>-40</v>
      </c>
    </row>
    <row r="92" spans="1:135" ht="16.5">
      <c r="A92" s="216" t="s">
        <v>1232</v>
      </c>
      <c r="B92" s="216" t="s">
        <v>31</v>
      </c>
      <c r="D92" s="216" t="s">
        <v>1087</v>
      </c>
      <c r="E92" s="216" t="s">
        <v>1040</v>
      </c>
      <c r="F92" s="222" t="s">
        <v>376</v>
      </c>
      <c r="G92" s="411" t="s">
        <v>321</v>
      </c>
      <c r="H92" s="241">
        <f>+J92</f>
        <v>0</v>
      </c>
      <c r="I92" s="242" t="s">
        <v>1823</v>
      </c>
      <c r="J92" s="225">
        <v>0</v>
      </c>
      <c r="K92" s="226">
        <v>0</v>
      </c>
      <c r="L92" s="225" t="s">
        <v>85</v>
      </c>
      <c r="M92" s="226">
        <v>0</v>
      </c>
      <c r="N92" s="241" t="str">
        <f>+L92</f>
        <v>?</v>
      </c>
      <c r="O92" s="242" t="s">
        <v>1823</v>
      </c>
      <c r="P92" s="241" t="str">
        <f>+N92</f>
        <v>?</v>
      </c>
      <c r="Q92" s="252" t="s">
        <v>1823</v>
      </c>
      <c r="R92" s="225" t="s">
        <v>85</v>
      </c>
      <c r="S92" s="227">
        <v>0</v>
      </c>
      <c r="T92" s="241" t="s">
        <v>85</v>
      </c>
      <c r="U92" s="242" t="s">
        <v>1823</v>
      </c>
      <c r="V92" s="225" t="s">
        <v>85</v>
      </c>
      <c r="W92" s="227">
        <v>0</v>
      </c>
      <c r="X92" s="241" t="str">
        <f>+V92</f>
        <v>?</v>
      </c>
      <c r="Y92" s="242" t="s">
        <v>1823</v>
      </c>
      <c r="Z92" s="241" t="str">
        <f>+X92</f>
        <v>?</v>
      </c>
      <c r="AA92" s="252" t="s">
        <v>1823</v>
      </c>
      <c r="AB92" s="533">
        <v>0</v>
      </c>
      <c r="AC92" s="550">
        <v>7</v>
      </c>
      <c r="AD92" s="263" t="s">
        <v>85</v>
      </c>
      <c r="AE92" s="264">
        <v>0</v>
      </c>
      <c r="AF92" s="239" t="str">
        <f>+AD92</f>
        <v>?</v>
      </c>
      <c r="AG92" s="242" t="s">
        <v>1823</v>
      </c>
      <c r="AH92" s="225">
        <v>0</v>
      </c>
      <c r="AI92" s="227">
        <v>0</v>
      </c>
      <c r="AJ92" s="266"/>
      <c r="AK92" s="241">
        <v>0</v>
      </c>
      <c r="AL92" s="252" t="s">
        <v>1823</v>
      </c>
      <c r="AM92" s="225">
        <v>2</v>
      </c>
      <c r="AN92" s="227">
        <v>0</v>
      </c>
      <c r="AO92" s="239">
        <f>+AQ92</f>
        <v>1</v>
      </c>
      <c r="AP92" s="242" t="s">
        <v>1823</v>
      </c>
      <c r="AQ92" s="229">
        <v>1</v>
      </c>
      <c r="AR92" s="230">
        <v>0</v>
      </c>
      <c r="AS92" s="229">
        <v>0</v>
      </c>
      <c r="AT92" s="230">
        <v>0</v>
      </c>
      <c r="AU92" s="229">
        <v>0</v>
      </c>
      <c r="AV92" s="230">
        <v>0</v>
      </c>
      <c r="AW92" s="241">
        <f t="shared" ref="AW92:AW93" si="611">+AY92</f>
        <v>0</v>
      </c>
      <c r="AX92" s="242" t="s">
        <v>1823</v>
      </c>
      <c r="AY92" s="241">
        <v>0</v>
      </c>
      <c r="AZ92" s="242" t="s">
        <v>1823</v>
      </c>
      <c r="BA92" s="241">
        <v>0</v>
      </c>
      <c r="BB92" s="242" t="s">
        <v>1823</v>
      </c>
      <c r="BC92" s="241">
        <v>0</v>
      </c>
      <c r="BD92" s="242" t="s">
        <v>1823</v>
      </c>
      <c r="BE92" s="241">
        <f t="shared" si="604"/>
        <v>0</v>
      </c>
      <c r="BF92" s="242" t="s">
        <v>1823</v>
      </c>
      <c r="BG92" s="248">
        <v>0</v>
      </c>
      <c r="BH92" s="249">
        <v>0</v>
      </c>
      <c r="BI92" s="241">
        <v>0</v>
      </c>
      <c r="BJ92" s="242" t="s">
        <v>1823</v>
      </c>
      <c r="BK92" s="241">
        <v>0</v>
      </c>
      <c r="BL92" s="242" t="s">
        <v>1823</v>
      </c>
      <c r="BM92" s="241">
        <v>0</v>
      </c>
      <c r="BN92" s="242" t="s">
        <v>1823</v>
      </c>
      <c r="BO92" s="267"/>
      <c r="BP92" s="248"/>
      <c r="BQ92" s="249"/>
      <c r="BR92" s="248"/>
      <c r="BS92" s="249"/>
      <c r="BT92" s="248"/>
      <c r="BU92" s="249"/>
      <c r="BV92" s="248"/>
      <c r="BW92" s="249"/>
      <c r="BX92" s="248"/>
      <c r="BY92" s="249"/>
      <c r="BZ92" s="248"/>
      <c r="CA92" s="249"/>
      <c r="CB92" s="250" t="s">
        <v>262</v>
      </c>
      <c r="CC92" s="238" t="s">
        <v>611</v>
      </c>
      <c r="CD92" s="238"/>
      <c r="CE92" s="239"/>
      <c r="CF92" s="227"/>
      <c r="CQ92" s="240">
        <f t="shared" si="479"/>
        <v>7</v>
      </c>
      <c r="CT92" s="437">
        <f t="shared" si="558"/>
        <v>0</v>
      </c>
      <c r="CU92" s="437">
        <f t="shared" si="559"/>
        <v>0</v>
      </c>
      <c r="CV92" s="437"/>
      <c r="CW92" s="437"/>
      <c r="CX92" s="437"/>
      <c r="CY92" s="437"/>
      <c r="CZ92" s="437"/>
      <c r="DA92" s="437"/>
      <c r="DB92" s="437"/>
      <c r="DC92" s="437"/>
      <c r="DD92" s="437">
        <f t="shared" si="564"/>
        <v>7</v>
      </c>
      <c r="DE92" s="437"/>
      <c r="DF92" s="437"/>
      <c r="DG92" s="496">
        <f t="shared" si="567"/>
        <v>0</v>
      </c>
      <c r="DH92" s="496">
        <f t="shared" si="596"/>
        <v>0</v>
      </c>
      <c r="DI92" s="496">
        <f t="shared" si="597"/>
        <v>2</v>
      </c>
      <c r="DJ92" s="496">
        <f t="shared" si="598"/>
        <v>1</v>
      </c>
      <c r="DK92" s="437">
        <f t="shared" si="599"/>
        <v>1</v>
      </c>
      <c r="DL92" s="633"/>
      <c r="DM92" s="633"/>
      <c r="DO92" s="447">
        <f t="shared" si="548"/>
        <v>-46</v>
      </c>
      <c r="DP92" s="447">
        <f t="shared" si="549"/>
        <v>14</v>
      </c>
      <c r="DQ92" s="447">
        <f t="shared" si="550"/>
        <v>16</v>
      </c>
      <c r="DR92" s="447">
        <f t="shared" si="551"/>
        <v>9</v>
      </c>
      <c r="DS92" s="447">
        <f t="shared" si="552"/>
        <v>25</v>
      </c>
      <c r="DT92" s="447">
        <f t="shared" si="553"/>
        <v>61</v>
      </c>
      <c r="DU92" s="447">
        <f t="shared" si="554"/>
        <v>-90</v>
      </c>
      <c r="DV92" s="447">
        <f t="shared" si="555"/>
        <v>62</v>
      </c>
      <c r="DW92" s="447">
        <f t="shared" si="556"/>
        <v>6</v>
      </c>
      <c r="DX92" s="447">
        <f t="shared" si="557"/>
        <v>-16</v>
      </c>
      <c r="DY92" s="447">
        <f t="shared" si="538"/>
        <v>-41</v>
      </c>
      <c r="DZ92" s="447">
        <f t="shared" si="539"/>
        <v>7</v>
      </c>
      <c r="EA92" s="447">
        <f t="shared" si="540"/>
        <v>22</v>
      </c>
      <c r="EB92" s="447">
        <f t="shared" si="541"/>
        <v>19</v>
      </c>
      <c r="EC92" s="447">
        <f t="shared" si="542"/>
        <v>63</v>
      </c>
      <c r="ED92" s="447">
        <f t="shared" si="543"/>
        <v>6</v>
      </c>
      <c r="EE92" s="240">
        <f t="shared" si="544"/>
        <v>-40</v>
      </c>
    </row>
    <row r="93" spans="1:135" ht="16.5">
      <c r="A93" s="51" t="s">
        <v>1472</v>
      </c>
      <c r="B93" s="216" t="s">
        <v>31</v>
      </c>
      <c r="D93" s="216" t="s">
        <v>1087</v>
      </c>
      <c r="E93" s="216" t="s">
        <v>1040</v>
      </c>
      <c r="F93" s="222" t="s">
        <v>376</v>
      </c>
      <c r="G93" s="411" t="s">
        <v>277</v>
      </c>
      <c r="H93" s="241">
        <f>+J93</f>
        <v>30</v>
      </c>
      <c r="I93" s="242" t="s">
        <v>1823</v>
      </c>
      <c r="J93" s="225">
        <v>30</v>
      </c>
      <c r="K93" s="227">
        <v>0</v>
      </c>
      <c r="L93" s="225">
        <v>25</v>
      </c>
      <c r="M93" s="227">
        <v>0</v>
      </c>
      <c r="N93" s="292">
        <f>+L93</f>
        <v>25</v>
      </c>
      <c r="O93" s="242" t="s">
        <v>1823</v>
      </c>
      <c r="P93" s="560">
        <f>+R93</f>
        <v>30</v>
      </c>
      <c r="Q93" s="561" t="s">
        <v>1823</v>
      </c>
      <c r="R93" s="225">
        <v>30</v>
      </c>
      <c r="S93" s="227">
        <v>0</v>
      </c>
      <c r="T93" s="241">
        <v>25</v>
      </c>
      <c r="U93" s="242" t="s">
        <v>1823</v>
      </c>
      <c r="V93" s="225">
        <v>18</v>
      </c>
      <c r="W93" s="227">
        <v>0</v>
      </c>
      <c r="X93" s="241">
        <f>+V93</f>
        <v>18</v>
      </c>
      <c r="Y93" s="242" t="s">
        <v>1823</v>
      </c>
      <c r="Z93" s="441">
        <f>+AB93</f>
        <v>21</v>
      </c>
      <c r="AA93" s="481" t="s">
        <v>1823</v>
      </c>
      <c r="AB93" s="523">
        <v>21</v>
      </c>
      <c r="AC93" s="524">
        <v>0</v>
      </c>
      <c r="AD93" s="226">
        <v>20</v>
      </c>
      <c r="AE93" s="227">
        <v>0</v>
      </c>
      <c r="AF93" s="226">
        <v>17</v>
      </c>
      <c r="AG93" s="226">
        <v>0</v>
      </c>
      <c r="AH93" s="225">
        <v>15</v>
      </c>
      <c r="AI93" s="227">
        <v>0</v>
      </c>
      <c r="AJ93" s="266"/>
      <c r="AK93" s="225">
        <v>16</v>
      </c>
      <c r="AL93" s="226">
        <v>0</v>
      </c>
      <c r="AM93" s="225">
        <v>16</v>
      </c>
      <c r="AN93" s="227">
        <v>0</v>
      </c>
      <c r="AO93" s="239">
        <f>+AM93</f>
        <v>16</v>
      </c>
      <c r="AP93" s="242" t="s">
        <v>1823</v>
      </c>
      <c r="AQ93" s="241">
        <f>+AO93</f>
        <v>16</v>
      </c>
      <c r="AR93" s="242" t="s">
        <v>1823</v>
      </c>
      <c r="AS93" s="229">
        <v>16</v>
      </c>
      <c r="AT93" s="230">
        <v>0</v>
      </c>
      <c r="AU93" s="229">
        <v>16</v>
      </c>
      <c r="AV93" s="230">
        <v>0</v>
      </c>
      <c r="AW93" s="241">
        <f t="shared" si="611"/>
        <v>16</v>
      </c>
      <c r="AX93" s="242" t="s">
        <v>1823</v>
      </c>
      <c r="AY93" s="241">
        <f t="shared" ref="AY93" si="612">+BA93</f>
        <v>16</v>
      </c>
      <c r="AZ93" s="242" t="s">
        <v>1823</v>
      </c>
      <c r="BA93" s="241">
        <f t="shared" ref="BA93" si="613">+BC93</f>
        <v>16</v>
      </c>
      <c r="BB93" s="242" t="s">
        <v>1823</v>
      </c>
      <c r="BC93" s="241">
        <f t="shared" ref="BC93" si="614">+BE93</f>
        <v>16</v>
      </c>
      <c r="BD93" s="242" t="s">
        <v>1823</v>
      </c>
      <c r="BE93" s="241">
        <f t="shared" si="604"/>
        <v>16</v>
      </c>
      <c r="BF93" s="242" t="s">
        <v>1823</v>
      </c>
      <c r="BG93" s="229">
        <v>16</v>
      </c>
      <c r="BH93" s="230">
        <v>0</v>
      </c>
      <c r="BI93" s="241">
        <v>0</v>
      </c>
      <c r="BJ93" s="242" t="s">
        <v>1823</v>
      </c>
      <c r="BK93" s="241">
        <v>0</v>
      </c>
      <c r="BL93" s="242" t="s">
        <v>1823</v>
      </c>
      <c r="BM93" s="241">
        <v>0</v>
      </c>
      <c r="BN93" s="242" t="s">
        <v>1823</v>
      </c>
      <c r="BO93" s="267"/>
      <c r="BP93" s="248"/>
      <c r="BQ93" s="249"/>
      <c r="BR93" s="248"/>
      <c r="BS93" s="249"/>
      <c r="BT93" s="248"/>
      <c r="BU93" s="249"/>
      <c r="BV93" s="248"/>
      <c r="BW93" s="249"/>
      <c r="BX93" s="248">
        <v>11</v>
      </c>
      <c r="BY93" s="249"/>
      <c r="BZ93" s="248"/>
      <c r="CA93" s="249"/>
      <c r="CB93" s="250" t="s">
        <v>262</v>
      </c>
      <c r="CC93" s="238" t="s">
        <v>608</v>
      </c>
      <c r="CD93" s="238"/>
      <c r="CE93" s="226"/>
      <c r="CF93" s="227"/>
      <c r="CQ93" s="240">
        <f t="shared" si="479"/>
        <v>30</v>
      </c>
      <c r="CT93" s="437">
        <f t="shared" si="558"/>
        <v>30</v>
      </c>
      <c r="CU93" s="437">
        <f t="shared" si="559"/>
        <v>30</v>
      </c>
      <c r="CV93" s="437">
        <f t="shared" ref="CV93:CV122" si="615">IF(M93="nd",+L93,+L93+M93)</f>
        <v>25</v>
      </c>
      <c r="CW93" s="437">
        <f t="shared" ref="CW93:CW120" si="616">IF(O93="nd",+N93,+N93+O93)</f>
        <v>25</v>
      </c>
      <c r="CX93" s="437">
        <f t="shared" ref="CX93:CX122" si="617">IF(Q93="nd",+P93,+P93+Q93)</f>
        <v>30</v>
      </c>
      <c r="CY93" s="437">
        <f t="shared" ref="CY93:CY122" si="618">IF(S93="nd",+R93,+R93+S93)</f>
        <v>30</v>
      </c>
      <c r="CZ93" s="437">
        <f t="shared" ref="CZ93:CZ122" si="619">IF(U93="nd",+T93,+T93+U93)</f>
        <v>25</v>
      </c>
      <c r="DA93" s="437">
        <f t="shared" ref="DA93:DA122" si="620">IF(W93="nd",+V93,+V93+W93)</f>
        <v>18</v>
      </c>
      <c r="DB93" s="437">
        <f t="shared" ref="DB93:DB112" si="621">IF(Y93="nd",+X93,+X93+Y93)</f>
        <v>18</v>
      </c>
      <c r="DC93" s="437">
        <f t="shared" ref="DC93:DC122" si="622">IF(AA93="nd",+Z93,+Z93+AA93)</f>
        <v>21</v>
      </c>
      <c r="DD93" s="437">
        <f t="shared" si="564"/>
        <v>21</v>
      </c>
      <c r="DE93" s="437">
        <f t="shared" ref="DE93:DE124" si="623">IF(AE93="nd",+AD93,+AD93+AE93)</f>
        <v>20</v>
      </c>
      <c r="DF93" s="437">
        <f t="shared" ref="DF93:DF124" si="624">IF(AG93="nd",+AF93,+AF93+AG93)</f>
        <v>17</v>
      </c>
      <c r="DG93" s="496">
        <f t="shared" si="567"/>
        <v>15</v>
      </c>
      <c r="DH93" s="496">
        <f t="shared" si="596"/>
        <v>16</v>
      </c>
      <c r="DI93" s="496">
        <f t="shared" si="597"/>
        <v>16</v>
      </c>
      <c r="DJ93" s="496">
        <f t="shared" si="598"/>
        <v>16</v>
      </c>
      <c r="DK93" s="437">
        <f t="shared" si="599"/>
        <v>16</v>
      </c>
      <c r="DL93" s="633"/>
      <c r="DM93" s="633"/>
      <c r="DO93" s="447">
        <f t="shared" si="548"/>
        <v>-51</v>
      </c>
      <c r="DP93" s="447">
        <f t="shared" si="549"/>
        <v>14</v>
      </c>
      <c r="DQ93" s="447">
        <f t="shared" si="550"/>
        <v>21</v>
      </c>
      <c r="DR93" s="447">
        <f t="shared" si="551"/>
        <v>9</v>
      </c>
      <c r="DS93" s="447">
        <f t="shared" si="552"/>
        <v>30</v>
      </c>
      <c r="DT93" s="447">
        <f t="shared" si="553"/>
        <v>56</v>
      </c>
      <c r="DU93" s="447">
        <f t="shared" si="554"/>
        <v>-97</v>
      </c>
      <c r="DV93" s="447">
        <f t="shared" si="555"/>
        <v>62</v>
      </c>
      <c r="DW93" s="447">
        <f t="shared" si="556"/>
        <v>9</v>
      </c>
      <c r="DX93" s="447">
        <f t="shared" si="557"/>
        <v>-13</v>
      </c>
      <c r="DY93" s="447">
        <f t="shared" si="538"/>
        <v>-42</v>
      </c>
      <c r="DZ93" s="447">
        <f t="shared" si="539"/>
        <v>4</v>
      </c>
      <c r="EA93" s="447">
        <f t="shared" si="540"/>
        <v>20</v>
      </c>
      <c r="EB93" s="447">
        <f t="shared" si="541"/>
        <v>19</v>
      </c>
      <c r="EC93" s="447">
        <f t="shared" si="542"/>
        <v>64</v>
      </c>
      <c r="ED93" s="447">
        <f t="shared" si="543"/>
        <v>6</v>
      </c>
      <c r="EE93" s="240">
        <f t="shared" si="544"/>
        <v>-40</v>
      </c>
    </row>
    <row r="94" spans="1:135" ht="16.5">
      <c r="A94" s="216" t="s">
        <v>1227</v>
      </c>
      <c r="B94" s="216" t="s">
        <v>31</v>
      </c>
      <c r="D94" s="216" t="s">
        <v>1087</v>
      </c>
      <c r="E94" s="216" t="s">
        <v>1040</v>
      </c>
      <c r="F94" s="222" t="s">
        <v>376</v>
      </c>
      <c r="G94" s="411" t="s">
        <v>1773</v>
      </c>
      <c r="H94" s="226">
        <v>0</v>
      </c>
      <c r="I94" s="227">
        <v>0</v>
      </c>
      <c r="J94" s="225">
        <v>0</v>
      </c>
      <c r="K94" s="227">
        <v>0</v>
      </c>
      <c r="L94" s="225">
        <v>0</v>
      </c>
      <c r="M94" s="227">
        <v>0</v>
      </c>
      <c r="N94" s="225">
        <v>0</v>
      </c>
      <c r="O94" s="227">
        <v>0</v>
      </c>
      <c r="P94" s="283">
        <v>0</v>
      </c>
      <c r="Q94" s="284">
        <v>0</v>
      </c>
      <c r="R94" s="225">
        <v>0</v>
      </c>
      <c r="S94" s="227">
        <v>0</v>
      </c>
      <c r="T94" s="239">
        <f t="shared" ref="T94" si="625">+R94</f>
        <v>0</v>
      </c>
      <c r="U94" s="242" t="s">
        <v>1823</v>
      </c>
      <c r="V94" s="225">
        <v>0</v>
      </c>
      <c r="W94" s="227">
        <v>0</v>
      </c>
      <c r="X94" s="239">
        <f t="shared" ref="X94:X95" si="626">+V94</f>
        <v>0</v>
      </c>
      <c r="Y94" s="242" t="s">
        <v>1823</v>
      </c>
      <c r="Z94" s="226">
        <v>0</v>
      </c>
      <c r="AA94" s="226">
        <v>0</v>
      </c>
      <c r="AB94" s="523">
        <v>0</v>
      </c>
      <c r="AC94" s="524">
        <v>0</v>
      </c>
      <c r="AD94" s="226">
        <v>0</v>
      </c>
      <c r="AE94" s="227">
        <v>0</v>
      </c>
      <c r="AF94" s="226">
        <v>0</v>
      </c>
      <c r="AG94" s="226">
        <v>0</v>
      </c>
      <c r="AH94" s="225">
        <v>0</v>
      </c>
      <c r="AI94" s="227">
        <v>0</v>
      </c>
      <c r="AJ94" s="266"/>
      <c r="AK94" s="241">
        <v>0</v>
      </c>
      <c r="AL94" s="252" t="s">
        <v>1823</v>
      </c>
      <c r="AM94" s="225">
        <v>9</v>
      </c>
      <c r="AN94" s="227">
        <v>0</v>
      </c>
      <c r="AO94" s="239">
        <f>+AQ94</f>
        <v>8</v>
      </c>
      <c r="AP94" s="242" t="s">
        <v>1823</v>
      </c>
      <c r="AQ94" s="229">
        <v>8</v>
      </c>
      <c r="AR94" s="230">
        <v>0</v>
      </c>
      <c r="AS94" s="229">
        <v>5</v>
      </c>
      <c r="AT94" s="230">
        <v>0</v>
      </c>
      <c r="AU94" s="229">
        <v>5</v>
      </c>
      <c r="AV94" s="230">
        <v>0</v>
      </c>
      <c r="AW94" s="241">
        <f t="shared" ref="AW94" si="627">+AY94</f>
        <v>4</v>
      </c>
      <c r="AX94" s="242" t="s">
        <v>1823</v>
      </c>
      <c r="AY94" s="241">
        <f t="shared" ref="AY94" si="628">+BA94</f>
        <v>4</v>
      </c>
      <c r="AZ94" s="242" t="s">
        <v>1823</v>
      </c>
      <c r="BA94" s="241">
        <f t="shared" ref="BA94" si="629">+BC94</f>
        <v>4</v>
      </c>
      <c r="BB94" s="242" t="s">
        <v>1823</v>
      </c>
      <c r="BC94" s="241">
        <f t="shared" ref="BC94" si="630">+BE94</f>
        <v>4</v>
      </c>
      <c r="BD94" s="242" t="s">
        <v>1823</v>
      </c>
      <c r="BE94" s="241">
        <f t="shared" si="604"/>
        <v>4</v>
      </c>
      <c r="BF94" s="242" t="s">
        <v>1823</v>
      </c>
      <c r="BG94" s="241">
        <f t="shared" ref="BG94" si="631">+BI94</f>
        <v>4</v>
      </c>
      <c r="BH94" s="242" t="s">
        <v>1823</v>
      </c>
      <c r="BI94" s="241">
        <f t="shared" ref="BI94" si="632">+BK94</f>
        <v>4</v>
      </c>
      <c r="BJ94" s="242" t="s">
        <v>1823</v>
      </c>
      <c r="BK94" s="241">
        <f t="shared" ref="BK94" si="633">+BM94</f>
        <v>4</v>
      </c>
      <c r="BL94" s="242" t="s">
        <v>1823</v>
      </c>
      <c r="BM94" s="229">
        <v>4</v>
      </c>
      <c r="BN94" s="229">
        <v>0</v>
      </c>
      <c r="BO94" s="267"/>
      <c r="BP94" s="248"/>
      <c r="BQ94" s="249"/>
      <c r="BR94" s="248"/>
      <c r="BS94" s="249"/>
      <c r="BT94" s="248"/>
      <c r="BU94" s="249"/>
      <c r="BV94" s="248"/>
      <c r="BW94" s="249"/>
      <c r="BX94" s="248">
        <v>7</v>
      </c>
      <c r="BY94" s="249"/>
      <c r="BZ94" s="248"/>
      <c r="CA94" s="249"/>
      <c r="CB94" s="250" t="s">
        <v>654</v>
      </c>
      <c r="CC94" s="216" t="s">
        <v>653</v>
      </c>
      <c r="CD94" s="238"/>
      <c r="CE94" s="226"/>
      <c r="CF94" s="227"/>
      <c r="CQ94" s="240">
        <f t="shared" si="479"/>
        <v>0</v>
      </c>
      <c r="CT94" s="437">
        <f t="shared" si="558"/>
        <v>0</v>
      </c>
      <c r="CU94" s="437">
        <f t="shared" si="559"/>
        <v>0</v>
      </c>
      <c r="CV94" s="437">
        <f t="shared" si="615"/>
        <v>0</v>
      </c>
      <c r="CW94" s="437">
        <f t="shared" si="616"/>
        <v>0</v>
      </c>
      <c r="CX94" s="437">
        <f t="shared" si="617"/>
        <v>0</v>
      </c>
      <c r="CY94" s="437">
        <f t="shared" si="618"/>
        <v>0</v>
      </c>
      <c r="CZ94" s="437">
        <f t="shared" si="619"/>
        <v>0</v>
      </c>
      <c r="DA94" s="437">
        <f t="shared" si="620"/>
        <v>0</v>
      </c>
      <c r="DB94" s="437">
        <f t="shared" si="621"/>
        <v>0</v>
      </c>
      <c r="DC94" s="437">
        <f t="shared" si="622"/>
        <v>0</v>
      </c>
      <c r="DD94" s="437">
        <f t="shared" si="564"/>
        <v>0</v>
      </c>
      <c r="DE94" s="437">
        <f t="shared" si="623"/>
        <v>0</v>
      </c>
      <c r="DF94" s="437">
        <f t="shared" si="624"/>
        <v>0</v>
      </c>
      <c r="DG94" s="496">
        <f t="shared" si="567"/>
        <v>0</v>
      </c>
      <c r="DH94" s="496">
        <f t="shared" si="596"/>
        <v>0</v>
      </c>
      <c r="DI94" s="496">
        <f t="shared" si="597"/>
        <v>9</v>
      </c>
      <c r="DJ94" s="496">
        <f t="shared" si="598"/>
        <v>8</v>
      </c>
      <c r="DK94" s="437">
        <f t="shared" si="599"/>
        <v>8</v>
      </c>
      <c r="DL94" s="633"/>
      <c r="DM94" s="633"/>
      <c r="DO94" s="447">
        <f t="shared" si="548"/>
        <v>-51</v>
      </c>
      <c r="DP94" s="447">
        <f t="shared" si="549"/>
        <v>14</v>
      </c>
      <c r="DQ94" s="447">
        <f t="shared" si="550"/>
        <v>21</v>
      </c>
      <c r="DR94" s="447">
        <f t="shared" si="551"/>
        <v>9</v>
      </c>
      <c r="DS94" s="447">
        <f t="shared" si="552"/>
        <v>30</v>
      </c>
      <c r="DT94" s="447">
        <f t="shared" si="553"/>
        <v>56</v>
      </c>
      <c r="DU94" s="447">
        <f t="shared" si="554"/>
        <v>-97</v>
      </c>
      <c r="DV94" s="447">
        <f t="shared" si="555"/>
        <v>62</v>
      </c>
      <c r="DW94" s="447">
        <f t="shared" si="556"/>
        <v>9</v>
      </c>
      <c r="DX94" s="447">
        <f t="shared" si="557"/>
        <v>-13</v>
      </c>
      <c r="DY94" s="447">
        <f t="shared" si="538"/>
        <v>-42</v>
      </c>
      <c r="DZ94" s="447">
        <f t="shared" si="539"/>
        <v>4</v>
      </c>
      <c r="EA94" s="447">
        <f t="shared" si="540"/>
        <v>20</v>
      </c>
      <c r="EB94" s="447">
        <f t="shared" si="541"/>
        <v>10</v>
      </c>
      <c r="EC94" s="447">
        <f t="shared" si="542"/>
        <v>73</v>
      </c>
      <c r="ED94" s="447">
        <f t="shared" si="543"/>
        <v>5</v>
      </c>
      <c r="EE94" s="240">
        <f t="shared" si="544"/>
        <v>-40</v>
      </c>
    </row>
    <row r="95" spans="1:135" ht="16.5">
      <c r="A95" s="51" t="s">
        <v>1472</v>
      </c>
      <c r="B95" s="216" t="s">
        <v>31</v>
      </c>
      <c r="D95" s="216" t="s">
        <v>1087</v>
      </c>
      <c r="E95" s="216" t="s">
        <v>1040</v>
      </c>
      <c r="F95" s="222" t="s">
        <v>376</v>
      </c>
      <c r="G95" s="411" t="s">
        <v>278</v>
      </c>
      <c r="H95" s="241">
        <f>+J95</f>
        <v>10</v>
      </c>
      <c r="I95" s="242" t="s">
        <v>1823</v>
      </c>
      <c r="J95" s="225">
        <v>10</v>
      </c>
      <c r="K95" s="227">
        <v>0</v>
      </c>
      <c r="L95" s="225">
        <v>11</v>
      </c>
      <c r="M95" s="227">
        <v>0</v>
      </c>
      <c r="N95" s="225">
        <v>5</v>
      </c>
      <c r="O95" s="227">
        <v>0</v>
      </c>
      <c r="P95" s="560">
        <f>+R95</f>
        <v>11</v>
      </c>
      <c r="Q95" s="561" t="s">
        <v>1823</v>
      </c>
      <c r="R95" s="225">
        <v>11</v>
      </c>
      <c r="S95" s="227">
        <v>0</v>
      </c>
      <c r="T95" s="241">
        <v>24</v>
      </c>
      <c r="U95" s="242" t="s">
        <v>1823</v>
      </c>
      <c r="V95" s="225">
        <v>20</v>
      </c>
      <c r="W95" s="227">
        <v>0</v>
      </c>
      <c r="X95" s="442">
        <f t="shared" si="626"/>
        <v>20</v>
      </c>
      <c r="Y95" s="443" t="s">
        <v>1823</v>
      </c>
      <c r="Z95" s="442">
        <f t="shared" ref="Z95" si="634">+X95</f>
        <v>20</v>
      </c>
      <c r="AA95" s="481" t="s">
        <v>1823</v>
      </c>
      <c r="AB95" s="523">
        <v>10</v>
      </c>
      <c r="AC95" s="524">
        <v>0</v>
      </c>
      <c r="AD95" s="226">
        <v>0</v>
      </c>
      <c r="AE95" s="227">
        <v>0</v>
      </c>
      <c r="AF95" s="224">
        <v>0</v>
      </c>
      <c r="AG95" s="226">
        <v>0</v>
      </c>
      <c r="AH95" s="225">
        <v>0</v>
      </c>
      <c r="AI95" s="227">
        <v>0</v>
      </c>
      <c r="AJ95" s="266">
        <v>42194</v>
      </c>
      <c r="AK95" s="225">
        <v>1</v>
      </c>
      <c r="AL95" s="226">
        <v>0</v>
      </c>
      <c r="AM95" s="225">
        <v>1</v>
      </c>
      <c r="AN95" s="227">
        <v>0</v>
      </c>
      <c r="AO95" s="239">
        <f>+AQ95</f>
        <v>0</v>
      </c>
      <c r="AP95" s="242" t="s">
        <v>1823</v>
      </c>
      <c r="AQ95" s="229">
        <v>0</v>
      </c>
      <c r="AR95" s="230">
        <v>0</v>
      </c>
      <c r="AS95" s="241">
        <v>0</v>
      </c>
      <c r="AT95" s="242" t="s">
        <v>1823</v>
      </c>
      <c r="AU95" s="229">
        <v>0</v>
      </c>
      <c r="AV95" s="230">
        <v>0</v>
      </c>
      <c r="AW95" s="241">
        <f t="shared" ref="AW95:AW96" si="635">+AY95</f>
        <v>0</v>
      </c>
      <c r="AX95" s="242" t="s">
        <v>1823</v>
      </c>
      <c r="AY95" s="241">
        <v>0</v>
      </c>
      <c r="AZ95" s="242" t="s">
        <v>1823</v>
      </c>
      <c r="BA95" s="241">
        <v>0</v>
      </c>
      <c r="BB95" s="242" t="s">
        <v>1823</v>
      </c>
      <c r="BC95" s="241">
        <v>0</v>
      </c>
      <c r="BD95" s="242" t="s">
        <v>1823</v>
      </c>
      <c r="BE95" s="241">
        <f t="shared" si="604"/>
        <v>0</v>
      </c>
      <c r="BF95" s="242" t="s">
        <v>1823</v>
      </c>
      <c r="BG95" s="248">
        <v>0</v>
      </c>
      <c r="BH95" s="249">
        <v>0</v>
      </c>
      <c r="BI95" s="241">
        <v>0</v>
      </c>
      <c r="BJ95" s="242" t="s">
        <v>1823</v>
      </c>
      <c r="BK95" s="241">
        <v>0</v>
      </c>
      <c r="BL95" s="242" t="s">
        <v>1823</v>
      </c>
      <c r="BM95" s="241">
        <v>0</v>
      </c>
      <c r="BN95" s="242" t="s">
        <v>1823</v>
      </c>
      <c r="BO95" s="267"/>
      <c r="BP95" s="248"/>
      <c r="BQ95" s="249"/>
      <c r="BR95" s="248"/>
      <c r="BS95" s="249"/>
      <c r="BT95" s="248"/>
      <c r="BU95" s="249"/>
      <c r="BV95" s="248"/>
      <c r="BW95" s="249"/>
      <c r="BX95" s="248"/>
      <c r="BY95" s="249"/>
      <c r="BZ95" s="248"/>
      <c r="CA95" s="249"/>
      <c r="CB95" s="250" t="s">
        <v>262</v>
      </c>
      <c r="CC95" s="238" t="s">
        <v>609</v>
      </c>
      <c r="CD95" s="238"/>
      <c r="CE95" s="226"/>
      <c r="CF95" s="227"/>
      <c r="CQ95" s="240">
        <f t="shared" si="479"/>
        <v>24</v>
      </c>
      <c r="CT95" s="437">
        <f t="shared" si="558"/>
        <v>10</v>
      </c>
      <c r="CU95" s="437">
        <f t="shared" si="559"/>
        <v>10</v>
      </c>
      <c r="CV95" s="437">
        <f t="shared" si="615"/>
        <v>11</v>
      </c>
      <c r="CW95" s="437">
        <f t="shared" si="616"/>
        <v>5</v>
      </c>
      <c r="CX95" s="437">
        <f t="shared" si="617"/>
        <v>11</v>
      </c>
      <c r="CY95" s="437">
        <f t="shared" si="618"/>
        <v>11</v>
      </c>
      <c r="CZ95" s="437">
        <f t="shared" si="619"/>
        <v>24</v>
      </c>
      <c r="DA95" s="437">
        <f t="shared" si="620"/>
        <v>20</v>
      </c>
      <c r="DB95" s="437">
        <f t="shared" si="621"/>
        <v>20</v>
      </c>
      <c r="DC95" s="437">
        <f t="shared" si="622"/>
        <v>20</v>
      </c>
      <c r="DD95" s="437">
        <f t="shared" si="564"/>
        <v>10</v>
      </c>
      <c r="DE95" s="437">
        <f t="shared" si="623"/>
        <v>0</v>
      </c>
      <c r="DF95" s="437">
        <f t="shared" si="624"/>
        <v>0</v>
      </c>
      <c r="DG95" s="496">
        <f t="shared" si="567"/>
        <v>0</v>
      </c>
      <c r="DH95" s="496">
        <f t="shared" si="596"/>
        <v>1</v>
      </c>
      <c r="DI95" s="496">
        <f t="shared" si="597"/>
        <v>1</v>
      </c>
      <c r="DJ95" s="496">
        <f t="shared" si="598"/>
        <v>0</v>
      </c>
      <c r="DK95" s="437">
        <f t="shared" si="599"/>
        <v>0</v>
      </c>
      <c r="DL95" s="633"/>
      <c r="DM95" s="633"/>
      <c r="DO95" s="447">
        <f t="shared" si="548"/>
        <v>-50</v>
      </c>
      <c r="DP95" s="447">
        <f t="shared" si="549"/>
        <v>8</v>
      </c>
      <c r="DQ95" s="447">
        <f t="shared" si="550"/>
        <v>27</v>
      </c>
      <c r="DR95" s="447">
        <f t="shared" si="551"/>
        <v>9</v>
      </c>
      <c r="DS95" s="447">
        <f t="shared" si="552"/>
        <v>36</v>
      </c>
      <c r="DT95" s="447">
        <f t="shared" si="553"/>
        <v>69</v>
      </c>
      <c r="DU95" s="447">
        <f t="shared" si="554"/>
        <v>-101</v>
      </c>
      <c r="DV95" s="447">
        <f t="shared" si="555"/>
        <v>62</v>
      </c>
      <c r="DW95" s="447">
        <f t="shared" si="556"/>
        <v>9</v>
      </c>
      <c r="DX95" s="447">
        <f t="shared" si="557"/>
        <v>-23</v>
      </c>
      <c r="DY95" s="447">
        <f t="shared" si="538"/>
        <v>-52</v>
      </c>
      <c r="DZ95" s="447">
        <f t="shared" si="539"/>
        <v>4</v>
      </c>
      <c r="EA95" s="447">
        <f t="shared" si="540"/>
        <v>20</v>
      </c>
      <c r="EB95" s="447">
        <f t="shared" si="541"/>
        <v>10</v>
      </c>
      <c r="EC95" s="447">
        <f t="shared" si="542"/>
        <v>74</v>
      </c>
      <c r="ED95" s="447">
        <f t="shared" si="543"/>
        <v>4</v>
      </c>
      <c r="EE95" s="240">
        <f t="shared" si="544"/>
        <v>-40</v>
      </c>
    </row>
    <row r="96" spans="1:135" ht="16.5">
      <c r="A96" s="51" t="s">
        <v>1472</v>
      </c>
      <c r="B96" s="216" t="s">
        <v>31</v>
      </c>
      <c r="D96" s="216" t="s">
        <v>1087</v>
      </c>
      <c r="E96" s="216" t="s">
        <v>1040</v>
      </c>
      <c r="F96" s="222" t="s">
        <v>373</v>
      </c>
      <c r="G96" s="411" t="s">
        <v>288</v>
      </c>
      <c r="H96" s="226">
        <v>0</v>
      </c>
      <c r="I96" s="227">
        <v>0</v>
      </c>
      <c r="J96" s="225">
        <v>1</v>
      </c>
      <c r="K96" s="227">
        <v>0</v>
      </c>
      <c r="L96" s="225">
        <v>0</v>
      </c>
      <c r="M96" s="227">
        <v>0</v>
      </c>
      <c r="N96" s="225">
        <v>1</v>
      </c>
      <c r="O96" s="227">
        <v>0</v>
      </c>
      <c r="P96" s="225">
        <v>3</v>
      </c>
      <c r="Q96" s="226">
        <v>0</v>
      </c>
      <c r="R96" s="225">
        <v>1</v>
      </c>
      <c r="S96" s="227">
        <v>0</v>
      </c>
      <c r="T96" s="276">
        <v>5</v>
      </c>
      <c r="U96" s="276">
        <v>0</v>
      </c>
      <c r="V96" s="225">
        <v>3</v>
      </c>
      <c r="W96" s="227">
        <v>0</v>
      </c>
      <c r="X96" s="558">
        <f>+Z96</f>
        <v>4</v>
      </c>
      <c r="Y96" s="559" t="s">
        <v>1823</v>
      </c>
      <c r="Z96" s="558">
        <f>+AB96</f>
        <v>4</v>
      </c>
      <c r="AA96" s="561" t="s">
        <v>1823</v>
      </c>
      <c r="AB96" s="523">
        <v>4</v>
      </c>
      <c r="AC96" s="524">
        <v>0</v>
      </c>
      <c r="AD96" s="226">
        <v>4</v>
      </c>
      <c r="AE96" s="227">
        <v>0</v>
      </c>
      <c r="AF96" s="226">
        <v>4</v>
      </c>
      <c r="AG96" s="226">
        <v>0</v>
      </c>
      <c r="AH96" s="225">
        <v>3</v>
      </c>
      <c r="AI96" s="227">
        <v>0</v>
      </c>
      <c r="AJ96" s="266">
        <v>42210</v>
      </c>
      <c r="AK96" s="225">
        <v>6</v>
      </c>
      <c r="AL96" s="226">
        <v>0</v>
      </c>
      <c r="AM96" s="225">
        <v>6</v>
      </c>
      <c r="AN96" s="227">
        <v>0</v>
      </c>
      <c r="AO96" s="239">
        <f t="shared" ref="AO96:AO101" si="636">+AM96</f>
        <v>6</v>
      </c>
      <c r="AP96" s="242" t="s">
        <v>1823</v>
      </c>
      <c r="AQ96" s="229">
        <v>6</v>
      </c>
      <c r="AR96" s="230">
        <v>0</v>
      </c>
      <c r="AS96" s="229">
        <v>6</v>
      </c>
      <c r="AT96" s="230">
        <v>0</v>
      </c>
      <c r="AU96" s="229">
        <v>9</v>
      </c>
      <c r="AV96" s="230">
        <v>0</v>
      </c>
      <c r="AW96" s="241">
        <f t="shared" si="635"/>
        <v>9</v>
      </c>
      <c r="AX96" s="242" t="s">
        <v>1823</v>
      </c>
      <c r="AY96" s="241">
        <f t="shared" ref="AY96" si="637">+BA96</f>
        <v>9</v>
      </c>
      <c r="AZ96" s="242" t="s">
        <v>1823</v>
      </c>
      <c r="BA96" s="241">
        <f t="shared" ref="BA96" si="638">+BC96</f>
        <v>9</v>
      </c>
      <c r="BB96" s="242" t="s">
        <v>1823</v>
      </c>
      <c r="BC96" s="241">
        <f t="shared" ref="BC96" si="639">+BE96</f>
        <v>9</v>
      </c>
      <c r="BD96" s="242" t="s">
        <v>1823</v>
      </c>
      <c r="BE96" s="241">
        <f t="shared" si="604"/>
        <v>9</v>
      </c>
      <c r="BF96" s="242" t="s">
        <v>1823</v>
      </c>
      <c r="BG96" s="229">
        <v>9</v>
      </c>
      <c r="BH96" s="230">
        <v>0</v>
      </c>
      <c r="BI96" s="241">
        <v>0</v>
      </c>
      <c r="BJ96" s="242" t="s">
        <v>1823</v>
      </c>
      <c r="BK96" s="241">
        <v>0</v>
      </c>
      <c r="BL96" s="242" t="s">
        <v>1823</v>
      </c>
      <c r="BM96" s="241">
        <v>0</v>
      </c>
      <c r="BN96" s="242" t="s">
        <v>1823</v>
      </c>
      <c r="BO96" s="267"/>
      <c r="BP96" s="248"/>
      <c r="BQ96" s="249"/>
      <c r="BR96" s="248"/>
      <c r="BS96" s="249"/>
      <c r="BT96" s="248"/>
      <c r="BU96" s="249"/>
      <c r="BV96" s="248"/>
      <c r="BW96" s="249"/>
      <c r="BX96" s="248">
        <v>5</v>
      </c>
      <c r="BY96" s="249"/>
      <c r="BZ96" s="248"/>
      <c r="CA96" s="249"/>
      <c r="CB96" s="250" t="s">
        <v>262</v>
      </c>
      <c r="CC96" s="238" t="s">
        <v>598</v>
      </c>
      <c r="CD96" s="238"/>
      <c r="CE96" s="226"/>
      <c r="CF96" s="227"/>
      <c r="CQ96" s="240">
        <f t="shared" si="479"/>
        <v>5</v>
      </c>
      <c r="CT96" s="437">
        <f t="shared" si="558"/>
        <v>0</v>
      </c>
      <c r="CU96" s="437">
        <f t="shared" si="559"/>
        <v>1</v>
      </c>
      <c r="CV96" s="437">
        <f t="shared" si="615"/>
        <v>0</v>
      </c>
      <c r="CW96" s="437">
        <f t="shared" si="616"/>
        <v>1</v>
      </c>
      <c r="CX96" s="437">
        <f t="shared" si="617"/>
        <v>3</v>
      </c>
      <c r="CY96" s="437">
        <f t="shared" si="618"/>
        <v>1</v>
      </c>
      <c r="CZ96" s="437">
        <f t="shared" si="619"/>
        <v>5</v>
      </c>
      <c r="DA96" s="437">
        <f t="shared" si="620"/>
        <v>3</v>
      </c>
      <c r="DB96" s="437">
        <f t="shared" si="621"/>
        <v>4</v>
      </c>
      <c r="DC96" s="437">
        <f t="shared" si="622"/>
        <v>4</v>
      </c>
      <c r="DD96" s="437">
        <f t="shared" si="564"/>
        <v>4</v>
      </c>
      <c r="DE96" s="437">
        <f t="shared" si="623"/>
        <v>4</v>
      </c>
      <c r="DF96" s="437">
        <f t="shared" si="624"/>
        <v>4</v>
      </c>
      <c r="DG96" s="496">
        <f t="shared" si="567"/>
        <v>3</v>
      </c>
      <c r="DH96" s="496">
        <f t="shared" si="596"/>
        <v>6</v>
      </c>
      <c r="DI96" s="496">
        <f t="shared" si="597"/>
        <v>6</v>
      </c>
      <c r="DJ96" s="496">
        <f t="shared" si="598"/>
        <v>6</v>
      </c>
      <c r="DK96" s="437">
        <f t="shared" si="599"/>
        <v>6</v>
      </c>
      <c r="DL96" s="633"/>
      <c r="DM96" s="633"/>
      <c r="DO96" s="447">
        <f t="shared" si="548"/>
        <v>-51</v>
      </c>
      <c r="DP96" s="447">
        <f t="shared" si="549"/>
        <v>9</v>
      </c>
      <c r="DQ96" s="447">
        <f t="shared" si="550"/>
        <v>29</v>
      </c>
      <c r="DR96" s="447">
        <f t="shared" si="551"/>
        <v>7</v>
      </c>
      <c r="DS96" s="447">
        <f t="shared" si="552"/>
        <v>36</v>
      </c>
      <c r="DT96" s="447">
        <f t="shared" si="553"/>
        <v>73</v>
      </c>
      <c r="DU96" s="447">
        <f t="shared" si="554"/>
        <v>-103</v>
      </c>
      <c r="DV96" s="447">
        <f t="shared" si="555"/>
        <v>63</v>
      </c>
      <c r="DW96" s="447">
        <f t="shared" si="556"/>
        <v>9</v>
      </c>
      <c r="DX96" s="447">
        <f t="shared" si="557"/>
        <v>-23</v>
      </c>
      <c r="DY96" s="447">
        <f t="shared" si="538"/>
        <v>-52</v>
      </c>
      <c r="DZ96" s="447">
        <f t="shared" si="539"/>
        <v>4</v>
      </c>
      <c r="EA96" s="447">
        <f t="shared" si="540"/>
        <v>19</v>
      </c>
      <c r="EB96" s="447">
        <f t="shared" si="541"/>
        <v>10</v>
      </c>
      <c r="EC96" s="447">
        <f t="shared" si="542"/>
        <v>77</v>
      </c>
      <c r="ED96" s="447">
        <f t="shared" si="543"/>
        <v>4</v>
      </c>
      <c r="EE96" s="240">
        <f t="shared" si="544"/>
        <v>-40</v>
      </c>
    </row>
    <row r="97" spans="1:135" ht="16.5">
      <c r="A97" s="216" t="s">
        <v>1227</v>
      </c>
      <c r="B97" s="216" t="s">
        <v>31</v>
      </c>
      <c r="D97" s="216" t="s">
        <v>1087</v>
      </c>
      <c r="E97" s="216" t="s">
        <v>1040</v>
      </c>
      <c r="F97" s="222" t="s">
        <v>373</v>
      </c>
      <c r="G97" s="411" t="s">
        <v>1276</v>
      </c>
      <c r="H97" s="226">
        <v>0</v>
      </c>
      <c r="I97" s="227">
        <v>0</v>
      </c>
      <c r="J97" s="225">
        <v>0</v>
      </c>
      <c r="K97" s="227">
        <v>0</v>
      </c>
      <c r="L97" s="225">
        <v>1</v>
      </c>
      <c r="M97" s="227">
        <v>0</v>
      </c>
      <c r="N97" s="225">
        <v>8</v>
      </c>
      <c r="O97" s="227">
        <v>0</v>
      </c>
      <c r="P97" s="225">
        <v>8</v>
      </c>
      <c r="Q97" s="226">
        <v>0</v>
      </c>
      <c r="R97" s="225">
        <v>0</v>
      </c>
      <c r="S97" s="227">
        <v>0</v>
      </c>
      <c r="T97" s="276">
        <v>8</v>
      </c>
      <c r="U97" s="276">
        <v>0</v>
      </c>
      <c r="V97" s="225">
        <v>8</v>
      </c>
      <c r="W97" s="227">
        <v>0</v>
      </c>
      <c r="X97" s="239">
        <f>+Z97</f>
        <v>3</v>
      </c>
      <c r="Y97" s="242" t="s">
        <v>1823</v>
      </c>
      <c r="Z97" s="239">
        <f>+AB97</f>
        <v>3</v>
      </c>
      <c r="AA97" s="252" t="s">
        <v>1823</v>
      </c>
      <c r="AB97" s="523">
        <v>3</v>
      </c>
      <c r="AC97" s="524">
        <v>0</v>
      </c>
      <c r="AD97" s="226">
        <v>0</v>
      </c>
      <c r="AE97" s="227">
        <v>0</v>
      </c>
      <c r="AF97" s="226">
        <v>0</v>
      </c>
      <c r="AG97" s="227">
        <v>0</v>
      </c>
      <c r="AH97" s="226">
        <v>0</v>
      </c>
      <c r="AI97" s="227">
        <v>0</v>
      </c>
      <c r="AJ97" s="266">
        <v>42210</v>
      </c>
      <c r="AK97" s="225">
        <v>0</v>
      </c>
      <c r="AL97" s="226">
        <v>0</v>
      </c>
      <c r="AM97" s="225">
        <v>0</v>
      </c>
      <c r="AN97" s="227">
        <v>0</v>
      </c>
      <c r="AO97" s="239">
        <f t="shared" si="636"/>
        <v>0</v>
      </c>
      <c r="AP97" s="242" t="s">
        <v>1823</v>
      </c>
      <c r="AQ97" s="229">
        <v>0</v>
      </c>
      <c r="AR97" s="230">
        <v>0</v>
      </c>
      <c r="AS97" s="229">
        <v>0</v>
      </c>
      <c r="AT97" s="230">
        <v>0</v>
      </c>
      <c r="AU97" s="229">
        <v>0</v>
      </c>
      <c r="AV97" s="230">
        <v>0</v>
      </c>
      <c r="AW97" s="241">
        <f t="shared" ref="AW97:AW98" si="640">+AY97</f>
        <v>0</v>
      </c>
      <c r="AX97" s="242" t="s">
        <v>1823</v>
      </c>
      <c r="AY97" s="241">
        <f t="shared" ref="AY97:AY98" si="641">+BA97</f>
        <v>0</v>
      </c>
      <c r="AZ97" s="242" t="s">
        <v>1823</v>
      </c>
      <c r="BA97" s="241">
        <f t="shared" ref="BA97:BA98" si="642">+BC97</f>
        <v>0</v>
      </c>
      <c r="BB97" s="242" t="s">
        <v>1823</v>
      </c>
      <c r="BC97" s="241">
        <f t="shared" ref="BC97:BC98" si="643">+BE97</f>
        <v>0</v>
      </c>
      <c r="BD97" s="242" t="s">
        <v>1823</v>
      </c>
      <c r="BE97" s="241">
        <f t="shared" si="604"/>
        <v>0</v>
      </c>
      <c r="BF97" s="242" t="s">
        <v>1823</v>
      </c>
      <c r="BG97" s="229">
        <v>0</v>
      </c>
      <c r="BH97" s="230">
        <v>0</v>
      </c>
      <c r="BI97" s="241">
        <v>0</v>
      </c>
      <c r="BJ97" s="242" t="s">
        <v>1823</v>
      </c>
      <c r="BK97" s="241">
        <v>0</v>
      </c>
      <c r="BL97" s="242" t="s">
        <v>1823</v>
      </c>
      <c r="BM97" s="241">
        <v>0</v>
      </c>
      <c r="BN97" s="242" t="s">
        <v>1823</v>
      </c>
      <c r="BO97" s="267"/>
      <c r="BP97" s="248"/>
      <c r="BQ97" s="249"/>
      <c r="BR97" s="248"/>
      <c r="BS97" s="249"/>
      <c r="BT97" s="248"/>
      <c r="BU97" s="249"/>
      <c r="BV97" s="248"/>
      <c r="BW97" s="249"/>
      <c r="BX97" s="248"/>
      <c r="BY97" s="249"/>
      <c r="BZ97" s="248"/>
      <c r="CA97" s="249"/>
      <c r="CB97" s="250"/>
      <c r="CC97" s="238"/>
      <c r="CD97" s="238"/>
      <c r="CE97" s="226"/>
      <c r="CF97" s="227"/>
      <c r="CQ97" s="240"/>
      <c r="CT97" s="437">
        <f t="shared" si="558"/>
        <v>0</v>
      </c>
      <c r="CU97" s="437">
        <f t="shared" si="559"/>
        <v>0</v>
      </c>
      <c r="CV97" s="437">
        <f t="shared" si="615"/>
        <v>1</v>
      </c>
      <c r="CW97" s="437">
        <f t="shared" si="616"/>
        <v>8</v>
      </c>
      <c r="CX97" s="437">
        <f t="shared" si="617"/>
        <v>8</v>
      </c>
      <c r="CY97" s="437">
        <f t="shared" si="618"/>
        <v>0</v>
      </c>
      <c r="CZ97" s="437">
        <f t="shared" si="619"/>
        <v>8</v>
      </c>
      <c r="DA97" s="437">
        <f t="shared" si="620"/>
        <v>8</v>
      </c>
      <c r="DB97" s="437">
        <f t="shared" si="621"/>
        <v>3</v>
      </c>
      <c r="DC97" s="437">
        <f t="shared" si="622"/>
        <v>3</v>
      </c>
      <c r="DD97" s="437">
        <f t="shared" si="564"/>
        <v>3</v>
      </c>
      <c r="DE97" s="437">
        <f t="shared" si="623"/>
        <v>0</v>
      </c>
      <c r="DF97" s="437">
        <f t="shared" si="624"/>
        <v>0</v>
      </c>
      <c r="DG97" s="496">
        <f t="shared" si="567"/>
        <v>0</v>
      </c>
      <c r="DH97" s="496">
        <f t="shared" si="596"/>
        <v>0</v>
      </c>
      <c r="DI97" s="496">
        <f t="shared" si="597"/>
        <v>0</v>
      </c>
      <c r="DJ97" s="496">
        <f t="shared" si="598"/>
        <v>0</v>
      </c>
      <c r="DK97" s="437">
        <f t="shared" si="599"/>
        <v>0</v>
      </c>
      <c r="DL97" s="633"/>
      <c r="DM97" s="633"/>
      <c r="DO97" s="447">
        <f t="shared" si="548"/>
        <v>-50</v>
      </c>
      <c r="DP97" s="447">
        <f t="shared" si="549"/>
        <v>16</v>
      </c>
      <c r="DQ97" s="447">
        <f t="shared" si="550"/>
        <v>29</v>
      </c>
      <c r="DR97" s="447">
        <f t="shared" si="551"/>
        <v>-1</v>
      </c>
      <c r="DS97" s="447">
        <f t="shared" si="552"/>
        <v>28</v>
      </c>
      <c r="DT97" s="447">
        <f t="shared" si="553"/>
        <v>81</v>
      </c>
      <c r="DU97" s="447">
        <f t="shared" si="554"/>
        <v>-103</v>
      </c>
      <c r="DV97" s="447">
        <f t="shared" si="555"/>
        <v>58</v>
      </c>
      <c r="DW97" s="447">
        <f t="shared" si="556"/>
        <v>9</v>
      </c>
      <c r="DX97" s="447">
        <f t="shared" si="557"/>
        <v>-23</v>
      </c>
      <c r="DY97" s="447">
        <f t="shared" si="538"/>
        <v>-55</v>
      </c>
      <c r="DZ97" s="447">
        <f t="shared" si="539"/>
        <v>4</v>
      </c>
      <c r="EA97" s="447">
        <f t="shared" si="540"/>
        <v>19</v>
      </c>
      <c r="EB97" s="447">
        <f t="shared" si="541"/>
        <v>10</v>
      </c>
      <c r="EC97" s="447">
        <f t="shared" si="542"/>
        <v>77</v>
      </c>
      <c r="ED97" s="447">
        <f t="shared" si="543"/>
        <v>4</v>
      </c>
      <c r="EE97" s="240">
        <f t="shared" si="544"/>
        <v>-40</v>
      </c>
    </row>
    <row r="98" spans="1:135" ht="16.5">
      <c r="A98" s="216" t="s">
        <v>1227</v>
      </c>
      <c r="B98" s="216" t="s">
        <v>31</v>
      </c>
      <c r="D98" s="216" t="s">
        <v>1087</v>
      </c>
      <c r="E98" s="216" t="s">
        <v>1040</v>
      </c>
      <c r="F98" s="222" t="s">
        <v>373</v>
      </c>
      <c r="G98" s="411" t="s">
        <v>289</v>
      </c>
      <c r="H98" s="226">
        <v>8</v>
      </c>
      <c r="I98" s="227">
        <v>0</v>
      </c>
      <c r="J98" s="225">
        <v>16</v>
      </c>
      <c r="K98" s="227">
        <v>3</v>
      </c>
      <c r="L98" s="225">
        <v>17</v>
      </c>
      <c r="M98" s="227">
        <v>2</v>
      </c>
      <c r="N98" s="225">
        <v>12</v>
      </c>
      <c r="O98" s="227">
        <v>2</v>
      </c>
      <c r="P98" s="225">
        <v>7</v>
      </c>
      <c r="Q98" s="226">
        <v>0</v>
      </c>
      <c r="R98" s="225">
        <v>10</v>
      </c>
      <c r="S98" s="227">
        <v>2</v>
      </c>
      <c r="T98" s="226">
        <v>2</v>
      </c>
      <c r="U98" s="226">
        <v>0</v>
      </c>
      <c r="V98" s="225">
        <v>0</v>
      </c>
      <c r="W98" s="227">
        <v>0</v>
      </c>
      <c r="X98" s="241">
        <v>0</v>
      </c>
      <c r="Y98" s="242" t="s">
        <v>1823</v>
      </c>
      <c r="Z98" s="239">
        <v>5</v>
      </c>
      <c r="AA98" s="239">
        <v>2</v>
      </c>
      <c r="AB98" s="523">
        <v>1</v>
      </c>
      <c r="AC98" s="524">
        <v>4</v>
      </c>
      <c r="AD98" s="226">
        <v>5</v>
      </c>
      <c r="AE98" s="227">
        <v>2</v>
      </c>
      <c r="AF98" s="226">
        <v>5</v>
      </c>
      <c r="AG98" s="227">
        <v>2</v>
      </c>
      <c r="AH98" s="226">
        <v>7</v>
      </c>
      <c r="AI98" s="227">
        <v>5</v>
      </c>
      <c r="AJ98" s="266"/>
      <c r="AK98" s="225">
        <v>4</v>
      </c>
      <c r="AL98" s="227">
        <v>1</v>
      </c>
      <c r="AM98" s="225">
        <v>1</v>
      </c>
      <c r="AN98" s="227">
        <v>6</v>
      </c>
      <c r="AO98" s="442">
        <f>+AQ98</f>
        <v>5</v>
      </c>
      <c r="AP98" s="444">
        <f>+AR98</f>
        <v>9</v>
      </c>
      <c r="AQ98" s="229">
        <v>5</v>
      </c>
      <c r="AR98" s="230">
        <v>9</v>
      </c>
      <c r="AS98" s="229">
        <v>5</v>
      </c>
      <c r="AT98" s="230">
        <v>5</v>
      </c>
      <c r="AU98" s="229">
        <v>5</v>
      </c>
      <c r="AV98" s="230">
        <v>5</v>
      </c>
      <c r="AW98" s="241">
        <f t="shared" si="640"/>
        <v>5</v>
      </c>
      <c r="AX98" s="21">
        <f t="shared" ref="AX98" si="644">+AZ98</f>
        <v>4</v>
      </c>
      <c r="AY98" s="241">
        <f t="shared" si="641"/>
        <v>5</v>
      </c>
      <c r="AZ98" s="21">
        <f t="shared" ref="AZ98" si="645">+BB98</f>
        <v>4</v>
      </c>
      <c r="BA98" s="241">
        <f t="shared" si="642"/>
        <v>5</v>
      </c>
      <c r="BB98" s="21">
        <f t="shared" ref="BB98" si="646">+BD98</f>
        <v>4</v>
      </c>
      <c r="BC98" s="241">
        <f t="shared" si="643"/>
        <v>5</v>
      </c>
      <c r="BD98" s="21">
        <f t="shared" ref="BD98" si="647">+BF98</f>
        <v>4</v>
      </c>
      <c r="BE98" s="241">
        <f t="shared" ref="BE98" si="648">+BG98</f>
        <v>5</v>
      </c>
      <c r="BF98" s="21">
        <f t="shared" ref="BF98" si="649">+BH98</f>
        <v>4</v>
      </c>
      <c r="BG98" s="313">
        <v>5</v>
      </c>
      <c r="BH98" s="244">
        <v>4</v>
      </c>
      <c r="BI98" s="241">
        <v>0</v>
      </c>
      <c r="BJ98" s="242" t="s">
        <v>1823</v>
      </c>
      <c r="BK98" s="241">
        <v>0</v>
      </c>
      <c r="BL98" s="242" t="s">
        <v>1823</v>
      </c>
      <c r="BM98" s="241">
        <v>0</v>
      </c>
      <c r="BN98" s="242" t="s">
        <v>1823</v>
      </c>
      <c r="BO98" s="267"/>
      <c r="BP98" s="248"/>
      <c r="BQ98" s="249"/>
      <c r="BR98" s="248"/>
      <c r="BS98" s="249"/>
      <c r="BT98" s="248"/>
      <c r="BU98" s="249"/>
      <c r="BV98" s="248"/>
      <c r="BW98" s="249"/>
      <c r="BX98" s="248">
        <v>8</v>
      </c>
      <c r="BY98" s="249">
        <v>6</v>
      </c>
      <c r="BZ98" s="248"/>
      <c r="CA98" s="249"/>
      <c r="CB98" s="250" t="s">
        <v>262</v>
      </c>
      <c r="CC98" s="238" t="s">
        <v>597</v>
      </c>
      <c r="CD98" s="238"/>
      <c r="CE98" s="226"/>
      <c r="CF98" s="227"/>
      <c r="CQ98" s="240">
        <f t="shared" ref="CQ98:CQ144" si="650">MAX(H98:AI98)</f>
        <v>17</v>
      </c>
      <c r="CT98" s="437">
        <f t="shared" si="558"/>
        <v>8</v>
      </c>
      <c r="CU98" s="437">
        <f t="shared" si="559"/>
        <v>19</v>
      </c>
      <c r="CV98" s="437">
        <f t="shared" si="615"/>
        <v>19</v>
      </c>
      <c r="CW98" s="437">
        <f t="shared" si="616"/>
        <v>14</v>
      </c>
      <c r="CX98" s="437">
        <f t="shared" si="617"/>
        <v>7</v>
      </c>
      <c r="CY98" s="437">
        <f t="shared" si="618"/>
        <v>12</v>
      </c>
      <c r="CZ98" s="437">
        <f t="shared" si="619"/>
        <v>2</v>
      </c>
      <c r="DA98" s="437">
        <f t="shared" si="620"/>
        <v>0</v>
      </c>
      <c r="DB98" s="437">
        <f t="shared" si="621"/>
        <v>0</v>
      </c>
      <c r="DC98" s="437">
        <f t="shared" si="622"/>
        <v>7</v>
      </c>
      <c r="DD98" s="437">
        <f t="shared" si="564"/>
        <v>5</v>
      </c>
      <c r="DE98" s="437">
        <f t="shared" si="623"/>
        <v>7</v>
      </c>
      <c r="DF98" s="437">
        <f t="shared" si="624"/>
        <v>7</v>
      </c>
      <c r="DG98" s="496">
        <f t="shared" si="567"/>
        <v>12</v>
      </c>
      <c r="DH98" s="496">
        <f t="shared" si="596"/>
        <v>5</v>
      </c>
      <c r="DI98" s="496">
        <f t="shared" si="597"/>
        <v>7</v>
      </c>
      <c r="DJ98" s="496">
        <f t="shared" si="598"/>
        <v>14</v>
      </c>
      <c r="DK98" s="437">
        <f t="shared" si="599"/>
        <v>14</v>
      </c>
      <c r="DL98" s="633"/>
      <c r="DM98" s="633"/>
      <c r="DO98" s="447">
        <f t="shared" si="548"/>
        <v>-50</v>
      </c>
      <c r="DP98" s="447">
        <f t="shared" si="549"/>
        <v>11</v>
      </c>
      <c r="DQ98" s="447">
        <f t="shared" si="550"/>
        <v>22</v>
      </c>
      <c r="DR98" s="447">
        <f t="shared" si="551"/>
        <v>4</v>
      </c>
      <c r="DS98" s="447">
        <f t="shared" si="552"/>
        <v>26</v>
      </c>
      <c r="DT98" s="447">
        <f t="shared" si="553"/>
        <v>71</v>
      </c>
      <c r="DU98" s="447">
        <f t="shared" si="554"/>
        <v>-105</v>
      </c>
      <c r="DV98" s="447">
        <f t="shared" si="555"/>
        <v>58</v>
      </c>
      <c r="DW98" s="447">
        <f t="shared" si="556"/>
        <v>16</v>
      </c>
      <c r="DX98" s="447">
        <f t="shared" si="557"/>
        <v>-18</v>
      </c>
      <c r="DY98" s="447">
        <f t="shared" si="538"/>
        <v>-53</v>
      </c>
      <c r="DZ98" s="447">
        <f t="shared" si="539"/>
        <v>4</v>
      </c>
      <c r="EA98" s="447">
        <f t="shared" si="540"/>
        <v>24</v>
      </c>
      <c r="EB98" s="447">
        <f t="shared" si="541"/>
        <v>8</v>
      </c>
      <c r="EC98" s="447">
        <f t="shared" si="542"/>
        <v>72</v>
      </c>
      <c r="ED98" s="447">
        <f t="shared" si="543"/>
        <v>11</v>
      </c>
      <c r="EE98" s="240">
        <f t="shared" si="544"/>
        <v>-40</v>
      </c>
    </row>
    <row r="99" spans="1:135" ht="16.5">
      <c r="A99" s="51" t="s">
        <v>1227</v>
      </c>
      <c r="B99" s="216" t="s">
        <v>31</v>
      </c>
      <c r="D99" s="216" t="s">
        <v>1087</v>
      </c>
      <c r="E99" s="216" t="s">
        <v>1040</v>
      </c>
      <c r="F99" s="222" t="s">
        <v>373</v>
      </c>
      <c r="G99" s="411" t="s">
        <v>290</v>
      </c>
      <c r="H99" s="226">
        <v>0</v>
      </c>
      <c r="I99" s="227">
        <v>0</v>
      </c>
      <c r="J99" s="225">
        <v>4</v>
      </c>
      <c r="K99" s="227">
        <v>0</v>
      </c>
      <c r="L99" s="225">
        <v>4</v>
      </c>
      <c r="M99" s="227">
        <v>0</v>
      </c>
      <c r="N99" s="225">
        <v>4</v>
      </c>
      <c r="O99" s="227">
        <v>0</v>
      </c>
      <c r="P99" s="225">
        <v>4</v>
      </c>
      <c r="Q99" s="226">
        <v>0</v>
      </c>
      <c r="R99" s="225">
        <v>4</v>
      </c>
      <c r="S99" s="227">
        <v>0</v>
      </c>
      <c r="T99" s="226">
        <v>4</v>
      </c>
      <c r="U99" s="226">
        <v>0</v>
      </c>
      <c r="V99" s="225">
        <v>4</v>
      </c>
      <c r="W99" s="227">
        <v>0</v>
      </c>
      <c r="X99" s="239">
        <f>+V99</f>
        <v>4</v>
      </c>
      <c r="Y99" s="242" t="s">
        <v>1823</v>
      </c>
      <c r="Z99" s="239">
        <f>+X99</f>
        <v>4</v>
      </c>
      <c r="AA99" s="242" t="s">
        <v>1823</v>
      </c>
      <c r="AB99" s="523">
        <v>6</v>
      </c>
      <c r="AC99" s="524">
        <v>0</v>
      </c>
      <c r="AD99" s="226">
        <v>5</v>
      </c>
      <c r="AE99" s="227">
        <v>0</v>
      </c>
      <c r="AF99" s="226">
        <v>6</v>
      </c>
      <c r="AG99" s="226">
        <v>0</v>
      </c>
      <c r="AH99" s="225">
        <v>3</v>
      </c>
      <c r="AI99" s="227">
        <v>0</v>
      </c>
      <c r="AJ99" s="266"/>
      <c r="AK99" s="225">
        <v>5</v>
      </c>
      <c r="AL99" s="226">
        <v>0</v>
      </c>
      <c r="AM99" s="225">
        <v>5</v>
      </c>
      <c r="AN99" s="227">
        <v>0</v>
      </c>
      <c r="AO99" s="239">
        <f>+AQ99</f>
        <v>2</v>
      </c>
      <c r="AP99" s="242" t="s">
        <v>1823</v>
      </c>
      <c r="AQ99" s="229">
        <v>2</v>
      </c>
      <c r="AR99" s="230">
        <v>0</v>
      </c>
      <c r="AS99" s="229">
        <v>2</v>
      </c>
      <c r="AT99" s="230">
        <v>0</v>
      </c>
      <c r="AU99" s="229">
        <v>2</v>
      </c>
      <c r="AV99" s="230">
        <v>0</v>
      </c>
      <c r="AW99" s="241">
        <f t="shared" ref="AW99" si="651">+AY99</f>
        <v>2</v>
      </c>
      <c r="AX99" s="242" t="s">
        <v>1823</v>
      </c>
      <c r="AY99" s="241">
        <f t="shared" ref="AY99" si="652">+BA99</f>
        <v>2</v>
      </c>
      <c r="AZ99" s="242" t="s">
        <v>1823</v>
      </c>
      <c r="BA99" s="241">
        <f t="shared" ref="BA99" si="653">+BC99</f>
        <v>2</v>
      </c>
      <c r="BB99" s="242" t="s">
        <v>1823</v>
      </c>
      <c r="BC99" s="241">
        <f t="shared" ref="BC99" si="654">+BE99</f>
        <v>2</v>
      </c>
      <c r="BD99" s="242" t="s">
        <v>1823</v>
      </c>
      <c r="BE99" s="241">
        <f>+BG99</f>
        <v>2</v>
      </c>
      <c r="BF99" s="242" t="s">
        <v>1823</v>
      </c>
      <c r="BG99" s="229">
        <v>2</v>
      </c>
      <c r="BH99" s="229">
        <v>0</v>
      </c>
      <c r="BI99" s="241">
        <v>0</v>
      </c>
      <c r="BJ99" s="242" t="s">
        <v>1823</v>
      </c>
      <c r="BK99" s="241">
        <v>0</v>
      </c>
      <c r="BL99" s="242" t="s">
        <v>1823</v>
      </c>
      <c r="BM99" s="241">
        <v>0</v>
      </c>
      <c r="BN99" s="242" t="s">
        <v>1823</v>
      </c>
      <c r="BO99" s="267"/>
      <c r="BP99" s="248"/>
      <c r="BQ99" s="249"/>
      <c r="BR99" s="248"/>
      <c r="BS99" s="249"/>
      <c r="BT99" s="248"/>
      <c r="BU99" s="249"/>
      <c r="BV99" s="248"/>
      <c r="BW99" s="249"/>
      <c r="BX99" s="248"/>
      <c r="BY99" s="249"/>
      <c r="BZ99" s="248"/>
      <c r="CA99" s="249"/>
      <c r="CB99" s="250" t="s">
        <v>262</v>
      </c>
      <c r="CC99" s="238" t="s">
        <v>597</v>
      </c>
      <c r="CD99" s="238"/>
      <c r="CE99" s="226"/>
      <c r="CF99" s="227"/>
      <c r="CQ99" s="240">
        <f>MAX(H99:AI99)</f>
        <v>6</v>
      </c>
      <c r="CT99" s="437">
        <f t="shared" si="558"/>
        <v>0</v>
      </c>
      <c r="CU99" s="437">
        <f t="shared" si="559"/>
        <v>4</v>
      </c>
      <c r="CV99" s="437">
        <f t="shared" si="615"/>
        <v>4</v>
      </c>
      <c r="CW99" s="437">
        <f t="shared" si="616"/>
        <v>4</v>
      </c>
      <c r="CX99" s="437">
        <f t="shared" si="617"/>
        <v>4</v>
      </c>
      <c r="CY99" s="437">
        <f t="shared" si="618"/>
        <v>4</v>
      </c>
      <c r="CZ99" s="437">
        <f t="shared" si="619"/>
        <v>4</v>
      </c>
      <c r="DA99" s="437">
        <f t="shared" si="620"/>
        <v>4</v>
      </c>
      <c r="DB99" s="437">
        <f t="shared" si="621"/>
        <v>4</v>
      </c>
      <c r="DC99" s="437">
        <f t="shared" si="622"/>
        <v>4</v>
      </c>
      <c r="DD99" s="437">
        <f t="shared" si="564"/>
        <v>6</v>
      </c>
      <c r="DE99" s="437">
        <f t="shared" si="623"/>
        <v>5</v>
      </c>
      <c r="DF99" s="437">
        <f t="shared" si="624"/>
        <v>6</v>
      </c>
      <c r="DG99" s="496">
        <f t="shared" si="567"/>
        <v>3</v>
      </c>
      <c r="DH99" s="496">
        <f t="shared" si="596"/>
        <v>5</v>
      </c>
      <c r="DI99" s="496">
        <f t="shared" si="597"/>
        <v>5</v>
      </c>
      <c r="DJ99" s="496">
        <f t="shared" si="598"/>
        <v>2</v>
      </c>
      <c r="DK99" s="437">
        <f t="shared" si="599"/>
        <v>2</v>
      </c>
      <c r="DL99" s="633"/>
      <c r="DM99" s="633"/>
      <c r="DO99" s="447">
        <f>+CV99-CU99+DO107</f>
        <v>-50</v>
      </c>
      <c r="DP99" s="447">
        <f>+CW99-CV99+DP107</f>
        <v>-23</v>
      </c>
      <c r="DQ99" s="447">
        <f>+CX99-CW99+DQ107</f>
        <v>41</v>
      </c>
      <c r="DR99" s="447">
        <f>+CY99-CX99+DR107</f>
        <v>9</v>
      </c>
      <c r="DS99" s="447">
        <f>+CY99-CW99+DS107</f>
        <v>50</v>
      </c>
      <c r="DT99" s="447">
        <f>+CZ99-CY99+DT107</f>
        <v>87</v>
      </c>
      <c r="DU99" s="447">
        <f>+DA99-CZ99+DU107</f>
        <v>-112</v>
      </c>
      <c r="DV99" s="447">
        <f>+DB99-DA99+DV107</f>
        <v>59</v>
      </c>
      <c r="DW99" s="447">
        <f>+DC99-DB99+DW107</f>
        <v>18</v>
      </c>
      <c r="DX99" s="447">
        <f>+DD99-DB99+DX107</f>
        <v>-10</v>
      </c>
      <c r="DY99" s="447">
        <f>+DE99-DD99+DY107</f>
        <v>-74</v>
      </c>
      <c r="DZ99" s="447">
        <f>+DF99-DE99+DZ107</f>
        <v>7</v>
      </c>
      <c r="EA99" s="447">
        <f>+DG99-DF99+EA107</f>
        <v>2</v>
      </c>
      <c r="EB99" s="447">
        <f>+DH99-DI99+EB107</f>
        <v>-3</v>
      </c>
      <c r="EC99" s="447">
        <f>+DI99-DG99+EC107</f>
        <v>108</v>
      </c>
      <c r="ED99" s="447">
        <f>+DJ99-DI99+ED107</f>
        <v>5</v>
      </c>
      <c r="EE99" s="240">
        <f>+DK99-DJ99+EE107</f>
        <v>-44</v>
      </c>
    </row>
    <row r="100" spans="1:135" ht="16.5">
      <c r="A100" s="51" t="s">
        <v>1472</v>
      </c>
      <c r="B100" s="216" t="s">
        <v>31</v>
      </c>
      <c r="D100" s="216" t="s">
        <v>1087</v>
      </c>
      <c r="E100" s="216" t="s">
        <v>1040</v>
      </c>
      <c r="F100" s="222" t="s">
        <v>373</v>
      </c>
      <c r="G100" s="411" t="s">
        <v>93</v>
      </c>
      <c r="H100" s="226">
        <v>41</v>
      </c>
      <c r="I100" s="227">
        <v>1</v>
      </c>
      <c r="J100" s="225">
        <v>45</v>
      </c>
      <c r="K100" s="227">
        <v>3</v>
      </c>
      <c r="L100" s="225">
        <v>48</v>
      </c>
      <c r="M100" s="227">
        <v>2</v>
      </c>
      <c r="N100" s="225">
        <v>25</v>
      </c>
      <c r="O100" s="227">
        <v>0</v>
      </c>
      <c r="P100" s="225">
        <f>48-2</f>
        <v>46</v>
      </c>
      <c r="Q100" s="226">
        <v>2</v>
      </c>
      <c r="R100" s="225">
        <v>48</v>
      </c>
      <c r="S100" s="227">
        <v>2</v>
      </c>
      <c r="T100" s="226">
        <v>46</v>
      </c>
      <c r="U100" s="226">
        <v>3</v>
      </c>
      <c r="V100" s="225">
        <v>39</v>
      </c>
      <c r="W100" s="227">
        <v>2</v>
      </c>
      <c r="X100" s="442">
        <f>+Z100</f>
        <v>43</v>
      </c>
      <c r="Y100" s="444">
        <f>+AA100</f>
        <v>2</v>
      </c>
      <c r="Z100" s="442">
        <f>+AB100</f>
        <v>43</v>
      </c>
      <c r="AA100" s="442">
        <f>+AC100</f>
        <v>2</v>
      </c>
      <c r="AB100" s="523">
        <v>43</v>
      </c>
      <c r="AC100" s="524">
        <v>2</v>
      </c>
      <c r="AD100" s="226">
        <v>39</v>
      </c>
      <c r="AE100" s="227">
        <v>2</v>
      </c>
      <c r="AF100" s="226">
        <v>43</v>
      </c>
      <c r="AG100" s="226">
        <v>2</v>
      </c>
      <c r="AH100" s="225">
        <v>25</v>
      </c>
      <c r="AI100" s="227">
        <v>2</v>
      </c>
      <c r="AJ100" s="266"/>
      <c r="AK100" s="225">
        <v>37</v>
      </c>
      <c r="AL100" s="226">
        <v>2</v>
      </c>
      <c r="AM100" s="225">
        <v>42</v>
      </c>
      <c r="AN100" s="227">
        <v>2</v>
      </c>
      <c r="AO100" s="441">
        <f t="shared" si="636"/>
        <v>42</v>
      </c>
      <c r="AP100" s="445">
        <f>+AN100</f>
        <v>2</v>
      </c>
      <c r="AQ100" s="229">
        <v>29</v>
      </c>
      <c r="AR100" s="230">
        <v>1</v>
      </c>
      <c r="AS100" s="229">
        <v>28</v>
      </c>
      <c r="AT100" s="230">
        <v>1</v>
      </c>
      <c r="AU100" s="229">
        <v>29</v>
      </c>
      <c r="AV100" s="230">
        <v>1</v>
      </c>
      <c r="AW100" s="241">
        <f t="shared" ref="AW100" si="655">+AY100</f>
        <v>37</v>
      </c>
      <c r="AX100" s="242" t="s">
        <v>1823</v>
      </c>
      <c r="AY100" s="241">
        <f t="shared" ref="AY100" si="656">+BA100</f>
        <v>37</v>
      </c>
      <c r="AZ100" s="242" t="s">
        <v>1823</v>
      </c>
      <c r="BA100" s="241">
        <f t="shared" ref="BA100" si="657">+BC100</f>
        <v>37</v>
      </c>
      <c r="BB100" s="242" t="s">
        <v>1823</v>
      </c>
      <c r="BC100" s="241">
        <f t="shared" ref="BC100" si="658">+BE100</f>
        <v>37</v>
      </c>
      <c r="BD100" s="242" t="s">
        <v>1823</v>
      </c>
      <c r="BE100" s="241">
        <f>+BG100</f>
        <v>37</v>
      </c>
      <c r="BF100" s="242" t="s">
        <v>1823</v>
      </c>
      <c r="BG100" s="229">
        <v>37</v>
      </c>
      <c r="BH100" s="230">
        <v>0</v>
      </c>
      <c r="BI100" s="241">
        <v>0</v>
      </c>
      <c r="BJ100" s="242" t="s">
        <v>1823</v>
      </c>
      <c r="BK100" s="241">
        <v>0</v>
      </c>
      <c r="BL100" s="242" t="s">
        <v>1823</v>
      </c>
      <c r="BM100" s="241">
        <v>0</v>
      </c>
      <c r="BN100" s="242" t="s">
        <v>1823</v>
      </c>
      <c r="BO100" s="267"/>
      <c r="BP100" s="248"/>
      <c r="BQ100" s="249"/>
      <c r="BR100" s="248"/>
      <c r="BS100" s="249"/>
      <c r="BT100" s="248"/>
      <c r="BU100" s="249"/>
      <c r="BV100" s="248"/>
      <c r="BW100" s="249"/>
      <c r="BX100" s="248">
        <v>26</v>
      </c>
      <c r="BY100" s="249"/>
      <c r="BZ100" s="248"/>
      <c r="CA100" s="249"/>
      <c r="CB100" s="250" t="s">
        <v>262</v>
      </c>
      <c r="CC100" s="238" t="s">
        <v>597</v>
      </c>
      <c r="CE100" s="226"/>
      <c r="CF100" s="227"/>
      <c r="CQ100" s="240">
        <f t="shared" si="650"/>
        <v>48</v>
      </c>
      <c r="CT100" s="437">
        <f t="shared" si="558"/>
        <v>42</v>
      </c>
      <c r="CU100" s="437">
        <f t="shared" si="559"/>
        <v>48</v>
      </c>
      <c r="CV100" s="437">
        <f t="shared" si="615"/>
        <v>50</v>
      </c>
      <c r="CW100" s="437">
        <f t="shared" si="616"/>
        <v>25</v>
      </c>
      <c r="CX100" s="437">
        <f t="shared" si="617"/>
        <v>48</v>
      </c>
      <c r="CY100" s="437">
        <f t="shared" si="618"/>
        <v>50</v>
      </c>
      <c r="CZ100" s="437">
        <f t="shared" si="619"/>
        <v>49</v>
      </c>
      <c r="DA100" s="437">
        <f t="shared" si="620"/>
        <v>41</v>
      </c>
      <c r="DB100" s="437">
        <f t="shared" si="621"/>
        <v>45</v>
      </c>
      <c r="DC100" s="437">
        <f t="shared" si="622"/>
        <v>45</v>
      </c>
      <c r="DD100" s="437">
        <f t="shared" si="564"/>
        <v>45</v>
      </c>
      <c r="DE100" s="437">
        <f t="shared" si="623"/>
        <v>41</v>
      </c>
      <c r="DF100" s="437">
        <f t="shared" si="624"/>
        <v>45</v>
      </c>
      <c r="DG100" s="496">
        <f t="shared" si="567"/>
        <v>27</v>
      </c>
      <c r="DH100" s="496">
        <f t="shared" si="596"/>
        <v>39</v>
      </c>
      <c r="DI100" s="496">
        <f t="shared" si="597"/>
        <v>44</v>
      </c>
      <c r="DJ100" s="496">
        <f t="shared" si="598"/>
        <v>44</v>
      </c>
      <c r="DK100" s="437">
        <f t="shared" si="599"/>
        <v>30</v>
      </c>
      <c r="DL100" s="633"/>
      <c r="DM100" s="633"/>
      <c r="DO100" s="447">
        <f>+CV100-CU100+DO98</f>
        <v>-48</v>
      </c>
      <c r="DP100" s="447">
        <f>+CW100-CV100+DP98</f>
        <v>-14</v>
      </c>
      <c r="DQ100" s="447">
        <f>+CX100-CW100+DQ98</f>
        <v>45</v>
      </c>
      <c r="DR100" s="447">
        <f>+CY100-CX100+DR98</f>
        <v>6</v>
      </c>
      <c r="DS100" s="447">
        <f>+CY100-CW100+DS98</f>
        <v>51</v>
      </c>
      <c r="DT100" s="447">
        <f>+CZ100-CY100+DT98</f>
        <v>70</v>
      </c>
      <c r="DU100" s="447">
        <f>+DA100-CZ100+DU98</f>
        <v>-113</v>
      </c>
      <c r="DV100" s="447">
        <f>+DB100-DA100+DV98</f>
        <v>62</v>
      </c>
      <c r="DW100" s="447">
        <f>+DC100-DB100+DW98</f>
        <v>16</v>
      </c>
      <c r="DX100" s="447">
        <f>+DD100-DB100+DX98</f>
        <v>-18</v>
      </c>
      <c r="DY100" s="447">
        <f>+DE100-DD100+DY98</f>
        <v>-57</v>
      </c>
      <c r="DZ100" s="447">
        <f>+DF100-DE100+DZ98</f>
        <v>8</v>
      </c>
      <c r="EA100" s="447">
        <f>+DG100-DF100+EA98</f>
        <v>6</v>
      </c>
      <c r="EB100" s="447">
        <f>+DH100-DI100+EB98</f>
        <v>3</v>
      </c>
      <c r="EC100" s="447">
        <f>+DI100-DG100+EC98</f>
        <v>89</v>
      </c>
      <c r="ED100" s="447">
        <f>+DJ100-DI100+ED98</f>
        <v>11</v>
      </c>
      <c r="EE100" s="240">
        <f>+DK100-DJ100+EE98</f>
        <v>-54</v>
      </c>
    </row>
    <row r="101" spans="1:135" ht="16.5">
      <c r="A101" s="216" t="s">
        <v>1227</v>
      </c>
      <c r="B101" s="216" t="s">
        <v>31</v>
      </c>
      <c r="D101" s="216" t="s">
        <v>1087</v>
      </c>
      <c r="E101" s="216" t="s">
        <v>1040</v>
      </c>
      <c r="F101" s="222" t="s">
        <v>373</v>
      </c>
      <c r="G101" s="411" t="s">
        <v>1774</v>
      </c>
      <c r="H101" s="226">
        <v>0</v>
      </c>
      <c r="I101" s="227">
        <v>0</v>
      </c>
      <c r="J101" s="225">
        <v>0</v>
      </c>
      <c r="K101" s="227">
        <v>0</v>
      </c>
      <c r="L101" s="225">
        <v>0</v>
      </c>
      <c r="M101" s="227">
        <v>0</v>
      </c>
      <c r="N101" s="225">
        <v>0</v>
      </c>
      <c r="O101" s="227">
        <v>0</v>
      </c>
      <c r="P101" s="225">
        <v>0</v>
      </c>
      <c r="Q101" s="226">
        <v>0</v>
      </c>
      <c r="R101" s="225">
        <v>0</v>
      </c>
      <c r="S101" s="227">
        <v>0</v>
      </c>
      <c r="T101" s="226">
        <v>0</v>
      </c>
      <c r="U101" s="226">
        <v>0</v>
      </c>
      <c r="V101" s="225">
        <v>0</v>
      </c>
      <c r="W101" s="227">
        <v>0</v>
      </c>
      <c r="X101" s="239">
        <f t="shared" ref="X101" si="659">+V101</f>
        <v>0</v>
      </c>
      <c r="Y101" s="242" t="s">
        <v>1823</v>
      </c>
      <c r="Z101" s="239">
        <f>+AB101</f>
        <v>0</v>
      </c>
      <c r="AA101" s="252" t="s">
        <v>1823</v>
      </c>
      <c r="AB101" s="523">
        <v>0</v>
      </c>
      <c r="AC101" s="524">
        <v>0</v>
      </c>
      <c r="AD101" s="226">
        <v>1</v>
      </c>
      <c r="AE101" s="227">
        <v>0</v>
      </c>
      <c r="AF101" s="226">
        <v>1</v>
      </c>
      <c r="AG101" s="227">
        <v>0</v>
      </c>
      <c r="AH101" s="225">
        <v>9</v>
      </c>
      <c r="AI101" s="227">
        <v>0</v>
      </c>
      <c r="AJ101" s="266"/>
      <c r="AK101" s="225">
        <v>10</v>
      </c>
      <c r="AL101" s="226">
        <v>0</v>
      </c>
      <c r="AM101" s="225">
        <v>19</v>
      </c>
      <c r="AN101" s="227">
        <v>0</v>
      </c>
      <c r="AO101" s="239">
        <f t="shared" si="636"/>
        <v>19</v>
      </c>
      <c r="AP101" s="242" t="s">
        <v>1823</v>
      </c>
      <c r="AQ101" s="229">
        <v>28</v>
      </c>
      <c r="AR101" s="230">
        <v>0</v>
      </c>
      <c r="AS101" s="229">
        <v>27</v>
      </c>
      <c r="AT101" s="230">
        <v>0</v>
      </c>
      <c r="AU101" s="229">
        <v>38</v>
      </c>
      <c r="AV101" s="230">
        <v>0</v>
      </c>
      <c r="AW101" s="241">
        <f t="shared" ref="AW101" si="660">+AY101</f>
        <v>25</v>
      </c>
      <c r="AX101" s="242" t="s">
        <v>1823</v>
      </c>
      <c r="AY101" s="241">
        <f t="shared" ref="AY101" si="661">+BA101</f>
        <v>25</v>
      </c>
      <c r="AZ101" s="242" t="s">
        <v>1823</v>
      </c>
      <c r="BA101" s="241">
        <f t="shared" ref="BA101" si="662">+BC101</f>
        <v>25</v>
      </c>
      <c r="BB101" s="242" t="s">
        <v>1823</v>
      </c>
      <c r="BC101" s="241">
        <f t="shared" ref="BC101" si="663">+BE101</f>
        <v>25</v>
      </c>
      <c r="BD101" s="242" t="s">
        <v>1823</v>
      </c>
      <c r="BE101" s="241">
        <f>+BG101</f>
        <v>25</v>
      </c>
      <c r="BF101" s="242" t="s">
        <v>1823</v>
      </c>
      <c r="BG101" s="229">
        <v>25</v>
      </c>
      <c r="BH101" s="230">
        <v>0</v>
      </c>
      <c r="BI101" s="241">
        <v>0</v>
      </c>
      <c r="BJ101" s="242" t="s">
        <v>1823</v>
      </c>
      <c r="BK101" s="241">
        <v>0</v>
      </c>
      <c r="BL101" s="242" t="s">
        <v>1823</v>
      </c>
      <c r="BM101" s="241">
        <v>0</v>
      </c>
      <c r="BN101" s="242" t="s">
        <v>1823</v>
      </c>
      <c r="BO101" s="267"/>
      <c r="BP101" s="248"/>
      <c r="BQ101" s="249"/>
      <c r="BR101" s="248"/>
      <c r="BS101" s="249"/>
      <c r="BT101" s="248"/>
      <c r="BU101" s="249"/>
      <c r="BV101" s="248"/>
      <c r="BW101" s="249"/>
      <c r="BX101" s="248">
        <v>9</v>
      </c>
      <c r="BY101" s="249"/>
      <c r="BZ101" s="248"/>
      <c r="CA101" s="249"/>
      <c r="CB101" s="250" t="s">
        <v>262</v>
      </c>
      <c r="CC101" s="238" t="s">
        <v>597</v>
      </c>
      <c r="CE101" s="226"/>
      <c r="CF101" s="227"/>
      <c r="CQ101" s="240">
        <f t="shared" si="650"/>
        <v>9</v>
      </c>
      <c r="CT101" s="437">
        <f t="shared" si="558"/>
        <v>0</v>
      </c>
      <c r="CU101" s="437">
        <f t="shared" si="559"/>
        <v>0</v>
      </c>
      <c r="CV101" s="437">
        <f t="shared" si="615"/>
        <v>0</v>
      </c>
      <c r="CW101" s="437">
        <f t="shared" si="616"/>
        <v>0</v>
      </c>
      <c r="CX101" s="437">
        <f t="shared" si="617"/>
        <v>0</v>
      </c>
      <c r="CY101" s="437">
        <f t="shared" si="618"/>
        <v>0</v>
      </c>
      <c r="CZ101" s="437">
        <f t="shared" si="619"/>
        <v>0</v>
      </c>
      <c r="DA101" s="437">
        <f t="shared" si="620"/>
        <v>0</v>
      </c>
      <c r="DB101" s="437">
        <f t="shared" si="621"/>
        <v>0</v>
      </c>
      <c r="DC101" s="437">
        <f t="shared" si="622"/>
        <v>0</v>
      </c>
      <c r="DD101" s="437">
        <f t="shared" si="564"/>
        <v>0</v>
      </c>
      <c r="DE101" s="437">
        <f t="shared" si="623"/>
        <v>1</v>
      </c>
      <c r="DF101" s="437">
        <f t="shared" si="624"/>
        <v>1</v>
      </c>
      <c r="DG101" s="496">
        <f t="shared" si="567"/>
        <v>9</v>
      </c>
      <c r="DH101" s="496">
        <f t="shared" si="596"/>
        <v>10</v>
      </c>
      <c r="DI101" s="496">
        <f t="shared" si="597"/>
        <v>19</v>
      </c>
      <c r="DJ101" s="496">
        <f t="shared" si="598"/>
        <v>19</v>
      </c>
      <c r="DK101" s="437">
        <f t="shared" si="599"/>
        <v>28</v>
      </c>
      <c r="DL101" s="633"/>
      <c r="DM101" s="633"/>
      <c r="DO101" s="447">
        <f t="shared" si="548"/>
        <v>-48</v>
      </c>
      <c r="DP101" s="447">
        <f t="shared" si="549"/>
        <v>-14</v>
      </c>
      <c r="DQ101" s="447">
        <f t="shared" si="550"/>
        <v>45</v>
      </c>
      <c r="DR101" s="447">
        <f t="shared" si="551"/>
        <v>6</v>
      </c>
      <c r="DS101" s="447">
        <f t="shared" si="552"/>
        <v>51</v>
      </c>
      <c r="DT101" s="447">
        <f t="shared" si="553"/>
        <v>70</v>
      </c>
      <c r="DU101" s="447">
        <f t="shared" si="554"/>
        <v>-113</v>
      </c>
      <c r="DV101" s="447">
        <f t="shared" si="555"/>
        <v>62</v>
      </c>
      <c r="DW101" s="447">
        <f t="shared" si="556"/>
        <v>16</v>
      </c>
      <c r="DX101" s="447">
        <f t="shared" si="557"/>
        <v>-18</v>
      </c>
      <c r="DY101" s="447">
        <f t="shared" si="538"/>
        <v>-56</v>
      </c>
      <c r="DZ101" s="447">
        <f t="shared" si="539"/>
        <v>8</v>
      </c>
      <c r="EA101" s="447">
        <f t="shared" si="540"/>
        <v>14</v>
      </c>
      <c r="EB101" s="447">
        <f t="shared" si="541"/>
        <v>-6</v>
      </c>
      <c r="EC101" s="447">
        <f t="shared" si="542"/>
        <v>99</v>
      </c>
      <c r="ED101" s="447">
        <f t="shared" si="543"/>
        <v>11</v>
      </c>
      <c r="EE101" s="240">
        <f t="shared" si="544"/>
        <v>-45</v>
      </c>
    </row>
    <row r="102" spans="1:135" ht="16.5">
      <c r="A102" s="51" t="s">
        <v>1232</v>
      </c>
      <c r="B102" s="216" t="s">
        <v>31</v>
      </c>
      <c r="D102" s="216" t="s">
        <v>1087</v>
      </c>
      <c r="E102" s="216" t="s">
        <v>1040</v>
      </c>
      <c r="F102" s="222" t="s">
        <v>373</v>
      </c>
      <c r="G102" s="411" t="s">
        <v>283</v>
      </c>
      <c r="H102" s="226">
        <v>18</v>
      </c>
      <c r="I102" s="227">
        <v>0</v>
      </c>
      <c r="J102" s="225">
        <v>16</v>
      </c>
      <c r="K102" s="227">
        <v>3</v>
      </c>
      <c r="L102" s="225">
        <v>13</v>
      </c>
      <c r="M102" s="227">
        <v>6</v>
      </c>
      <c r="N102" s="225">
        <v>9</v>
      </c>
      <c r="O102" s="227">
        <v>1</v>
      </c>
      <c r="P102" s="225">
        <v>9</v>
      </c>
      <c r="Q102" s="226">
        <v>0</v>
      </c>
      <c r="R102" s="225">
        <v>13</v>
      </c>
      <c r="S102" s="227">
        <v>1</v>
      </c>
      <c r="T102" s="441">
        <f>+V102</f>
        <v>21</v>
      </c>
      <c r="U102" s="479">
        <f>+W102</f>
        <v>7</v>
      </c>
      <c r="V102" s="277">
        <v>21</v>
      </c>
      <c r="W102" s="278">
        <v>7</v>
      </c>
      <c r="X102" s="442">
        <f>+Z102</f>
        <v>29</v>
      </c>
      <c r="Y102" s="444">
        <f>+AA102</f>
        <v>6</v>
      </c>
      <c r="Z102" s="442">
        <f>+AB102</f>
        <v>29</v>
      </c>
      <c r="AA102" s="442">
        <f>+AC102</f>
        <v>6</v>
      </c>
      <c r="AB102" s="523">
        <v>29</v>
      </c>
      <c r="AC102" s="524">
        <v>6</v>
      </c>
      <c r="AD102" s="226">
        <v>1</v>
      </c>
      <c r="AE102" s="227">
        <v>0</v>
      </c>
      <c r="AF102" s="226">
        <v>0</v>
      </c>
      <c r="AG102" s="226">
        <v>0</v>
      </c>
      <c r="AH102" s="225">
        <v>2</v>
      </c>
      <c r="AI102" s="227">
        <v>1</v>
      </c>
      <c r="AJ102" s="266"/>
      <c r="AK102" s="225">
        <v>0</v>
      </c>
      <c r="AL102" s="226">
        <v>0</v>
      </c>
      <c r="AM102" s="225">
        <v>0</v>
      </c>
      <c r="AN102" s="227">
        <v>0</v>
      </c>
      <c r="AO102" s="239">
        <f t="shared" ref="AO102" si="664">+AM102</f>
        <v>0</v>
      </c>
      <c r="AP102" s="242" t="s">
        <v>1823</v>
      </c>
      <c r="AQ102" s="229">
        <v>0</v>
      </c>
      <c r="AR102" s="230">
        <v>0</v>
      </c>
      <c r="AS102" s="229">
        <v>0</v>
      </c>
      <c r="AT102" s="230">
        <v>0</v>
      </c>
      <c r="AU102" s="229">
        <v>0</v>
      </c>
      <c r="AV102" s="230">
        <v>0</v>
      </c>
      <c r="AW102" s="241">
        <f t="shared" ref="AW102" si="665">+AY102</f>
        <v>0</v>
      </c>
      <c r="AX102" s="242" t="s">
        <v>1823</v>
      </c>
      <c r="AY102" s="241">
        <f t="shared" ref="AY102" si="666">+BA102</f>
        <v>0</v>
      </c>
      <c r="AZ102" s="242" t="s">
        <v>1823</v>
      </c>
      <c r="BA102" s="241">
        <f t="shared" ref="BA102" si="667">+BC102</f>
        <v>0</v>
      </c>
      <c r="BB102" s="242" t="s">
        <v>1823</v>
      </c>
      <c r="BC102" s="241">
        <f t="shared" ref="BC102" si="668">+BE102</f>
        <v>0</v>
      </c>
      <c r="BD102" s="242" t="s">
        <v>1823</v>
      </c>
      <c r="BE102" s="241">
        <f>+BG102</f>
        <v>0</v>
      </c>
      <c r="BF102" s="242" t="s">
        <v>1823</v>
      </c>
      <c r="BG102" s="229">
        <v>0</v>
      </c>
      <c r="BH102" s="230">
        <v>0</v>
      </c>
      <c r="BI102" s="241">
        <v>0</v>
      </c>
      <c r="BJ102" s="242" t="s">
        <v>1823</v>
      </c>
      <c r="BK102" s="241">
        <v>0</v>
      </c>
      <c r="BL102" s="242" t="s">
        <v>1823</v>
      </c>
      <c r="BM102" s="241">
        <v>0</v>
      </c>
      <c r="BN102" s="242" t="s">
        <v>1823</v>
      </c>
      <c r="BO102" s="267"/>
      <c r="BP102" s="248"/>
      <c r="BQ102" s="249"/>
      <c r="BR102" s="248"/>
      <c r="BS102" s="249"/>
      <c r="BT102" s="248"/>
      <c r="BU102" s="249"/>
      <c r="BV102" s="248"/>
      <c r="BW102" s="249"/>
      <c r="BX102" s="248"/>
      <c r="BY102" s="249"/>
      <c r="BZ102" s="248"/>
      <c r="CA102" s="249"/>
      <c r="CB102" s="250" t="s">
        <v>262</v>
      </c>
      <c r="CC102" s="238" t="s">
        <v>603</v>
      </c>
      <c r="CD102" s="238"/>
      <c r="CE102" s="226"/>
      <c r="CF102" s="227"/>
      <c r="CQ102" s="240">
        <f t="shared" si="650"/>
        <v>29</v>
      </c>
      <c r="CT102" s="437">
        <f t="shared" si="558"/>
        <v>18</v>
      </c>
      <c r="CU102" s="437">
        <f t="shared" si="559"/>
        <v>19</v>
      </c>
      <c r="CV102" s="437">
        <f t="shared" si="615"/>
        <v>19</v>
      </c>
      <c r="CW102" s="437">
        <f t="shared" si="616"/>
        <v>10</v>
      </c>
      <c r="CX102" s="437">
        <f t="shared" si="617"/>
        <v>9</v>
      </c>
      <c r="CY102" s="437">
        <f t="shared" si="618"/>
        <v>14</v>
      </c>
      <c r="CZ102" s="437">
        <f t="shared" si="619"/>
        <v>28</v>
      </c>
      <c r="DA102" s="437">
        <f t="shared" si="620"/>
        <v>28</v>
      </c>
      <c r="DB102" s="437">
        <f t="shared" si="621"/>
        <v>35</v>
      </c>
      <c r="DC102" s="437">
        <f t="shared" si="622"/>
        <v>35</v>
      </c>
      <c r="DD102" s="437">
        <f t="shared" si="564"/>
        <v>35</v>
      </c>
      <c r="DE102" s="437">
        <f t="shared" si="623"/>
        <v>1</v>
      </c>
      <c r="DF102" s="437">
        <f t="shared" si="624"/>
        <v>0</v>
      </c>
      <c r="DG102" s="496">
        <f t="shared" si="567"/>
        <v>3</v>
      </c>
      <c r="DH102" s="496">
        <f t="shared" si="596"/>
        <v>0</v>
      </c>
      <c r="DI102" s="496">
        <f t="shared" si="597"/>
        <v>0</v>
      </c>
      <c r="DJ102" s="496">
        <f t="shared" si="598"/>
        <v>0</v>
      </c>
      <c r="DK102" s="437">
        <f t="shared" si="599"/>
        <v>0</v>
      </c>
      <c r="DL102" s="633"/>
      <c r="DM102" s="633"/>
      <c r="DO102" s="447">
        <f t="shared" si="548"/>
        <v>-48</v>
      </c>
      <c r="DP102" s="447">
        <f t="shared" si="549"/>
        <v>-23</v>
      </c>
      <c r="DQ102" s="447">
        <f t="shared" si="550"/>
        <v>44</v>
      </c>
      <c r="DR102" s="447">
        <f t="shared" si="551"/>
        <v>11</v>
      </c>
      <c r="DS102" s="447">
        <f t="shared" si="552"/>
        <v>55</v>
      </c>
      <c r="DT102" s="447">
        <f t="shared" si="553"/>
        <v>84</v>
      </c>
      <c r="DU102" s="447">
        <f t="shared" si="554"/>
        <v>-113</v>
      </c>
      <c r="DV102" s="447">
        <f t="shared" si="555"/>
        <v>69</v>
      </c>
      <c r="DW102" s="447">
        <f t="shared" si="556"/>
        <v>16</v>
      </c>
      <c r="DX102" s="447">
        <f t="shared" si="557"/>
        <v>-18</v>
      </c>
      <c r="DY102" s="447">
        <f t="shared" si="538"/>
        <v>-90</v>
      </c>
      <c r="DZ102" s="447">
        <f t="shared" si="539"/>
        <v>7</v>
      </c>
      <c r="EA102" s="447">
        <f t="shared" si="540"/>
        <v>17</v>
      </c>
      <c r="EB102" s="447">
        <f t="shared" si="541"/>
        <v>-6</v>
      </c>
      <c r="EC102" s="447">
        <f t="shared" si="542"/>
        <v>96</v>
      </c>
      <c r="ED102" s="447">
        <f t="shared" si="543"/>
        <v>11</v>
      </c>
      <c r="EE102" s="240">
        <f t="shared" si="544"/>
        <v>-45</v>
      </c>
    </row>
    <row r="103" spans="1:135" ht="16.5">
      <c r="A103" s="216" t="s">
        <v>1227</v>
      </c>
      <c r="B103" s="216" t="s">
        <v>31</v>
      </c>
      <c r="D103" s="216" t="s">
        <v>1087</v>
      </c>
      <c r="E103" s="216" t="s">
        <v>1040</v>
      </c>
      <c r="F103" s="222" t="s">
        <v>373</v>
      </c>
      <c r="G103" s="411" t="s">
        <v>287</v>
      </c>
      <c r="H103" s="226">
        <v>3</v>
      </c>
      <c r="I103" s="227">
        <v>0</v>
      </c>
      <c r="J103" s="225">
        <v>3</v>
      </c>
      <c r="K103" s="227">
        <v>0</v>
      </c>
      <c r="L103" s="225">
        <v>3</v>
      </c>
      <c r="M103" s="227">
        <v>0</v>
      </c>
      <c r="N103" s="225">
        <v>3</v>
      </c>
      <c r="O103" s="227">
        <v>0</v>
      </c>
      <c r="P103" s="225">
        <v>3</v>
      </c>
      <c r="Q103" s="226">
        <v>0</v>
      </c>
      <c r="R103" s="225">
        <v>3</v>
      </c>
      <c r="S103" s="227">
        <v>0</v>
      </c>
      <c r="T103" s="241">
        <f>+V103</f>
        <v>3</v>
      </c>
      <c r="U103" s="242" t="s">
        <v>1823</v>
      </c>
      <c r="V103" s="225">
        <v>3</v>
      </c>
      <c r="W103" s="227">
        <v>0</v>
      </c>
      <c r="X103" s="241">
        <f>+V103</f>
        <v>3</v>
      </c>
      <c r="Y103" s="242" t="s">
        <v>1823</v>
      </c>
      <c r="Z103" s="241">
        <f t="shared" ref="Z103" si="669">+AB103</f>
        <v>2</v>
      </c>
      <c r="AA103" s="252" t="s">
        <v>1823</v>
      </c>
      <c r="AB103" s="523">
        <v>2</v>
      </c>
      <c r="AC103" s="524">
        <v>0</v>
      </c>
      <c r="AD103" s="226">
        <v>2</v>
      </c>
      <c r="AE103" s="227">
        <v>0</v>
      </c>
      <c r="AF103" s="226">
        <v>2</v>
      </c>
      <c r="AG103" s="226">
        <v>0</v>
      </c>
      <c r="AH103" s="225">
        <v>3</v>
      </c>
      <c r="AI103" s="227">
        <v>0</v>
      </c>
      <c r="AJ103" s="266"/>
      <c r="AK103" s="225">
        <v>4</v>
      </c>
      <c r="AL103" s="226">
        <v>0</v>
      </c>
      <c r="AM103" s="225">
        <v>4</v>
      </c>
      <c r="AN103" s="227">
        <v>0</v>
      </c>
      <c r="AO103" s="226">
        <v>4</v>
      </c>
      <c r="AP103" s="227">
        <v>0</v>
      </c>
      <c r="AQ103" s="225">
        <v>4</v>
      </c>
      <c r="AR103" s="230">
        <v>0</v>
      </c>
      <c r="AS103" s="225">
        <v>4</v>
      </c>
      <c r="AT103" s="230">
        <v>0</v>
      </c>
      <c r="AU103" s="225">
        <v>4</v>
      </c>
      <c r="AV103" s="230">
        <v>0</v>
      </c>
      <c r="AW103" s="241">
        <f t="shared" ref="AW103" si="670">+AY103</f>
        <v>4</v>
      </c>
      <c r="AX103" s="242" t="s">
        <v>1823</v>
      </c>
      <c r="AY103" s="241">
        <f t="shared" ref="AY103" si="671">+BA103</f>
        <v>4</v>
      </c>
      <c r="AZ103" s="242" t="s">
        <v>1823</v>
      </c>
      <c r="BA103" s="241">
        <f t="shared" ref="BA103" si="672">+BC103</f>
        <v>4</v>
      </c>
      <c r="BB103" s="242" t="s">
        <v>1823</v>
      </c>
      <c r="BC103" s="241">
        <f t="shared" ref="BC103" si="673">+BE103</f>
        <v>4</v>
      </c>
      <c r="BD103" s="242" t="s">
        <v>1823</v>
      </c>
      <c r="BE103" s="241">
        <f>+BG103</f>
        <v>4</v>
      </c>
      <c r="BF103" s="242" t="s">
        <v>1823</v>
      </c>
      <c r="BG103" s="229">
        <v>4</v>
      </c>
      <c r="BH103" s="230">
        <v>0</v>
      </c>
      <c r="BI103" s="241">
        <v>0</v>
      </c>
      <c r="BJ103" s="242" t="s">
        <v>1823</v>
      </c>
      <c r="BK103" s="241">
        <v>0</v>
      </c>
      <c r="BL103" s="242" t="s">
        <v>1823</v>
      </c>
      <c r="BM103" s="241">
        <v>0</v>
      </c>
      <c r="BN103" s="242" t="s">
        <v>1823</v>
      </c>
      <c r="BO103" s="267"/>
      <c r="BP103" s="248"/>
      <c r="BQ103" s="249"/>
      <c r="BR103" s="248"/>
      <c r="BS103" s="249"/>
      <c r="BT103" s="248"/>
      <c r="BU103" s="249"/>
      <c r="BV103" s="248"/>
      <c r="BW103" s="249"/>
      <c r="BX103" s="248">
        <v>2</v>
      </c>
      <c r="BY103" s="249"/>
      <c r="BZ103" s="248"/>
      <c r="CA103" s="249"/>
      <c r="CB103" s="250" t="s">
        <v>265</v>
      </c>
      <c r="CC103" s="238" t="s">
        <v>599</v>
      </c>
      <c r="CD103" s="238"/>
      <c r="CE103" s="226"/>
      <c r="CF103" s="227"/>
      <c r="CQ103" s="240">
        <f t="shared" si="650"/>
        <v>3</v>
      </c>
      <c r="CT103" s="437">
        <f t="shared" si="558"/>
        <v>3</v>
      </c>
      <c r="CU103" s="437">
        <f t="shared" si="559"/>
        <v>3</v>
      </c>
      <c r="CV103" s="437">
        <f t="shared" si="615"/>
        <v>3</v>
      </c>
      <c r="CW103" s="437">
        <f t="shared" si="616"/>
        <v>3</v>
      </c>
      <c r="CX103" s="437">
        <f t="shared" si="617"/>
        <v>3</v>
      </c>
      <c r="CY103" s="437">
        <f t="shared" si="618"/>
        <v>3</v>
      </c>
      <c r="CZ103" s="437">
        <f t="shared" si="619"/>
        <v>3</v>
      </c>
      <c r="DA103" s="437">
        <f t="shared" si="620"/>
        <v>3</v>
      </c>
      <c r="DB103" s="437">
        <f t="shared" si="621"/>
        <v>3</v>
      </c>
      <c r="DC103" s="437">
        <f t="shared" si="622"/>
        <v>2</v>
      </c>
      <c r="DD103" s="437">
        <f t="shared" si="564"/>
        <v>2</v>
      </c>
      <c r="DE103" s="437">
        <f t="shared" si="623"/>
        <v>2</v>
      </c>
      <c r="DF103" s="437">
        <f t="shared" si="624"/>
        <v>2</v>
      </c>
      <c r="DG103" s="496">
        <f t="shared" si="567"/>
        <v>3</v>
      </c>
      <c r="DH103" s="496">
        <f t="shared" si="596"/>
        <v>4</v>
      </c>
      <c r="DI103" s="496">
        <f t="shared" si="597"/>
        <v>4</v>
      </c>
      <c r="DJ103" s="496">
        <f t="shared" si="598"/>
        <v>4</v>
      </c>
      <c r="DK103" s="437">
        <f t="shared" si="599"/>
        <v>4</v>
      </c>
      <c r="DL103" s="633"/>
      <c r="DM103" s="633"/>
      <c r="DO103" s="447">
        <f t="shared" si="548"/>
        <v>-48</v>
      </c>
      <c r="DP103" s="447">
        <f t="shared" si="549"/>
        <v>-23</v>
      </c>
      <c r="DQ103" s="447">
        <f t="shared" si="550"/>
        <v>44</v>
      </c>
      <c r="DR103" s="447">
        <f t="shared" si="551"/>
        <v>11</v>
      </c>
      <c r="DS103" s="447">
        <f t="shared" si="552"/>
        <v>55</v>
      </c>
      <c r="DT103" s="447">
        <f t="shared" si="553"/>
        <v>84</v>
      </c>
      <c r="DU103" s="447">
        <f t="shared" si="554"/>
        <v>-113</v>
      </c>
      <c r="DV103" s="447">
        <f t="shared" si="555"/>
        <v>69</v>
      </c>
      <c r="DW103" s="447">
        <f t="shared" si="556"/>
        <v>15</v>
      </c>
      <c r="DX103" s="447">
        <f t="shared" si="557"/>
        <v>-19</v>
      </c>
      <c r="DY103" s="447">
        <f t="shared" si="538"/>
        <v>-90</v>
      </c>
      <c r="DZ103" s="447">
        <f t="shared" si="539"/>
        <v>7</v>
      </c>
      <c r="EA103" s="447">
        <f t="shared" si="540"/>
        <v>18</v>
      </c>
      <c r="EB103" s="447">
        <f t="shared" si="541"/>
        <v>-6</v>
      </c>
      <c r="EC103" s="447">
        <f t="shared" si="542"/>
        <v>97</v>
      </c>
      <c r="ED103" s="447">
        <f t="shared" si="543"/>
        <v>11</v>
      </c>
      <c r="EE103" s="240">
        <f t="shared" si="544"/>
        <v>-45</v>
      </c>
    </row>
    <row r="104" spans="1:135" ht="16.5">
      <c r="A104" s="51" t="s">
        <v>1266</v>
      </c>
      <c r="B104" s="216" t="s">
        <v>31</v>
      </c>
      <c r="D104" s="216" t="s">
        <v>1087</v>
      </c>
      <c r="E104" s="216" t="s">
        <v>1040</v>
      </c>
      <c r="F104" s="222" t="s">
        <v>373</v>
      </c>
      <c r="G104" s="411" t="s">
        <v>286</v>
      </c>
      <c r="H104" s="226">
        <v>15</v>
      </c>
      <c r="I104" s="227">
        <v>1</v>
      </c>
      <c r="J104" s="225">
        <v>18</v>
      </c>
      <c r="K104" s="227">
        <v>0</v>
      </c>
      <c r="L104" s="225">
        <v>18</v>
      </c>
      <c r="M104" s="227">
        <v>1</v>
      </c>
      <c r="N104" s="225">
        <v>18</v>
      </c>
      <c r="O104" s="227">
        <v>1</v>
      </c>
      <c r="P104" s="225">
        <v>15</v>
      </c>
      <c r="Q104" s="226">
        <v>0</v>
      </c>
      <c r="R104" s="225">
        <v>14</v>
      </c>
      <c r="S104" s="227">
        <v>0</v>
      </c>
      <c r="T104" s="241">
        <f>+R104</f>
        <v>14</v>
      </c>
      <c r="U104" s="242" t="s">
        <v>1823</v>
      </c>
      <c r="V104" s="225">
        <v>18</v>
      </c>
      <c r="W104" s="227">
        <v>0</v>
      </c>
      <c r="X104" s="20">
        <v>6</v>
      </c>
      <c r="Y104" s="21">
        <v>1</v>
      </c>
      <c r="Z104" s="20">
        <v>6</v>
      </c>
      <c r="AA104" s="22">
        <v>1</v>
      </c>
      <c r="AB104" s="523">
        <v>9</v>
      </c>
      <c r="AC104" s="524">
        <v>2</v>
      </c>
      <c r="AD104" s="226">
        <v>30</v>
      </c>
      <c r="AE104" s="227">
        <v>2</v>
      </c>
      <c r="AF104" s="226">
        <v>30</v>
      </c>
      <c r="AG104" s="226">
        <v>0</v>
      </c>
      <c r="AH104" s="225">
        <v>18</v>
      </c>
      <c r="AI104" s="227">
        <v>0</v>
      </c>
      <c r="AJ104" s="266"/>
      <c r="AK104" s="225">
        <v>30</v>
      </c>
      <c r="AL104" s="226">
        <v>0</v>
      </c>
      <c r="AM104" s="225">
        <v>27</v>
      </c>
      <c r="AN104" s="227">
        <v>0</v>
      </c>
      <c r="AO104" s="442">
        <f>+AM104</f>
        <v>27</v>
      </c>
      <c r="AP104" s="443" t="s">
        <v>1823</v>
      </c>
      <c r="AQ104" s="229">
        <v>22</v>
      </c>
      <c r="AR104" s="230">
        <v>1</v>
      </c>
      <c r="AS104" s="229">
        <v>15</v>
      </c>
      <c r="AT104" s="230">
        <v>2</v>
      </c>
      <c r="AU104" s="229">
        <v>12</v>
      </c>
      <c r="AV104" s="230">
        <v>1</v>
      </c>
      <c r="AW104" s="241">
        <f t="shared" ref="AW104:AW105" si="674">+AY104</f>
        <v>11</v>
      </c>
      <c r="AX104" s="242" t="s">
        <v>1823</v>
      </c>
      <c r="AY104" s="241">
        <f t="shared" ref="AY104:AY105" si="675">+BA104</f>
        <v>11</v>
      </c>
      <c r="AZ104" s="242" t="s">
        <v>1823</v>
      </c>
      <c r="BA104" s="241">
        <f t="shared" ref="BA104:BA105" si="676">+BC104</f>
        <v>11</v>
      </c>
      <c r="BB104" s="242" t="s">
        <v>1823</v>
      </c>
      <c r="BC104" s="241">
        <f t="shared" ref="BC104:BC105" si="677">+BE104</f>
        <v>11</v>
      </c>
      <c r="BD104" s="242" t="s">
        <v>1823</v>
      </c>
      <c r="BE104" s="241">
        <f t="shared" ref="BE104" si="678">+BG104</f>
        <v>11</v>
      </c>
      <c r="BF104" s="242" t="s">
        <v>1823</v>
      </c>
      <c r="BG104" s="229">
        <v>11</v>
      </c>
      <c r="BH104" s="230">
        <v>0</v>
      </c>
      <c r="BI104" s="239">
        <f t="shared" ref="BI104" si="679">+BK104</f>
        <v>0</v>
      </c>
      <c r="BJ104" s="242" t="s">
        <v>1823</v>
      </c>
      <c r="BK104" s="241">
        <f t="shared" ref="BK104" si="680">+BM104</f>
        <v>0</v>
      </c>
      <c r="BL104" s="242" t="s">
        <v>1823</v>
      </c>
      <c r="BM104" s="241">
        <f t="shared" ref="BM104" si="681">+BO104</f>
        <v>0</v>
      </c>
      <c r="BN104" s="242" t="s">
        <v>1823</v>
      </c>
      <c r="BO104" s="267"/>
      <c r="BP104" s="248"/>
      <c r="BQ104" s="249"/>
      <c r="BR104" s="248"/>
      <c r="BS104" s="249"/>
      <c r="BT104" s="248"/>
      <c r="BU104" s="249"/>
      <c r="BV104" s="248"/>
      <c r="BW104" s="249"/>
      <c r="BX104" s="248">
        <v>2</v>
      </c>
      <c r="BY104" s="249"/>
      <c r="BZ104" s="248"/>
      <c r="CA104" s="249"/>
      <c r="CB104" s="250" t="s">
        <v>388</v>
      </c>
      <c r="CC104" s="238" t="s">
        <v>598</v>
      </c>
      <c r="CD104" s="238"/>
      <c r="CE104" s="226"/>
      <c r="CF104" s="227"/>
      <c r="CH104" s="216" t="s">
        <v>384</v>
      </c>
      <c r="CQ104" s="240">
        <f t="shared" si="650"/>
        <v>30</v>
      </c>
      <c r="CT104" s="437">
        <f t="shared" si="558"/>
        <v>16</v>
      </c>
      <c r="CU104" s="437">
        <f t="shared" si="559"/>
        <v>18</v>
      </c>
      <c r="CV104" s="437">
        <f t="shared" si="615"/>
        <v>19</v>
      </c>
      <c r="CW104" s="437">
        <f t="shared" si="616"/>
        <v>19</v>
      </c>
      <c r="CX104" s="437">
        <f t="shared" si="617"/>
        <v>15</v>
      </c>
      <c r="CY104" s="437">
        <f t="shared" si="618"/>
        <v>14</v>
      </c>
      <c r="CZ104" s="437">
        <f t="shared" si="619"/>
        <v>14</v>
      </c>
      <c r="DA104" s="437">
        <f t="shared" si="620"/>
        <v>18</v>
      </c>
      <c r="DB104" s="437">
        <f t="shared" si="621"/>
        <v>7</v>
      </c>
      <c r="DC104" s="437">
        <f t="shared" si="622"/>
        <v>7</v>
      </c>
      <c r="DD104" s="437">
        <f t="shared" si="564"/>
        <v>11</v>
      </c>
      <c r="DE104" s="437">
        <f t="shared" si="623"/>
        <v>32</v>
      </c>
      <c r="DF104" s="437">
        <f t="shared" si="624"/>
        <v>30</v>
      </c>
      <c r="DG104" s="496">
        <f t="shared" si="567"/>
        <v>18</v>
      </c>
      <c r="DH104" s="496">
        <f t="shared" si="596"/>
        <v>30</v>
      </c>
      <c r="DI104" s="496">
        <f t="shared" si="597"/>
        <v>27</v>
      </c>
      <c r="DJ104" s="496">
        <f t="shared" si="598"/>
        <v>27</v>
      </c>
      <c r="DK104" s="437">
        <f t="shared" si="599"/>
        <v>23</v>
      </c>
      <c r="DL104" s="633"/>
      <c r="DM104" s="633"/>
      <c r="DO104" s="447">
        <f t="shared" si="548"/>
        <v>-47</v>
      </c>
      <c r="DP104" s="447">
        <f t="shared" si="549"/>
        <v>-23</v>
      </c>
      <c r="DQ104" s="447">
        <f t="shared" si="550"/>
        <v>40</v>
      </c>
      <c r="DR104" s="447">
        <f t="shared" si="551"/>
        <v>10</v>
      </c>
      <c r="DS104" s="447">
        <f t="shared" si="552"/>
        <v>50</v>
      </c>
      <c r="DT104" s="447">
        <f t="shared" si="553"/>
        <v>84</v>
      </c>
      <c r="DU104" s="447">
        <f t="shared" si="554"/>
        <v>-109</v>
      </c>
      <c r="DV104" s="447">
        <f t="shared" si="555"/>
        <v>58</v>
      </c>
      <c r="DW104" s="447">
        <f t="shared" si="556"/>
        <v>15</v>
      </c>
      <c r="DX104" s="447">
        <f t="shared" si="557"/>
        <v>-15</v>
      </c>
      <c r="DY104" s="447">
        <f t="shared" si="538"/>
        <v>-69</v>
      </c>
      <c r="DZ104" s="447">
        <f t="shared" si="539"/>
        <v>5</v>
      </c>
      <c r="EA104" s="447">
        <f t="shared" si="540"/>
        <v>6</v>
      </c>
      <c r="EB104" s="447">
        <f t="shared" si="541"/>
        <v>-3</v>
      </c>
      <c r="EC104" s="447">
        <f t="shared" si="542"/>
        <v>106</v>
      </c>
      <c r="ED104" s="447">
        <f t="shared" si="543"/>
        <v>11</v>
      </c>
      <c r="EE104" s="240">
        <f t="shared" si="544"/>
        <v>-49</v>
      </c>
    </row>
    <row r="105" spans="1:135" ht="16.5">
      <c r="A105" s="51" t="s">
        <v>1227</v>
      </c>
      <c r="B105" s="216" t="s">
        <v>31</v>
      </c>
      <c r="D105" s="216" t="s">
        <v>1087</v>
      </c>
      <c r="E105" s="216" t="s">
        <v>1040</v>
      </c>
      <c r="F105" s="222" t="s">
        <v>373</v>
      </c>
      <c r="G105" s="411" t="s">
        <v>291</v>
      </c>
      <c r="H105" s="226">
        <v>1</v>
      </c>
      <c r="I105" s="227">
        <v>2</v>
      </c>
      <c r="J105" s="225">
        <v>3</v>
      </c>
      <c r="K105" s="227">
        <v>3</v>
      </c>
      <c r="L105" s="225">
        <v>2</v>
      </c>
      <c r="M105" s="227">
        <v>1</v>
      </c>
      <c r="N105" s="225">
        <v>2</v>
      </c>
      <c r="O105" s="227">
        <v>1</v>
      </c>
      <c r="P105" s="225">
        <v>2</v>
      </c>
      <c r="Q105" s="226">
        <v>1</v>
      </c>
      <c r="R105" s="225">
        <v>1</v>
      </c>
      <c r="S105" s="227">
        <v>0</v>
      </c>
      <c r="T105" s="226">
        <v>2</v>
      </c>
      <c r="U105" s="226">
        <v>1</v>
      </c>
      <c r="V105" s="225">
        <v>1</v>
      </c>
      <c r="W105" s="227">
        <v>0</v>
      </c>
      <c r="X105" s="241">
        <f>+V105</f>
        <v>1</v>
      </c>
      <c r="Y105" s="242" t="s">
        <v>1823</v>
      </c>
      <c r="Z105" s="241">
        <f>+AB105</f>
        <v>3</v>
      </c>
      <c r="AA105" s="252" t="s">
        <v>1823</v>
      </c>
      <c r="AB105" s="523">
        <v>3</v>
      </c>
      <c r="AC105" s="524">
        <v>0</v>
      </c>
      <c r="AD105" s="226">
        <v>1</v>
      </c>
      <c r="AE105" s="227">
        <v>0</v>
      </c>
      <c r="AF105" s="226">
        <v>2</v>
      </c>
      <c r="AG105" s="226">
        <v>0</v>
      </c>
      <c r="AH105" s="225">
        <v>3</v>
      </c>
      <c r="AI105" s="227">
        <v>0</v>
      </c>
      <c r="AJ105" s="266"/>
      <c r="AK105" s="225">
        <v>2</v>
      </c>
      <c r="AL105" s="226">
        <v>0</v>
      </c>
      <c r="AM105" s="225">
        <v>1</v>
      </c>
      <c r="AN105" s="227">
        <v>0</v>
      </c>
      <c r="AO105" s="239">
        <f t="shared" ref="AO105" si="682">+AM105</f>
        <v>1</v>
      </c>
      <c r="AP105" s="242" t="s">
        <v>1823</v>
      </c>
      <c r="AQ105" s="229">
        <v>3</v>
      </c>
      <c r="AR105" s="230">
        <v>3</v>
      </c>
      <c r="AS105" s="229">
        <v>5</v>
      </c>
      <c r="AT105" s="230">
        <v>0</v>
      </c>
      <c r="AU105" s="229">
        <v>5</v>
      </c>
      <c r="AV105" s="230">
        <v>0</v>
      </c>
      <c r="AW105" s="241">
        <f t="shared" si="674"/>
        <v>4</v>
      </c>
      <c r="AX105" s="242" t="s">
        <v>1823</v>
      </c>
      <c r="AY105" s="241">
        <f t="shared" si="675"/>
        <v>4</v>
      </c>
      <c r="AZ105" s="242" t="s">
        <v>1823</v>
      </c>
      <c r="BA105" s="241">
        <f t="shared" si="676"/>
        <v>4</v>
      </c>
      <c r="BB105" s="242" t="s">
        <v>1823</v>
      </c>
      <c r="BC105" s="241">
        <f t="shared" si="677"/>
        <v>4</v>
      </c>
      <c r="BD105" s="242" t="s">
        <v>1823</v>
      </c>
      <c r="BE105" s="241">
        <f>+BG105</f>
        <v>4</v>
      </c>
      <c r="BF105" s="242" t="s">
        <v>1823</v>
      </c>
      <c r="BG105" s="229">
        <v>4</v>
      </c>
      <c r="BH105" s="230">
        <v>0</v>
      </c>
      <c r="BI105" s="241">
        <v>0</v>
      </c>
      <c r="BJ105" s="242" t="s">
        <v>1823</v>
      </c>
      <c r="BK105" s="241">
        <v>0</v>
      </c>
      <c r="BL105" s="242" t="s">
        <v>1823</v>
      </c>
      <c r="BM105" s="241">
        <v>0</v>
      </c>
      <c r="BN105" s="242" t="s">
        <v>1823</v>
      </c>
      <c r="BO105" s="267"/>
      <c r="BP105" s="248"/>
      <c r="BQ105" s="249"/>
      <c r="BR105" s="248"/>
      <c r="BS105" s="249"/>
      <c r="BT105" s="248"/>
      <c r="BU105" s="249"/>
      <c r="BV105" s="248"/>
      <c r="BW105" s="249"/>
      <c r="BX105" s="248">
        <v>3</v>
      </c>
      <c r="BY105" s="249"/>
      <c r="BZ105" s="248"/>
      <c r="CA105" s="249"/>
      <c r="CB105" s="250" t="s">
        <v>262</v>
      </c>
      <c r="CC105" s="238" t="s">
        <v>597</v>
      </c>
      <c r="CD105" s="238"/>
      <c r="CE105" s="226"/>
      <c r="CF105" s="227"/>
      <c r="CH105" s="216" t="s">
        <v>383</v>
      </c>
      <c r="CQ105" s="240">
        <f t="shared" si="650"/>
        <v>3</v>
      </c>
      <c r="CT105" s="437">
        <f t="shared" si="558"/>
        <v>3</v>
      </c>
      <c r="CU105" s="437">
        <f t="shared" si="559"/>
        <v>6</v>
      </c>
      <c r="CV105" s="437">
        <f t="shared" si="615"/>
        <v>3</v>
      </c>
      <c r="CW105" s="437">
        <f t="shared" si="616"/>
        <v>3</v>
      </c>
      <c r="CX105" s="437">
        <f t="shared" si="617"/>
        <v>3</v>
      </c>
      <c r="CY105" s="437">
        <f t="shared" si="618"/>
        <v>1</v>
      </c>
      <c r="CZ105" s="437">
        <f t="shared" si="619"/>
        <v>3</v>
      </c>
      <c r="DA105" s="437">
        <f t="shared" si="620"/>
        <v>1</v>
      </c>
      <c r="DB105" s="437">
        <f t="shared" si="621"/>
        <v>1</v>
      </c>
      <c r="DC105" s="437">
        <f t="shared" si="622"/>
        <v>3</v>
      </c>
      <c r="DD105" s="437">
        <f t="shared" si="564"/>
        <v>3</v>
      </c>
      <c r="DE105" s="437">
        <f t="shared" si="623"/>
        <v>1</v>
      </c>
      <c r="DF105" s="437">
        <f t="shared" si="624"/>
        <v>2</v>
      </c>
      <c r="DG105" s="496">
        <f t="shared" si="567"/>
        <v>3</v>
      </c>
      <c r="DH105" s="496">
        <f t="shared" si="596"/>
        <v>2</v>
      </c>
      <c r="DI105" s="496">
        <f t="shared" si="597"/>
        <v>1</v>
      </c>
      <c r="DJ105" s="496">
        <f t="shared" si="598"/>
        <v>1</v>
      </c>
      <c r="DK105" s="437">
        <f t="shared" si="599"/>
        <v>6</v>
      </c>
      <c r="DL105" s="633"/>
      <c r="DM105" s="633"/>
      <c r="DO105" s="447">
        <f t="shared" si="548"/>
        <v>-50</v>
      </c>
      <c r="DP105" s="447">
        <f t="shared" si="549"/>
        <v>-23</v>
      </c>
      <c r="DQ105" s="447">
        <f t="shared" si="550"/>
        <v>40</v>
      </c>
      <c r="DR105" s="447">
        <f t="shared" si="551"/>
        <v>8</v>
      </c>
      <c r="DS105" s="447">
        <f t="shared" si="552"/>
        <v>48</v>
      </c>
      <c r="DT105" s="447">
        <f t="shared" si="553"/>
        <v>86</v>
      </c>
      <c r="DU105" s="447">
        <f t="shared" si="554"/>
        <v>-111</v>
      </c>
      <c r="DV105" s="447">
        <f t="shared" si="555"/>
        <v>58</v>
      </c>
      <c r="DW105" s="447">
        <f t="shared" si="556"/>
        <v>17</v>
      </c>
      <c r="DX105" s="447">
        <f t="shared" si="557"/>
        <v>-13</v>
      </c>
      <c r="DY105" s="447">
        <f t="shared" si="538"/>
        <v>-71</v>
      </c>
      <c r="DZ105" s="447">
        <f t="shared" si="539"/>
        <v>6</v>
      </c>
      <c r="EA105" s="447">
        <f t="shared" si="540"/>
        <v>7</v>
      </c>
      <c r="EB105" s="447">
        <f t="shared" si="541"/>
        <v>-2</v>
      </c>
      <c r="EC105" s="447">
        <f t="shared" si="542"/>
        <v>104</v>
      </c>
      <c r="ED105" s="447">
        <f t="shared" si="543"/>
        <v>11</v>
      </c>
      <c r="EE105" s="240">
        <f t="shared" si="544"/>
        <v>-44</v>
      </c>
    </row>
    <row r="106" spans="1:135" ht="16.5">
      <c r="A106" s="216" t="s">
        <v>1232</v>
      </c>
      <c r="B106" s="216" t="s">
        <v>31</v>
      </c>
      <c r="D106" s="216" t="s">
        <v>1087</v>
      </c>
      <c r="E106" s="216" t="s">
        <v>1040</v>
      </c>
      <c r="F106" s="222" t="s">
        <v>373</v>
      </c>
      <c r="G106" s="411" t="s">
        <v>292</v>
      </c>
      <c r="H106" s="226">
        <v>0</v>
      </c>
      <c r="I106" s="227">
        <v>0</v>
      </c>
      <c r="J106" s="225">
        <v>0</v>
      </c>
      <c r="K106" s="227">
        <v>0</v>
      </c>
      <c r="L106" s="225">
        <v>0</v>
      </c>
      <c r="M106" s="227">
        <v>0</v>
      </c>
      <c r="N106" s="225">
        <v>0</v>
      </c>
      <c r="O106" s="227">
        <v>0</v>
      </c>
      <c r="P106" s="225">
        <v>1</v>
      </c>
      <c r="Q106" s="226">
        <v>0</v>
      </c>
      <c r="R106" s="225">
        <v>1</v>
      </c>
      <c r="S106" s="227">
        <v>0</v>
      </c>
      <c r="T106" s="226">
        <v>0</v>
      </c>
      <c r="U106" s="226">
        <v>0</v>
      </c>
      <c r="V106" s="225">
        <v>0</v>
      </c>
      <c r="W106" s="227">
        <v>0</v>
      </c>
      <c r="X106" s="305">
        <v>0</v>
      </c>
      <c r="Y106" s="306">
        <v>2</v>
      </c>
      <c r="Z106" s="305">
        <v>1</v>
      </c>
      <c r="AA106" s="544">
        <v>2</v>
      </c>
      <c r="AB106" s="523">
        <v>1</v>
      </c>
      <c r="AC106" s="524">
        <v>0</v>
      </c>
      <c r="AD106" s="226">
        <v>0</v>
      </c>
      <c r="AE106" s="227">
        <v>0</v>
      </c>
      <c r="AF106" s="226">
        <v>0</v>
      </c>
      <c r="AG106" s="226">
        <v>0</v>
      </c>
      <c r="AH106" s="225">
        <v>0</v>
      </c>
      <c r="AI106" s="227">
        <v>0</v>
      </c>
      <c r="AJ106" s="266">
        <v>42248</v>
      </c>
      <c r="AK106" s="225">
        <v>0</v>
      </c>
      <c r="AL106" s="226">
        <v>0</v>
      </c>
      <c r="AM106" s="225">
        <v>1</v>
      </c>
      <c r="AN106" s="227">
        <v>0</v>
      </c>
      <c r="AO106" s="226">
        <v>0</v>
      </c>
      <c r="AP106" s="242" t="s">
        <v>1823</v>
      </c>
      <c r="AQ106" s="229">
        <v>0</v>
      </c>
      <c r="AR106" s="230">
        <v>0</v>
      </c>
      <c r="AS106" s="229">
        <v>0</v>
      </c>
      <c r="AT106" s="230">
        <v>0</v>
      </c>
      <c r="AU106" s="229">
        <v>0</v>
      </c>
      <c r="AV106" s="230">
        <v>0</v>
      </c>
      <c r="AW106" s="241">
        <f t="shared" ref="AW106" si="683">+AY106</f>
        <v>0</v>
      </c>
      <c r="AX106" s="242" t="s">
        <v>1823</v>
      </c>
      <c r="AY106" s="241">
        <v>0</v>
      </c>
      <c r="AZ106" s="242" t="s">
        <v>1823</v>
      </c>
      <c r="BA106" s="241">
        <v>0</v>
      </c>
      <c r="BB106" s="242" t="s">
        <v>1823</v>
      </c>
      <c r="BC106" s="241">
        <v>0</v>
      </c>
      <c r="BD106" s="242" t="s">
        <v>1823</v>
      </c>
      <c r="BE106" s="241">
        <f>+BG106</f>
        <v>0</v>
      </c>
      <c r="BF106" s="242" t="s">
        <v>1823</v>
      </c>
      <c r="BG106" s="248">
        <v>0</v>
      </c>
      <c r="BH106" s="249">
        <v>0</v>
      </c>
      <c r="BI106" s="241">
        <v>0</v>
      </c>
      <c r="BJ106" s="242" t="s">
        <v>1823</v>
      </c>
      <c r="BK106" s="241">
        <v>0</v>
      </c>
      <c r="BL106" s="242" t="s">
        <v>1823</v>
      </c>
      <c r="BM106" s="241">
        <v>0</v>
      </c>
      <c r="BN106" s="242" t="s">
        <v>1823</v>
      </c>
      <c r="BO106" s="267"/>
      <c r="BP106" s="248"/>
      <c r="BQ106" s="249"/>
      <c r="BR106" s="248"/>
      <c r="BS106" s="249"/>
      <c r="BT106" s="248"/>
      <c r="BU106" s="249"/>
      <c r="BV106" s="248"/>
      <c r="BW106" s="249"/>
      <c r="BX106" s="248"/>
      <c r="BY106" s="249"/>
      <c r="BZ106" s="248"/>
      <c r="CA106" s="249"/>
      <c r="CB106" s="250" t="s">
        <v>265</v>
      </c>
      <c r="CC106" s="238" t="s">
        <v>597</v>
      </c>
      <c r="CD106" s="238"/>
      <c r="CE106" s="226"/>
      <c r="CF106" s="227"/>
      <c r="CQ106" s="240">
        <f t="shared" si="650"/>
        <v>2</v>
      </c>
      <c r="CT106" s="437">
        <f t="shared" si="558"/>
        <v>0</v>
      </c>
      <c r="CU106" s="437">
        <f t="shared" si="559"/>
        <v>0</v>
      </c>
      <c r="CV106" s="437">
        <f t="shared" si="615"/>
        <v>0</v>
      </c>
      <c r="CW106" s="437">
        <f t="shared" si="616"/>
        <v>0</v>
      </c>
      <c r="CX106" s="437">
        <f t="shared" si="617"/>
        <v>1</v>
      </c>
      <c r="CY106" s="437">
        <f t="shared" si="618"/>
        <v>1</v>
      </c>
      <c r="CZ106" s="437">
        <f t="shared" si="619"/>
        <v>0</v>
      </c>
      <c r="DA106" s="437">
        <f t="shared" si="620"/>
        <v>0</v>
      </c>
      <c r="DB106" s="437">
        <f t="shared" si="621"/>
        <v>2</v>
      </c>
      <c r="DC106" s="437">
        <f t="shared" si="622"/>
        <v>3</v>
      </c>
      <c r="DD106" s="437">
        <f t="shared" si="564"/>
        <v>1</v>
      </c>
      <c r="DE106" s="437">
        <f t="shared" si="623"/>
        <v>0</v>
      </c>
      <c r="DF106" s="437">
        <f t="shared" si="624"/>
        <v>0</v>
      </c>
      <c r="DG106" s="496">
        <f t="shared" si="567"/>
        <v>0</v>
      </c>
      <c r="DH106" s="496">
        <f t="shared" si="596"/>
        <v>0</v>
      </c>
      <c r="DI106" s="496">
        <f t="shared" si="597"/>
        <v>1</v>
      </c>
      <c r="DJ106" s="496">
        <f t="shared" si="598"/>
        <v>0</v>
      </c>
      <c r="DK106" s="437">
        <f t="shared" si="599"/>
        <v>0</v>
      </c>
      <c r="DL106" s="633"/>
      <c r="DM106" s="633"/>
      <c r="DO106" s="447">
        <f t="shared" si="548"/>
        <v>-50</v>
      </c>
      <c r="DP106" s="447">
        <f t="shared" si="549"/>
        <v>-23</v>
      </c>
      <c r="DQ106" s="447">
        <f t="shared" si="550"/>
        <v>41</v>
      </c>
      <c r="DR106" s="447">
        <f t="shared" si="551"/>
        <v>8</v>
      </c>
      <c r="DS106" s="447">
        <f t="shared" si="552"/>
        <v>49</v>
      </c>
      <c r="DT106" s="447">
        <f t="shared" si="553"/>
        <v>85</v>
      </c>
      <c r="DU106" s="447">
        <f t="shared" si="554"/>
        <v>-111</v>
      </c>
      <c r="DV106" s="447">
        <f t="shared" si="555"/>
        <v>60</v>
      </c>
      <c r="DW106" s="447">
        <f t="shared" si="556"/>
        <v>18</v>
      </c>
      <c r="DX106" s="447">
        <f t="shared" si="557"/>
        <v>-14</v>
      </c>
      <c r="DY106" s="447">
        <f t="shared" si="538"/>
        <v>-72</v>
      </c>
      <c r="DZ106" s="447">
        <f t="shared" si="539"/>
        <v>6</v>
      </c>
      <c r="EA106" s="447">
        <f t="shared" si="540"/>
        <v>7</v>
      </c>
      <c r="EB106" s="447">
        <f t="shared" si="541"/>
        <v>-3</v>
      </c>
      <c r="EC106" s="447">
        <f t="shared" si="542"/>
        <v>105</v>
      </c>
      <c r="ED106" s="447">
        <f t="shared" si="543"/>
        <v>10</v>
      </c>
      <c r="EE106" s="240">
        <f t="shared" si="544"/>
        <v>-44</v>
      </c>
    </row>
    <row r="107" spans="1:135" ht="16.5">
      <c r="A107" s="216" t="s">
        <v>1227</v>
      </c>
      <c r="B107" s="216" t="s">
        <v>31</v>
      </c>
      <c r="D107" s="216" t="s">
        <v>1087</v>
      </c>
      <c r="E107" s="216" t="s">
        <v>1040</v>
      </c>
      <c r="F107" s="222" t="s">
        <v>373</v>
      </c>
      <c r="G107" s="411" t="s">
        <v>293</v>
      </c>
      <c r="H107" s="226">
        <v>0</v>
      </c>
      <c r="I107" s="227">
        <v>0</v>
      </c>
      <c r="J107" s="225">
        <v>1</v>
      </c>
      <c r="K107" s="227">
        <v>0</v>
      </c>
      <c r="L107" s="225">
        <v>1</v>
      </c>
      <c r="M107" s="227">
        <v>0</v>
      </c>
      <c r="N107" s="225">
        <v>1</v>
      </c>
      <c r="O107" s="227">
        <v>0</v>
      </c>
      <c r="P107" s="225">
        <v>1</v>
      </c>
      <c r="Q107" s="226">
        <v>0</v>
      </c>
      <c r="R107" s="225">
        <v>2</v>
      </c>
      <c r="S107" s="227">
        <v>0</v>
      </c>
      <c r="T107" s="276">
        <v>2</v>
      </c>
      <c r="U107" s="276">
        <v>2</v>
      </c>
      <c r="V107" s="225">
        <v>2</v>
      </c>
      <c r="W107" s="227">
        <v>1</v>
      </c>
      <c r="X107" s="239">
        <f>+V107</f>
        <v>2</v>
      </c>
      <c r="Y107" s="242" t="s">
        <v>1823</v>
      </c>
      <c r="Z107" s="239">
        <f>+X107</f>
        <v>2</v>
      </c>
      <c r="AA107" s="252" t="s">
        <v>1823</v>
      </c>
      <c r="AB107" s="523">
        <v>4</v>
      </c>
      <c r="AC107" s="524">
        <v>0</v>
      </c>
      <c r="AD107" s="226">
        <v>3</v>
      </c>
      <c r="AE107" s="227">
        <v>0</v>
      </c>
      <c r="AF107" s="226">
        <v>3</v>
      </c>
      <c r="AG107" s="226">
        <v>0</v>
      </c>
      <c r="AH107" s="225">
        <v>1</v>
      </c>
      <c r="AI107" s="227">
        <v>0</v>
      </c>
      <c r="AJ107" s="266">
        <v>42210</v>
      </c>
      <c r="AK107" s="225">
        <v>2</v>
      </c>
      <c r="AL107" s="226">
        <v>0</v>
      </c>
      <c r="AM107" s="225">
        <v>2</v>
      </c>
      <c r="AN107" s="227">
        <v>0</v>
      </c>
      <c r="AO107" s="239">
        <f>+AQ107</f>
        <v>0</v>
      </c>
      <c r="AP107" s="242" t="s">
        <v>1823</v>
      </c>
      <c r="AQ107" s="229">
        <v>0</v>
      </c>
      <c r="AR107" s="230">
        <v>0</v>
      </c>
      <c r="AS107" s="229">
        <v>0</v>
      </c>
      <c r="AT107" s="230" t="s">
        <v>231</v>
      </c>
      <c r="AU107" s="229">
        <v>1</v>
      </c>
      <c r="AV107" s="230" t="s">
        <v>231</v>
      </c>
      <c r="AW107" s="241">
        <f t="shared" ref="AW107:AW108" si="684">+AY107</f>
        <v>0</v>
      </c>
      <c r="AX107" s="242" t="s">
        <v>1823</v>
      </c>
      <c r="AY107" s="241">
        <v>0</v>
      </c>
      <c r="AZ107" s="242" t="s">
        <v>1823</v>
      </c>
      <c r="BA107" s="241">
        <v>0</v>
      </c>
      <c r="BB107" s="242" t="s">
        <v>1823</v>
      </c>
      <c r="BC107" s="241">
        <f>+BA107</f>
        <v>0</v>
      </c>
      <c r="BD107" s="242" t="s">
        <v>1823</v>
      </c>
      <c r="BE107" s="241">
        <f>+BC107</f>
        <v>0</v>
      </c>
      <c r="BF107" s="242" t="s">
        <v>1823</v>
      </c>
      <c r="BG107" s="229">
        <v>1</v>
      </c>
      <c r="BH107" s="154" t="s">
        <v>231</v>
      </c>
      <c r="BI107" s="241">
        <v>0</v>
      </c>
      <c r="BJ107" s="242" t="s">
        <v>1823</v>
      </c>
      <c r="BK107" s="241">
        <v>0</v>
      </c>
      <c r="BL107" s="242" t="s">
        <v>1823</v>
      </c>
      <c r="BM107" s="241">
        <v>0</v>
      </c>
      <c r="BN107" s="242" t="s">
        <v>1823</v>
      </c>
      <c r="BO107" s="267"/>
      <c r="BP107" s="248"/>
      <c r="BQ107" s="249"/>
      <c r="BR107" s="248"/>
      <c r="BS107" s="249"/>
      <c r="BT107" s="248"/>
      <c r="BU107" s="249"/>
      <c r="BV107" s="248"/>
      <c r="BW107" s="249"/>
      <c r="BX107" s="248">
        <v>1</v>
      </c>
      <c r="BY107" s="249"/>
      <c r="BZ107" s="248"/>
      <c r="CA107" s="249"/>
      <c r="CB107" s="250" t="s">
        <v>389</v>
      </c>
      <c r="CC107" s="238" t="s">
        <v>596</v>
      </c>
      <c r="CD107" s="238"/>
      <c r="CE107" s="226"/>
      <c r="CF107" s="227"/>
      <c r="CQ107" s="240">
        <f t="shared" si="650"/>
        <v>4</v>
      </c>
      <c r="CT107" s="437">
        <f t="shared" si="558"/>
        <v>0</v>
      </c>
      <c r="CU107" s="437">
        <f t="shared" si="559"/>
        <v>1</v>
      </c>
      <c r="CV107" s="437">
        <f t="shared" si="615"/>
        <v>1</v>
      </c>
      <c r="CW107" s="437">
        <f t="shared" si="616"/>
        <v>1</v>
      </c>
      <c r="CX107" s="437">
        <f t="shared" si="617"/>
        <v>1</v>
      </c>
      <c r="CY107" s="437">
        <f t="shared" si="618"/>
        <v>2</v>
      </c>
      <c r="CZ107" s="437">
        <f t="shared" si="619"/>
        <v>4</v>
      </c>
      <c r="DA107" s="437">
        <f t="shared" si="620"/>
        <v>3</v>
      </c>
      <c r="DB107" s="437">
        <f t="shared" si="621"/>
        <v>2</v>
      </c>
      <c r="DC107" s="437">
        <f t="shared" si="622"/>
        <v>2</v>
      </c>
      <c r="DD107" s="437">
        <f t="shared" si="564"/>
        <v>4</v>
      </c>
      <c r="DE107" s="437">
        <f t="shared" si="623"/>
        <v>3</v>
      </c>
      <c r="DF107" s="437">
        <f t="shared" si="624"/>
        <v>3</v>
      </c>
      <c r="DG107" s="496">
        <f t="shared" si="567"/>
        <v>1</v>
      </c>
      <c r="DH107" s="496">
        <f t="shared" si="596"/>
        <v>2</v>
      </c>
      <c r="DI107" s="496">
        <f t="shared" si="597"/>
        <v>2</v>
      </c>
      <c r="DJ107" s="496">
        <f t="shared" si="598"/>
        <v>0</v>
      </c>
      <c r="DK107" s="437">
        <f t="shared" si="599"/>
        <v>0</v>
      </c>
      <c r="DL107" s="633"/>
      <c r="DM107" s="633"/>
      <c r="DO107" s="447">
        <f t="shared" si="548"/>
        <v>-50</v>
      </c>
      <c r="DP107" s="447">
        <f t="shared" si="549"/>
        <v>-23</v>
      </c>
      <c r="DQ107" s="447">
        <f t="shared" si="550"/>
        <v>41</v>
      </c>
      <c r="DR107" s="447">
        <f t="shared" si="551"/>
        <v>9</v>
      </c>
      <c r="DS107" s="447">
        <f t="shared" si="552"/>
        <v>50</v>
      </c>
      <c r="DT107" s="447">
        <f t="shared" si="553"/>
        <v>87</v>
      </c>
      <c r="DU107" s="447">
        <f t="shared" si="554"/>
        <v>-112</v>
      </c>
      <c r="DV107" s="447">
        <f t="shared" si="555"/>
        <v>59</v>
      </c>
      <c r="DW107" s="447">
        <f t="shared" si="556"/>
        <v>18</v>
      </c>
      <c r="DX107" s="447">
        <f t="shared" si="557"/>
        <v>-12</v>
      </c>
      <c r="DY107" s="447">
        <f t="shared" si="538"/>
        <v>-73</v>
      </c>
      <c r="DZ107" s="447">
        <f t="shared" si="539"/>
        <v>6</v>
      </c>
      <c r="EA107" s="447">
        <f t="shared" si="540"/>
        <v>5</v>
      </c>
      <c r="EB107" s="447">
        <f t="shared" si="541"/>
        <v>-3</v>
      </c>
      <c r="EC107" s="447">
        <f t="shared" si="542"/>
        <v>106</v>
      </c>
      <c r="ED107" s="447">
        <f t="shared" si="543"/>
        <v>8</v>
      </c>
      <c r="EE107" s="240">
        <f t="shared" si="544"/>
        <v>-44</v>
      </c>
    </row>
    <row r="108" spans="1:135" ht="16.5">
      <c r="A108" s="216" t="s">
        <v>1227</v>
      </c>
      <c r="B108" s="216" t="s">
        <v>31</v>
      </c>
      <c r="D108" s="216" t="s">
        <v>1087</v>
      </c>
      <c r="E108" s="216" t="s">
        <v>1040</v>
      </c>
      <c r="F108" s="222" t="s">
        <v>373</v>
      </c>
      <c r="G108" s="411" t="s">
        <v>1775</v>
      </c>
      <c r="H108" s="226">
        <v>0</v>
      </c>
      <c r="I108" s="227">
        <v>0</v>
      </c>
      <c r="J108" s="225">
        <v>0</v>
      </c>
      <c r="K108" s="227">
        <v>0</v>
      </c>
      <c r="L108" s="225">
        <v>0</v>
      </c>
      <c r="M108" s="227">
        <v>0</v>
      </c>
      <c r="N108" s="225">
        <v>0</v>
      </c>
      <c r="O108" s="227">
        <v>0</v>
      </c>
      <c r="P108" s="225">
        <v>0</v>
      </c>
      <c r="Q108" s="227">
        <v>0</v>
      </c>
      <c r="R108" s="225">
        <v>0</v>
      </c>
      <c r="S108" s="227">
        <v>0</v>
      </c>
      <c r="T108" s="226">
        <v>0</v>
      </c>
      <c r="U108" s="226">
        <v>0</v>
      </c>
      <c r="V108" s="225">
        <v>0</v>
      </c>
      <c r="W108" s="227">
        <v>0</v>
      </c>
      <c r="X108" s="239">
        <f t="shared" ref="X108" si="685">+V108</f>
        <v>0</v>
      </c>
      <c r="Y108" s="242" t="s">
        <v>1823</v>
      </c>
      <c r="Z108" s="226">
        <v>0</v>
      </c>
      <c r="AA108" s="226">
        <v>0</v>
      </c>
      <c r="AB108" s="523">
        <v>0</v>
      </c>
      <c r="AC108" s="524">
        <v>0</v>
      </c>
      <c r="AD108" s="226">
        <v>0</v>
      </c>
      <c r="AE108" s="227">
        <v>0</v>
      </c>
      <c r="AF108" s="226">
        <v>0</v>
      </c>
      <c r="AG108" s="226">
        <v>0</v>
      </c>
      <c r="AH108" s="225">
        <v>0</v>
      </c>
      <c r="AI108" s="227">
        <v>0</v>
      </c>
      <c r="AJ108" s="266"/>
      <c r="AK108" s="225">
        <v>5</v>
      </c>
      <c r="AL108" s="226">
        <v>0</v>
      </c>
      <c r="AM108" s="225">
        <v>5</v>
      </c>
      <c r="AN108" s="227">
        <v>0</v>
      </c>
      <c r="AO108" s="239">
        <f t="shared" ref="AO108" si="686">+AM108</f>
        <v>5</v>
      </c>
      <c r="AP108" s="242" t="s">
        <v>1823</v>
      </c>
      <c r="AQ108" s="229">
        <v>6</v>
      </c>
      <c r="AR108" s="230">
        <v>0</v>
      </c>
      <c r="AS108" s="229">
        <v>7</v>
      </c>
      <c r="AT108" s="230">
        <v>0</v>
      </c>
      <c r="AU108" s="229">
        <v>6</v>
      </c>
      <c r="AV108" s="230">
        <v>1</v>
      </c>
      <c r="AW108" s="241">
        <f t="shared" si="684"/>
        <v>6</v>
      </c>
      <c r="AX108" s="21">
        <f t="shared" ref="AX108" si="687">+AZ108</f>
        <v>2</v>
      </c>
      <c r="AY108" s="241">
        <f t="shared" ref="AY108" si="688">+BA108</f>
        <v>6</v>
      </c>
      <c r="AZ108" s="21">
        <f t="shared" ref="AZ108" si="689">+BB108</f>
        <v>2</v>
      </c>
      <c r="BA108" s="241">
        <f t="shared" ref="BA108" si="690">+BC108</f>
        <v>6</v>
      </c>
      <c r="BB108" s="21">
        <f t="shared" ref="BB108" si="691">+BD108</f>
        <v>2</v>
      </c>
      <c r="BC108" s="241">
        <f t="shared" ref="BC108" si="692">+BE108</f>
        <v>6</v>
      </c>
      <c r="BD108" s="21">
        <f t="shared" ref="BD108" si="693">+BF108</f>
        <v>2</v>
      </c>
      <c r="BE108" s="241">
        <f t="shared" ref="BE108" si="694">+BG108</f>
        <v>6</v>
      </c>
      <c r="BF108" s="21">
        <f t="shared" ref="BF108" si="695">+BH108</f>
        <v>2</v>
      </c>
      <c r="BG108" s="313">
        <v>6</v>
      </c>
      <c r="BH108" s="244">
        <v>2</v>
      </c>
      <c r="BI108" s="241">
        <v>0</v>
      </c>
      <c r="BJ108" s="242" t="s">
        <v>1823</v>
      </c>
      <c r="BK108" s="241">
        <v>0</v>
      </c>
      <c r="BL108" s="242" t="s">
        <v>1823</v>
      </c>
      <c r="BM108" s="241">
        <v>0</v>
      </c>
      <c r="BN108" s="242" t="s">
        <v>1823</v>
      </c>
      <c r="BO108" s="267"/>
      <c r="BP108" s="248"/>
      <c r="BQ108" s="249"/>
      <c r="BR108" s="248"/>
      <c r="BS108" s="249"/>
      <c r="BT108" s="248"/>
      <c r="BU108" s="249"/>
      <c r="BV108" s="248"/>
      <c r="BW108" s="249"/>
      <c r="BX108" s="248">
        <v>6</v>
      </c>
      <c r="BY108" s="249">
        <v>2</v>
      </c>
      <c r="BZ108" s="248"/>
      <c r="CA108" s="249"/>
      <c r="CB108" s="250" t="s">
        <v>265</v>
      </c>
      <c r="CC108" s="238" t="s">
        <v>600</v>
      </c>
      <c r="CD108" s="238"/>
      <c r="CE108" s="226"/>
      <c r="CF108" s="227"/>
      <c r="CQ108" s="240">
        <f t="shared" si="650"/>
        <v>0</v>
      </c>
      <c r="CT108" s="437">
        <f t="shared" si="558"/>
        <v>0</v>
      </c>
      <c r="CU108" s="437">
        <f t="shared" si="559"/>
        <v>0</v>
      </c>
      <c r="CV108" s="437">
        <f t="shared" si="615"/>
        <v>0</v>
      </c>
      <c r="CW108" s="437">
        <f t="shared" si="616"/>
        <v>0</v>
      </c>
      <c r="CX108" s="437">
        <f t="shared" si="617"/>
        <v>0</v>
      </c>
      <c r="CY108" s="437">
        <f t="shared" si="618"/>
        <v>0</v>
      </c>
      <c r="CZ108" s="437">
        <f t="shared" si="619"/>
        <v>0</v>
      </c>
      <c r="DA108" s="437">
        <f t="shared" si="620"/>
        <v>0</v>
      </c>
      <c r="DB108" s="437">
        <f t="shared" si="621"/>
        <v>0</v>
      </c>
      <c r="DC108" s="437">
        <f t="shared" si="622"/>
        <v>0</v>
      </c>
      <c r="DD108" s="437">
        <f t="shared" si="564"/>
        <v>0</v>
      </c>
      <c r="DE108" s="437">
        <f t="shared" si="623"/>
        <v>0</v>
      </c>
      <c r="DF108" s="437">
        <f t="shared" si="624"/>
        <v>0</v>
      </c>
      <c r="DG108" s="496">
        <f t="shared" si="567"/>
        <v>0</v>
      </c>
      <c r="DH108" s="496">
        <f t="shared" si="596"/>
        <v>5</v>
      </c>
      <c r="DI108" s="496">
        <f t="shared" si="597"/>
        <v>5</v>
      </c>
      <c r="DJ108" s="496">
        <f t="shared" si="598"/>
        <v>5</v>
      </c>
      <c r="DK108" s="437">
        <f t="shared" si="599"/>
        <v>6</v>
      </c>
      <c r="DL108" s="633"/>
      <c r="DM108" s="633"/>
      <c r="DO108" s="447">
        <f>+CV108-CU108+DO99</f>
        <v>-50</v>
      </c>
      <c r="DP108" s="447">
        <f>+CW108-CV108+DP99</f>
        <v>-23</v>
      </c>
      <c r="DQ108" s="447">
        <f>+CX108-CW108+DQ99</f>
        <v>41</v>
      </c>
      <c r="DR108" s="447">
        <f>+CY108-CX108+DR99</f>
        <v>9</v>
      </c>
      <c r="DS108" s="447">
        <f>+CY108-CW108+DS99</f>
        <v>50</v>
      </c>
      <c r="DT108" s="447">
        <f>+CZ108-CY108+DT99</f>
        <v>87</v>
      </c>
      <c r="DU108" s="447">
        <f>+DA108-CZ108+DU99</f>
        <v>-112</v>
      </c>
      <c r="DV108" s="447">
        <f>+DB108-DA108+DV99</f>
        <v>59</v>
      </c>
      <c r="DW108" s="447">
        <f>+DC108-DB108+DW99</f>
        <v>18</v>
      </c>
      <c r="DX108" s="447">
        <f>+DD108-DB108+DX99</f>
        <v>-10</v>
      </c>
      <c r="DY108" s="447">
        <f>+DE108-DD108+DY99</f>
        <v>-74</v>
      </c>
      <c r="DZ108" s="447">
        <f>+DF108-DE108+DZ99</f>
        <v>7</v>
      </c>
      <c r="EA108" s="447">
        <f>+DG108-DF108+EA99</f>
        <v>2</v>
      </c>
      <c r="EB108" s="447">
        <f>+DH108-DI108+EB99</f>
        <v>-3</v>
      </c>
      <c r="EC108" s="447">
        <f>+DI108-DG108+EC99</f>
        <v>113</v>
      </c>
      <c r="ED108" s="447">
        <f>+DJ108-DI108+ED99</f>
        <v>5</v>
      </c>
      <c r="EE108" s="240">
        <f>+DK108-DJ108+EE99</f>
        <v>-43</v>
      </c>
    </row>
    <row r="109" spans="1:135" ht="16.5">
      <c r="A109" s="51" t="s">
        <v>1472</v>
      </c>
      <c r="B109" s="216" t="s">
        <v>31</v>
      </c>
      <c r="D109" s="216" t="s">
        <v>1087</v>
      </c>
      <c r="E109" s="216" t="s">
        <v>1040</v>
      </c>
      <c r="F109" s="222" t="s">
        <v>373</v>
      </c>
      <c r="G109" s="411" t="s">
        <v>33</v>
      </c>
      <c r="H109" s="226">
        <v>0</v>
      </c>
      <c r="I109" s="227">
        <v>0</v>
      </c>
      <c r="J109" s="239">
        <f t="shared" ref="J109" si="696">+H109</f>
        <v>0</v>
      </c>
      <c r="K109" s="242" t="s">
        <v>1823</v>
      </c>
      <c r="L109" s="225">
        <v>19</v>
      </c>
      <c r="M109" s="227">
        <v>0</v>
      </c>
      <c r="N109" s="225">
        <v>17</v>
      </c>
      <c r="O109" s="227">
        <v>0</v>
      </c>
      <c r="P109" s="225">
        <v>5</v>
      </c>
      <c r="Q109" s="226">
        <v>0</v>
      </c>
      <c r="R109" s="225">
        <v>18</v>
      </c>
      <c r="S109" s="227">
        <v>0</v>
      </c>
      <c r="T109" s="226">
        <v>18</v>
      </c>
      <c r="U109" s="226">
        <v>0</v>
      </c>
      <c r="V109" s="225">
        <v>15</v>
      </c>
      <c r="W109" s="227">
        <v>0</v>
      </c>
      <c r="X109" s="442">
        <f>+Z109</f>
        <v>66</v>
      </c>
      <c r="Y109" s="443" t="s">
        <v>1823</v>
      </c>
      <c r="Z109" s="442">
        <f>+AB109</f>
        <v>66</v>
      </c>
      <c r="AA109" s="481" t="s">
        <v>1823</v>
      </c>
      <c r="AB109" s="523">
        <v>66</v>
      </c>
      <c r="AC109" s="524">
        <v>0</v>
      </c>
      <c r="AD109" s="226">
        <f>18+15+12+8+18+12</f>
        <v>83</v>
      </c>
      <c r="AE109" s="227">
        <v>6</v>
      </c>
      <c r="AF109" s="276">
        <f>12+9+17+25+18+18+19+16+8+18</f>
        <v>160</v>
      </c>
      <c r="AG109" s="272">
        <v>12</v>
      </c>
      <c r="AH109" s="479">
        <f t="shared" ref="AH109" si="697">+AF109</f>
        <v>160</v>
      </c>
      <c r="AI109" s="491">
        <f>+AG109</f>
        <v>12</v>
      </c>
      <c r="AJ109" s="266">
        <v>42315</v>
      </c>
      <c r="AK109" s="225">
        <f>5+17+2+3</f>
        <v>27</v>
      </c>
      <c r="AL109" s="226">
        <v>6</v>
      </c>
      <c r="AM109" s="441">
        <f>+AK109</f>
        <v>27</v>
      </c>
      <c r="AN109" s="444">
        <f>+AL109</f>
        <v>6</v>
      </c>
      <c r="AO109" s="229">
        <f>5+17+1+7</f>
        <v>30</v>
      </c>
      <c r="AP109" s="230">
        <v>0</v>
      </c>
      <c r="AQ109" s="229">
        <f>19+2+10+5</f>
        <v>36</v>
      </c>
      <c r="AR109" s="230">
        <v>0</v>
      </c>
      <c r="AS109" s="229">
        <v>29</v>
      </c>
      <c r="AT109" s="230">
        <v>0</v>
      </c>
      <c r="AU109" s="229">
        <v>21</v>
      </c>
      <c r="AV109" s="230">
        <v>0</v>
      </c>
      <c r="AW109" s="241">
        <f t="shared" ref="AW109" si="698">+AY109</f>
        <v>0</v>
      </c>
      <c r="AX109" s="242" t="s">
        <v>1823</v>
      </c>
      <c r="AY109" s="241">
        <v>0</v>
      </c>
      <c r="AZ109" s="242" t="s">
        <v>1823</v>
      </c>
      <c r="BA109" s="241">
        <v>0</v>
      </c>
      <c r="BB109" s="242" t="s">
        <v>1823</v>
      </c>
      <c r="BC109" s="241">
        <f>+BA109</f>
        <v>0</v>
      </c>
      <c r="BD109" s="242" t="s">
        <v>1823</v>
      </c>
      <c r="BE109" s="241">
        <f>+BC109</f>
        <v>0</v>
      </c>
      <c r="BF109" s="242" t="s">
        <v>1823</v>
      </c>
      <c r="BG109" s="241">
        <f>+BE109</f>
        <v>0</v>
      </c>
      <c r="BH109" s="242" t="s">
        <v>1823</v>
      </c>
      <c r="BI109" s="241">
        <f>+BG109</f>
        <v>0</v>
      </c>
      <c r="BJ109" s="242" t="s">
        <v>1823</v>
      </c>
      <c r="BK109" s="241">
        <f>+BI109</f>
        <v>0</v>
      </c>
      <c r="BL109" s="242" t="s">
        <v>1823</v>
      </c>
      <c r="BM109" s="241">
        <f>+BK109</f>
        <v>0</v>
      </c>
      <c r="BN109" s="242" t="s">
        <v>1823</v>
      </c>
      <c r="BO109" s="267"/>
      <c r="BP109" s="248"/>
      <c r="BQ109" s="249"/>
      <c r="BR109" s="248"/>
      <c r="BS109" s="249"/>
      <c r="BT109" s="248"/>
      <c r="BU109" s="249"/>
      <c r="BV109" s="248"/>
      <c r="BW109" s="249"/>
      <c r="BX109" s="248">
        <v>14</v>
      </c>
      <c r="BY109" s="249"/>
      <c r="BZ109" s="248"/>
      <c r="CA109" s="249"/>
      <c r="CB109" s="236" t="s">
        <v>150</v>
      </c>
      <c r="CC109" s="237" t="s">
        <v>603</v>
      </c>
      <c r="CE109" s="226"/>
      <c r="CF109" s="227"/>
      <c r="CQ109" s="287">
        <f t="shared" si="650"/>
        <v>160</v>
      </c>
      <c r="CT109" s="437">
        <f t="shared" si="558"/>
        <v>0</v>
      </c>
      <c r="CU109" s="437">
        <f t="shared" si="559"/>
        <v>0</v>
      </c>
      <c r="CV109" s="437">
        <f t="shared" si="615"/>
        <v>19</v>
      </c>
      <c r="CW109" s="437">
        <f t="shared" si="616"/>
        <v>17</v>
      </c>
      <c r="CX109" s="437">
        <f t="shared" si="617"/>
        <v>5</v>
      </c>
      <c r="CY109" s="437">
        <f t="shared" si="618"/>
        <v>18</v>
      </c>
      <c r="CZ109" s="437">
        <f t="shared" si="619"/>
        <v>18</v>
      </c>
      <c r="DA109" s="437">
        <f t="shared" si="620"/>
        <v>15</v>
      </c>
      <c r="DB109" s="437">
        <f t="shared" si="621"/>
        <v>66</v>
      </c>
      <c r="DC109" s="437">
        <f t="shared" si="622"/>
        <v>66</v>
      </c>
      <c r="DD109" s="437">
        <f t="shared" si="564"/>
        <v>66</v>
      </c>
      <c r="DE109" s="437">
        <f t="shared" si="623"/>
        <v>89</v>
      </c>
      <c r="DF109" s="437">
        <f t="shared" si="624"/>
        <v>172</v>
      </c>
      <c r="DG109" s="496">
        <f t="shared" si="567"/>
        <v>172</v>
      </c>
      <c r="DH109" s="496">
        <f t="shared" si="596"/>
        <v>33</v>
      </c>
      <c r="DI109" s="496">
        <f t="shared" si="597"/>
        <v>33</v>
      </c>
      <c r="DJ109" s="496">
        <f t="shared" si="598"/>
        <v>30</v>
      </c>
      <c r="DK109" s="437">
        <f t="shared" si="599"/>
        <v>36</v>
      </c>
      <c r="DL109" s="633"/>
      <c r="DM109" s="633"/>
      <c r="DO109" s="447">
        <f t="shared" si="548"/>
        <v>-31</v>
      </c>
      <c r="DP109" s="447">
        <f t="shared" si="549"/>
        <v>-25</v>
      </c>
      <c r="DQ109" s="447">
        <f t="shared" si="550"/>
        <v>29</v>
      </c>
      <c r="DR109" s="447">
        <f t="shared" si="551"/>
        <v>22</v>
      </c>
      <c r="DS109" s="447">
        <f t="shared" si="552"/>
        <v>51</v>
      </c>
      <c r="DT109" s="447">
        <f t="shared" si="553"/>
        <v>87</v>
      </c>
      <c r="DU109" s="447">
        <f t="shared" si="554"/>
        <v>-115</v>
      </c>
      <c r="DV109" s="447">
        <f t="shared" si="555"/>
        <v>110</v>
      </c>
      <c r="DW109" s="447">
        <f t="shared" si="556"/>
        <v>18</v>
      </c>
      <c r="DX109" s="447">
        <f t="shared" si="557"/>
        <v>-10</v>
      </c>
      <c r="DY109" s="447">
        <f t="shared" si="538"/>
        <v>-51</v>
      </c>
      <c r="DZ109" s="447">
        <f t="shared" si="539"/>
        <v>90</v>
      </c>
      <c r="EA109" s="447">
        <f t="shared" si="540"/>
        <v>2</v>
      </c>
      <c r="EB109" s="447">
        <f t="shared" si="541"/>
        <v>-3</v>
      </c>
      <c r="EC109" s="447">
        <f t="shared" si="542"/>
        <v>-26</v>
      </c>
      <c r="ED109" s="447">
        <f t="shared" si="543"/>
        <v>2</v>
      </c>
      <c r="EE109" s="240">
        <f t="shared" si="544"/>
        <v>-37</v>
      </c>
    </row>
    <row r="110" spans="1:135" ht="16.5">
      <c r="A110" s="51" t="s">
        <v>1472</v>
      </c>
      <c r="B110" s="216" t="s">
        <v>31</v>
      </c>
      <c r="D110" s="216" t="s">
        <v>1087</v>
      </c>
      <c r="E110" s="216" t="s">
        <v>1040</v>
      </c>
      <c r="F110" s="222" t="s">
        <v>373</v>
      </c>
      <c r="G110" s="411" t="s">
        <v>230</v>
      </c>
      <c r="H110" s="226">
        <v>35</v>
      </c>
      <c r="I110" s="226">
        <v>0</v>
      </c>
      <c r="J110" s="241">
        <f>+H110</f>
        <v>35</v>
      </c>
      <c r="K110" s="242" t="s">
        <v>1823</v>
      </c>
      <c r="L110" s="441">
        <f>+N110</f>
        <v>36</v>
      </c>
      <c r="M110" s="443" t="s">
        <v>1823</v>
      </c>
      <c r="N110" s="226">
        <v>36</v>
      </c>
      <c r="O110" s="227">
        <v>0</v>
      </c>
      <c r="P110" s="226">
        <v>29</v>
      </c>
      <c r="Q110" s="226">
        <v>0</v>
      </c>
      <c r="R110" s="225">
        <v>47</v>
      </c>
      <c r="S110" s="227">
        <v>0</v>
      </c>
      <c r="T110" s="226">
        <v>41</v>
      </c>
      <c r="U110" s="226">
        <v>0</v>
      </c>
      <c r="V110" s="225">
        <v>37</v>
      </c>
      <c r="W110" s="227">
        <v>0</v>
      </c>
      <c r="X110" s="442">
        <f t="shared" ref="X110" si="699">+V110</f>
        <v>37</v>
      </c>
      <c r="Y110" s="443" t="s">
        <v>1823</v>
      </c>
      <c r="Z110" s="226">
        <v>21</v>
      </c>
      <c r="AA110" s="226">
        <v>0</v>
      </c>
      <c r="AB110" s="523">
        <v>28</v>
      </c>
      <c r="AC110" s="524">
        <v>0</v>
      </c>
      <c r="AD110" s="239">
        <v>38</v>
      </c>
      <c r="AE110" s="242" t="s">
        <v>1823</v>
      </c>
      <c r="AF110" s="226">
        <v>23</v>
      </c>
      <c r="AG110" s="226">
        <v>0</v>
      </c>
      <c r="AH110" s="441">
        <f>+AK110</f>
        <v>36</v>
      </c>
      <c r="AI110" s="454" t="s">
        <v>1823</v>
      </c>
      <c r="AJ110" s="266"/>
      <c r="AK110" s="225">
        <v>36</v>
      </c>
      <c r="AL110" s="227">
        <v>0</v>
      </c>
      <c r="AM110" s="441">
        <f>+AK110</f>
        <v>36</v>
      </c>
      <c r="AN110" s="443" t="s">
        <v>1823</v>
      </c>
      <c r="AO110" s="229">
        <v>12</v>
      </c>
      <c r="AP110" s="230">
        <v>0</v>
      </c>
      <c r="AQ110" s="229">
        <v>35</v>
      </c>
      <c r="AR110" s="230">
        <v>0</v>
      </c>
      <c r="AS110" s="229">
        <v>39</v>
      </c>
      <c r="AT110" s="230">
        <v>0</v>
      </c>
      <c r="AU110" s="229">
        <v>42</v>
      </c>
      <c r="AV110" s="230">
        <v>0</v>
      </c>
      <c r="AW110" s="241">
        <f t="shared" ref="AW110" si="700">+AY110</f>
        <v>0</v>
      </c>
      <c r="AX110" s="242" t="s">
        <v>1823</v>
      </c>
      <c r="AY110" s="241">
        <v>0</v>
      </c>
      <c r="AZ110" s="242" t="s">
        <v>1823</v>
      </c>
      <c r="BA110" s="241">
        <v>0</v>
      </c>
      <c r="BB110" s="242" t="s">
        <v>1823</v>
      </c>
      <c r="BC110" s="241">
        <f>+BA110</f>
        <v>0</v>
      </c>
      <c r="BD110" s="242" t="s">
        <v>1823</v>
      </c>
      <c r="BE110" s="241">
        <f>+BC110</f>
        <v>0</v>
      </c>
      <c r="BF110" s="242" t="s">
        <v>1823</v>
      </c>
      <c r="BG110" s="241">
        <f>+BE110</f>
        <v>0</v>
      </c>
      <c r="BH110" s="242" t="s">
        <v>1823</v>
      </c>
      <c r="BI110" s="241">
        <f>+BG110</f>
        <v>0</v>
      </c>
      <c r="BJ110" s="242" t="s">
        <v>1823</v>
      </c>
      <c r="BK110" s="241">
        <f>+BI110</f>
        <v>0</v>
      </c>
      <c r="BL110" s="242" t="s">
        <v>1823</v>
      </c>
      <c r="BM110" s="241">
        <f>+BK110</f>
        <v>0</v>
      </c>
      <c r="BN110" s="242" t="s">
        <v>1823</v>
      </c>
      <c r="BO110" s="267"/>
      <c r="BP110" s="248"/>
      <c r="BQ110" s="249"/>
      <c r="BR110" s="248"/>
      <c r="BS110" s="249"/>
      <c r="BT110" s="248"/>
      <c r="BU110" s="249"/>
      <c r="BV110" s="248"/>
      <c r="BW110" s="249"/>
      <c r="BX110" s="248"/>
      <c r="BY110" s="249"/>
      <c r="BZ110" s="248"/>
      <c r="CA110" s="249"/>
      <c r="CB110" s="250" t="s">
        <v>260</v>
      </c>
      <c r="CC110" s="237" t="s">
        <v>602</v>
      </c>
      <c r="CE110" s="226"/>
      <c r="CF110" s="227"/>
      <c r="CQ110" s="240">
        <f t="shared" si="650"/>
        <v>47</v>
      </c>
      <c r="CT110" s="437">
        <f t="shared" si="558"/>
        <v>35</v>
      </c>
      <c r="CU110" s="437">
        <f t="shared" si="559"/>
        <v>35</v>
      </c>
      <c r="CV110" s="437">
        <f t="shared" si="615"/>
        <v>36</v>
      </c>
      <c r="CW110" s="437">
        <f t="shared" si="616"/>
        <v>36</v>
      </c>
      <c r="CX110" s="437">
        <f t="shared" si="617"/>
        <v>29</v>
      </c>
      <c r="CY110" s="437">
        <f t="shared" si="618"/>
        <v>47</v>
      </c>
      <c r="CZ110" s="437">
        <f t="shared" si="619"/>
        <v>41</v>
      </c>
      <c r="DA110" s="437">
        <f t="shared" si="620"/>
        <v>37</v>
      </c>
      <c r="DB110" s="437">
        <f t="shared" si="621"/>
        <v>37</v>
      </c>
      <c r="DC110" s="437">
        <f t="shared" si="622"/>
        <v>21</v>
      </c>
      <c r="DD110" s="437">
        <f t="shared" si="564"/>
        <v>28</v>
      </c>
      <c r="DE110" s="437">
        <f t="shared" si="623"/>
        <v>38</v>
      </c>
      <c r="DF110" s="437">
        <f t="shared" si="624"/>
        <v>23</v>
      </c>
      <c r="DG110" s="496">
        <f t="shared" si="567"/>
        <v>36</v>
      </c>
      <c r="DH110" s="496">
        <f t="shared" si="596"/>
        <v>36</v>
      </c>
      <c r="DI110" s="496">
        <f t="shared" si="597"/>
        <v>36</v>
      </c>
      <c r="DJ110" s="496">
        <f t="shared" si="598"/>
        <v>12</v>
      </c>
      <c r="DK110" s="437">
        <f t="shared" si="599"/>
        <v>35</v>
      </c>
      <c r="DL110" s="633"/>
      <c r="DM110" s="633"/>
      <c r="DO110" s="447">
        <f t="shared" si="548"/>
        <v>-30</v>
      </c>
      <c r="DP110" s="447">
        <f t="shared" si="549"/>
        <v>-25</v>
      </c>
      <c r="DQ110" s="447">
        <f t="shared" si="550"/>
        <v>22</v>
      </c>
      <c r="DR110" s="447">
        <f t="shared" si="551"/>
        <v>40</v>
      </c>
      <c r="DS110" s="447">
        <f t="shared" si="552"/>
        <v>62</v>
      </c>
      <c r="DT110" s="447">
        <f t="shared" si="553"/>
        <v>81</v>
      </c>
      <c r="DU110" s="447">
        <f t="shared" si="554"/>
        <v>-119</v>
      </c>
      <c r="DV110" s="447">
        <f t="shared" si="555"/>
        <v>110</v>
      </c>
      <c r="DW110" s="447">
        <f t="shared" si="556"/>
        <v>2</v>
      </c>
      <c r="DX110" s="447">
        <f t="shared" si="557"/>
        <v>-19</v>
      </c>
      <c r="DY110" s="447">
        <f t="shared" si="538"/>
        <v>-41</v>
      </c>
      <c r="DZ110" s="447">
        <f t="shared" si="539"/>
        <v>75</v>
      </c>
      <c r="EA110" s="447">
        <f t="shared" si="540"/>
        <v>15</v>
      </c>
      <c r="EB110" s="447">
        <f t="shared" si="541"/>
        <v>-3</v>
      </c>
      <c r="EC110" s="447">
        <f t="shared" si="542"/>
        <v>-26</v>
      </c>
      <c r="ED110" s="447">
        <f t="shared" si="543"/>
        <v>-22</v>
      </c>
      <c r="EE110" s="240">
        <f t="shared" si="544"/>
        <v>-14</v>
      </c>
    </row>
    <row r="111" spans="1:135" ht="16.5">
      <c r="A111" s="51" t="s">
        <v>1472</v>
      </c>
      <c r="B111" s="216" t="s">
        <v>31</v>
      </c>
      <c r="D111" s="216" t="s">
        <v>1087</v>
      </c>
      <c r="E111" s="216" t="s">
        <v>1040</v>
      </c>
      <c r="F111" s="222" t="s">
        <v>373</v>
      </c>
      <c r="G111" s="411" t="s">
        <v>1530</v>
      </c>
      <c r="H111" s="226">
        <v>0</v>
      </c>
      <c r="I111" s="227">
        <v>0</v>
      </c>
      <c r="J111" s="226">
        <v>0</v>
      </c>
      <c r="K111" s="227">
        <v>0</v>
      </c>
      <c r="L111" s="441">
        <f>+N111</f>
        <v>6</v>
      </c>
      <c r="M111" s="443" t="s">
        <v>1823</v>
      </c>
      <c r="N111" s="226">
        <v>6</v>
      </c>
      <c r="O111" s="227">
        <v>0</v>
      </c>
      <c r="P111" s="226">
        <v>5</v>
      </c>
      <c r="Q111" s="226">
        <v>0</v>
      </c>
      <c r="R111" s="225">
        <v>5</v>
      </c>
      <c r="S111" s="227">
        <v>0</v>
      </c>
      <c r="T111" s="226">
        <v>8</v>
      </c>
      <c r="U111" s="226">
        <v>0</v>
      </c>
      <c r="V111" s="225">
        <v>6</v>
      </c>
      <c r="W111" s="227">
        <v>0</v>
      </c>
      <c r="X111" s="239">
        <f>+Z111</f>
        <v>3</v>
      </c>
      <c r="Y111" s="242" t="s">
        <v>1823</v>
      </c>
      <c r="Z111" s="225">
        <v>3</v>
      </c>
      <c r="AA111" s="226">
        <v>0</v>
      </c>
      <c r="AB111" s="523">
        <v>3</v>
      </c>
      <c r="AC111" s="524">
        <v>0</v>
      </c>
      <c r="AD111" s="239">
        <v>10</v>
      </c>
      <c r="AE111" s="242" t="s">
        <v>1823</v>
      </c>
      <c r="AF111" s="226">
        <v>4</v>
      </c>
      <c r="AG111" s="226">
        <v>0</v>
      </c>
      <c r="AH111" s="441">
        <f>+AK111</f>
        <v>12</v>
      </c>
      <c r="AI111" s="454" t="s">
        <v>1823</v>
      </c>
      <c r="AJ111" s="266">
        <v>42281</v>
      </c>
      <c r="AK111" s="225">
        <v>12</v>
      </c>
      <c r="AL111" s="226"/>
      <c r="AM111" s="241">
        <f t="shared" ref="AM111" si="701">+AK111</f>
        <v>12</v>
      </c>
      <c r="AN111" s="242" t="s">
        <v>1823</v>
      </c>
      <c r="AO111" s="229">
        <v>14</v>
      </c>
      <c r="AP111" s="230">
        <v>0</v>
      </c>
      <c r="AQ111" s="229">
        <v>0</v>
      </c>
      <c r="AR111" s="230">
        <v>0</v>
      </c>
      <c r="AS111" s="229">
        <v>2</v>
      </c>
      <c r="AT111" s="230">
        <v>0</v>
      </c>
      <c r="AU111" s="229">
        <v>0</v>
      </c>
      <c r="AV111" s="230">
        <v>0</v>
      </c>
      <c r="AW111" s="241">
        <f t="shared" ref="AW111" si="702">+AY111</f>
        <v>0</v>
      </c>
      <c r="AX111" s="242" t="s">
        <v>1823</v>
      </c>
      <c r="AY111" s="241">
        <v>0</v>
      </c>
      <c r="AZ111" s="242" t="s">
        <v>1823</v>
      </c>
      <c r="BA111" s="241">
        <v>0</v>
      </c>
      <c r="BB111" s="242" t="s">
        <v>1823</v>
      </c>
      <c r="BC111" s="241">
        <f>+BA111</f>
        <v>0</v>
      </c>
      <c r="BD111" s="242" t="s">
        <v>1823</v>
      </c>
      <c r="BE111" s="241">
        <f>+BC111</f>
        <v>0</v>
      </c>
      <c r="BF111" s="242" t="s">
        <v>1823</v>
      </c>
      <c r="BG111" s="241">
        <f>+BE111</f>
        <v>0</v>
      </c>
      <c r="BH111" s="242" t="s">
        <v>1823</v>
      </c>
      <c r="BI111" s="241">
        <f>+BG111</f>
        <v>0</v>
      </c>
      <c r="BJ111" s="242" t="s">
        <v>1823</v>
      </c>
      <c r="BK111" s="241">
        <f>+BI111</f>
        <v>0</v>
      </c>
      <c r="BL111" s="242" t="s">
        <v>1823</v>
      </c>
      <c r="BM111" s="241">
        <f>+BK111</f>
        <v>0</v>
      </c>
      <c r="BN111" s="242" t="s">
        <v>1823</v>
      </c>
      <c r="BO111" s="267"/>
      <c r="BP111" s="248"/>
      <c r="BQ111" s="249"/>
      <c r="BR111" s="248"/>
      <c r="BS111" s="249"/>
      <c r="BT111" s="248"/>
      <c r="BU111" s="249"/>
      <c r="BV111" s="248"/>
      <c r="BW111" s="249"/>
      <c r="BX111" s="248"/>
      <c r="BY111" s="249"/>
      <c r="BZ111" s="248"/>
      <c r="CA111" s="249"/>
      <c r="CB111" s="250"/>
      <c r="CE111" s="226"/>
      <c r="CF111" s="227"/>
      <c r="CQ111" s="240">
        <f t="shared" si="650"/>
        <v>12</v>
      </c>
      <c r="CT111" s="437">
        <f t="shared" si="558"/>
        <v>0</v>
      </c>
      <c r="CU111" s="437">
        <f t="shared" si="559"/>
        <v>0</v>
      </c>
      <c r="CV111" s="437">
        <f t="shared" si="615"/>
        <v>6</v>
      </c>
      <c r="CW111" s="437">
        <f t="shared" si="616"/>
        <v>6</v>
      </c>
      <c r="CX111" s="437">
        <f t="shared" si="617"/>
        <v>5</v>
      </c>
      <c r="CY111" s="437">
        <f t="shared" si="618"/>
        <v>5</v>
      </c>
      <c r="CZ111" s="437">
        <f t="shared" si="619"/>
        <v>8</v>
      </c>
      <c r="DA111" s="437">
        <f t="shared" si="620"/>
        <v>6</v>
      </c>
      <c r="DB111" s="437">
        <f t="shared" si="621"/>
        <v>3</v>
      </c>
      <c r="DC111" s="437">
        <f t="shared" si="622"/>
        <v>3</v>
      </c>
      <c r="DD111" s="437">
        <f t="shared" si="564"/>
        <v>3</v>
      </c>
      <c r="DE111" s="437">
        <f t="shared" si="623"/>
        <v>10</v>
      </c>
      <c r="DF111" s="437">
        <f t="shared" si="624"/>
        <v>4</v>
      </c>
      <c r="DG111" s="496">
        <f t="shared" si="567"/>
        <v>12</v>
      </c>
      <c r="DH111" s="496">
        <f t="shared" si="596"/>
        <v>12</v>
      </c>
      <c r="DI111" s="496">
        <f t="shared" si="597"/>
        <v>12</v>
      </c>
      <c r="DJ111" s="496">
        <f t="shared" si="598"/>
        <v>14</v>
      </c>
      <c r="DK111" s="437">
        <f t="shared" si="599"/>
        <v>0</v>
      </c>
      <c r="DL111" s="633"/>
      <c r="DM111" s="633"/>
      <c r="DO111" s="447">
        <f t="shared" si="548"/>
        <v>-24</v>
      </c>
      <c r="DP111" s="447">
        <f t="shared" si="549"/>
        <v>-25</v>
      </c>
      <c r="DQ111" s="447">
        <f t="shared" si="550"/>
        <v>21</v>
      </c>
      <c r="DR111" s="447">
        <f t="shared" si="551"/>
        <v>40</v>
      </c>
      <c r="DS111" s="447">
        <f t="shared" si="552"/>
        <v>61</v>
      </c>
      <c r="DT111" s="447">
        <f t="shared" si="553"/>
        <v>84</v>
      </c>
      <c r="DU111" s="447">
        <f t="shared" si="554"/>
        <v>-121</v>
      </c>
      <c r="DV111" s="447">
        <f t="shared" si="555"/>
        <v>107</v>
      </c>
      <c r="DW111" s="447">
        <f t="shared" si="556"/>
        <v>2</v>
      </c>
      <c r="DX111" s="447">
        <f t="shared" si="557"/>
        <v>-19</v>
      </c>
      <c r="DY111" s="447">
        <f t="shared" si="538"/>
        <v>-34</v>
      </c>
      <c r="DZ111" s="447">
        <f t="shared" si="539"/>
        <v>69</v>
      </c>
      <c r="EA111" s="447">
        <f t="shared" si="540"/>
        <v>23</v>
      </c>
      <c r="EB111" s="447">
        <f t="shared" si="541"/>
        <v>-3</v>
      </c>
      <c r="EC111" s="447">
        <f t="shared" si="542"/>
        <v>-26</v>
      </c>
      <c r="ED111" s="447">
        <f t="shared" si="543"/>
        <v>-20</v>
      </c>
      <c r="EE111" s="240">
        <f t="shared" si="544"/>
        <v>-28</v>
      </c>
    </row>
    <row r="112" spans="1:135" ht="16.5">
      <c r="A112" s="51" t="s">
        <v>1227</v>
      </c>
      <c r="B112" s="216" t="s">
        <v>31</v>
      </c>
      <c r="D112" s="216" t="s">
        <v>1087</v>
      </c>
      <c r="E112" s="216" t="s">
        <v>1040</v>
      </c>
      <c r="F112" s="222" t="s">
        <v>373</v>
      </c>
      <c r="G112" s="411" t="s">
        <v>282</v>
      </c>
      <c r="H112" s="226">
        <v>0</v>
      </c>
      <c r="I112" s="227">
        <v>0</v>
      </c>
      <c r="J112" s="239">
        <f>+H112</f>
        <v>0</v>
      </c>
      <c r="K112" s="242" t="s">
        <v>1823</v>
      </c>
      <c r="L112" s="239">
        <f>+J112</f>
        <v>0</v>
      </c>
      <c r="M112" s="242" t="s">
        <v>1823</v>
      </c>
      <c r="N112" s="226">
        <v>1</v>
      </c>
      <c r="O112" s="227">
        <v>0</v>
      </c>
      <c r="P112" s="225">
        <v>1</v>
      </c>
      <c r="Q112" s="226">
        <v>0</v>
      </c>
      <c r="R112" s="225">
        <v>2</v>
      </c>
      <c r="S112" s="227">
        <v>0</v>
      </c>
      <c r="T112" s="226">
        <v>1</v>
      </c>
      <c r="U112" s="226">
        <v>3</v>
      </c>
      <c r="V112" s="225">
        <v>3</v>
      </c>
      <c r="W112" s="227">
        <v>3</v>
      </c>
      <c r="X112" s="22">
        <f t="shared" ref="X112" si="703">+V112</f>
        <v>3</v>
      </c>
      <c r="Y112" s="21">
        <f t="shared" ref="Y112" si="704">+W112</f>
        <v>3</v>
      </c>
      <c r="Z112" s="22">
        <f t="shared" ref="Z112" si="705">+X112</f>
        <v>3</v>
      </c>
      <c r="AA112" s="22">
        <f t="shared" ref="AA112" si="706">+Y112</f>
        <v>3</v>
      </c>
      <c r="AB112" s="523">
        <v>3</v>
      </c>
      <c r="AC112" s="524">
        <v>3</v>
      </c>
      <c r="AD112" s="22">
        <f t="shared" ref="AD112:AD113" si="707">+AB112</f>
        <v>3</v>
      </c>
      <c r="AE112" s="21">
        <f t="shared" ref="AE112" si="708">+AC112</f>
        <v>3</v>
      </c>
      <c r="AF112" s="226">
        <v>3</v>
      </c>
      <c r="AG112" s="226">
        <v>3</v>
      </c>
      <c r="AH112" s="225">
        <v>1</v>
      </c>
      <c r="AI112" s="227">
        <v>5</v>
      </c>
      <c r="AJ112" s="266"/>
      <c r="AK112" s="225">
        <v>1</v>
      </c>
      <c r="AL112" s="227">
        <v>5</v>
      </c>
      <c r="AM112" s="241">
        <f>+AK112</f>
        <v>1</v>
      </c>
      <c r="AN112" s="253">
        <v>5</v>
      </c>
      <c r="AO112" s="229">
        <v>4</v>
      </c>
      <c r="AP112" s="230">
        <v>2</v>
      </c>
      <c r="AQ112" s="229">
        <v>6</v>
      </c>
      <c r="AR112" s="230">
        <v>2</v>
      </c>
      <c r="AS112" s="229">
        <v>5</v>
      </c>
      <c r="AT112" s="230">
        <v>2</v>
      </c>
      <c r="AU112" s="229">
        <v>2</v>
      </c>
      <c r="AV112" s="230">
        <v>2</v>
      </c>
      <c r="AW112" s="241">
        <f t="shared" ref="AW112" si="709">+AY112</f>
        <v>0</v>
      </c>
      <c r="AX112" s="242" t="s">
        <v>1823</v>
      </c>
      <c r="AY112" s="241">
        <v>0</v>
      </c>
      <c r="AZ112" s="242" t="s">
        <v>1823</v>
      </c>
      <c r="BA112" s="241">
        <v>0</v>
      </c>
      <c r="BB112" s="242" t="s">
        <v>1823</v>
      </c>
      <c r="BC112" s="241">
        <f>+BA112</f>
        <v>0</v>
      </c>
      <c r="BD112" s="242" t="s">
        <v>1823</v>
      </c>
      <c r="BE112" s="241">
        <f>+BC112</f>
        <v>0</v>
      </c>
      <c r="BF112" s="242" t="s">
        <v>1823</v>
      </c>
      <c r="BG112" s="241">
        <f>+BE112</f>
        <v>0</v>
      </c>
      <c r="BH112" s="242" t="s">
        <v>1823</v>
      </c>
      <c r="BI112" s="241">
        <f>+BG112</f>
        <v>0</v>
      </c>
      <c r="BJ112" s="242" t="s">
        <v>1823</v>
      </c>
      <c r="BK112" s="241">
        <f>+BI112</f>
        <v>0</v>
      </c>
      <c r="BL112" s="242" t="s">
        <v>1823</v>
      </c>
      <c r="BM112" s="241">
        <f>+BK112</f>
        <v>0</v>
      </c>
      <c r="BN112" s="242" t="s">
        <v>1823</v>
      </c>
      <c r="BO112" s="267"/>
      <c r="BP112" s="248"/>
      <c r="BQ112" s="249"/>
      <c r="BR112" s="248"/>
      <c r="BS112" s="249"/>
      <c r="BT112" s="248"/>
      <c r="BU112" s="249"/>
      <c r="BV112" s="248"/>
      <c r="BW112" s="249"/>
      <c r="BX112" s="248"/>
      <c r="BY112" s="249"/>
      <c r="BZ112" s="248"/>
      <c r="CA112" s="249"/>
      <c r="CB112" s="250" t="s">
        <v>262</v>
      </c>
      <c r="CC112" s="238" t="s">
        <v>602</v>
      </c>
      <c r="CD112" s="238"/>
      <c r="CE112" s="226"/>
      <c r="CF112" s="227"/>
      <c r="CQ112" s="240">
        <f t="shared" si="650"/>
        <v>5</v>
      </c>
      <c r="CT112" s="437">
        <f t="shared" si="558"/>
        <v>0</v>
      </c>
      <c r="CU112" s="437">
        <f t="shared" si="559"/>
        <v>0</v>
      </c>
      <c r="CV112" s="437">
        <f t="shared" si="615"/>
        <v>0</v>
      </c>
      <c r="CW112" s="437">
        <f t="shared" si="616"/>
        <v>1</v>
      </c>
      <c r="CX112" s="437">
        <f t="shared" si="617"/>
        <v>1</v>
      </c>
      <c r="CY112" s="437">
        <f t="shared" si="618"/>
        <v>2</v>
      </c>
      <c r="CZ112" s="437">
        <f t="shared" si="619"/>
        <v>4</v>
      </c>
      <c r="DA112" s="437">
        <f t="shared" si="620"/>
        <v>6</v>
      </c>
      <c r="DB112" s="437">
        <f t="shared" si="621"/>
        <v>6</v>
      </c>
      <c r="DC112" s="437">
        <f t="shared" si="622"/>
        <v>6</v>
      </c>
      <c r="DD112" s="437">
        <f t="shared" si="564"/>
        <v>6</v>
      </c>
      <c r="DE112" s="437">
        <f t="shared" si="623"/>
        <v>6</v>
      </c>
      <c r="DF112" s="437">
        <f t="shared" si="624"/>
        <v>6</v>
      </c>
      <c r="DG112" s="496">
        <f t="shared" si="567"/>
        <v>6</v>
      </c>
      <c r="DH112" s="496">
        <f t="shared" si="596"/>
        <v>6</v>
      </c>
      <c r="DI112" s="496">
        <f t="shared" si="597"/>
        <v>6</v>
      </c>
      <c r="DJ112" s="496">
        <f t="shared" si="598"/>
        <v>6</v>
      </c>
      <c r="DK112" s="437">
        <f t="shared" si="599"/>
        <v>8</v>
      </c>
      <c r="DL112" s="633"/>
      <c r="DM112" s="633"/>
      <c r="DO112" s="447">
        <f t="shared" si="548"/>
        <v>-24</v>
      </c>
      <c r="DP112" s="447">
        <f t="shared" si="549"/>
        <v>-24</v>
      </c>
      <c r="DQ112" s="447">
        <f t="shared" si="550"/>
        <v>21</v>
      </c>
      <c r="DR112" s="447">
        <f t="shared" si="551"/>
        <v>41</v>
      </c>
      <c r="DS112" s="447">
        <f t="shared" si="552"/>
        <v>62</v>
      </c>
      <c r="DT112" s="447">
        <f t="shared" si="553"/>
        <v>86</v>
      </c>
      <c r="DU112" s="447">
        <f t="shared" si="554"/>
        <v>-119</v>
      </c>
      <c r="DV112" s="447">
        <f t="shared" si="555"/>
        <v>107</v>
      </c>
      <c r="DW112" s="447">
        <f t="shared" si="556"/>
        <v>2</v>
      </c>
      <c r="DX112" s="447">
        <f t="shared" si="557"/>
        <v>-19</v>
      </c>
      <c r="DY112" s="447">
        <f t="shared" si="538"/>
        <v>-34</v>
      </c>
      <c r="DZ112" s="447">
        <f t="shared" si="539"/>
        <v>69</v>
      </c>
      <c r="EA112" s="447">
        <f t="shared" si="540"/>
        <v>23</v>
      </c>
      <c r="EB112" s="447">
        <f t="shared" si="541"/>
        <v>-3</v>
      </c>
      <c r="EC112" s="447">
        <f t="shared" si="542"/>
        <v>-26</v>
      </c>
      <c r="ED112" s="447">
        <f t="shared" si="543"/>
        <v>-20</v>
      </c>
      <c r="EE112" s="240">
        <f t="shared" si="544"/>
        <v>-26</v>
      </c>
    </row>
    <row r="113" spans="1:135" ht="16.5">
      <c r="A113" s="51" t="s">
        <v>1232</v>
      </c>
      <c r="B113" s="216" t="s">
        <v>31</v>
      </c>
      <c r="D113" s="216" t="s">
        <v>1087</v>
      </c>
      <c r="E113" s="216" t="s">
        <v>1040</v>
      </c>
      <c r="F113" s="222" t="s">
        <v>373</v>
      </c>
      <c r="G113" s="411" t="s">
        <v>352</v>
      </c>
      <c r="H113" s="225">
        <v>2</v>
      </c>
      <c r="I113" s="227">
        <v>2</v>
      </c>
      <c r="J113" s="239">
        <f>+L113</f>
        <v>1</v>
      </c>
      <c r="K113" s="242" t="s">
        <v>1823</v>
      </c>
      <c r="L113" s="241">
        <f>+N113</f>
        <v>1</v>
      </c>
      <c r="M113" s="242" t="s">
        <v>1823</v>
      </c>
      <c r="N113" s="226">
        <v>1</v>
      </c>
      <c r="O113" s="227">
        <v>0</v>
      </c>
      <c r="P113" s="225">
        <v>1</v>
      </c>
      <c r="Q113" s="226">
        <v>0</v>
      </c>
      <c r="R113" s="3">
        <v>1</v>
      </c>
      <c r="S113" s="227">
        <v>0</v>
      </c>
      <c r="T113" s="226">
        <v>0</v>
      </c>
      <c r="U113" s="226">
        <v>0</v>
      </c>
      <c r="V113" s="225">
        <v>0</v>
      </c>
      <c r="W113" s="227">
        <v>0</v>
      </c>
      <c r="X113" s="441">
        <f>+Z113</f>
        <v>0</v>
      </c>
      <c r="Y113" s="442">
        <f>+AA113</f>
        <v>5</v>
      </c>
      <c r="Z113" s="277">
        <v>0</v>
      </c>
      <c r="AA113" s="312">
        <v>5</v>
      </c>
      <c r="AB113" s="533">
        <v>3</v>
      </c>
      <c r="AC113" s="534">
        <v>3</v>
      </c>
      <c r="AD113" s="479">
        <f t="shared" si="707"/>
        <v>3</v>
      </c>
      <c r="AE113" s="491">
        <f>+AC113</f>
        <v>3</v>
      </c>
      <c r="AF113" s="10">
        <v>2</v>
      </c>
      <c r="AG113" s="226">
        <v>0</v>
      </c>
      <c r="AH113" s="277">
        <v>3</v>
      </c>
      <c r="AI113" s="278">
        <v>4</v>
      </c>
      <c r="AJ113" s="266"/>
      <c r="AK113" s="225">
        <v>0</v>
      </c>
      <c r="AL113" s="286">
        <v>6</v>
      </c>
      <c r="AM113" s="184" t="s">
        <v>1823</v>
      </c>
      <c r="AN113" s="512">
        <f>+AP113</f>
        <v>5</v>
      </c>
      <c r="AO113" s="226">
        <v>0</v>
      </c>
      <c r="AP113" s="284">
        <v>5</v>
      </c>
      <c r="AQ113" s="229">
        <v>1</v>
      </c>
      <c r="AR113" s="230">
        <v>4</v>
      </c>
      <c r="AS113" s="229">
        <v>1</v>
      </c>
      <c r="AT113" s="230">
        <v>4</v>
      </c>
      <c r="AU113" s="229">
        <v>1</v>
      </c>
      <c r="AV113" s="230">
        <v>0</v>
      </c>
      <c r="AW113" s="241">
        <v>0</v>
      </c>
      <c r="AX113" s="242" t="s">
        <v>1823</v>
      </c>
      <c r="AY113" s="241">
        <v>0</v>
      </c>
      <c r="AZ113" s="242" t="s">
        <v>1823</v>
      </c>
      <c r="BA113" s="241">
        <v>0</v>
      </c>
      <c r="BB113" s="242" t="s">
        <v>1823</v>
      </c>
      <c r="BC113" s="241">
        <v>0</v>
      </c>
      <c r="BD113" s="242" t="s">
        <v>1823</v>
      </c>
      <c r="BE113" s="241">
        <v>0</v>
      </c>
      <c r="BF113" s="242" t="s">
        <v>1823</v>
      </c>
      <c r="BG113" s="241">
        <v>0</v>
      </c>
      <c r="BH113" s="242" t="s">
        <v>1823</v>
      </c>
      <c r="BI113" s="241">
        <v>0</v>
      </c>
      <c r="BJ113" s="242" t="s">
        <v>1823</v>
      </c>
      <c r="BK113" s="241">
        <v>0</v>
      </c>
      <c r="BL113" s="242" t="s">
        <v>1823</v>
      </c>
      <c r="BM113" s="241">
        <v>0</v>
      </c>
      <c r="BN113" s="242" t="s">
        <v>1823</v>
      </c>
      <c r="BO113" s="267"/>
      <c r="BP113" s="248"/>
      <c r="BQ113" s="249"/>
      <c r="BR113" s="248"/>
      <c r="BS113" s="249"/>
      <c r="BT113" s="248"/>
      <c r="BU113" s="249"/>
      <c r="BV113" s="248"/>
      <c r="BW113" s="249"/>
      <c r="BX113" s="248"/>
      <c r="BY113" s="249"/>
      <c r="BZ113" s="248"/>
      <c r="CA113" s="249"/>
      <c r="CB113" s="250" t="s">
        <v>262</v>
      </c>
      <c r="CC113" s="238" t="s">
        <v>632</v>
      </c>
      <c r="CD113" s="238"/>
      <c r="CE113" s="226"/>
      <c r="CF113" s="227"/>
      <c r="CQ113" s="240">
        <f t="shared" si="650"/>
        <v>5</v>
      </c>
      <c r="CT113" s="437">
        <f t="shared" ref="CT113:CT147" si="710">IF(I113="nd",+H113,+H113+I113)</f>
        <v>4</v>
      </c>
      <c r="CU113" s="437">
        <f t="shared" si="559"/>
        <v>1</v>
      </c>
      <c r="CV113" s="437">
        <f t="shared" si="615"/>
        <v>1</v>
      </c>
      <c r="CW113" s="437">
        <f t="shared" si="616"/>
        <v>1</v>
      </c>
      <c r="CX113" s="437">
        <f t="shared" si="617"/>
        <v>1</v>
      </c>
      <c r="CY113" s="437">
        <f t="shared" si="618"/>
        <v>1</v>
      </c>
      <c r="CZ113" s="437">
        <f t="shared" si="619"/>
        <v>0</v>
      </c>
      <c r="DA113" s="437">
        <f t="shared" si="620"/>
        <v>0</v>
      </c>
      <c r="DB113" s="437">
        <f>+Y113</f>
        <v>5</v>
      </c>
      <c r="DC113" s="437">
        <f t="shared" si="622"/>
        <v>5</v>
      </c>
      <c r="DD113" s="437">
        <f t="shared" si="564"/>
        <v>6</v>
      </c>
      <c r="DE113" s="437">
        <f t="shared" si="623"/>
        <v>6</v>
      </c>
      <c r="DF113" s="437">
        <f t="shared" si="624"/>
        <v>2</v>
      </c>
      <c r="DG113" s="496">
        <f t="shared" si="567"/>
        <v>7</v>
      </c>
      <c r="DH113" s="496">
        <f t="shared" si="596"/>
        <v>6</v>
      </c>
      <c r="DI113" s="496">
        <f>+AN113</f>
        <v>5</v>
      </c>
      <c r="DJ113" s="496">
        <f t="shared" si="598"/>
        <v>5</v>
      </c>
      <c r="DK113" s="437">
        <f t="shared" si="599"/>
        <v>5</v>
      </c>
      <c r="DL113" s="633"/>
      <c r="DM113" s="633"/>
      <c r="DO113" s="447">
        <f t="shared" si="548"/>
        <v>-24</v>
      </c>
      <c r="DP113" s="447">
        <f t="shared" si="549"/>
        <v>-24</v>
      </c>
      <c r="DQ113" s="447">
        <f t="shared" si="550"/>
        <v>21</v>
      </c>
      <c r="DR113" s="447">
        <f t="shared" si="551"/>
        <v>41</v>
      </c>
      <c r="DS113" s="447">
        <f t="shared" si="552"/>
        <v>62</v>
      </c>
      <c r="DT113" s="447">
        <f t="shared" si="553"/>
        <v>85</v>
      </c>
      <c r="DU113" s="447">
        <f t="shared" si="554"/>
        <v>-119</v>
      </c>
      <c r="DV113" s="447">
        <f t="shared" si="555"/>
        <v>112</v>
      </c>
      <c r="DW113" s="447">
        <f t="shared" si="556"/>
        <v>2</v>
      </c>
      <c r="DX113" s="447">
        <f t="shared" si="557"/>
        <v>-18</v>
      </c>
      <c r="DY113" s="447">
        <f t="shared" si="538"/>
        <v>-34</v>
      </c>
      <c r="DZ113" s="447">
        <f t="shared" si="539"/>
        <v>65</v>
      </c>
      <c r="EA113" s="447">
        <f t="shared" si="540"/>
        <v>28</v>
      </c>
      <c r="EB113" s="447">
        <f t="shared" si="541"/>
        <v>-2</v>
      </c>
      <c r="EC113" s="447">
        <f t="shared" si="542"/>
        <v>-28</v>
      </c>
      <c r="ED113" s="447">
        <f t="shared" si="543"/>
        <v>-20</v>
      </c>
      <c r="EE113" s="240">
        <f t="shared" si="544"/>
        <v>-26</v>
      </c>
    </row>
    <row r="114" spans="1:135" ht="16.5">
      <c r="A114" s="51" t="s">
        <v>1472</v>
      </c>
      <c r="B114" s="216" t="s">
        <v>31</v>
      </c>
      <c r="D114" s="216" t="s">
        <v>1087</v>
      </c>
      <c r="E114" s="216" t="s">
        <v>1040</v>
      </c>
      <c r="F114" s="222" t="s">
        <v>373</v>
      </c>
      <c r="G114" s="411" t="s">
        <v>1277</v>
      </c>
      <c r="H114" s="225">
        <v>6</v>
      </c>
      <c r="I114" s="227">
        <v>0</v>
      </c>
      <c r="J114" s="226">
        <v>9</v>
      </c>
      <c r="K114" s="227">
        <v>0</v>
      </c>
      <c r="L114" s="225">
        <v>5</v>
      </c>
      <c r="M114" s="227">
        <v>0</v>
      </c>
      <c r="N114" s="226">
        <v>8</v>
      </c>
      <c r="O114" s="227">
        <v>0</v>
      </c>
      <c r="P114" s="225">
        <v>1</v>
      </c>
      <c r="Q114" s="226">
        <v>0</v>
      </c>
      <c r="R114" s="225">
        <v>5</v>
      </c>
      <c r="S114" s="227">
        <v>0</v>
      </c>
      <c r="T114" s="441">
        <f>+V114</f>
        <v>13</v>
      </c>
      <c r="U114" s="443" t="s">
        <v>1823</v>
      </c>
      <c r="V114" s="225">
        <v>13</v>
      </c>
      <c r="W114" s="227">
        <v>0</v>
      </c>
      <c r="X114" s="560">
        <f>+V114</f>
        <v>13</v>
      </c>
      <c r="Y114" s="559" t="s">
        <v>1823</v>
      </c>
      <c r="Z114" s="560">
        <f>+X114</f>
        <v>13</v>
      </c>
      <c r="AA114" s="559" t="s">
        <v>1823</v>
      </c>
      <c r="AB114" s="523">
        <v>16</v>
      </c>
      <c r="AC114" s="524">
        <v>0</v>
      </c>
      <c r="AD114" s="503">
        <f>+AF114</f>
        <v>19</v>
      </c>
      <c r="AE114" s="443" t="s">
        <v>1823</v>
      </c>
      <c r="AF114" s="226">
        <v>19</v>
      </c>
      <c r="AG114" s="226">
        <v>0</v>
      </c>
      <c r="AH114" s="225">
        <v>16</v>
      </c>
      <c r="AI114" s="227">
        <v>0</v>
      </c>
      <c r="AJ114" s="266"/>
      <c r="AK114" s="225">
        <v>16</v>
      </c>
      <c r="AL114" s="226">
        <v>0</v>
      </c>
      <c r="AM114" s="225">
        <v>14</v>
      </c>
      <c r="AN114" s="227">
        <v>0</v>
      </c>
      <c r="AO114" s="442">
        <f>+AM114</f>
        <v>14</v>
      </c>
      <c r="AP114" s="443" t="s">
        <v>1823</v>
      </c>
      <c r="AQ114" s="229">
        <v>0</v>
      </c>
      <c r="AR114" s="230">
        <v>0</v>
      </c>
      <c r="AS114" s="229">
        <v>0</v>
      </c>
      <c r="AT114" s="230">
        <v>0</v>
      </c>
      <c r="AU114" s="229">
        <v>0</v>
      </c>
      <c r="AV114" s="230">
        <v>0</v>
      </c>
      <c r="AW114" s="241">
        <v>0</v>
      </c>
      <c r="AX114" s="242" t="s">
        <v>1823</v>
      </c>
      <c r="AY114" s="241">
        <v>0</v>
      </c>
      <c r="AZ114" s="242" t="s">
        <v>1823</v>
      </c>
      <c r="BA114" s="241">
        <v>0</v>
      </c>
      <c r="BB114" s="242" t="s">
        <v>1823</v>
      </c>
      <c r="BC114" s="241">
        <v>0</v>
      </c>
      <c r="BD114" s="242" t="s">
        <v>1823</v>
      </c>
      <c r="BE114" s="241">
        <v>0</v>
      </c>
      <c r="BF114" s="242" t="s">
        <v>1823</v>
      </c>
      <c r="BG114" s="229">
        <v>0</v>
      </c>
      <c r="BH114" s="229">
        <v>0</v>
      </c>
      <c r="BI114" s="241">
        <v>0</v>
      </c>
      <c r="BJ114" s="242" t="s">
        <v>1823</v>
      </c>
      <c r="BK114" s="241">
        <v>0</v>
      </c>
      <c r="BL114" s="242" t="s">
        <v>1823</v>
      </c>
      <c r="BM114" s="241">
        <v>0</v>
      </c>
      <c r="BN114" s="242" t="s">
        <v>1823</v>
      </c>
      <c r="BO114" s="267"/>
      <c r="BP114" s="248"/>
      <c r="BQ114" s="249"/>
      <c r="BR114" s="248"/>
      <c r="BS114" s="249"/>
      <c r="BT114" s="248"/>
      <c r="BU114" s="249"/>
      <c r="BV114" s="248"/>
      <c r="BW114" s="249"/>
      <c r="BX114" s="248"/>
      <c r="BY114" s="249"/>
      <c r="BZ114" s="248"/>
      <c r="CA114" s="249"/>
      <c r="CB114" s="250" t="s">
        <v>262</v>
      </c>
      <c r="CC114" s="238" t="s">
        <v>603</v>
      </c>
      <c r="CD114" s="238"/>
      <c r="CE114" s="226"/>
      <c r="CF114" s="227"/>
      <c r="CQ114" s="240">
        <f t="shared" si="650"/>
        <v>19</v>
      </c>
      <c r="CT114" s="437">
        <f t="shared" si="710"/>
        <v>6</v>
      </c>
      <c r="CU114" s="437">
        <f t="shared" si="559"/>
        <v>9</v>
      </c>
      <c r="CV114" s="437">
        <f t="shared" si="615"/>
        <v>5</v>
      </c>
      <c r="CW114" s="437">
        <f t="shared" si="616"/>
        <v>8</v>
      </c>
      <c r="CX114" s="437">
        <f t="shared" si="617"/>
        <v>1</v>
      </c>
      <c r="CY114" s="437">
        <f t="shared" si="618"/>
        <v>5</v>
      </c>
      <c r="CZ114" s="437">
        <f t="shared" si="619"/>
        <v>13</v>
      </c>
      <c r="DA114" s="437">
        <f t="shared" si="620"/>
        <v>13</v>
      </c>
      <c r="DB114" s="437">
        <f t="shared" ref="DB114:DB122" si="711">IF(Y114="nd",+X114,+X114+Y114)</f>
        <v>13</v>
      </c>
      <c r="DC114" s="437">
        <f t="shared" si="622"/>
        <v>13</v>
      </c>
      <c r="DD114" s="437">
        <f t="shared" si="564"/>
        <v>16</v>
      </c>
      <c r="DE114" s="437">
        <f t="shared" si="623"/>
        <v>19</v>
      </c>
      <c r="DF114" s="437">
        <f t="shared" si="624"/>
        <v>19</v>
      </c>
      <c r="DG114" s="496">
        <f t="shared" ref="DG114:DG148" si="712">IF(AI114="nd",+AH114,+AH114+AI114)</f>
        <v>16</v>
      </c>
      <c r="DH114" s="496">
        <f t="shared" si="596"/>
        <v>16</v>
      </c>
      <c r="DI114" s="496">
        <f t="shared" ref="DI114:DI122" si="713">IF(AN114="nd",+AM114,+AM114+AN114)</f>
        <v>14</v>
      </c>
      <c r="DJ114" s="496">
        <f t="shared" si="598"/>
        <v>14</v>
      </c>
      <c r="DK114" s="437">
        <f t="shared" si="599"/>
        <v>0</v>
      </c>
      <c r="DL114" s="633"/>
      <c r="DM114" s="633"/>
      <c r="DO114" s="447">
        <f t="shared" si="548"/>
        <v>-28</v>
      </c>
      <c r="DP114" s="447">
        <f t="shared" si="549"/>
        <v>-21</v>
      </c>
      <c r="DQ114" s="447">
        <f t="shared" si="550"/>
        <v>14</v>
      </c>
      <c r="DR114" s="447">
        <f t="shared" si="551"/>
        <v>45</v>
      </c>
      <c r="DS114" s="447">
        <f t="shared" si="552"/>
        <v>59</v>
      </c>
      <c r="DT114" s="447">
        <f t="shared" si="553"/>
        <v>93</v>
      </c>
      <c r="DU114" s="447">
        <f t="shared" si="554"/>
        <v>-119</v>
      </c>
      <c r="DV114" s="447">
        <f t="shared" si="555"/>
        <v>112</v>
      </c>
      <c r="DW114" s="447">
        <f t="shared" si="556"/>
        <v>2</v>
      </c>
      <c r="DX114" s="447">
        <f t="shared" si="557"/>
        <v>-15</v>
      </c>
      <c r="DY114" s="447">
        <f t="shared" si="538"/>
        <v>-31</v>
      </c>
      <c r="DZ114" s="447">
        <f t="shared" si="539"/>
        <v>65</v>
      </c>
      <c r="EA114" s="447">
        <f t="shared" si="540"/>
        <v>25</v>
      </c>
      <c r="EB114" s="447">
        <f t="shared" si="541"/>
        <v>0</v>
      </c>
      <c r="EC114" s="447">
        <f t="shared" si="542"/>
        <v>-30</v>
      </c>
      <c r="ED114" s="447">
        <f t="shared" si="543"/>
        <v>-20</v>
      </c>
      <c r="EE114" s="240">
        <f t="shared" si="544"/>
        <v>-40</v>
      </c>
    </row>
    <row r="115" spans="1:135" ht="16.5">
      <c r="A115" s="216" t="s">
        <v>1227</v>
      </c>
      <c r="B115" s="216" t="s">
        <v>31</v>
      </c>
      <c r="D115" s="216" t="s">
        <v>1087</v>
      </c>
      <c r="E115" s="216" t="s">
        <v>1040</v>
      </c>
      <c r="F115" s="222" t="s">
        <v>373</v>
      </c>
      <c r="G115" s="411" t="s">
        <v>1235</v>
      </c>
      <c r="H115" s="225">
        <v>0</v>
      </c>
      <c r="I115" s="227">
        <v>0</v>
      </c>
      <c r="J115" s="225">
        <v>0</v>
      </c>
      <c r="K115" s="227">
        <v>0</v>
      </c>
      <c r="L115" s="225">
        <v>0</v>
      </c>
      <c r="M115" s="227">
        <v>0</v>
      </c>
      <c r="N115" s="225">
        <v>0</v>
      </c>
      <c r="O115" s="227">
        <v>0</v>
      </c>
      <c r="P115" s="225">
        <v>0</v>
      </c>
      <c r="Q115" s="227">
        <v>0</v>
      </c>
      <c r="R115" s="225">
        <v>0</v>
      </c>
      <c r="S115" s="227">
        <v>0</v>
      </c>
      <c r="T115" s="225">
        <v>0</v>
      </c>
      <c r="U115" s="227">
        <v>0</v>
      </c>
      <c r="V115" s="225">
        <v>0</v>
      </c>
      <c r="W115" s="227">
        <v>0</v>
      </c>
      <c r="X115" s="241">
        <f>+AD115</f>
        <v>0</v>
      </c>
      <c r="Y115" s="242" t="s">
        <v>1823</v>
      </c>
      <c r="Z115" s="241">
        <f>+AF115</f>
        <v>0</v>
      </c>
      <c r="AA115" s="252" t="s">
        <v>1823</v>
      </c>
      <c r="AB115" s="523">
        <v>0</v>
      </c>
      <c r="AC115" s="524">
        <v>0</v>
      </c>
      <c r="AD115" s="226">
        <v>0</v>
      </c>
      <c r="AE115" s="227">
        <v>0</v>
      </c>
      <c r="AF115" s="226">
        <v>0</v>
      </c>
      <c r="AG115" s="226">
        <v>0</v>
      </c>
      <c r="AH115" s="225">
        <v>0</v>
      </c>
      <c r="AI115" s="227">
        <v>0</v>
      </c>
      <c r="AJ115" s="266"/>
      <c r="AK115" s="225">
        <v>0</v>
      </c>
      <c r="AL115" s="227">
        <v>0</v>
      </c>
      <c r="AM115" s="225">
        <v>0</v>
      </c>
      <c r="AN115" s="227">
        <v>0</v>
      </c>
      <c r="AO115" s="239">
        <v>0</v>
      </c>
      <c r="AP115" s="242" t="s">
        <v>1823</v>
      </c>
      <c r="AQ115" s="229">
        <v>0</v>
      </c>
      <c r="AR115" s="230">
        <v>0</v>
      </c>
      <c r="AS115" s="229">
        <v>1</v>
      </c>
      <c r="AT115" s="230">
        <v>0</v>
      </c>
      <c r="AU115" s="229">
        <v>1</v>
      </c>
      <c r="AV115" s="230">
        <v>0</v>
      </c>
      <c r="AW115" s="241">
        <v>0</v>
      </c>
      <c r="AX115" s="242" t="s">
        <v>1823</v>
      </c>
      <c r="AY115" s="241">
        <v>0</v>
      </c>
      <c r="AZ115" s="242" t="s">
        <v>1823</v>
      </c>
      <c r="BA115" s="241">
        <v>0</v>
      </c>
      <c r="BB115" s="242" t="s">
        <v>1823</v>
      </c>
      <c r="BC115" s="241">
        <v>0</v>
      </c>
      <c r="BD115" s="242" t="s">
        <v>1823</v>
      </c>
      <c r="BE115" s="241">
        <v>0</v>
      </c>
      <c r="BF115" s="242" t="s">
        <v>1823</v>
      </c>
      <c r="BG115" s="229">
        <v>0</v>
      </c>
      <c r="BH115" s="229">
        <v>0</v>
      </c>
      <c r="BI115" s="241">
        <v>0</v>
      </c>
      <c r="BJ115" s="242" t="s">
        <v>1823</v>
      </c>
      <c r="BK115" s="241">
        <v>0</v>
      </c>
      <c r="BL115" s="242" t="s">
        <v>1823</v>
      </c>
      <c r="BM115" s="241">
        <v>0</v>
      </c>
      <c r="BN115" s="242" t="s">
        <v>1823</v>
      </c>
      <c r="BO115" s="267"/>
      <c r="BP115" s="248"/>
      <c r="BQ115" s="249"/>
      <c r="BR115" s="248"/>
      <c r="BS115" s="249"/>
      <c r="BT115" s="248"/>
      <c r="BU115" s="249"/>
      <c r="BV115" s="248"/>
      <c r="BW115" s="249"/>
      <c r="BX115" s="248"/>
      <c r="BY115" s="249"/>
      <c r="BZ115" s="248"/>
      <c r="CA115" s="249"/>
      <c r="CB115" s="250" t="s">
        <v>654</v>
      </c>
      <c r="CC115" s="238"/>
      <c r="CD115" s="238"/>
      <c r="CE115" s="226"/>
      <c r="CF115" s="227"/>
      <c r="CQ115" s="240">
        <f t="shared" si="650"/>
        <v>0</v>
      </c>
      <c r="CT115" s="437">
        <f t="shared" si="710"/>
        <v>0</v>
      </c>
      <c r="CU115" s="437">
        <f t="shared" si="559"/>
        <v>0</v>
      </c>
      <c r="CV115" s="437">
        <f t="shared" si="615"/>
        <v>0</v>
      </c>
      <c r="CW115" s="437">
        <f t="shared" si="616"/>
        <v>0</v>
      </c>
      <c r="CX115" s="437">
        <f t="shared" si="617"/>
        <v>0</v>
      </c>
      <c r="CY115" s="437">
        <f t="shared" si="618"/>
        <v>0</v>
      </c>
      <c r="CZ115" s="437">
        <f t="shared" si="619"/>
        <v>0</v>
      </c>
      <c r="DA115" s="437">
        <f t="shared" si="620"/>
        <v>0</v>
      </c>
      <c r="DB115" s="437">
        <f t="shared" si="711"/>
        <v>0</v>
      </c>
      <c r="DC115" s="437">
        <f t="shared" si="622"/>
        <v>0</v>
      </c>
      <c r="DD115" s="437">
        <f t="shared" si="564"/>
        <v>0</v>
      </c>
      <c r="DE115" s="437">
        <f t="shared" si="623"/>
        <v>0</v>
      </c>
      <c r="DF115" s="437">
        <f t="shared" si="624"/>
        <v>0</v>
      </c>
      <c r="DG115" s="496">
        <f t="shared" si="712"/>
        <v>0</v>
      </c>
      <c r="DH115" s="496">
        <f t="shared" si="596"/>
        <v>0</v>
      </c>
      <c r="DI115" s="496">
        <f t="shared" si="713"/>
        <v>0</v>
      </c>
      <c r="DJ115" s="496">
        <f t="shared" si="598"/>
        <v>0</v>
      </c>
      <c r="DK115" s="437">
        <f t="shared" si="599"/>
        <v>0</v>
      </c>
      <c r="DL115" s="633"/>
      <c r="DM115" s="633"/>
      <c r="DO115" s="447">
        <f t="shared" si="548"/>
        <v>-28</v>
      </c>
      <c r="DP115" s="447">
        <f t="shared" si="549"/>
        <v>-21</v>
      </c>
      <c r="DQ115" s="447">
        <f t="shared" si="550"/>
        <v>14</v>
      </c>
      <c r="DR115" s="447">
        <f t="shared" si="551"/>
        <v>45</v>
      </c>
      <c r="DS115" s="447">
        <f t="shared" si="552"/>
        <v>59</v>
      </c>
      <c r="DT115" s="447">
        <f t="shared" si="553"/>
        <v>93</v>
      </c>
      <c r="DU115" s="447">
        <f t="shared" si="554"/>
        <v>-119</v>
      </c>
      <c r="DV115" s="447">
        <f t="shared" si="555"/>
        <v>112</v>
      </c>
      <c r="DW115" s="447">
        <f t="shared" si="556"/>
        <v>2</v>
      </c>
      <c r="DX115" s="447">
        <f t="shared" si="557"/>
        <v>-15</v>
      </c>
      <c r="DY115" s="447">
        <f t="shared" si="538"/>
        <v>-31</v>
      </c>
      <c r="DZ115" s="447">
        <f t="shared" si="539"/>
        <v>65</v>
      </c>
      <c r="EA115" s="447">
        <f t="shared" si="540"/>
        <v>25</v>
      </c>
      <c r="EB115" s="447">
        <f t="shared" si="541"/>
        <v>0</v>
      </c>
      <c r="EC115" s="447">
        <f t="shared" si="542"/>
        <v>-30</v>
      </c>
      <c r="ED115" s="447">
        <f t="shared" si="543"/>
        <v>-20</v>
      </c>
      <c r="EE115" s="240">
        <f t="shared" si="544"/>
        <v>-40</v>
      </c>
    </row>
    <row r="116" spans="1:135" ht="16.5">
      <c r="A116" s="216" t="s">
        <v>1227</v>
      </c>
      <c r="B116" s="216" t="s">
        <v>31</v>
      </c>
      <c r="D116" s="216" t="s">
        <v>1087</v>
      </c>
      <c r="E116" s="216" t="s">
        <v>1040</v>
      </c>
      <c r="F116" s="222" t="s">
        <v>373</v>
      </c>
      <c r="G116" s="411" t="s">
        <v>284</v>
      </c>
      <c r="H116" s="225">
        <v>0</v>
      </c>
      <c r="I116" s="227">
        <v>0</v>
      </c>
      <c r="J116" s="241">
        <f>+P116</f>
        <v>0</v>
      </c>
      <c r="K116" s="242" t="s">
        <v>1823</v>
      </c>
      <c r="L116" s="241">
        <f>+R116</f>
        <v>0</v>
      </c>
      <c r="M116" s="242" t="s">
        <v>1823</v>
      </c>
      <c r="N116" s="226">
        <v>0</v>
      </c>
      <c r="O116" s="227">
        <v>0</v>
      </c>
      <c r="P116" s="226">
        <v>0</v>
      </c>
      <c r="Q116" s="226">
        <v>0</v>
      </c>
      <c r="R116" s="225">
        <v>0</v>
      </c>
      <c r="S116" s="227">
        <v>0</v>
      </c>
      <c r="T116" s="226">
        <v>0</v>
      </c>
      <c r="U116" s="226">
        <v>0</v>
      </c>
      <c r="V116" s="225">
        <v>0</v>
      </c>
      <c r="W116" s="227">
        <v>0</v>
      </c>
      <c r="X116" s="241">
        <f>+AD116</f>
        <v>0</v>
      </c>
      <c r="Y116" s="242" t="s">
        <v>1823</v>
      </c>
      <c r="Z116" s="241">
        <f>+AF116</f>
        <v>0</v>
      </c>
      <c r="AA116" s="252" t="s">
        <v>1823</v>
      </c>
      <c r="AB116" s="523">
        <v>0</v>
      </c>
      <c r="AC116" s="524">
        <v>0</v>
      </c>
      <c r="AD116" s="239">
        <f>+AJ116</f>
        <v>0</v>
      </c>
      <c r="AE116" s="242" t="s">
        <v>1823</v>
      </c>
      <c r="AF116" s="226">
        <v>0</v>
      </c>
      <c r="AG116" s="226">
        <v>0</v>
      </c>
      <c r="AH116" s="225">
        <v>0</v>
      </c>
      <c r="AI116" s="227">
        <v>0</v>
      </c>
      <c r="AJ116" s="266"/>
      <c r="AK116" s="225">
        <v>0</v>
      </c>
      <c r="AL116" s="227">
        <v>0</v>
      </c>
      <c r="AM116" s="241">
        <v>0</v>
      </c>
      <c r="AN116" s="242" t="s">
        <v>1823</v>
      </c>
      <c r="AO116" s="229">
        <v>0</v>
      </c>
      <c r="AP116" s="230">
        <v>0</v>
      </c>
      <c r="AQ116" s="229">
        <v>0</v>
      </c>
      <c r="AR116" s="230">
        <v>0</v>
      </c>
      <c r="AS116" s="229">
        <v>0</v>
      </c>
      <c r="AT116" s="230">
        <v>0</v>
      </c>
      <c r="AU116" s="229">
        <v>0</v>
      </c>
      <c r="AV116" s="230">
        <v>0</v>
      </c>
      <c r="AW116" s="241">
        <v>0</v>
      </c>
      <c r="AX116" s="242" t="s">
        <v>1823</v>
      </c>
      <c r="AY116" s="241">
        <v>0</v>
      </c>
      <c r="AZ116" s="242" t="s">
        <v>1823</v>
      </c>
      <c r="BA116" s="241">
        <v>0</v>
      </c>
      <c r="BB116" s="242" t="s">
        <v>1823</v>
      </c>
      <c r="BC116" s="241">
        <v>0</v>
      </c>
      <c r="BD116" s="242" t="s">
        <v>1823</v>
      </c>
      <c r="BE116" s="241">
        <v>0</v>
      </c>
      <c r="BF116" s="242" t="s">
        <v>1823</v>
      </c>
      <c r="BG116" s="241">
        <v>0</v>
      </c>
      <c r="BH116" s="242" t="s">
        <v>1823</v>
      </c>
      <c r="BI116" s="241">
        <v>0</v>
      </c>
      <c r="BJ116" s="242" t="s">
        <v>1823</v>
      </c>
      <c r="BK116" s="241">
        <v>0</v>
      </c>
      <c r="BL116" s="242" t="s">
        <v>1823</v>
      </c>
      <c r="BM116" s="241">
        <v>0</v>
      </c>
      <c r="BN116" s="242" t="s">
        <v>1823</v>
      </c>
      <c r="BO116" s="267"/>
      <c r="BP116" s="248"/>
      <c r="BQ116" s="249"/>
      <c r="BR116" s="248"/>
      <c r="BS116" s="249"/>
      <c r="BT116" s="248"/>
      <c r="BU116" s="249"/>
      <c r="BV116" s="248"/>
      <c r="BW116" s="249"/>
      <c r="BX116" s="248"/>
      <c r="BY116" s="249"/>
      <c r="BZ116" s="248"/>
      <c r="CA116" s="249"/>
      <c r="CB116" s="250" t="s">
        <v>262</v>
      </c>
      <c r="CC116" s="238" t="s">
        <v>647</v>
      </c>
      <c r="CD116" s="238"/>
      <c r="CE116" s="226"/>
      <c r="CF116" s="227"/>
      <c r="CQ116" s="240">
        <f t="shared" si="650"/>
        <v>0</v>
      </c>
      <c r="CT116" s="437">
        <f t="shared" si="710"/>
        <v>0</v>
      </c>
      <c r="CU116" s="437">
        <f t="shared" si="559"/>
        <v>0</v>
      </c>
      <c r="CV116" s="437">
        <f t="shared" si="615"/>
        <v>0</v>
      </c>
      <c r="CW116" s="437">
        <f t="shared" si="616"/>
        <v>0</v>
      </c>
      <c r="CX116" s="437">
        <f t="shared" si="617"/>
        <v>0</v>
      </c>
      <c r="CY116" s="437">
        <f t="shared" si="618"/>
        <v>0</v>
      </c>
      <c r="CZ116" s="437">
        <f t="shared" si="619"/>
        <v>0</v>
      </c>
      <c r="DA116" s="437">
        <f t="shared" si="620"/>
        <v>0</v>
      </c>
      <c r="DB116" s="437">
        <f t="shared" si="711"/>
        <v>0</v>
      </c>
      <c r="DC116" s="437">
        <f t="shared" si="622"/>
        <v>0</v>
      </c>
      <c r="DD116" s="437">
        <f t="shared" si="564"/>
        <v>0</v>
      </c>
      <c r="DE116" s="437">
        <f t="shared" si="623"/>
        <v>0</v>
      </c>
      <c r="DF116" s="437">
        <f t="shared" si="624"/>
        <v>0</v>
      </c>
      <c r="DG116" s="496">
        <f t="shared" si="712"/>
        <v>0</v>
      </c>
      <c r="DH116" s="496">
        <f t="shared" si="596"/>
        <v>0</v>
      </c>
      <c r="DI116" s="496">
        <f t="shared" si="713"/>
        <v>0</v>
      </c>
      <c r="DJ116" s="496">
        <f t="shared" si="598"/>
        <v>0</v>
      </c>
      <c r="DK116" s="437">
        <f t="shared" si="599"/>
        <v>0</v>
      </c>
      <c r="DL116" s="633"/>
      <c r="DM116" s="633"/>
      <c r="DO116" s="447">
        <f t="shared" si="548"/>
        <v>-28</v>
      </c>
      <c r="DP116" s="447">
        <f t="shared" si="549"/>
        <v>-21</v>
      </c>
      <c r="DQ116" s="447">
        <f t="shared" si="550"/>
        <v>14</v>
      </c>
      <c r="DR116" s="447">
        <f t="shared" si="551"/>
        <v>45</v>
      </c>
      <c r="DS116" s="447">
        <f t="shared" si="552"/>
        <v>59</v>
      </c>
      <c r="DT116" s="447">
        <f t="shared" si="553"/>
        <v>93</v>
      </c>
      <c r="DU116" s="447">
        <f t="shared" si="554"/>
        <v>-119</v>
      </c>
      <c r="DV116" s="447">
        <f t="shared" si="555"/>
        <v>112</v>
      </c>
      <c r="DW116" s="447">
        <f t="shared" si="556"/>
        <v>2</v>
      </c>
      <c r="DX116" s="447">
        <f t="shared" si="557"/>
        <v>-15</v>
      </c>
      <c r="DY116" s="447">
        <f t="shared" si="538"/>
        <v>-31</v>
      </c>
      <c r="DZ116" s="447">
        <f t="shared" si="539"/>
        <v>65</v>
      </c>
      <c r="EA116" s="447">
        <f t="shared" si="540"/>
        <v>25</v>
      </c>
      <c r="EB116" s="447">
        <f t="shared" si="541"/>
        <v>0</v>
      </c>
      <c r="EC116" s="447">
        <f t="shared" si="542"/>
        <v>-30</v>
      </c>
      <c r="ED116" s="447">
        <f t="shared" si="543"/>
        <v>-20</v>
      </c>
      <c r="EE116" s="240">
        <f t="shared" si="544"/>
        <v>-40</v>
      </c>
    </row>
    <row r="117" spans="1:135" ht="16.5">
      <c r="A117" s="51" t="s">
        <v>1472</v>
      </c>
      <c r="B117" s="216" t="s">
        <v>31</v>
      </c>
      <c r="D117" s="216" t="s">
        <v>1087</v>
      </c>
      <c r="E117" s="216" t="s">
        <v>1040</v>
      </c>
      <c r="F117" s="222" t="s">
        <v>373</v>
      </c>
      <c r="G117" s="411" t="s">
        <v>1737</v>
      </c>
      <c r="H117" s="225">
        <v>0</v>
      </c>
      <c r="I117" s="227">
        <v>0</v>
      </c>
      <c r="J117" s="225">
        <v>0</v>
      </c>
      <c r="K117" s="227">
        <v>0</v>
      </c>
      <c r="L117" s="225">
        <v>0</v>
      </c>
      <c r="M117" s="227">
        <v>0</v>
      </c>
      <c r="N117" s="226">
        <v>0</v>
      </c>
      <c r="O117" s="227">
        <v>0</v>
      </c>
      <c r="P117" s="226">
        <v>0</v>
      </c>
      <c r="Q117" s="226">
        <v>0</v>
      </c>
      <c r="R117" s="225">
        <v>0</v>
      </c>
      <c r="S117" s="227">
        <v>0</v>
      </c>
      <c r="T117" s="225">
        <v>0</v>
      </c>
      <c r="U117" s="227">
        <v>0</v>
      </c>
      <c r="V117" s="225">
        <v>0</v>
      </c>
      <c r="W117" s="227">
        <v>0</v>
      </c>
      <c r="X117" s="241">
        <f>+AD117</f>
        <v>0</v>
      </c>
      <c r="Y117" s="242" t="s">
        <v>1823</v>
      </c>
      <c r="Z117" s="241">
        <f>+AF117</f>
        <v>0</v>
      </c>
      <c r="AA117" s="252" t="s">
        <v>1823</v>
      </c>
      <c r="AB117" s="523">
        <v>0</v>
      </c>
      <c r="AC117" s="524">
        <v>0</v>
      </c>
      <c r="AD117" s="226">
        <v>0</v>
      </c>
      <c r="AE117" s="227">
        <v>0</v>
      </c>
      <c r="AF117" s="226">
        <v>0</v>
      </c>
      <c r="AG117" s="226">
        <v>0</v>
      </c>
      <c r="AH117" s="225">
        <v>0</v>
      </c>
      <c r="AI117" s="227">
        <v>0</v>
      </c>
      <c r="AJ117" s="266"/>
      <c r="AK117" s="225">
        <v>0</v>
      </c>
      <c r="AL117" s="227">
        <v>0</v>
      </c>
      <c r="AM117" s="225">
        <v>0</v>
      </c>
      <c r="AN117" s="227">
        <v>0</v>
      </c>
      <c r="AO117" s="442">
        <f>+AQ117</f>
        <v>30</v>
      </c>
      <c r="AP117" s="443" t="s">
        <v>1823</v>
      </c>
      <c r="AQ117" s="229">
        <v>30</v>
      </c>
      <c r="AR117" s="230">
        <v>0</v>
      </c>
      <c r="AS117" s="229">
        <v>34</v>
      </c>
      <c r="AT117" s="230">
        <v>0</v>
      </c>
      <c r="AU117" s="229">
        <v>29</v>
      </c>
      <c r="AV117" s="230">
        <v>0</v>
      </c>
      <c r="AW117" s="241">
        <f t="shared" ref="AW117:AW118" si="714">+AY117</f>
        <v>16</v>
      </c>
      <c r="AX117" s="242" t="s">
        <v>1823</v>
      </c>
      <c r="AY117" s="241">
        <f t="shared" ref="AY117:AY118" si="715">+BA117</f>
        <v>16</v>
      </c>
      <c r="AZ117" s="242" t="s">
        <v>1823</v>
      </c>
      <c r="BA117" s="241">
        <f t="shared" ref="BA117:BA118" si="716">+BC117</f>
        <v>16</v>
      </c>
      <c r="BB117" s="242" t="s">
        <v>1823</v>
      </c>
      <c r="BC117" s="241">
        <f t="shared" ref="BC117:BC118" si="717">+BE117</f>
        <v>16</v>
      </c>
      <c r="BD117" s="242" t="s">
        <v>1823</v>
      </c>
      <c r="BE117" s="241">
        <f>+BG117</f>
        <v>16</v>
      </c>
      <c r="BF117" s="242" t="s">
        <v>1823</v>
      </c>
      <c r="BG117" s="229">
        <v>16</v>
      </c>
      <c r="BH117" s="229">
        <v>0</v>
      </c>
      <c r="BI117" s="241">
        <v>0</v>
      </c>
      <c r="BJ117" s="242" t="s">
        <v>1823</v>
      </c>
      <c r="BK117" s="241">
        <v>0</v>
      </c>
      <c r="BL117" s="242" t="s">
        <v>1823</v>
      </c>
      <c r="BM117" s="241">
        <v>0</v>
      </c>
      <c r="BN117" s="242" t="s">
        <v>1823</v>
      </c>
      <c r="BO117" s="267"/>
      <c r="BP117" s="248"/>
      <c r="BQ117" s="249"/>
      <c r="BR117" s="248"/>
      <c r="BS117" s="249"/>
      <c r="BT117" s="248"/>
      <c r="BU117" s="249"/>
      <c r="BV117" s="248"/>
      <c r="BW117" s="249"/>
      <c r="BX117" s="248"/>
      <c r="BY117" s="249"/>
      <c r="BZ117" s="248"/>
      <c r="CA117" s="249"/>
      <c r="CB117" s="250"/>
      <c r="CC117" s="238"/>
      <c r="CD117" s="238"/>
      <c r="CE117" s="226"/>
      <c r="CF117" s="227"/>
      <c r="CQ117" s="240">
        <f t="shared" si="650"/>
        <v>0</v>
      </c>
      <c r="CT117" s="437">
        <f t="shared" si="710"/>
        <v>0</v>
      </c>
      <c r="CU117" s="437">
        <f t="shared" si="559"/>
        <v>0</v>
      </c>
      <c r="CV117" s="437">
        <f t="shared" si="615"/>
        <v>0</v>
      </c>
      <c r="CW117" s="437">
        <f t="shared" si="616"/>
        <v>0</v>
      </c>
      <c r="CX117" s="437">
        <f t="shared" si="617"/>
        <v>0</v>
      </c>
      <c r="CY117" s="437">
        <f t="shared" si="618"/>
        <v>0</v>
      </c>
      <c r="CZ117" s="437">
        <f t="shared" si="619"/>
        <v>0</v>
      </c>
      <c r="DA117" s="437">
        <f t="shared" si="620"/>
        <v>0</v>
      </c>
      <c r="DB117" s="437">
        <f t="shared" si="711"/>
        <v>0</v>
      </c>
      <c r="DC117" s="437">
        <f t="shared" si="622"/>
        <v>0</v>
      </c>
      <c r="DD117" s="437">
        <f t="shared" si="564"/>
        <v>0</v>
      </c>
      <c r="DE117" s="437">
        <f t="shared" si="623"/>
        <v>0</v>
      </c>
      <c r="DF117" s="437">
        <f t="shared" si="624"/>
        <v>0</v>
      </c>
      <c r="DG117" s="496">
        <f t="shared" si="712"/>
        <v>0</v>
      </c>
      <c r="DH117" s="496">
        <f t="shared" si="596"/>
        <v>0</v>
      </c>
      <c r="DI117" s="496">
        <f t="shared" si="713"/>
        <v>0</v>
      </c>
      <c r="DJ117" s="496">
        <f t="shared" si="598"/>
        <v>30</v>
      </c>
      <c r="DK117" s="437">
        <f t="shared" si="599"/>
        <v>30</v>
      </c>
      <c r="DL117" s="633"/>
      <c r="DM117" s="633"/>
      <c r="DO117" s="447">
        <f t="shared" si="548"/>
        <v>-28</v>
      </c>
      <c r="DP117" s="447">
        <f t="shared" si="549"/>
        <v>-21</v>
      </c>
      <c r="DQ117" s="447">
        <f t="shared" si="550"/>
        <v>14</v>
      </c>
      <c r="DR117" s="447">
        <f t="shared" si="551"/>
        <v>45</v>
      </c>
      <c r="DS117" s="447">
        <f t="shared" si="552"/>
        <v>59</v>
      </c>
      <c r="DT117" s="447">
        <f t="shared" si="553"/>
        <v>93</v>
      </c>
      <c r="DU117" s="447">
        <f t="shared" si="554"/>
        <v>-119</v>
      </c>
      <c r="DV117" s="447">
        <f t="shared" si="555"/>
        <v>112</v>
      </c>
      <c r="DW117" s="447">
        <f t="shared" si="556"/>
        <v>2</v>
      </c>
      <c r="DX117" s="447">
        <f t="shared" si="557"/>
        <v>-15</v>
      </c>
      <c r="DY117" s="447">
        <f t="shared" si="538"/>
        <v>-31</v>
      </c>
      <c r="DZ117" s="447">
        <f t="shared" si="539"/>
        <v>65</v>
      </c>
      <c r="EA117" s="447">
        <f t="shared" si="540"/>
        <v>25</v>
      </c>
      <c r="EB117" s="447">
        <f t="shared" si="541"/>
        <v>0</v>
      </c>
      <c r="EC117" s="447">
        <f t="shared" si="542"/>
        <v>-30</v>
      </c>
      <c r="ED117" s="447">
        <f t="shared" si="543"/>
        <v>10</v>
      </c>
      <c r="EE117" s="240">
        <f t="shared" si="544"/>
        <v>-40</v>
      </c>
    </row>
    <row r="118" spans="1:135" ht="16.5">
      <c r="A118" s="51" t="s">
        <v>1472</v>
      </c>
      <c r="B118" s="216" t="s">
        <v>31</v>
      </c>
      <c r="D118" s="216" t="s">
        <v>1087</v>
      </c>
      <c r="E118" s="216" t="s">
        <v>1040</v>
      </c>
      <c r="F118" s="222" t="s">
        <v>374</v>
      </c>
      <c r="G118" s="411" t="s">
        <v>34</v>
      </c>
      <c r="H118" s="225">
        <v>72</v>
      </c>
      <c r="I118" s="227">
        <v>0</v>
      </c>
      <c r="J118" s="226">
        <v>77</v>
      </c>
      <c r="K118" s="226">
        <v>0</v>
      </c>
      <c r="L118" s="225">
        <v>80</v>
      </c>
      <c r="M118" s="227">
        <v>0</v>
      </c>
      <c r="N118" s="226">
        <v>85</v>
      </c>
      <c r="O118" s="227">
        <v>0</v>
      </c>
      <c r="P118" s="226">
        <v>71</v>
      </c>
      <c r="Q118" s="226">
        <v>0</v>
      </c>
      <c r="R118" s="225">
        <v>45</v>
      </c>
      <c r="S118" s="227">
        <v>0</v>
      </c>
      <c r="T118" s="226">
        <f>15+18+13</f>
        <v>46</v>
      </c>
      <c r="U118" s="227">
        <v>0</v>
      </c>
      <c r="V118" s="226">
        <f>18+16+8</f>
        <v>42</v>
      </c>
      <c r="W118" s="227">
        <v>0</v>
      </c>
      <c r="X118" s="441">
        <f t="shared" ref="X118:AA119" si="718">+Z118</f>
        <v>50</v>
      </c>
      <c r="Y118" s="445">
        <f t="shared" si="718"/>
        <v>4</v>
      </c>
      <c r="Z118" s="441">
        <f t="shared" si="718"/>
        <v>50</v>
      </c>
      <c r="AA118" s="479">
        <f t="shared" si="718"/>
        <v>4</v>
      </c>
      <c r="AB118" s="523">
        <v>50</v>
      </c>
      <c r="AC118" s="524">
        <v>4</v>
      </c>
      <c r="AD118" s="442">
        <f>+AB118</f>
        <v>50</v>
      </c>
      <c r="AE118" s="444">
        <f>+AC118</f>
        <v>4</v>
      </c>
      <c r="AF118" s="226">
        <v>36</v>
      </c>
      <c r="AG118" s="227">
        <v>5</v>
      </c>
      <c r="AH118" s="479">
        <f>+AK118</f>
        <v>20</v>
      </c>
      <c r="AI118" s="491">
        <f>+AL118</f>
        <v>9</v>
      </c>
      <c r="AJ118" s="266"/>
      <c r="AK118" s="225">
        <v>20</v>
      </c>
      <c r="AL118" s="227">
        <v>9</v>
      </c>
      <c r="AM118" s="441">
        <f t="shared" ref="AM118:AP118" si="719">+AK118</f>
        <v>20</v>
      </c>
      <c r="AN118" s="444">
        <f t="shared" si="719"/>
        <v>9</v>
      </c>
      <c r="AO118" s="442">
        <f t="shared" si="719"/>
        <v>20</v>
      </c>
      <c r="AP118" s="444">
        <f t="shared" si="719"/>
        <v>9</v>
      </c>
      <c r="AQ118" s="229">
        <v>19</v>
      </c>
      <c r="AR118" s="230">
        <v>4</v>
      </c>
      <c r="AS118" s="229">
        <v>23</v>
      </c>
      <c r="AT118" s="230">
        <v>5</v>
      </c>
      <c r="AU118" s="229">
        <v>19</v>
      </c>
      <c r="AV118" s="230">
        <v>2</v>
      </c>
      <c r="AW118" s="241">
        <f t="shared" si="714"/>
        <v>19</v>
      </c>
      <c r="AX118" s="21">
        <f t="shared" ref="AX118" si="720">+AZ118</f>
        <v>3</v>
      </c>
      <c r="AY118" s="241">
        <f t="shared" si="715"/>
        <v>19</v>
      </c>
      <c r="AZ118" s="21">
        <f t="shared" ref="AZ118" si="721">+BB118</f>
        <v>3</v>
      </c>
      <c r="BA118" s="241">
        <f t="shared" si="716"/>
        <v>19</v>
      </c>
      <c r="BB118" s="21">
        <f t="shared" ref="BB118" si="722">+BD118</f>
        <v>3</v>
      </c>
      <c r="BC118" s="241">
        <f t="shared" si="717"/>
        <v>19</v>
      </c>
      <c r="BD118" s="21">
        <f t="shared" ref="BD118" si="723">+BF118</f>
        <v>3</v>
      </c>
      <c r="BE118" s="241">
        <f t="shared" ref="BE118" si="724">+BG118</f>
        <v>19</v>
      </c>
      <c r="BF118" s="21">
        <f t="shared" ref="BF118" si="725">+BH118</f>
        <v>3</v>
      </c>
      <c r="BG118" s="241">
        <f t="shared" ref="BG118" si="726">+BI118</f>
        <v>19</v>
      </c>
      <c r="BH118" s="21">
        <f t="shared" ref="BH118" si="727">+BJ118</f>
        <v>3</v>
      </c>
      <c r="BI118" s="229">
        <v>19</v>
      </c>
      <c r="BJ118" s="230">
        <v>3</v>
      </c>
      <c r="BK118" s="229"/>
      <c r="BL118" s="229"/>
      <c r="BM118" s="229"/>
      <c r="BN118" s="229"/>
      <c r="BO118" s="267"/>
      <c r="BP118" s="248"/>
      <c r="BQ118" s="249"/>
      <c r="BR118" s="248"/>
      <c r="BS118" s="249"/>
      <c r="BT118" s="248"/>
      <c r="BU118" s="249"/>
      <c r="BV118" s="248"/>
      <c r="BW118" s="249"/>
      <c r="BX118" s="248"/>
      <c r="BY118" s="249"/>
      <c r="BZ118" s="248"/>
      <c r="CA118" s="249"/>
      <c r="CB118" s="250" t="s">
        <v>262</v>
      </c>
      <c r="CC118" s="237" t="s">
        <v>637</v>
      </c>
      <c r="CE118" s="226"/>
      <c r="CF118" s="227"/>
      <c r="CI118" s="240">
        <f>+J118</f>
        <v>77</v>
      </c>
      <c r="CJ118" s="240">
        <f>+K118</f>
        <v>0</v>
      </c>
      <c r="CQ118" s="240">
        <f t="shared" si="650"/>
        <v>85</v>
      </c>
      <c r="CT118" s="437">
        <f t="shared" si="710"/>
        <v>72</v>
      </c>
      <c r="CU118" s="437">
        <f t="shared" si="559"/>
        <v>77</v>
      </c>
      <c r="CV118" s="437">
        <f t="shared" si="615"/>
        <v>80</v>
      </c>
      <c r="CW118" s="437">
        <f t="shared" si="616"/>
        <v>85</v>
      </c>
      <c r="CX118" s="437">
        <f t="shared" si="617"/>
        <v>71</v>
      </c>
      <c r="CY118" s="437">
        <f t="shared" si="618"/>
        <v>45</v>
      </c>
      <c r="CZ118" s="437">
        <f t="shared" si="619"/>
        <v>46</v>
      </c>
      <c r="DA118" s="437">
        <f t="shared" si="620"/>
        <v>42</v>
      </c>
      <c r="DB118" s="437">
        <f t="shared" si="711"/>
        <v>54</v>
      </c>
      <c r="DC118" s="437">
        <f t="shared" si="622"/>
        <v>54</v>
      </c>
      <c r="DD118" s="437">
        <f t="shared" si="564"/>
        <v>54</v>
      </c>
      <c r="DE118" s="437">
        <f t="shared" si="623"/>
        <v>54</v>
      </c>
      <c r="DF118" s="437">
        <f t="shared" si="624"/>
        <v>41</v>
      </c>
      <c r="DG118" s="496">
        <f t="shared" si="712"/>
        <v>29</v>
      </c>
      <c r="DH118" s="496">
        <f t="shared" si="596"/>
        <v>29</v>
      </c>
      <c r="DI118" s="496">
        <f t="shared" si="713"/>
        <v>29</v>
      </c>
      <c r="DJ118" s="496">
        <f t="shared" si="598"/>
        <v>29</v>
      </c>
      <c r="DK118" s="437">
        <f t="shared" si="599"/>
        <v>23</v>
      </c>
      <c r="DL118" s="633"/>
      <c r="DM118" s="633"/>
      <c r="DO118" s="447">
        <f t="shared" si="548"/>
        <v>-25</v>
      </c>
      <c r="DP118" s="447">
        <f t="shared" si="549"/>
        <v>-16</v>
      </c>
      <c r="DQ118" s="447">
        <f t="shared" si="550"/>
        <v>0</v>
      </c>
      <c r="DR118" s="447">
        <f t="shared" si="551"/>
        <v>19</v>
      </c>
      <c r="DS118" s="447">
        <f t="shared" si="552"/>
        <v>19</v>
      </c>
      <c r="DT118" s="447">
        <f t="shared" si="553"/>
        <v>94</v>
      </c>
      <c r="DU118" s="447">
        <f t="shared" si="554"/>
        <v>-123</v>
      </c>
      <c r="DV118" s="447">
        <f t="shared" si="555"/>
        <v>124</v>
      </c>
      <c r="DW118" s="447">
        <f t="shared" si="556"/>
        <v>2</v>
      </c>
      <c r="DX118" s="447">
        <f t="shared" si="557"/>
        <v>-15</v>
      </c>
      <c r="DY118" s="447">
        <f t="shared" si="538"/>
        <v>-31</v>
      </c>
      <c r="DZ118" s="447">
        <f t="shared" si="539"/>
        <v>52</v>
      </c>
      <c r="EA118" s="447">
        <f t="shared" si="540"/>
        <v>13</v>
      </c>
      <c r="EB118" s="447">
        <f t="shared" si="541"/>
        <v>0</v>
      </c>
      <c r="EC118" s="447">
        <f t="shared" si="542"/>
        <v>-30</v>
      </c>
      <c r="ED118" s="447">
        <f t="shared" si="543"/>
        <v>10</v>
      </c>
      <c r="EE118" s="240">
        <f t="shared" si="544"/>
        <v>-46</v>
      </c>
    </row>
    <row r="119" spans="1:135" ht="16.5">
      <c r="A119" s="51" t="s">
        <v>1472</v>
      </c>
      <c r="B119" s="216" t="s">
        <v>31</v>
      </c>
      <c r="D119" s="216" t="s">
        <v>1087</v>
      </c>
      <c r="E119" s="216" t="s">
        <v>1040</v>
      </c>
      <c r="F119" s="222" t="s">
        <v>374</v>
      </c>
      <c r="G119" s="411" t="s">
        <v>32</v>
      </c>
      <c r="H119" s="225">
        <v>18</v>
      </c>
      <c r="I119" s="227">
        <v>4</v>
      </c>
      <c r="J119" s="226">
        <v>22</v>
      </c>
      <c r="K119" s="226">
        <v>0</v>
      </c>
      <c r="L119" s="225">
        <v>42</v>
      </c>
      <c r="M119" s="227">
        <v>0</v>
      </c>
      <c r="N119" s="226">
        <v>39</v>
      </c>
      <c r="O119" s="227">
        <v>0</v>
      </c>
      <c r="P119" s="225">
        <v>47</v>
      </c>
      <c r="Q119" s="226">
        <v>0</v>
      </c>
      <c r="R119" s="225">
        <v>36</v>
      </c>
      <c r="S119" s="227">
        <v>0</v>
      </c>
      <c r="T119" s="226">
        <v>26</v>
      </c>
      <c r="U119" s="227">
        <v>0</v>
      </c>
      <c r="V119" s="226">
        <v>23</v>
      </c>
      <c r="W119" s="227">
        <v>0</v>
      </c>
      <c r="X119" s="441">
        <f t="shared" si="718"/>
        <v>27</v>
      </c>
      <c r="Y119" s="445">
        <f t="shared" si="718"/>
        <v>15</v>
      </c>
      <c r="Z119" s="441">
        <f t="shared" si="718"/>
        <v>27</v>
      </c>
      <c r="AA119" s="479">
        <f t="shared" si="718"/>
        <v>15</v>
      </c>
      <c r="AB119" s="523">
        <v>27</v>
      </c>
      <c r="AC119" s="524">
        <v>15</v>
      </c>
      <c r="AD119" s="442">
        <f>+AB119</f>
        <v>27</v>
      </c>
      <c r="AE119" s="444">
        <f>+AC119</f>
        <v>15</v>
      </c>
      <c r="AF119" s="226">
        <v>23</v>
      </c>
      <c r="AG119" s="227">
        <v>0</v>
      </c>
      <c r="AH119" s="479">
        <f>+AK119</f>
        <v>32</v>
      </c>
      <c r="AI119" s="491">
        <f>+AL119</f>
        <v>5</v>
      </c>
      <c r="AJ119" s="266"/>
      <c r="AK119" s="225">
        <v>32</v>
      </c>
      <c r="AL119" s="226">
        <v>5</v>
      </c>
      <c r="AM119" s="441">
        <f>+AK119</f>
        <v>32</v>
      </c>
      <c r="AN119" s="444">
        <f>+AL119</f>
        <v>5</v>
      </c>
      <c r="AO119" s="442">
        <f>+AM119</f>
        <v>32</v>
      </c>
      <c r="AP119" s="444">
        <f>+AN119</f>
        <v>5</v>
      </c>
      <c r="AQ119" s="229">
        <v>24</v>
      </c>
      <c r="AR119" s="230">
        <v>0</v>
      </c>
      <c r="AS119" s="229">
        <v>18</v>
      </c>
      <c r="AT119" s="230">
        <v>0</v>
      </c>
      <c r="AU119" s="229">
        <v>15</v>
      </c>
      <c r="AV119" s="230">
        <v>0</v>
      </c>
      <c r="AW119" s="241">
        <f t="shared" ref="AW119" si="728">+AU119</f>
        <v>15</v>
      </c>
      <c r="AX119" s="242" t="s">
        <v>1823</v>
      </c>
      <c r="AY119" s="241">
        <f t="shared" ref="AY119" si="729">+AW119</f>
        <v>15</v>
      </c>
      <c r="AZ119" s="242" t="s">
        <v>1823</v>
      </c>
      <c r="BA119" s="241">
        <f t="shared" ref="BA119" si="730">+AY119</f>
        <v>15</v>
      </c>
      <c r="BB119" s="242" t="s">
        <v>1823</v>
      </c>
      <c r="BC119" s="241">
        <f t="shared" ref="BC119" si="731">+BA119</f>
        <v>15</v>
      </c>
      <c r="BD119" s="242" t="s">
        <v>1823</v>
      </c>
      <c r="BE119" s="241">
        <f t="shared" ref="BE119" si="732">+BC119</f>
        <v>15</v>
      </c>
      <c r="BF119" s="242" t="s">
        <v>1823</v>
      </c>
      <c r="BG119" s="241">
        <f t="shared" ref="BG119" si="733">+BE119</f>
        <v>15</v>
      </c>
      <c r="BH119" s="242" t="s">
        <v>1823</v>
      </c>
      <c r="BI119" s="229">
        <v>15</v>
      </c>
      <c r="BJ119" s="230">
        <v>0</v>
      </c>
      <c r="BK119" s="241">
        <v>0</v>
      </c>
      <c r="BL119" s="242" t="s">
        <v>1823</v>
      </c>
      <c r="BM119" s="241">
        <v>0</v>
      </c>
      <c r="BN119" s="242" t="s">
        <v>1823</v>
      </c>
      <c r="BO119" s="267"/>
      <c r="BP119" s="248"/>
      <c r="BQ119" s="249"/>
      <c r="BR119" s="248"/>
      <c r="BS119" s="249"/>
      <c r="BT119" s="248"/>
      <c r="BU119" s="249"/>
      <c r="BV119" s="248"/>
      <c r="BW119" s="249"/>
      <c r="BX119" s="248"/>
      <c r="BY119" s="249"/>
      <c r="BZ119" s="248"/>
      <c r="CA119" s="249"/>
      <c r="CB119" s="236" t="s">
        <v>96</v>
      </c>
      <c r="CC119" s="237" t="s">
        <v>637</v>
      </c>
      <c r="CD119" s="237" t="s">
        <v>1012</v>
      </c>
      <c r="CE119" s="226"/>
      <c r="CF119" s="227"/>
      <c r="CQ119" s="240">
        <f t="shared" si="650"/>
        <v>47</v>
      </c>
      <c r="CT119" s="437">
        <f t="shared" si="710"/>
        <v>22</v>
      </c>
      <c r="CU119" s="437">
        <f t="shared" si="559"/>
        <v>22</v>
      </c>
      <c r="CV119" s="437">
        <f t="shared" si="615"/>
        <v>42</v>
      </c>
      <c r="CW119" s="437">
        <f t="shared" si="616"/>
        <v>39</v>
      </c>
      <c r="CX119" s="437">
        <f t="shared" si="617"/>
        <v>47</v>
      </c>
      <c r="CY119" s="437">
        <f t="shared" si="618"/>
        <v>36</v>
      </c>
      <c r="CZ119" s="437">
        <f t="shared" si="619"/>
        <v>26</v>
      </c>
      <c r="DA119" s="437">
        <f t="shared" si="620"/>
        <v>23</v>
      </c>
      <c r="DB119" s="437">
        <f t="shared" si="711"/>
        <v>42</v>
      </c>
      <c r="DC119" s="437">
        <f t="shared" si="622"/>
        <v>42</v>
      </c>
      <c r="DD119" s="437">
        <f t="shared" si="564"/>
        <v>42</v>
      </c>
      <c r="DE119" s="437">
        <f t="shared" si="623"/>
        <v>42</v>
      </c>
      <c r="DF119" s="437">
        <f t="shared" si="624"/>
        <v>23</v>
      </c>
      <c r="DG119" s="496">
        <f t="shared" si="712"/>
        <v>37</v>
      </c>
      <c r="DH119" s="496">
        <f t="shared" si="596"/>
        <v>37</v>
      </c>
      <c r="DI119" s="496">
        <f t="shared" si="713"/>
        <v>37</v>
      </c>
      <c r="DJ119" s="496">
        <f t="shared" si="598"/>
        <v>37</v>
      </c>
      <c r="DK119" s="437">
        <f t="shared" si="599"/>
        <v>24</v>
      </c>
      <c r="DL119" s="633"/>
      <c r="DM119" s="633"/>
      <c r="DO119" s="447">
        <f t="shared" si="548"/>
        <v>-5</v>
      </c>
      <c r="DP119" s="447">
        <f t="shared" si="549"/>
        <v>-19</v>
      </c>
      <c r="DQ119" s="447">
        <f t="shared" si="550"/>
        <v>8</v>
      </c>
      <c r="DR119" s="447">
        <f t="shared" si="551"/>
        <v>8</v>
      </c>
      <c r="DS119" s="447">
        <f t="shared" si="552"/>
        <v>16</v>
      </c>
      <c r="DT119" s="447">
        <f t="shared" si="553"/>
        <v>84</v>
      </c>
      <c r="DU119" s="447">
        <f t="shared" si="554"/>
        <v>-126</v>
      </c>
      <c r="DV119" s="447">
        <f t="shared" si="555"/>
        <v>143</v>
      </c>
      <c r="DW119" s="447">
        <f t="shared" si="556"/>
        <v>2</v>
      </c>
      <c r="DX119" s="447">
        <f t="shared" si="557"/>
        <v>-15</v>
      </c>
      <c r="DY119" s="447">
        <f t="shared" si="538"/>
        <v>-31</v>
      </c>
      <c r="DZ119" s="447">
        <f t="shared" si="539"/>
        <v>33</v>
      </c>
      <c r="EA119" s="447">
        <f t="shared" si="540"/>
        <v>27</v>
      </c>
      <c r="EB119" s="447">
        <f t="shared" si="541"/>
        <v>0</v>
      </c>
      <c r="EC119" s="447">
        <f t="shared" si="542"/>
        <v>-30</v>
      </c>
      <c r="ED119" s="447">
        <f t="shared" si="543"/>
        <v>10</v>
      </c>
      <c r="EE119" s="240">
        <f t="shared" si="544"/>
        <v>-59</v>
      </c>
    </row>
    <row r="120" spans="1:135" ht="16.5">
      <c r="A120" s="51" t="s">
        <v>1472</v>
      </c>
      <c r="B120" s="216" t="s">
        <v>31</v>
      </c>
      <c r="D120" s="216" t="s">
        <v>1087</v>
      </c>
      <c r="E120" s="216" t="s">
        <v>1040</v>
      </c>
      <c r="F120" s="222" t="s">
        <v>374</v>
      </c>
      <c r="G120" s="411" t="s">
        <v>38</v>
      </c>
      <c r="H120" s="226">
        <v>1</v>
      </c>
      <c r="I120" s="226">
        <v>0</v>
      </c>
      <c r="J120" s="225">
        <v>3</v>
      </c>
      <c r="K120" s="226">
        <v>0</v>
      </c>
      <c r="L120" s="225">
        <v>2</v>
      </c>
      <c r="M120" s="227">
        <v>0</v>
      </c>
      <c r="N120" s="226">
        <v>4</v>
      </c>
      <c r="O120" s="227">
        <v>0</v>
      </c>
      <c r="P120" s="226">
        <v>4</v>
      </c>
      <c r="Q120" s="226">
        <v>0</v>
      </c>
      <c r="R120" s="225">
        <v>1</v>
      </c>
      <c r="S120" s="227">
        <v>0</v>
      </c>
      <c r="T120" s="226">
        <v>1</v>
      </c>
      <c r="U120" s="227">
        <v>0</v>
      </c>
      <c r="V120" s="226">
        <v>1</v>
      </c>
      <c r="W120" s="227">
        <v>0</v>
      </c>
      <c r="X120" s="239">
        <f>+Z120</f>
        <v>0</v>
      </c>
      <c r="Y120" s="242" t="s">
        <v>1823</v>
      </c>
      <c r="Z120" s="239">
        <f>+AB120</f>
        <v>0</v>
      </c>
      <c r="AA120" s="252" t="s">
        <v>1823</v>
      </c>
      <c r="AB120" s="523">
        <v>0</v>
      </c>
      <c r="AC120" s="524">
        <v>0</v>
      </c>
      <c r="AD120" s="503">
        <f>+AF120</f>
        <v>4</v>
      </c>
      <c r="AE120" s="443" t="s">
        <v>1823</v>
      </c>
      <c r="AF120" s="226">
        <v>4</v>
      </c>
      <c r="AG120" s="227">
        <v>0</v>
      </c>
      <c r="AH120" s="239">
        <f>+AJ120</f>
        <v>0</v>
      </c>
      <c r="AI120" s="242" t="s">
        <v>1823</v>
      </c>
      <c r="AJ120" s="266"/>
      <c r="AK120" s="225">
        <v>0</v>
      </c>
      <c r="AL120" s="226">
        <v>0</v>
      </c>
      <c r="AM120" s="241">
        <v>0</v>
      </c>
      <c r="AN120" s="242" t="s">
        <v>1823</v>
      </c>
      <c r="AO120" s="239">
        <v>0</v>
      </c>
      <c r="AP120" s="242" t="s">
        <v>1823</v>
      </c>
      <c r="AQ120" s="229">
        <v>0</v>
      </c>
      <c r="AR120" s="230">
        <v>0</v>
      </c>
      <c r="AS120" s="229">
        <v>0</v>
      </c>
      <c r="AT120" s="230">
        <v>0</v>
      </c>
      <c r="AU120" s="229">
        <v>1</v>
      </c>
      <c r="AV120" s="230">
        <v>0</v>
      </c>
      <c r="AW120" s="241">
        <f>+AY120</f>
        <v>0</v>
      </c>
      <c r="AX120" s="242" t="s">
        <v>1823</v>
      </c>
      <c r="AY120" s="241">
        <f>+BA120</f>
        <v>0</v>
      </c>
      <c r="AZ120" s="242" t="s">
        <v>1823</v>
      </c>
      <c r="BA120" s="229">
        <v>0</v>
      </c>
      <c r="BB120" s="229">
        <v>0</v>
      </c>
      <c r="BC120" s="241">
        <f t="shared" ref="BC120" si="734">+BE120</f>
        <v>1</v>
      </c>
      <c r="BD120" s="242" t="s">
        <v>1823</v>
      </c>
      <c r="BE120" s="241">
        <f t="shared" ref="BE120" si="735">+BG120</f>
        <v>1</v>
      </c>
      <c r="BF120" s="242" t="s">
        <v>1823</v>
      </c>
      <c r="BG120" s="241">
        <f t="shared" ref="BG120" si="736">+BI120</f>
        <v>1</v>
      </c>
      <c r="BH120" s="242" t="s">
        <v>1823</v>
      </c>
      <c r="BI120" s="229">
        <v>1</v>
      </c>
      <c r="BJ120" s="230">
        <v>0</v>
      </c>
      <c r="BK120" s="241">
        <v>0</v>
      </c>
      <c r="BL120" s="242" t="s">
        <v>1823</v>
      </c>
      <c r="BM120" s="241">
        <v>0</v>
      </c>
      <c r="BN120" s="242" t="s">
        <v>1823</v>
      </c>
      <c r="BO120" s="267"/>
      <c r="BP120" s="248"/>
      <c r="BQ120" s="249"/>
      <c r="BR120" s="248"/>
      <c r="BS120" s="249"/>
      <c r="BT120" s="248"/>
      <c r="BU120" s="249"/>
      <c r="BV120" s="248"/>
      <c r="BW120" s="249"/>
      <c r="BX120" s="248"/>
      <c r="BY120" s="249"/>
      <c r="BZ120" s="248"/>
      <c r="CA120" s="249"/>
      <c r="CB120" s="236" t="s">
        <v>88</v>
      </c>
      <c r="CE120" s="226"/>
      <c r="CF120" s="227"/>
      <c r="CQ120" s="240">
        <f t="shared" si="650"/>
        <v>4</v>
      </c>
      <c r="CT120" s="437">
        <f t="shared" si="710"/>
        <v>1</v>
      </c>
      <c r="CU120" s="437">
        <f t="shared" si="559"/>
        <v>3</v>
      </c>
      <c r="CV120" s="437">
        <f t="shared" si="615"/>
        <v>2</v>
      </c>
      <c r="CW120" s="437">
        <f t="shared" si="616"/>
        <v>4</v>
      </c>
      <c r="CX120" s="437">
        <f t="shared" si="617"/>
        <v>4</v>
      </c>
      <c r="CY120" s="437">
        <f t="shared" si="618"/>
        <v>1</v>
      </c>
      <c r="CZ120" s="437">
        <f t="shared" si="619"/>
        <v>1</v>
      </c>
      <c r="DA120" s="437">
        <f t="shared" si="620"/>
        <v>1</v>
      </c>
      <c r="DB120" s="437">
        <f t="shared" si="711"/>
        <v>0</v>
      </c>
      <c r="DC120" s="437">
        <f t="shared" si="622"/>
        <v>0</v>
      </c>
      <c r="DD120" s="437">
        <f t="shared" si="564"/>
        <v>0</v>
      </c>
      <c r="DE120" s="437">
        <f t="shared" si="623"/>
        <v>4</v>
      </c>
      <c r="DF120" s="437">
        <f t="shared" si="624"/>
        <v>4</v>
      </c>
      <c r="DG120" s="496">
        <f t="shared" si="712"/>
        <v>0</v>
      </c>
      <c r="DH120" s="496">
        <f t="shared" si="596"/>
        <v>0</v>
      </c>
      <c r="DI120" s="496">
        <f t="shared" si="713"/>
        <v>0</v>
      </c>
      <c r="DJ120" s="496">
        <f t="shared" si="598"/>
        <v>0</v>
      </c>
      <c r="DK120" s="437">
        <f t="shared" si="599"/>
        <v>0</v>
      </c>
      <c r="DL120" s="633"/>
      <c r="DM120" s="633"/>
      <c r="DO120" s="447">
        <f t="shared" si="548"/>
        <v>-6</v>
      </c>
      <c r="DP120" s="447">
        <f t="shared" si="549"/>
        <v>-17</v>
      </c>
      <c r="DQ120" s="447">
        <f t="shared" si="550"/>
        <v>8</v>
      </c>
      <c r="DR120" s="447">
        <f t="shared" si="551"/>
        <v>5</v>
      </c>
      <c r="DS120" s="447">
        <f t="shared" si="552"/>
        <v>13</v>
      </c>
      <c r="DT120" s="447">
        <f t="shared" si="553"/>
        <v>84</v>
      </c>
      <c r="DU120" s="447">
        <f t="shared" si="554"/>
        <v>-126</v>
      </c>
      <c r="DV120" s="447">
        <f t="shared" si="555"/>
        <v>142</v>
      </c>
      <c r="DW120" s="447">
        <f t="shared" si="556"/>
        <v>2</v>
      </c>
      <c r="DX120" s="447">
        <f t="shared" si="557"/>
        <v>-15</v>
      </c>
      <c r="DY120" s="447">
        <f t="shared" si="538"/>
        <v>-27</v>
      </c>
      <c r="DZ120" s="447">
        <f t="shared" si="539"/>
        <v>33</v>
      </c>
      <c r="EA120" s="447">
        <f t="shared" si="540"/>
        <v>23</v>
      </c>
      <c r="EB120" s="447">
        <f t="shared" si="541"/>
        <v>0</v>
      </c>
      <c r="EC120" s="447">
        <f t="shared" si="542"/>
        <v>-30</v>
      </c>
      <c r="ED120" s="447">
        <f t="shared" si="543"/>
        <v>10</v>
      </c>
      <c r="EE120" s="240">
        <f t="shared" si="544"/>
        <v>-59</v>
      </c>
    </row>
    <row r="121" spans="1:135" ht="16.5">
      <c r="A121" s="216" t="s">
        <v>1227</v>
      </c>
      <c r="B121" s="216" t="s">
        <v>31</v>
      </c>
      <c r="D121" s="216" t="s">
        <v>1087</v>
      </c>
      <c r="E121" s="216" t="s">
        <v>1040</v>
      </c>
      <c r="F121" s="222" t="s">
        <v>374</v>
      </c>
      <c r="G121" s="411" t="s">
        <v>295</v>
      </c>
      <c r="H121" s="226">
        <v>0</v>
      </c>
      <c r="I121" s="226">
        <v>0</v>
      </c>
      <c r="J121" s="225">
        <v>0</v>
      </c>
      <c r="K121" s="227">
        <v>0</v>
      </c>
      <c r="L121" s="239">
        <f>+N121</f>
        <v>0</v>
      </c>
      <c r="M121" s="242" t="s">
        <v>1823</v>
      </c>
      <c r="N121" s="225">
        <v>0</v>
      </c>
      <c r="O121" s="227" t="s">
        <v>85</v>
      </c>
      <c r="P121" s="226">
        <v>0</v>
      </c>
      <c r="Q121" s="226">
        <v>0</v>
      </c>
      <c r="R121" s="225">
        <v>0</v>
      </c>
      <c r="S121" s="227">
        <v>0</v>
      </c>
      <c r="T121" s="225">
        <v>0</v>
      </c>
      <c r="U121" s="227">
        <v>0</v>
      </c>
      <c r="V121" s="225">
        <v>0</v>
      </c>
      <c r="W121" s="227">
        <v>0</v>
      </c>
      <c r="X121" s="239">
        <f>+Z121</f>
        <v>0</v>
      </c>
      <c r="Y121" s="242" t="s">
        <v>1823</v>
      </c>
      <c r="Z121" s="239">
        <f>+AB121</f>
        <v>0</v>
      </c>
      <c r="AA121" s="252" t="s">
        <v>1823</v>
      </c>
      <c r="AB121" s="523">
        <v>0</v>
      </c>
      <c r="AC121" s="524">
        <v>2</v>
      </c>
      <c r="AD121" s="239">
        <f>+AF121</f>
        <v>0</v>
      </c>
      <c r="AE121" s="242" t="s">
        <v>1823</v>
      </c>
      <c r="AF121" s="226">
        <v>0</v>
      </c>
      <c r="AG121" s="227">
        <v>0</v>
      </c>
      <c r="AH121" s="239">
        <f>+AJ121</f>
        <v>0</v>
      </c>
      <c r="AI121" s="242" t="s">
        <v>1823</v>
      </c>
      <c r="AJ121" s="266"/>
      <c r="AK121" s="225">
        <v>0</v>
      </c>
      <c r="AL121" s="226">
        <v>0</v>
      </c>
      <c r="AM121" s="241">
        <v>0</v>
      </c>
      <c r="AN121" s="242" t="s">
        <v>1823</v>
      </c>
      <c r="AO121" s="239">
        <v>0</v>
      </c>
      <c r="AP121" s="242" t="s">
        <v>1823</v>
      </c>
      <c r="AQ121" s="229">
        <v>0</v>
      </c>
      <c r="AR121" s="230">
        <v>0</v>
      </c>
      <c r="AS121" s="229">
        <v>0</v>
      </c>
      <c r="AT121" s="230">
        <v>0</v>
      </c>
      <c r="AU121" s="229">
        <v>0</v>
      </c>
      <c r="AV121" s="230">
        <v>0</v>
      </c>
      <c r="AW121" s="241">
        <f t="shared" ref="AW121" si="737">+AY121</f>
        <v>0</v>
      </c>
      <c r="AX121" s="242" t="s">
        <v>1823</v>
      </c>
      <c r="AY121" s="241">
        <f t="shared" ref="AY121" si="738">+BA121</f>
        <v>0</v>
      </c>
      <c r="AZ121" s="242" t="s">
        <v>1823</v>
      </c>
      <c r="BA121" s="241">
        <f t="shared" ref="BA121" si="739">+BC121</f>
        <v>0</v>
      </c>
      <c r="BB121" s="242" t="s">
        <v>1823</v>
      </c>
      <c r="BC121" s="241">
        <f t="shared" ref="BC121" si="740">+BE121</f>
        <v>0</v>
      </c>
      <c r="BD121" s="242" t="s">
        <v>1823</v>
      </c>
      <c r="BE121" s="241">
        <f t="shared" ref="BE121" si="741">+BG121</f>
        <v>0</v>
      </c>
      <c r="BF121" s="242" t="s">
        <v>1823</v>
      </c>
      <c r="BG121" s="241">
        <f t="shared" ref="BG121" si="742">+BI121</f>
        <v>0</v>
      </c>
      <c r="BH121" s="242" t="s">
        <v>1823</v>
      </c>
      <c r="BI121" s="229">
        <v>0</v>
      </c>
      <c r="BJ121" s="230">
        <v>0</v>
      </c>
      <c r="BK121" s="241">
        <v>0</v>
      </c>
      <c r="BL121" s="242" t="s">
        <v>1823</v>
      </c>
      <c r="BM121" s="241">
        <v>0</v>
      </c>
      <c r="BN121" s="242" t="s">
        <v>1823</v>
      </c>
      <c r="BO121" s="267"/>
      <c r="BP121" s="248"/>
      <c r="BQ121" s="249"/>
      <c r="BR121" s="248"/>
      <c r="BS121" s="249"/>
      <c r="BT121" s="248"/>
      <c r="BU121" s="249"/>
      <c r="BV121" s="248"/>
      <c r="BW121" s="249"/>
      <c r="BX121" s="248"/>
      <c r="BY121" s="249"/>
      <c r="BZ121" s="248"/>
      <c r="CA121" s="249"/>
      <c r="CB121" s="250" t="s">
        <v>262</v>
      </c>
      <c r="CC121" s="238" t="s">
        <v>638</v>
      </c>
      <c r="CD121" s="238"/>
      <c r="CE121" s="226">
        <v>5</v>
      </c>
      <c r="CF121" s="264"/>
      <c r="CQ121" s="240">
        <f t="shared" si="650"/>
        <v>2</v>
      </c>
      <c r="CT121" s="437">
        <f t="shared" si="710"/>
        <v>0</v>
      </c>
      <c r="CU121" s="437">
        <f t="shared" si="559"/>
        <v>0</v>
      </c>
      <c r="CV121" s="437">
        <f t="shared" si="615"/>
        <v>0</v>
      </c>
      <c r="CW121" s="437"/>
      <c r="CX121" s="437">
        <f t="shared" si="617"/>
        <v>0</v>
      </c>
      <c r="CY121" s="437">
        <f t="shared" si="618"/>
        <v>0</v>
      </c>
      <c r="CZ121" s="437">
        <f t="shared" si="619"/>
        <v>0</v>
      </c>
      <c r="DA121" s="437">
        <f t="shared" si="620"/>
        <v>0</v>
      </c>
      <c r="DB121" s="437">
        <f t="shared" si="711"/>
        <v>0</v>
      </c>
      <c r="DC121" s="437">
        <f t="shared" si="622"/>
        <v>0</v>
      </c>
      <c r="DD121" s="437">
        <f t="shared" si="564"/>
        <v>2</v>
      </c>
      <c r="DE121" s="437">
        <f t="shared" si="623"/>
        <v>0</v>
      </c>
      <c r="DF121" s="437">
        <f t="shared" si="624"/>
        <v>0</v>
      </c>
      <c r="DG121" s="496">
        <f t="shared" si="712"/>
        <v>0</v>
      </c>
      <c r="DH121" s="496">
        <f t="shared" si="596"/>
        <v>0</v>
      </c>
      <c r="DI121" s="496">
        <f t="shared" si="713"/>
        <v>0</v>
      </c>
      <c r="DJ121" s="496">
        <f t="shared" si="598"/>
        <v>0</v>
      </c>
      <c r="DK121" s="437">
        <f t="shared" si="599"/>
        <v>0</v>
      </c>
      <c r="DL121" s="633"/>
      <c r="DM121" s="633"/>
      <c r="DO121" s="447">
        <f t="shared" si="548"/>
        <v>-6</v>
      </c>
      <c r="DP121" s="447">
        <f t="shared" si="549"/>
        <v>-17</v>
      </c>
      <c r="DQ121" s="447">
        <f t="shared" si="550"/>
        <v>8</v>
      </c>
      <c r="DR121" s="447">
        <f t="shared" si="551"/>
        <v>5</v>
      </c>
      <c r="DS121" s="447">
        <f t="shared" si="552"/>
        <v>13</v>
      </c>
      <c r="DT121" s="447">
        <f t="shared" si="553"/>
        <v>84</v>
      </c>
      <c r="DU121" s="447">
        <f t="shared" si="554"/>
        <v>-126</v>
      </c>
      <c r="DV121" s="447">
        <f t="shared" si="555"/>
        <v>142</v>
      </c>
      <c r="DW121" s="447">
        <f t="shared" si="556"/>
        <v>2</v>
      </c>
      <c r="DX121" s="447">
        <f t="shared" si="557"/>
        <v>-13</v>
      </c>
      <c r="DY121" s="447">
        <f t="shared" si="538"/>
        <v>-29</v>
      </c>
      <c r="DZ121" s="447">
        <f t="shared" si="539"/>
        <v>33</v>
      </c>
      <c r="EA121" s="447">
        <f t="shared" si="540"/>
        <v>23</v>
      </c>
      <c r="EB121" s="447">
        <f t="shared" si="541"/>
        <v>0</v>
      </c>
      <c r="EC121" s="447">
        <f t="shared" si="542"/>
        <v>-30</v>
      </c>
      <c r="ED121" s="447">
        <f t="shared" si="543"/>
        <v>10</v>
      </c>
      <c r="EE121" s="240">
        <f t="shared" si="544"/>
        <v>-59</v>
      </c>
    </row>
    <row r="122" spans="1:135" ht="16.5">
      <c r="A122" s="216" t="s">
        <v>1227</v>
      </c>
      <c r="B122" s="216" t="s">
        <v>31</v>
      </c>
      <c r="D122" s="216" t="s">
        <v>1087</v>
      </c>
      <c r="E122" s="216" t="s">
        <v>1040</v>
      </c>
      <c r="F122" s="222" t="s">
        <v>374</v>
      </c>
      <c r="G122" s="411" t="s">
        <v>86</v>
      </c>
      <c r="H122" s="226">
        <v>10</v>
      </c>
      <c r="I122" s="226">
        <v>0</v>
      </c>
      <c r="J122" s="225">
        <v>10</v>
      </c>
      <c r="K122" s="226">
        <v>0</v>
      </c>
      <c r="L122" s="225">
        <v>11</v>
      </c>
      <c r="M122" s="227">
        <v>0</v>
      </c>
      <c r="N122" s="226">
        <v>10</v>
      </c>
      <c r="O122" s="227">
        <v>0</v>
      </c>
      <c r="P122" s="225">
        <v>8</v>
      </c>
      <c r="Q122" s="226">
        <v>0</v>
      </c>
      <c r="R122" s="225">
        <v>2</v>
      </c>
      <c r="S122" s="227">
        <v>0</v>
      </c>
      <c r="T122" s="226">
        <v>0</v>
      </c>
      <c r="U122" s="227">
        <v>0</v>
      </c>
      <c r="V122" s="226">
        <v>0</v>
      </c>
      <c r="W122" s="227">
        <v>0</v>
      </c>
      <c r="X122" s="308">
        <f t="shared" ref="X122" si="743">+V122</f>
        <v>0</v>
      </c>
      <c r="Y122" s="242" t="s">
        <v>1823</v>
      </c>
      <c r="Z122" s="308">
        <f t="shared" ref="Z122" si="744">+X122</f>
        <v>0</v>
      </c>
      <c r="AA122" s="252" t="s">
        <v>1823</v>
      </c>
      <c r="AB122" s="523">
        <v>0</v>
      </c>
      <c r="AC122" s="524">
        <v>0</v>
      </c>
      <c r="AD122" s="372">
        <f>+AB122</f>
        <v>0</v>
      </c>
      <c r="AE122" s="242" t="s">
        <v>1823</v>
      </c>
      <c r="AF122" s="225">
        <v>0</v>
      </c>
      <c r="AG122" s="264">
        <v>0</v>
      </c>
      <c r="AH122" s="308">
        <f>+AF122</f>
        <v>0</v>
      </c>
      <c r="AI122" s="242" t="s">
        <v>1823</v>
      </c>
      <c r="AJ122" s="266"/>
      <c r="AK122" s="225">
        <v>1</v>
      </c>
      <c r="AL122" s="226">
        <v>0</v>
      </c>
      <c r="AM122" s="241">
        <f>+AK122</f>
        <v>1</v>
      </c>
      <c r="AN122" s="242" t="s">
        <v>1823</v>
      </c>
      <c r="AO122" s="239">
        <f>+AM122</f>
        <v>1</v>
      </c>
      <c r="AP122" s="242" t="s">
        <v>1823</v>
      </c>
      <c r="AQ122" s="229">
        <v>2</v>
      </c>
      <c r="AR122" s="230">
        <v>0</v>
      </c>
      <c r="AS122" s="229">
        <v>2</v>
      </c>
      <c r="AT122" s="230">
        <v>0</v>
      </c>
      <c r="AU122" s="229">
        <v>2</v>
      </c>
      <c r="AV122" s="230">
        <v>0</v>
      </c>
      <c r="AW122" s="241">
        <f t="shared" ref="AW122" si="745">+AY122</f>
        <v>2</v>
      </c>
      <c r="AX122" s="242" t="s">
        <v>1823</v>
      </c>
      <c r="AY122" s="241">
        <f t="shared" ref="AY122" si="746">+BA122</f>
        <v>2</v>
      </c>
      <c r="AZ122" s="242" t="s">
        <v>1823</v>
      </c>
      <c r="BA122" s="241">
        <f t="shared" ref="BA122" si="747">+BC122</f>
        <v>2</v>
      </c>
      <c r="BB122" s="242" t="s">
        <v>1823</v>
      </c>
      <c r="BC122" s="241">
        <f t="shared" ref="BC122" si="748">+BE122</f>
        <v>2</v>
      </c>
      <c r="BD122" s="242" t="s">
        <v>1823</v>
      </c>
      <c r="BE122" s="241">
        <f t="shared" ref="BE122" si="749">+BG122</f>
        <v>2</v>
      </c>
      <c r="BF122" s="242" t="s">
        <v>1823</v>
      </c>
      <c r="BG122" s="241">
        <f t="shared" ref="BG122" si="750">+BI122</f>
        <v>2</v>
      </c>
      <c r="BH122" s="242" t="s">
        <v>1823</v>
      </c>
      <c r="BI122" s="229">
        <v>2</v>
      </c>
      <c r="BJ122" s="230">
        <v>0</v>
      </c>
      <c r="BK122" s="241">
        <v>0</v>
      </c>
      <c r="BL122" s="242" t="s">
        <v>1823</v>
      </c>
      <c r="BM122" s="241">
        <v>0</v>
      </c>
      <c r="BN122" s="242" t="s">
        <v>1823</v>
      </c>
      <c r="BO122" s="267"/>
      <c r="BP122" s="248"/>
      <c r="BQ122" s="249"/>
      <c r="BR122" s="248"/>
      <c r="BS122" s="249"/>
      <c r="BT122" s="248"/>
      <c r="BU122" s="249"/>
      <c r="BV122" s="248"/>
      <c r="BW122" s="249"/>
      <c r="BX122" s="248"/>
      <c r="BY122" s="249"/>
      <c r="BZ122" s="248"/>
      <c r="CA122" s="249"/>
      <c r="CB122" s="236"/>
      <c r="CE122" s="226"/>
      <c r="CF122" s="227"/>
      <c r="CQ122" s="240">
        <f t="shared" si="650"/>
        <v>11</v>
      </c>
      <c r="CT122" s="437">
        <f t="shared" si="710"/>
        <v>10</v>
      </c>
      <c r="CU122" s="437">
        <f t="shared" si="559"/>
        <v>10</v>
      </c>
      <c r="CV122" s="437">
        <f t="shared" si="615"/>
        <v>11</v>
      </c>
      <c r="CW122" s="437">
        <f>IF(O122="nd",+N122,+N122+O122)</f>
        <v>10</v>
      </c>
      <c r="CX122" s="437">
        <f t="shared" si="617"/>
        <v>8</v>
      </c>
      <c r="CY122" s="437">
        <f t="shared" si="618"/>
        <v>2</v>
      </c>
      <c r="CZ122" s="437">
        <f t="shared" si="619"/>
        <v>0</v>
      </c>
      <c r="DA122" s="437">
        <f t="shared" si="620"/>
        <v>0</v>
      </c>
      <c r="DB122" s="437">
        <f t="shared" si="711"/>
        <v>0</v>
      </c>
      <c r="DC122" s="437">
        <f t="shared" si="622"/>
        <v>0</v>
      </c>
      <c r="DD122" s="437">
        <f t="shared" si="564"/>
        <v>0</v>
      </c>
      <c r="DE122" s="437">
        <f t="shared" si="623"/>
        <v>0</v>
      </c>
      <c r="DF122" s="437">
        <f t="shared" si="624"/>
        <v>0</v>
      </c>
      <c r="DG122" s="496">
        <f t="shared" si="712"/>
        <v>0</v>
      </c>
      <c r="DH122" s="496">
        <f t="shared" si="596"/>
        <v>1</v>
      </c>
      <c r="DI122" s="496">
        <f t="shared" si="713"/>
        <v>1</v>
      </c>
      <c r="DJ122" s="496">
        <f t="shared" si="598"/>
        <v>1</v>
      </c>
      <c r="DK122" s="437">
        <f t="shared" si="599"/>
        <v>2</v>
      </c>
      <c r="DL122" s="633"/>
      <c r="DM122" s="633"/>
      <c r="DO122" s="447">
        <f t="shared" si="548"/>
        <v>-5</v>
      </c>
      <c r="DP122" s="447">
        <f t="shared" si="549"/>
        <v>-18</v>
      </c>
      <c r="DQ122" s="447">
        <f t="shared" si="550"/>
        <v>6</v>
      </c>
      <c r="DR122" s="447">
        <f t="shared" si="551"/>
        <v>-1</v>
      </c>
      <c r="DS122" s="447">
        <f t="shared" si="552"/>
        <v>5</v>
      </c>
      <c r="DT122" s="447">
        <f t="shared" si="553"/>
        <v>82</v>
      </c>
      <c r="DU122" s="447">
        <f t="shared" si="554"/>
        <v>-126</v>
      </c>
      <c r="DV122" s="447">
        <f t="shared" si="555"/>
        <v>142</v>
      </c>
      <c r="DW122" s="447">
        <f t="shared" si="556"/>
        <v>2</v>
      </c>
      <c r="DX122" s="447">
        <f t="shared" si="557"/>
        <v>-13</v>
      </c>
      <c r="DY122" s="447">
        <f t="shared" si="538"/>
        <v>-29</v>
      </c>
      <c r="DZ122" s="447">
        <f t="shared" si="539"/>
        <v>33</v>
      </c>
      <c r="EA122" s="447">
        <f t="shared" si="540"/>
        <v>23</v>
      </c>
      <c r="EB122" s="447">
        <f t="shared" si="541"/>
        <v>0</v>
      </c>
      <c r="EC122" s="447">
        <f t="shared" si="542"/>
        <v>-29</v>
      </c>
      <c r="ED122" s="447">
        <f t="shared" si="543"/>
        <v>10</v>
      </c>
      <c r="EE122" s="240">
        <f t="shared" si="544"/>
        <v>-58</v>
      </c>
    </row>
    <row r="123" spans="1:135" ht="16.5">
      <c r="A123" s="216" t="s">
        <v>85</v>
      </c>
      <c r="B123" s="216" t="s">
        <v>31</v>
      </c>
      <c r="D123" s="216" t="s">
        <v>1087</v>
      </c>
      <c r="E123" s="216" t="s">
        <v>1040</v>
      </c>
      <c r="F123" s="222" t="s">
        <v>374</v>
      </c>
      <c r="G123" s="411" t="s">
        <v>69</v>
      </c>
      <c r="H123" s="226">
        <v>0</v>
      </c>
      <c r="I123" s="226">
        <v>0</v>
      </c>
      <c r="J123" s="225" t="s">
        <v>85</v>
      </c>
      <c r="K123" s="226">
        <v>0</v>
      </c>
      <c r="L123" s="225" t="s">
        <v>85</v>
      </c>
      <c r="M123" s="227">
        <v>0</v>
      </c>
      <c r="N123" s="226" t="s">
        <v>85</v>
      </c>
      <c r="O123" s="227">
        <v>0</v>
      </c>
      <c r="P123" s="225" t="s">
        <v>85</v>
      </c>
      <c r="Q123" s="226">
        <v>0</v>
      </c>
      <c r="R123" s="225" t="s">
        <v>85</v>
      </c>
      <c r="S123" s="227">
        <v>0</v>
      </c>
      <c r="T123" s="226"/>
      <c r="U123" s="226"/>
      <c r="V123" s="241" t="str">
        <f>+R123</f>
        <v>?</v>
      </c>
      <c r="W123" s="253" t="s">
        <v>1823</v>
      </c>
      <c r="X123" s="239"/>
      <c r="Y123" s="253"/>
      <c r="Z123" s="239"/>
      <c r="AA123" s="239"/>
      <c r="AB123" s="523" t="s">
        <v>85</v>
      </c>
      <c r="AC123" s="524">
        <v>0</v>
      </c>
      <c r="AD123" s="226"/>
      <c r="AE123" s="227"/>
      <c r="AF123" s="226"/>
      <c r="AG123" s="226"/>
      <c r="AH123" s="225"/>
      <c r="AI123" s="227"/>
      <c r="AJ123" s="266"/>
      <c r="AK123" s="225" t="s">
        <v>85</v>
      </c>
      <c r="AL123" s="226">
        <v>0</v>
      </c>
      <c r="AM123" s="241" t="str">
        <f>+AK123</f>
        <v>?</v>
      </c>
      <c r="AN123" s="242" t="s">
        <v>1823</v>
      </c>
      <c r="AO123" s="239" t="str">
        <f>+AM123</f>
        <v>?</v>
      </c>
      <c r="AP123" s="242" t="s">
        <v>1823</v>
      </c>
      <c r="AQ123" s="229" t="s">
        <v>85</v>
      </c>
      <c r="AR123" s="230">
        <v>0</v>
      </c>
      <c r="AS123" s="229" t="s">
        <v>85</v>
      </c>
      <c r="AT123" s="230">
        <v>0</v>
      </c>
      <c r="AU123" s="229" t="s">
        <v>85</v>
      </c>
      <c r="AV123" s="230">
        <v>0</v>
      </c>
      <c r="AW123" s="241">
        <f t="shared" ref="AW123:AW124" si="751">+AY123</f>
        <v>0</v>
      </c>
      <c r="AX123" s="242" t="s">
        <v>1823</v>
      </c>
      <c r="AY123" s="241">
        <f t="shared" ref="AY123:AY124" si="752">+BA123</f>
        <v>0</v>
      </c>
      <c r="AZ123" s="242" t="s">
        <v>1823</v>
      </c>
      <c r="BA123" s="229">
        <v>0</v>
      </c>
      <c r="BB123" s="229">
        <v>0</v>
      </c>
      <c r="BC123" s="241">
        <f t="shared" ref="BC123" si="753">+BE123</f>
        <v>0</v>
      </c>
      <c r="BD123" s="242" t="s">
        <v>1823</v>
      </c>
      <c r="BE123" s="241">
        <f t="shared" ref="BE123" si="754">+BG123</f>
        <v>0</v>
      </c>
      <c r="BF123" s="242" t="s">
        <v>1823</v>
      </c>
      <c r="BG123" s="241">
        <f t="shared" ref="BG123" si="755">+BI123</f>
        <v>0</v>
      </c>
      <c r="BH123" s="242" t="s">
        <v>1823</v>
      </c>
      <c r="BI123" s="229">
        <v>0</v>
      </c>
      <c r="BJ123" s="230">
        <v>0</v>
      </c>
      <c r="BK123" s="241">
        <v>0</v>
      </c>
      <c r="BL123" s="242" t="s">
        <v>1823</v>
      </c>
      <c r="BM123" s="241">
        <v>0</v>
      </c>
      <c r="BN123" s="242" t="s">
        <v>1823</v>
      </c>
      <c r="BO123" s="267"/>
      <c r="BP123" s="248"/>
      <c r="BQ123" s="249"/>
      <c r="BR123" s="248"/>
      <c r="BS123" s="249"/>
      <c r="BT123" s="248"/>
      <c r="BU123" s="249"/>
      <c r="BV123" s="248"/>
      <c r="BW123" s="249"/>
      <c r="BX123" s="248"/>
      <c r="BY123" s="249"/>
      <c r="BZ123" s="248"/>
      <c r="CA123" s="249"/>
      <c r="CB123" s="236" t="s">
        <v>85</v>
      </c>
      <c r="CE123" s="226"/>
      <c r="CF123" s="227"/>
      <c r="CQ123" s="240">
        <f t="shared" si="650"/>
        <v>0</v>
      </c>
      <c r="CT123" s="437">
        <f t="shared" si="710"/>
        <v>0</v>
      </c>
      <c r="CU123" s="437"/>
      <c r="CV123" s="437"/>
      <c r="CW123" s="437"/>
      <c r="CX123" s="437"/>
      <c r="CY123" s="437"/>
      <c r="CZ123" s="437"/>
      <c r="DA123" s="437"/>
      <c r="DB123" s="437"/>
      <c r="DC123" s="437"/>
      <c r="DD123" s="437"/>
      <c r="DE123" s="437">
        <f t="shared" si="623"/>
        <v>0</v>
      </c>
      <c r="DF123" s="437">
        <f t="shared" si="624"/>
        <v>0</v>
      </c>
      <c r="DG123" s="496">
        <f t="shared" si="712"/>
        <v>0</v>
      </c>
      <c r="DH123" s="496">
        <v>0</v>
      </c>
      <c r="DI123" s="496"/>
      <c r="DJ123" s="496">
        <v>0</v>
      </c>
      <c r="DK123" s="437">
        <v>0</v>
      </c>
      <c r="DL123" s="633"/>
      <c r="DM123" s="633"/>
      <c r="DO123" s="447">
        <f t="shared" si="548"/>
        <v>-5</v>
      </c>
      <c r="DP123" s="447">
        <f t="shared" si="549"/>
        <v>-18</v>
      </c>
      <c r="DQ123" s="447">
        <f t="shared" si="550"/>
        <v>6</v>
      </c>
      <c r="DR123" s="447">
        <f t="shared" si="551"/>
        <v>-1</v>
      </c>
      <c r="DS123" s="447">
        <f t="shared" si="552"/>
        <v>5</v>
      </c>
      <c r="DT123" s="447">
        <f t="shared" si="553"/>
        <v>82</v>
      </c>
      <c r="DU123" s="447">
        <f t="shared" si="554"/>
        <v>-126</v>
      </c>
      <c r="DV123" s="447">
        <f t="shared" si="555"/>
        <v>142</v>
      </c>
      <c r="DW123" s="447">
        <f t="shared" si="556"/>
        <v>2</v>
      </c>
      <c r="DX123" s="447">
        <f t="shared" si="557"/>
        <v>-13</v>
      </c>
      <c r="DY123" s="447">
        <f t="shared" si="538"/>
        <v>-29</v>
      </c>
      <c r="DZ123" s="447">
        <f t="shared" si="539"/>
        <v>33</v>
      </c>
      <c r="EA123" s="447">
        <f t="shared" si="540"/>
        <v>23</v>
      </c>
      <c r="EB123" s="447">
        <f t="shared" si="541"/>
        <v>0</v>
      </c>
      <c r="EC123" s="447">
        <f t="shared" si="542"/>
        <v>-29</v>
      </c>
      <c r="ED123" s="447">
        <f t="shared" si="543"/>
        <v>10</v>
      </c>
      <c r="EE123" s="240">
        <f t="shared" si="544"/>
        <v>-58</v>
      </c>
    </row>
    <row r="124" spans="1:135" ht="16.5">
      <c r="A124" s="216" t="s">
        <v>1227</v>
      </c>
      <c r="B124" s="216" t="s">
        <v>31</v>
      </c>
      <c r="D124" s="216" t="s">
        <v>1087</v>
      </c>
      <c r="E124" s="216" t="s">
        <v>1040</v>
      </c>
      <c r="F124" s="222" t="s">
        <v>374</v>
      </c>
      <c r="G124" s="411" t="s">
        <v>1776</v>
      </c>
      <c r="H124" s="226">
        <v>0</v>
      </c>
      <c r="I124" s="226">
        <v>0</v>
      </c>
      <c r="J124" s="225">
        <v>1</v>
      </c>
      <c r="K124" s="226" t="s">
        <v>582</v>
      </c>
      <c r="L124" s="241">
        <f>+N124</f>
        <v>0</v>
      </c>
      <c r="M124" s="242" t="s">
        <v>1823</v>
      </c>
      <c r="N124" s="226">
        <v>0</v>
      </c>
      <c r="O124" s="226" t="s">
        <v>582</v>
      </c>
      <c r="P124" s="225">
        <v>0</v>
      </c>
      <c r="Q124" s="226" t="s">
        <v>582</v>
      </c>
      <c r="R124" s="225">
        <v>0</v>
      </c>
      <c r="S124" s="227" t="s">
        <v>582</v>
      </c>
      <c r="T124" s="226">
        <v>0</v>
      </c>
      <c r="U124" s="227">
        <v>0</v>
      </c>
      <c r="V124" s="226">
        <v>0</v>
      </c>
      <c r="W124" s="227">
        <v>0</v>
      </c>
      <c r="X124" s="239">
        <f>+Z124</f>
        <v>0</v>
      </c>
      <c r="Y124" s="242" t="s">
        <v>1823</v>
      </c>
      <c r="Z124" s="239">
        <f>+AB124</f>
        <v>0</v>
      </c>
      <c r="AA124" s="252" t="s">
        <v>1823</v>
      </c>
      <c r="AB124" s="523">
        <v>0</v>
      </c>
      <c r="AC124" s="541">
        <v>0</v>
      </c>
      <c r="AD124" s="239">
        <f>+AF124</f>
        <v>0</v>
      </c>
      <c r="AE124" s="242" t="s">
        <v>1823</v>
      </c>
      <c r="AF124" s="226">
        <v>0</v>
      </c>
      <c r="AG124" s="264">
        <v>0</v>
      </c>
      <c r="AH124" s="239">
        <f>+AJ124</f>
        <v>0</v>
      </c>
      <c r="AI124" s="242" t="s">
        <v>1823</v>
      </c>
      <c r="AJ124" s="266"/>
      <c r="AK124" s="225">
        <v>3</v>
      </c>
      <c r="AL124" s="264">
        <v>0</v>
      </c>
      <c r="AM124" s="560">
        <f>+AK124</f>
        <v>3</v>
      </c>
      <c r="AN124" s="559" t="s">
        <v>1823</v>
      </c>
      <c r="AO124" s="558">
        <f>+AM124</f>
        <v>3</v>
      </c>
      <c r="AP124" s="559" t="s">
        <v>1823</v>
      </c>
      <c r="AQ124" s="229">
        <v>2</v>
      </c>
      <c r="AR124" s="230">
        <v>0</v>
      </c>
      <c r="AS124" s="229">
        <v>2</v>
      </c>
      <c r="AT124" s="230">
        <v>0</v>
      </c>
      <c r="AU124" s="229">
        <v>2</v>
      </c>
      <c r="AV124" s="230">
        <v>0</v>
      </c>
      <c r="AW124" s="241">
        <f t="shared" si="751"/>
        <v>2</v>
      </c>
      <c r="AX124" s="242" t="s">
        <v>1823</v>
      </c>
      <c r="AY124" s="241">
        <f t="shared" si="752"/>
        <v>2</v>
      </c>
      <c r="AZ124" s="242" t="s">
        <v>1823</v>
      </c>
      <c r="BA124" s="241">
        <f t="shared" ref="BA124" si="756">+BC124</f>
        <v>2</v>
      </c>
      <c r="BB124" s="242" t="s">
        <v>1823</v>
      </c>
      <c r="BC124" s="241">
        <f t="shared" ref="BC124" si="757">+BE124</f>
        <v>2</v>
      </c>
      <c r="BD124" s="242" t="s">
        <v>1823</v>
      </c>
      <c r="BE124" s="241">
        <f t="shared" ref="BE124" si="758">+BG124</f>
        <v>2</v>
      </c>
      <c r="BF124" s="242" t="s">
        <v>1823</v>
      </c>
      <c r="BG124" s="241">
        <f t="shared" ref="BG124" si="759">+BI124</f>
        <v>2</v>
      </c>
      <c r="BH124" s="242" t="s">
        <v>1823</v>
      </c>
      <c r="BI124" s="229">
        <v>2</v>
      </c>
      <c r="BJ124" s="230">
        <v>0</v>
      </c>
      <c r="BK124" s="241">
        <v>0</v>
      </c>
      <c r="BL124" s="242" t="s">
        <v>1823</v>
      </c>
      <c r="BM124" s="241">
        <v>0</v>
      </c>
      <c r="BN124" s="242" t="s">
        <v>1823</v>
      </c>
      <c r="BO124" s="267"/>
      <c r="BP124" s="248"/>
      <c r="BQ124" s="249"/>
      <c r="BR124" s="248"/>
      <c r="BS124" s="249"/>
      <c r="BT124" s="248"/>
      <c r="BU124" s="249"/>
      <c r="BV124" s="248"/>
      <c r="BW124" s="249"/>
      <c r="BX124" s="248"/>
      <c r="BY124" s="249"/>
      <c r="BZ124" s="248"/>
      <c r="CA124" s="249"/>
      <c r="CB124" s="250" t="s">
        <v>262</v>
      </c>
      <c r="CC124" s="237" t="s">
        <v>638</v>
      </c>
      <c r="CE124" s="226"/>
      <c r="CF124" s="227"/>
      <c r="CQ124" s="240">
        <f t="shared" si="650"/>
        <v>1</v>
      </c>
      <c r="CT124" s="437">
        <f t="shared" si="710"/>
        <v>0</v>
      </c>
      <c r="CU124" s="437">
        <f>+J124</f>
        <v>1</v>
      </c>
      <c r="CV124" s="437">
        <f t="shared" ref="CV124:CV144" si="760">IF(M124="nd",+L124,+L124+M124)</f>
        <v>0</v>
      </c>
      <c r="CW124" s="437"/>
      <c r="CX124" s="437"/>
      <c r="CY124" s="437">
        <f>+R124</f>
        <v>0</v>
      </c>
      <c r="CZ124" s="437">
        <f t="shared" ref="CZ124:CZ150" si="761">IF(U124="nd",+T124,+T124+U124)</f>
        <v>0</v>
      </c>
      <c r="DA124" s="437">
        <f t="shared" ref="DA124:DA150" si="762">IF(W124="nd",+V124,+V124+W124)</f>
        <v>0</v>
      </c>
      <c r="DB124" s="437">
        <f t="shared" ref="DB124:DB131" si="763">IF(Y124="nd",+X124,+X124+Y124)</f>
        <v>0</v>
      </c>
      <c r="DC124" s="437">
        <f t="shared" ref="DC124:DC131" si="764">IF(AA124="nd",+Z124,+Z124+AA124)</f>
        <v>0</v>
      </c>
      <c r="DD124" s="437">
        <f t="shared" ref="DD124:DD150" si="765">IF(AC124="nd",+AB124,+AB124+AC124)</f>
        <v>0</v>
      </c>
      <c r="DE124" s="437">
        <f t="shared" si="623"/>
        <v>0</v>
      </c>
      <c r="DF124" s="437">
        <f t="shared" si="624"/>
        <v>0</v>
      </c>
      <c r="DG124" s="496">
        <f t="shared" si="712"/>
        <v>0</v>
      </c>
      <c r="DH124" s="496">
        <f t="shared" ref="DH124:DH143" si="766">IF(AL124="nd",+AK124,+AK124+AL124)</f>
        <v>3</v>
      </c>
      <c r="DI124" s="496">
        <f t="shared" ref="DI124:DI168" si="767">IF(AN124="nd",+AM124,+AM124+AN124)</f>
        <v>3</v>
      </c>
      <c r="DJ124" s="496">
        <f t="shared" ref="DJ124:DJ143" si="768">IF(AP124="nd",+AO124,+AO124+AP124)</f>
        <v>3</v>
      </c>
      <c r="DK124" s="437">
        <f t="shared" ref="DK124:DK136" si="769">IF(AR124="nd",+AQ124,+AQ124+AR124)</f>
        <v>2</v>
      </c>
      <c r="DL124" s="633"/>
      <c r="DM124" s="633"/>
      <c r="DO124" s="447">
        <f t="shared" si="548"/>
        <v>-6</v>
      </c>
      <c r="DP124" s="447">
        <f t="shared" si="549"/>
        <v>-18</v>
      </c>
      <c r="DQ124" s="447">
        <f t="shared" si="550"/>
        <v>6</v>
      </c>
      <c r="DR124" s="447">
        <f t="shared" si="551"/>
        <v>-1</v>
      </c>
      <c r="DS124" s="447">
        <f t="shared" si="552"/>
        <v>5</v>
      </c>
      <c r="DT124" s="447">
        <f t="shared" si="553"/>
        <v>82</v>
      </c>
      <c r="DU124" s="447">
        <f t="shared" si="554"/>
        <v>-126</v>
      </c>
      <c r="DV124" s="447">
        <f t="shared" si="555"/>
        <v>142</v>
      </c>
      <c r="DW124" s="447">
        <f t="shared" si="556"/>
        <v>2</v>
      </c>
      <c r="DX124" s="447">
        <f t="shared" si="557"/>
        <v>-13</v>
      </c>
      <c r="DY124" s="447">
        <f t="shared" si="538"/>
        <v>-29</v>
      </c>
      <c r="DZ124" s="447">
        <f t="shared" si="539"/>
        <v>33</v>
      </c>
      <c r="EA124" s="447">
        <f t="shared" si="540"/>
        <v>23</v>
      </c>
      <c r="EB124" s="447">
        <f t="shared" si="541"/>
        <v>0</v>
      </c>
      <c r="EC124" s="447">
        <f t="shared" si="542"/>
        <v>-26</v>
      </c>
      <c r="ED124" s="447">
        <f t="shared" si="543"/>
        <v>10</v>
      </c>
      <c r="EE124" s="240">
        <f t="shared" si="544"/>
        <v>-59</v>
      </c>
    </row>
    <row r="125" spans="1:135" ht="16.5">
      <c r="A125" s="216" t="s">
        <v>1227</v>
      </c>
      <c r="B125" s="216" t="s">
        <v>31</v>
      </c>
      <c r="D125" s="216" t="s">
        <v>1087</v>
      </c>
      <c r="E125" s="216" t="s">
        <v>1040</v>
      </c>
      <c r="F125" s="222" t="s">
        <v>374</v>
      </c>
      <c r="G125" s="411" t="s">
        <v>1278</v>
      </c>
      <c r="H125" s="226">
        <v>2</v>
      </c>
      <c r="I125" s="226">
        <v>0</v>
      </c>
      <c r="J125" s="225">
        <v>1</v>
      </c>
      <c r="K125" s="226">
        <v>0</v>
      </c>
      <c r="L125" s="225">
        <v>1</v>
      </c>
      <c r="M125" s="226">
        <v>0</v>
      </c>
      <c r="N125" s="225">
        <v>6</v>
      </c>
      <c r="O125" s="227">
        <v>0</v>
      </c>
      <c r="P125" s="226">
        <v>9</v>
      </c>
      <c r="Q125" s="226">
        <v>0</v>
      </c>
      <c r="R125" s="225">
        <v>9</v>
      </c>
      <c r="S125" s="227">
        <v>0</v>
      </c>
      <c r="T125" s="226">
        <v>8</v>
      </c>
      <c r="U125" s="227">
        <v>0</v>
      </c>
      <c r="V125" s="226">
        <v>11</v>
      </c>
      <c r="W125" s="227">
        <v>0</v>
      </c>
      <c r="X125" s="241">
        <f>+T125</f>
        <v>8</v>
      </c>
      <c r="Y125" s="242" t="s">
        <v>1823</v>
      </c>
      <c r="Z125" s="241">
        <f>+X125</f>
        <v>8</v>
      </c>
      <c r="AA125" s="252" t="s">
        <v>1823</v>
      </c>
      <c r="AB125" s="523">
        <v>9</v>
      </c>
      <c r="AC125" s="524">
        <v>0</v>
      </c>
      <c r="AD125" s="442">
        <f>+AF125</f>
        <v>9</v>
      </c>
      <c r="AE125" s="443" t="s">
        <v>1823</v>
      </c>
      <c r="AF125" s="226">
        <v>9</v>
      </c>
      <c r="AG125" s="227">
        <v>0</v>
      </c>
      <c r="AH125" s="239">
        <f>+AK125</f>
        <v>4</v>
      </c>
      <c r="AI125" s="242" t="s">
        <v>1823</v>
      </c>
      <c r="AJ125" s="266"/>
      <c r="AK125" s="225">
        <v>4</v>
      </c>
      <c r="AL125" s="264">
        <v>0</v>
      </c>
      <c r="AM125" s="241">
        <f>+AK125</f>
        <v>4</v>
      </c>
      <c r="AN125" s="242" t="s">
        <v>1823</v>
      </c>
      <c r="AO125" s="239">
        <f>+AM125</f>
        <v>4</v>
      </c>
      <c r="AP125" s="242" t="s">
        <v>1823</v>
      </c>
      <c r="AQ125" s="229">
        <v>4</v>
      </c>
      <c r="AR125" s="230">
        <v>0</v>
      </c>
      <c r="AS125" s="229">
        <v>3</v>
      </c>
      <c r="AT125" s="230">
        <v>0</v>
      </c>
      <c r="AU125" s="229">
        <v>3</v>
      </c>
      <c r="AV125" s="230">
        <v>0</v>
      </c>
      <c r="AW125" s="241">
        <f t="shared" ref="AW125" si="770">+AY125</f>
        <v>3</v>
      </c>
      <c r="AX125" s="242" t="s">
        <v>1823</v>
      </c>
      <c r="AY125" s="241">
        <f t="shared" ref="AY125" si="771">+BA125</f>
        <v>3</v>
      </c>
      <c r="AZ125" s="242" t="s">
        <v>1823</v>
      </c>
      <c r="BA125" s="241">
        <f t="shared" ref="BA125" si="772">+BC125</f>
        <v>3</v>
      </c>
      <c r="BB125" s="242" t="s">
        <v>1823</v>
      </c>
      <c r="BC125" s="241">
        <f t="shared" ref="BC125" si="773">+BE125</f>
        <v>3</v>
      </c>
      <c r="BD125" s="242" t="s">
        <v>1823</v>
      </c>
      <c r="BE125" s="241">
        <f t="shared" ref="BE125" si="774">+BG125</f>
        <v>3</v>
      </c>
      <c r="BF125" s="242" t="s">
        <v>1823</v>
      </c>
      <c r="BG125" s="241">
        <f t="shared" ref="BG125" si="775">+BI125</f>
        <v>3</v>
      </c>
      <c r="BH125" s="242" t="s">
        <v>1823</v>
      </c>
      <c r="BI125" s="229">
        <v>3</v>
      </c>
      <c r="BJ125" s="230">
        <v>0</v>
      </c>
      <c r="BK125" s="241">
        <v>0</v>
      </c>
      <c r="BL125" s="242" t="s">
        <v>1823</v>
      </c>
      <c r="BM125" s="241">
        <v>0</v>
      </c>
      <c r="BN125" s="242" t="s">
        <v>1823</v>
      </c>
      <c r="BO125" s="267"/>
      <c r="BP125" s="248"/>
      <c r="BQ125" s="249"/>
      <c r="BR125" s="248"/>
      <c r="BS125" s="249"/>
      <c r="BT125" s="248"/>
      <c r="BU125" s="249"/>
      <c r="BV125" s="248"/>
      <c r="BW125" s="249"/>
      <c r="BX125" s="248"/>
      <c r="BY125" s="249"/>
      <c r="BZ125" s="248"/>
      <c r="CA125" s="249"/>
      <c r="CB125" s="250" t="s">
        <v>771</v>
      </c>
      <c r="CC125" s="237" t="s">
        <v>770</v>
      </c>
      <c r="CE125" s="226"/>
      <c r="CF125" s="227"/>
      <c r="CQ125" s="240">
        <f t="shared" si="650"/>
        <v>11</v>
      </c>
      <c r="CT125" s="437">
        <f t="shared" si="710"/>
        <v>2</v>
      </c>
      <c r="CU125" s="437">
        <f t="shared" ref="CU125:CU144" si="776">IF(K125="nd",+J125,+J125+K125)</f>
        <v>1</v>
      </c>
      <c r="CV125" s="437">
        <f t="shared" si="760"/>
        <v>1</v>
      </c>
      <c r="CW125" s="437">
        <f t="shared" ref="CW125:CW151" si="777">IF(O125="nd",+N125,+N125+O125)</f>
        <v>6</v>
      </c>
      <c r="CX125" s="437">
        <f t="shared" ref="CX125:CX150" si="778">IF(Q125="nd",+P125,+P125+Q125)</f>
        <v>9</v>
      </c>
      <c r="CY125" s="437">
        <f t="shared" ref="CY125:CY150" si="779">IF(S125="nd",+R125,+R125+S125)</f>
        <v>9</v>
      </c>
      <c r="CZ125" s="437">
        <f t="shared" si="761"/>
        <v>8</v>
      </c>
      <c r="DA125" s="437">
        <f t="shared" si="762"/>
        <v>11</v>
      </c>
      <c r="DB125" s="437">
        <f t="shared" si="763"/>
        <v>8</v>
      </c>
      <c r="DC125" s="437">
        <f t="shared" si="764"/>
        <v>8</v>
      </c>
      <c r="DD125" s="437">
        <f t="shared" si="765"/>
        <v>9</v>
      </c>
      <c r="DE125" s="437">
        <f t="shared" ref="DE125:DE160" si="780">IF(AE125="nd",+AD125,+AD125+AE125)</f>
        <v>9</v>
      </c>
      <c r="DF125" s="437">
        <f t="shared" ref="DF125:DF158" si="781">IF(AG125="nd",+AF125,+AF125+AG125)</f>
        <v>9</v>
      </c>
      <c r="DG125" s="496">
        <f t="shared" si="712"/>
        <v>4</v>
      </c>
      <c r="DH125" s="496">
        <f t="shared" si="766"/>
        <v>4</v>
      </c>
      <c r="DI125" s="496">
        <f t="shared" si="767"/>
        <v>4</v>
      </c>
      <c r="DJ125" s="496">
        <f t="shared" si="768"/>
        <v>4</v>
      </c>
      <c r="DK125" s="437">
        <f t="shared" si="769"/>
        <v>4</v>
      </c>
      <c r="DL125" s="633"/>
      <c r="DM125" s="633"/>
      <c r="DO125" s="447">
        <f t="shared" si="548"/>
        <v>-6</v>
      </c>
      <c r="DP125" s="447">
        <f t="shared" si="549"/>
        <v>-13</v>
      </c>
      <c r="DQ125" s="447">
        <f t="shared" si="550"/>
        <v>9</v>
      </c>
      <c r="DR125" s="447">
        <f t="shared" si="551"/>
        <v>-1</v>
      </c>
      <c r="DS125" s="447">
        <f t="shared" si="552"/>
        <v>8</v>
      </c>
      <c r="DT125" s="447">
        <f t="shared" si="553"/>
        <v>81</v>
      </c>
      <c r="DU125" s="447">
        <f t="shared" si="554"/>
        <v>-123</v>
      </c>
      <c r="DV125" s="447">
        <f t="shared" si="555"/>
        <v>139</v>
      </c>
      <c r="DW125" s="447">
        <f t="shared" si="556"/>
        <v>2</v>
      </c>
      <c r="DX125" s="447">
        <f t="shared" si="557"/>
        <v>-12</v>
      </c>
      <c r="DY125" s="447">
        <f t="shared" si="538"/>
        <v>-29</v>
      </c>
      <c r="DZ125" s="447">
        <f t="shared" si="539"/>
        <v>33</v>
      </c>
      <c r="EA125" s="447">
        <f t="shared" si="540"/>
        <v>18</v>
      </c>
      <c r="EB125" s="447">
        <f t="shared" si="541"/>
        <v>0</v>
      </c>
      <c r="EC125" s="447">
        <f t="shared" si="542"/>
        <v>-26</v>
      </c>
      <c r="ED125" s="447">
        <f t="shared" si="543"/>
        <v>10</v>
      </c>
      <c r="EE125" s="240">
        <f t="shared" si="544"/>
        <v>-59</v>
      </c>
    </row>
    <row r="126" spans="1:135" ht="16.5">
      <c r="A126" s="216" t="s">
        <v>1227</v>
      </c>
      <c r="B126" s="216" t="s">
        <v>31</v>
      </c>
      <c r="D126" s="216" t="s">
        <v>1087</v>
      </c>
      <c r="E126" s="216" t="s">
        <v>1040</v>
      </c>
      <c r="F126" s="222" t="s">
        <v>374</v>
      </c>
      <c r="G126" s="411" t="s">
        <v>397</v>
      </c>
      <c r="H126" s="226">
        <v>0</v>
      </c>
      <c r="I126" s="226">
        <v>0</v>
      </c>
      <c r="J126" s="225">
        <v>0</v>
      </c>
      <c r="K126" s="226">
        <v>0</v>
      </c>
      <c r="L126" s="225">
        <v>0</v>
      </c>
      <c r="M126" s="226">
        <v>0</v>
      </c>
      <c r="N126" s="225">
        <v>0</v>
      </c>
      <c r="O126" s="227">
        <v>0</v>
      </c>
      <c r="P126" s="226">
        <v>0</v>
      </c>
      <c r="Q126" s="226">
        <v>0</v>
      </c>
      <c r="R126" s="225">
        <v>0</v>
      </c>
      <c r="S126" s="227">
        <v>0</v>
      </c>
      <c r="T126" s="226">
        <v>0</v>
      </c>
      <c r="U126" s="226">
        <v>0</v>
      </c>
      <c r="V126" s="225">
        <v>0</v>
      </c>
      <c r="W126" s="227">
        <v>0</v>
      </c>
      <c r="X126" s="308">
        <f>+V126</f>
        <v>0</v>
      </c>
      <c r="Y126" s="242" t="s">
        <v>1823</v>
      </c>
      <c r="Z126" s="308">
        <f>+X126</f>
        <v>0</v>
      </c>
      <c r="AA126" s="252" t="s">
        <v>1823</v>
      </c>
      <c r="AB126" s="523">
        <v>0</v>
      </c>
      <c r="AC126" s="541">
        <v>0</v>
      </c>
      <c r="AD126" s="372">
        <f>+AB126</f>
        <v>0</v>
      </c>
      <c r="AE126" s="242" t="s">
        <v>1823</v>
      </c>
      <c r="AF126" s="225">
        <v>0</v>
      </c>
      <c r="AG126" s="264">
        <v>0</v>
      </c>
      <c r="AH126" s="308">
        <f>+AF126</f>
        <v>0</v>
      </c>
      <c r="AI126" s="242" t="s">
        <v>1823</v>
      </c>
      <c r="AJ126" s="266"/>
      <c r="AK126" s="225">
        <v>0</v>
      </c>
      <c r="AL126" s="226">
        <v>0</v>
      </c>
      <c r="AM126" s="241">
        <v>0</v>
      </c>
      <c r="AN126" s="242" t="s">
        <v>1823</v>
      </c>
      <c r="AO126" s="239">
        <v>0</v>
      </c>
      <c r="AP126" s="242" t="s">
        <v>1823</v>
      </c>
      <c r="AQ126" s="229">
        <v>0</v>
      </c>
      <c r="AR126" s="230">
        <v>0</v>
      </c>
      <c r="AS126" s="229">
        <v>0</v>
      </c>
      <c r="AT126" s="230">
        <v>0</v>
      </c>
      <c r="AU126" s="229">
        <v>0</v>
      </c>
      <c r="AV126" s="230">
        <v>0</v>
      </c>
      <c r="AW126" s="241">
        <f t="shared" ref="AW126" si="782">+AY126</f>
        <v>0</v>
      </c>
      <c r="AX126" s="242" t="s">
        <v>1823</v>
      </c>
      <c r="AY126" s="241">
        <f t="shared" ref="AY126" si="783">+BA126</f>
        <v>0</v>
      </c>
      <c r="AZ126" s="242" t="s">
        <v>1823</v>
      </c>
      <c r="BA126" s="241">
        <f t="shared" ref="BA126" si="784">+BC126</f>
        <v>0</v>
      </c>
      <c r="BB126" s="242" t="s">
        <v>1823</v>
      </c>
      <c r="BC126" s="241">
        <f t="shared" ref="BC126" si="785">+BE126</f>
        <v>0</v>
      </c>
      <c r="BD126" s="242" t="s">
        <v>1823</v>
      </c>
      <c r="BE126" s="241">
        <f t="shared" ref="BE126" si="786">+BG126</f>
        <v>0</v>
      </c>
      <c r="BF126" s="242" t="s">
        <v>1823</v>
      </c>
      <c r="BG126" s="241">
        <f t="shared" ref="BG126" si="787">+BI126</f>
        <v>0</v>
      </c>
      <c r="BH126" s="242" t="s">
        <v>1823</v>
      </c>
      <c r="BI126" s="229">
        <v>0</v>
      </c>
      <c r="BJ126" s="230">
        <v>0</v>
      </c>
      <c r="BK126" s="241">
        <v>0</v>
      </c>
      <c r="BL126" s="242" t="s">
        <v>1823</v>
      </c>
      <c r="BM126" s="241">
        <v>0</v>
      </c>
      <c r="BN126" s="242" t="s">
        <v>1823</v>
      </c>
      <c r="BO126" s="267"/>
      <c r="BP126" s="248"/>
      <c r="BQ126" s="249"/>
      <c r="BR126" s="248"/>
      <c r="BS126" s="249"/>
      <c r="BT126" s="248"/>
      <c r="BU126" s="249"/>
      <c r="BV126" s="248"/>
      <c r="BW126" s="249"/>
      <c r="BX126" s="248"/>
      <c r="BY126" s="249"/>
      <c r="BZ126" s="248"/>
      <c r="CA126" s="249"/>
      <c r="CB126" s="236" t="s">
        <v>398</v>
      </c>
      <c r="CE126" s="226"/>
      <c r="CF126" s="227"/>
      <c r="CQ126" s="240">
        <f t="shared" si="650"/>
        <v>0</v>
      </c>
      <c r="CT126" s="437">
        <f t="shared" si="710"/>
        <v>0</v>
      </c>
      <c r="CU126" s="437">
        <f t="shared" si="776"/>
        <v>0</v>
      </c>
      <c r="CV126" s="437">
        <f t="shared" si="760"/>
        <v>0</v>
      </c>
      <c r="CW126" s="437">
        <f t="shared" si="777"/>
        <v>0</v>
      </c>
      <c r="CX126" s="437">
        <f t="shared" si="778"/>
        <v>0</v>
      </c>
      <c r="CY126" s="437">
        <f t="shared" si="779"/>
        <v>0</v>
      </c>
      <c r="CZ126" s="437">
        <f t="shared" si="761"/>
        <v>0</v>
      </c>
      <c r="DA126" s="437">
        <f t="shared" si="762"/>
        <v>0</v>
      </c>
      <c r="DB126" s="437">
        <f t="shared" si="763"/>
        <v>0</v>
      </c>
      <c r="DC126" s="437">
        <f t="shared" si="764"/>
        <v>0</v>
      </c>
      <c r="DD126" s="437">
        <f t="shared" si="765"/>
        <v>0</v>
      </c>
      <c r="DE126" s="437">
        <f t="shared" si="780"/>
        <v>0</v>
      </c>
      <c r="DF126" s="437">
        <f t="shared" si="781"/>
        <v>0</v>
      </c>
      <c r="DG126" s="496">
        <f t="shared" si="712"/>
        <v>0</v>
      </c>
      <c r="DH126" s="496">
        <f t="shared" si="766"/>
        <v>0</v>
      </c>
      <c r="DI126" s="496">
        <f t="shared" si="767"/>
        <v>0</v>
      </c>
      <c r="DJ126" s="496">
        <f t="shared" si="768"/>
        <v>0</v>
      </c>
      <c r="DK126" s="437">
        <f t="shared" si="769"/>
        <v>0</v>
      </c>
      <c r="DL126" s="633"/>
      <c r="DM126" s="633"/>
      <c r="DO126" s="447">
        <f t="shared" si="548"/>
        <v>-6</v>
      </c>
      <c r="DP126" s="447">
        <f t="shared" si="549"/>
        <v>-13</v>
      </c>
      <c r="DQ126" s="447">
        <f t="shared" si="550"/>
        <v>9</v>
      </c>
      <c r="DR126" s="447">
        <f t="shared" si="551"/>
        <v>-1</v>
      </c>
      <c r="DS126" s="447">
        <f t="shared" si="552"/>
        <v>8</v>
      </c>
      <c r="DT126" s="447">
        <f t="shared" si="553"/>
        <v>81</v>
      </c>
      <c r="DU126" s="447">
        <f t="shared" si="554"/>
        <v>-123</v>
      </c>
      <c r="DV126" s="447">
        <f t="shared" si="555"/>
        <v>139</v>
      </c>
      <c r="DW126" s="447">
        <f t="shared" si="556"/>
        <v>2</v>
      </c>
      <c r="DX126" s="447">
        <f t="shared" si="557"/>
        <v>-12</v>
      </c>
      <c r="DY126" s="447">
        <f t="shared" si="538"/>
        <v>-29</v>
      </c>
      <c r="DZ126" s="447">
        <f t="shared" si="539"/>
        <v>33</v>
      </c>
      <c r="EA126" s="447">
        <f t="shared" si="540"/>
        <v>18</v>
      </c>
      <c r="EB126" s="447">
        <f t="shared" si="541"/>
        <v>0</v>
      </c>
      <c r="EC126" s="447">
        <f t="shared" si="542"/>
        <v>-26</v>
      </c>
      <c r="ED126" s="447">
        <f t="shared" si="543"/>
        <v>10</v>
      </c>
      <c r="EE126" s="240">
        <f t="shared" si="544"/>
        <v>-59</v>
      </c>
    </row>
    <row r="127" spans="1:135" ht="16.5">
      <c r="A127" s="216" t="s">
        <v>1227</v>
      </c>
      <c r="B127" s="216" t="s">
        <v>31</v>
      </c>
      <c r="D127" s="216" t="s">
        <v>1087</v>
      </c>
      <c r="E127" s="216" t="s">
        <v>1040</v>
      </c>
      <c r="F127" s="222" t="s">
        <v>373</v>
      </c>
      <c r="G127" s="411" t="s">
        <v>285</v>
      </c>
      <c r="H127" s="226">
        <v>0</v>
      </c>
      <c r="I127" s="227">
        <v>0</v>
      </c>
      <c r="J127" s="225">
        <v>0</v>
      </c>
      <c r="K127" s="227">
        <v>0</v>
      </c>
      <c r="L127" s="225">
        <v>0</v>
      </c>
      <c r="M127" s="227">
        <v>0</v>
      </c>
      <c r="N127" s="225">
        <v>0</v>
      </c>
      <c r="O127" s="227">
        <v>0</v>
      </c>
      <c r="P127" s="225">
        <v>0</v>
      </c>
      <c r="Q127" s="227">
        <v>0</v>
      </c>
      <c r="R127" s="225">
        <v>0</v>
      </c>
      <c r="S127" s="227">
        <v>0</v>
      </c>
      <c r="T127" s="226">
        <v>0</v>
      </c>
      <c r="U127" s="226">
        <v>0</v>
      </c>
      <c r="V127" s="225">
        <v>0</v>
      </c>
      <c r="W127" s="227">
        <v>0</v>
      </c>
      <c r="X127" s="241">
        <f>+T127</f>
        <v>0</v>
      </c>
      <c r="Y127" s="242" t="s">
        <v>1823</v>
      </c>
      <c r="Z127" s="241">
        <f>+V127</f>
        <v>0</v>
      </c>
      <c r="AA127" s="252" t="s">
        <v>1823</v>
      </c>
      <c r="AB127" s="523">
        <v>11</v>
      </c>
      <c r="AC127" s="524">
        <v>0</v>
      </c>
      <c r="AD127" s="226">
        <v>0</v>
      </c>
      <c r="AE127" s="227">
        <v>0</v>
      </c>
      <c r="AF127" s="226">
        <v>0</v>
      </c>
      <c r="AG127" s="227">
        <v>0</v>
      </c>
      <c r="AH127" s="225">
        <v>0</v>
      </c>
      <c r="AI127" s="227">
        <v>0</v>
      </c>
      <c r="AJ127" s="266"/>
      <c r="AK127" s="225">
        <v>12</v>
      </c>
      <c r="AL127" s="226"/>
      <c r="AM127" s="225">
        <v>14</v>
      </c>
      <c r="AN127" s="227">
        <v>0</v>
      </c>
      <c r="AO127" s="239">
        <f>+AM127</f>
        <v>14</v>
      </c>
      <c r="AP127" s="242" t="s">
        <v>1823</v>
      </c>
      <c r="AQ127" s="229">
        <v>14</v>
      </c>
      <c r="AR127" s="230">
        <v>0</v>
      </c>
      <c r="AS127" s="229">
        <v>13</v>
      </c>
      <c r="AT127" s="230">
        <v>0</v>
      </c>
      <c r="AU127" s="229">
        <v>17</v>
      </c>
      <c r="AV127" s="230">
        <v>0</v>
      </c>
      <c r="AW127" s="241">
        <f t="shared" ref="AW127" si="788">+AY127</f>
        <v>0</v>
      </c>
      <c r="AX127" s="242" t="s">
        <v>1823</v>
      </c>
      <c r="AY127" s="241">
        <f t="shared" ref="AY127" si="789">+BA127</f>
        <v>0</v>
      </c>
      <c r="AZ127" s="242" t="s">
        <v>1823</v>
      </c>
      <c r="BA127" s="241">
        <f t="shared" ref="BA127" si="790">+BC127</f>
        <v>0</v>
      </c>
      <c r="BB127" s="242" t="s">
        <v>1823</v>
      </c>
      <c r="BC127" s="241">
        <f t="shared" ref="BC127" si="791">+BE127</f>
        <v>0</v>
      </c>
      <c r="BD127" s="242" t="s">
        <v>1823</v>
      </c>
      <c r="BE127" s="241">
        <f t="shared" ref="BE127" si="792">+BG127</f>
        <v>0</v>
      </c>
      <c r="BF127" s="242" t="s">
        <v>1823</v>
      </c>
      <c r="BG127" s="241">
        <f t="shared" ref="BG127" si="793">+BI127</f>
        <v>0</v>
      </c>
      <c r="BH127" s="242" t="s">
        <v>1823</v>
      </c>
      <c r="BI127" s="241">
        <v>0</v>
      </c>
      <c r="BJ127" s="242" t="s">
        <v>1823</v>
      </c>
      <c r="BK127" s="241">
        <v>0</v>
      </c>
      <c r="BL127" s="242" t="s">
        <v>1823</v>
      </c>
      <c r="BM127" s="241">
        <v>0</v>
      </c>
      <c r="BN127" s="242" t="s">
        <v>1823</v>
      </c>
      <c r="BO127" s="267"/>
      <c r="BP127" s="248"/>
      <c r="BQ127" s="249"/>
      <c r="BR127" s="248"/>
      <c r="BS127" s="249"/>
      <c r="BT127" s="248"/>
      <c r="BU127" s="249"/>
      <c r="BV127" s="248"/>
      <c r="BW127" s="249"/>
      <c r="BX127" s="248">
        <v>15</v>
      </c>
      <c r="BY127" s="249"/>
      <c r="BZ127" s="248"/>
      <c r="CA127" s="249"/>
      <c r="CB127" s="250" t="s">
        <v>391</v>
      </c>
      <c r="CC127" s="238" t="s">
        <v>601</v>
      </c>
      <c r="CD127" s="238"/>
      <c r="CE127" s="226"/>
      <c r="CF127" s="227"/>
      <c r="CQ127" s="240">
        <f t="shared" si="650"/>
        <v>11</v>
      </c>
      <c r="CT127" s="437">
        <f t="shared" si="710"/>
        <v>0</v>
      </c>
      <c r="CU127" s="437">
        <f t="shared" si="776"/>
        <v>0</v>
      </c>
      <c r="CV127" s="437">
        <f t="shared" si="760"/>
        <v>0</v>
      </c>
      <c r="CW127" s="437">
        <f t="shared" si="777"/>
        <v>0</v>
      </c>
      <c r="CX127" s="437">
        <f t="shared" si="778"/>
        <v>0</v>
      </c>
      <c r="CY127" s="437">
        <f t="shared" si="779"/>
        <v>0</v>
      </c>
      <c r="CZ127" s="437">
        <f t="shared" si="761"/>
        <v>0</v>
      </c>
      <c r="DA127" s="437">
        <f t="shared" si="762"/>
        <v>0</v>
      </c>
      <c r="DB127" s="437">
        <f t="shared" si="763"/>
        <v>0</v>
      </c>
      <c r="DC127" s="437">
        <f t="shared" si="764"/>
        <v>0</v>
      </c>
      <c r="DD127" s="437">
        <f t="shared" si="765"/>
        <v>11</v>
      </c>
      <c r="DE127" s="437">
        <f t="shared" si="780"/>
        <v>0</v>
      </c>
      <c r="DF127" s="437">
        <f t="shared" si="781"/>
        <v>0</v>
      </c>
      <c r="DG127" s="496">
        <f t="shared" si="712"/>
        <v>0</v>
      </c>
      <c r="DH127" s="496">
        <f t="shared" si="766"/>
        <v>12</v>
      </c>
      <c r="DI127" s="496">
        <f t="shared" si="767"/>
        <v>14</v>
      </c>
      <c r="DJ127" s="496">
        <f t="shared" si="768"/>
        <v>14</v>
      </c>
      <c r="DK127" s="437">
        <f t="shared" si="769"/>
        <v>14</v>
      </c>
      <c r="DL127" s="633"/>
      <c r="DM127" s="633"/>
      <c r="DO127" s="447">
        <f t="shared" si="548"/>
        <v>-6</v>
      </c>
      <c r="DP127" s="447">
        <f t="shared" si="549"/>
        <v>-13</v>
      </c>
      <c r="DQ127" s="447">
        <f t="shared" si="550"/>
        <v>9</v>
      </c>
      <c r="DR127" s="447">
        <f t="shared" si="551"/>
        <v>-1</v>
      </c>
      <c r="DS127" s="447">
        <f t="shared" si="552"/>
        <v>8</v>
      </c>
      <c r="DT127" s="447">
        <f t="shared" si="553"/>
        <v>81</v>
      </c>
      <c r="DU127" s="447">
        <f t="shared" si="554"/>
        <v>-123</v>
      </c>
      <c r="DV127" s="447">
        <f t="shared" si="555"/>
        <v>139</v>
      </c>
      <c r="DW127" s="447">
        <f t="shared" si="556"/>
        <v>2</v>
      </c>
      <c r="DX127" s="447">
        <f t="shared" si="557"/>
        <v>-1</v>
      </c>
      <c r="DY127" s="447">
        <f t="shared" si="538"/>
        <v>-40</v>
      </c>
      <c r="DZ127" s="447">
        <f t="shared" si="539"/>
        <v>33</v>
      </c>
      <c r="EA127" s="447">
        <f t="shared" si="540"/>
        <v>18</v>
      </c>
      <c r="EB127" s="447">
        <f t="shared" si="541"/>
        <v>-2</v>
      </c>
      <c r="EC127" s="447">
        <f t="shared" si="542"/>
        <v>-12</v>
      </c>
      <c r="ED127" s="447">
        <f t="shared" si="543"/>
        <v>10</v>
      </c>
      <c r="EE127" s="240">
        <f t="shared" si="544"/>
        <v>-59</v>
      </c>
    </row>
    <row r="128" spans="1:135" ht="16.5">
      <c r="A128" s="216" t="s">
        <v>1227</v>
      </c>
      <c r="B128" s="216" t="s">
        <v>31</v>
      </c>
      <c r="D128" s="216" t="s">
        <v>1087</v>
      </c>
      <c r="E128" s="216" t="s">
        <v>1040</v>
      </c>
      <c r="F128" s="222" t="s">
        <v>377</v>
      </c>
      <c r="G128" s="411" t="s">
        <v>297</v>
      </c>
      <c r="H128" s="226">
        <v>8</v>
      </c>
      <c r="I128" s="227">
        <v>7</v>
      </c>
      <c r="J128" s="241">
        <f>+H128</f>
        <v>8</v>
      </c>
      <c r="K128" s="253">
        <f>+I128</f>
        <v>7</v>
      </c>
      <c r="L128" s="225">
        <v>9</v>
      </c>
      <c r="M128" s="227">
        <v>6</v>
      </c>
      <c r="N128" s="225">
        <v>15</v>
      </c>
      <c r="O128" s="227">
        <v>0</v>
      </c>
      <c r="P128" s="225">
        <v>10</v>
      </c>
      <c r="Q128" s="226">
        <v>6</v>
      </c>
      <c r="R128" s="225">
        <v>9</v>
      </c>
      <c r="S128" s="227">
        <v>7</v>
      </c>
      <c r="T128" s="226">
        <v>8</v>
      </c>
      <c r="U128" s="226">
        <v>0</v>
      </c>
      <c r="V128" s="225">
        <v>14</v>
      </c>
      <c r="W128" s="227">
        <v>2</v>
      </c>
      <c r="X128" s="560">
        <f>+Z128</f>
        <v>12</v>
      </c>
      <c r="Y128" s="562">
        <f>+AA128</f>
        <v>5</v>
      </c>
      <c r="Z128" s="226">
        <v>12</v>
      </c>
      <c r="AA128" s="226">
        <v>5</v>
      </c>
      <c r="AB128" s="523">
        <v>11</v>
      </c>
      <c r="AC128" s="524">
        <v>4</v>
      </c>
      <c r="AD128" s="226">
        <v>4</v>
      </c>
      <c r="AE128" s="227">
        <v>3</v>
      </c>
      <c r="AF128" s="226">
        <v>4</v>
      </c>
      <c r="AG128" s="227">
        <v>3</v>
      </c>
      <c r="AH128" s="225">
        <v>4</v>
      </c>
      <c r="AI128" s="227">
        <v>2</v>
      </c>
      <c r="AJ128" s="266"/>
      <c r="AK128" s="225">
        <v>4</v>
      </c>
      <c r="AL128" s="226">
        <v>3</v>
      </c>
      <c r="AM128" s="225">
        <v>4</v>
      </c>
      <c r="AN128" s="227">
        <v>2</v>
      </c>
      <c r="AO128" s="239">
        <f>+AM128</f>
        <v>4</v>
      </c>
      <c r="AP128" s="253">
        <f>+AN128</f>
        <v>2</v>
      </c>
      <c r="AQ128" s="229">
        <v>2</v>
      </c>
      <c r="AR128" s="230">
        <v>3</v>
      </c>
      <c r="AS128" s="229">
        <v>3</v>
      </c>
      <c r="AT128" s="230">
        <v>3</v>
      </c>
      <c r="AU128" s="229">
        <v>7</v>
      </c>
      <c r="AV128" s="230">
        <v>2</v>
      </c>
      <c r="AW128" s="241">
        <f t="shared" ref="AW128" si="794">+AY128</f>
        <v>4</v>
      </c>
      <c r="AX128" s="242" t="s">
        <v>1823</v>
      </c>
      <c r="AY128" s="241">
        <f t="shared" ref="AY128" si="795">+BA128</f>
        <v>4</v>
      </c>
      <c r="AZ128" s="242" t="s">
        <v>1823</v>
      </c>
      <c r="BA128" s="241">
        <f t="shared" ref="BA128" si="796">+BC128</f>
        <v>4</v>
      </c>
      <c r="BB128" s="242" t="s">
        <v>1823</v>
      </c>
      <c r="BC128" s="241">
        <f t="shared" ref="BC128" si="797">+BE128</f>
        <v>4</v>
      </c>
      <c r="BD128" s="242" t="s">
        <v>1823</v>
      </c>
      <c r="BE128" s="241">
        <f t="shared" ref="BE128" si="798">+BG128</f>
        <v>4</v>
      </c>
      <c r="BF128" s="242" t="s">
        <v>1823</v>
      </c>
      <c r="BG128" s="241">
        <f t="shared" ref="BG128" si="799">+BI128</f>
        <v>4</v>
      </c>
      <c r="BH128" s="242" t="s">
        <v>1823</v>
      </c>
      <c r="BI128" s="229">
        <v>4</v>
      </c>
      <c r="BJ128" s="230">
        <v>0</v>
      </c>
      <c r="BK128" s="241">
        <v>0</v>
      </c>
      <c r="BL128" s="242" t="s">
        <v>1823</v>
      </c>
      <c r="BM128" s="241">
        <v>0</v>
      </c>
      <c r="BN128" s="242" t="s">
        <v>1823</v>
      </c>
      <c r="BO128" s="267"/>
      <c r="BP128" s="248"/>
      <c r="BQ128" s="249"/>
      <c r="BR128" s="248"/>
      <c r="BS128" s="249"/>
      <c r="BT128" s="248"/>
      <c r="BU128" s="249"/>
      <c r="BV128" s="248"/>
      <c r="BW128" s="249"/>
      <c r="BX128" s="248"/>
      <c r="BY128" s="249"/>
      <c r="BZ128" s="248"/>
      <c r="CA128" s="249"/>
      <c r="CB128" s="250" t="s">
        <v>262</v>
      </c>
      <c r="CC128" s="237" t="s">
        <v>634</v>
      </c>
      <c r="CD128" s="238"/>
      <c r="CE128" s="226"/>
      <c r="CF128" s="227"/>
      <c r="CQ128" s="240">
        <f t="shared" si="650"/>
        <v>15</v>
      </c>
      <c r="CT128" s="437">
        <f t="shared" si="710"/>
        <v>15</v>
      </c>
      <c r="CU128" s="437">
        <f t="shared" si="776"/>
        <v>15</v>
      </c>
      <c r="CV128" s="437">
        <f t="shared" si="760"/>
        <v>15</v>
      </c>
      <c r="CW128" s="437">
        <f t="shared" si="777"/>
        <v>15</v>
      </c>
      <c r="CX128" s="437">
        <f t="shared" si="778"/>
        <v>16</v>
      </c>
      <c r="CY128" s="437">
        <f t="shared" si="779"/>
        <v>16</v>
      </c>
      <c r="CZ128" s="437">
        <f t="shared" si="761"/>
        <v>8</v>
      </c>
      <c r="DA128" s="437">
        <f t="shared" si="762"/>
        <v>16</v>
      </c>
      <c r="DB128" s="437">
        <f t="shared" si="763"/>
        <v>17</v>
      </c>
      <c r="DC128" s="437">
        <f t="shared" si="764"/>
        <v>17</v>
      </c>
      <c r="DD128" s="437">
        <f t="shared" si="765"/>
        <v>15</v>
      </c>
      <c r="DE128" s="437">
        <f t="shared" si="780"/>
        <v>7</v>
      </c>
      <c r="DF128" s="437">
        <f t="shared" si="781"/>
        <v>7</v>
      </c>
      <c r="DG128" s="496">
        <f t="shared" si="712"/>
        <v>6</v>
      </c>
      <c r="DH128" s="496">
        <f t="shared" si="766"/>
        <v>7</v>
      </c>
      <c r="DI128" s="496">
        <f t="shared" si="767"/>
        <v>6</v>
      </c>
      <c r="DJ128" s="496">
        <f t="shared" si="768"/>
        <v>6</v>
      </c>
      <c r="DK128" s="437">
        <f t="shared" si="769"/>
        <v>5</v>
      </c>
      <c r="DL128" s="633"/>
      <c r="DM128" s="633"/>
      <c r="DO128" s="447">
        <f t="shared" si="548"/>
        <v>-6</v>
      </c>
      <c r="DP128" s="447">
        <f t="shared" si="549"/>
        <v>-13</v>
      </c>
      <c r="DQ128" s="447">
        <f t="shared" si="550"/>
        <v>10</v>
      </c>
      <c r="DR128" s="447">
        <f t="shared" si="551"/>
        <v>-1</v>
      </c>
      <c r="DS128" s="447">
        <f t="shared" si="552"/>
        <v>9</v>
      </c>
      <c r="DT128" s="447">
        <f t="shared" si="553"/>
        <v>73</v>
      </c>
      <c r="DU128" s="447">
        <f t="shared" si="554"/>
        <v>-115</v>
      </c>
      <c r="DV128" s="447">
        <f t="shared" si="555"/>
        <v>140</v>
      </c>
      <c r="DW128" s="447">
        <f t="shared" si="556"/>
        <v>2</v>
      </c>
      <c r="DX128" s="447">
        <f t="shared" si="557"/>
        <v>-3</v>
      </c>
      <c r="DY128" s="447">
        <f t="shared" si="538"/>
        <v>-48</v>
      </c>
      <c r="DZ128" s="447">
        <f t="shared" si="539"/>
        <v>33</v>
      </c>
      <c r="EA128" s="447">
        <f t="shared" si="540"/>
        <v>17</v>
      </c>
      <c r="EB128" s="447">
        <f t="shared" si="541"/>
        <v>-1</v>
      </c>
      <c r="EC128" s="447">
        <f t="shared" si="542"/>
        <v>-12</v>
      </c>
      <c r="ED128" s="447">
        <f t="shared" si="543"/>
        <v>10</v>
      </c>
      <c r="EE128" s="240">
        <f t="shared" si="544"/>
        <v>-60</v>
      </c>
    </row>
    <row r="129" spans="1:135" ht="16.5">
      <c r="A129" s="216" t="s">
        <v>1227</v>
      </c>
      <c r="B129" s="216" t="s">
        <v>31</v>
      </c>
      <c r="D129" s="216" t="s">
        <v>1087</v>
      </c>
      <c r="E129" s="216" t="s">
        <v>1040</v>
      </c>
      <c r="F129" s="222" t="s">
        <v>377</v>
      </c>
      <c r="G129" s="411" t="s">
        <v>37</v>
      </c>
      <c r="H129" s="226">
        <v>0</v>
      </c>
      <c r="I129" s="227">
        <v>0</v>
      </c>
      <c r="J129" s="225">
        <v>0</v>
      </c>
      <c r="K129" s="227">
        <v>0</v>
      </c>
      <c r="L129" s="225">
        <v>0</v>
      </c>
      <c r="M129" s="227">
        <v>0</v>
      </c>
      <c r="N129" s="225">
        <v>0</v>
      </c>
      <c r="O129" s="227">
        <v>0</v>
      </c>
      <c r="P129" s="283">
        <v>1</v>
      </c>
      <c r="Q129" s="226">
        <v>0</v>
      </c>
      <c r="R129" s="225">
        <v>1</v>
      </c>
      <c r="S129" s="227">
        <v>0</v>
      </c>
      <c r="T129" s="226">
        <v>2</v>
      </c>
      <c r="U129" s="226">
        <v>0</v>
      </c>
      <c r="V129" s="225">
        <v>2</v>
      </c>
      <c r="W129" s="227">
        <v>0</v>
      </c>
      <c r="X129" s="241">
        <f>+Z129</f>
        <v>2</v>
      </c>
      <c r="Y129" s="242" t="s">
        <v>1823</v>
      </c>
      <c r="Z129" s="241">
        <f>+V129</f>
        <v>2</v>
      </c>
      <c r="AA129" s="252" t="s">
        <v>1823</v>
      </c>
      <c r="AB129" s="525">
        <v>2</v>
      </c>
      <c r="AC129" s="526">
        <v>0</v>
      </c>
      <c r="AD129" s="226">
        <v>2</v>
      </c>
      <c r="AE129" s="227">
        <v>0</v>
      </c>
      <c r="AF129" s="226">
        <v>0</v>
      </c>
      <c r="AG129" s="227">
        <v>0</v>
      </c>
      <c r="AH129" s="226">
        <v>0</v>
      </c>
      <c r="AI129" s="227">
        <v>0</v>
      </c>
      <c r="AJ129" s="266"/>
      <c r="AK129" s="225">
        <v>0</v>
      </c>
      <c r="AL129" s="226">
        <v>0</v>
      </c>
      <c r="AM129" s="225">
        <v>2</v>
      </c>
      <c r="AN129" s="227">
        <v>0</v>
      </c>
      <c r="AO129" s="239">
        <v>0</v>
      </c>
      <c r="AP129" s="242" t="s">
        <v>1823</v>
      </c>
      <c r="AQ129" s="229">
        <v>0</v>
      </c>
      <c r="AR129" s="230">
        <v>0</v>
      </c>
      <c r="AS129" s="229">
        <v>0</v>
      </c>
      <c r="AT129" s="230">
        <v>0</v>
      </c>
      <c r="AU129" s="229">
        <v>0</v>
      </c>
      <c r="AV129" s="230">
        <v>0</v>
      </c>
      <c r="AW129" s="241">
        <f t="shared" ref="AW129:AW130" si="800">+AY129</f>
        <v>0</v>
      </c>
      <c r="AX129" s="242" t="s">
        <v>1823</v>
      </c>
      <c r="AY129" s="241">
        <f t="shared" ref="AY129:AY130" si="801">+BA129</f>
        <v>0</v>
      </c>
      <c r="AZ129" s="242" t="s">
        <v>1823</v>
      </c>
      <c r="BA129" s="241">
        <f t="shared" ref="BA129:BA130" si="802">+BC129</f>
        <v>0</v>
      </c>
      <c r="BB129" s="242" t="s">
        <v>1823</v>
      </c>
      <c r="BC129" s="241">
        <f t="shared" ref="BC129:BC130" si="803">+BE129</f>
        <v>0</v>
      </c>
      <c r="BD129" s="242" t="s">
        <v>1823</v>
      </c>
      <c r="BE129" s="241">
        <v>0</v>
      </c>
      <c r="BF129" s="242" t="s">
        <v>1823</v>
      </c>
      <c r="BG129" s="229">
        <v>1</v>
      </c>
      <c r="BH129" s="230">
        <v>0</v>
      </c>
      <c r="BI129" s="229">
        <v>1</v>
      </c>
      <c r="BJ129" s="230">
        <v>0</v>
      </c>
      <c r="BK129" s="241">
        <v>0</v>
      </c>
      <c r="BL129" s="242" t="s">
        <v>1823</v>
      </c>
      <c r="BM129" s="241">
        <v>0</v>
      </c>
      <c r="BN129" s="242" t="s">
        <v>1823</v>
      </c>
      <c r="BO129" s="267"/>
      <c r="BP129" s="248"/>
      <c r="BQ129" s="249"/>
      <c r="BR129" s="248"/>
      <c r="BS129" s="249"/>
      <c r="BT129" s="248"/>
      <c r="BU129" s="249"/>
      <c r="BV129" s="248"/>
      <c r="BW129" s="249"/>
      <c r="BX129" s="248"/>
      <c r="BY129" s="249"/>
      <c r="BZ129" s="248"/>
      <c r="CA129" s="249"/>
      <c r="CB129" s="236" t="s">
        <v>85</v>
      </c>
      <c r="CC129" s="274"/>
      <c r="CE129" s="226"/>
      <c r="CF129" s="227"/>
      <c r="CQ129" s="240">
        <f t="shared" si="650"/>
        <v>2</v>
      </c>
      <c r="CT129" s="437">
        <f t="shared" si="710"/>
        <v>0</v>
      </c>
      <c r="CU129" s="437">
        <f t="shared" si="776"/>
        <v>0</v>
      </c>
      <c r="CV129" s="437">
        <f t="shared" si="760"/>
        <v>0</v>
      </c>
      <c r="CW129" s="437">
        <f t="shared" si="777"/>
        <v>0</v>
      </c>
      <c r="CX129" s="437">
        <f t="shared" si="778"/>
        <v>1</v>
      </c>
      <c r="CY129" s="437">
        <f t="shared" si="779"/>
        <v>1</v>
      </c>
      <c r="CZ129" s="437">
        <f t="shared" si="761"/>
        <v>2</v>
      </c>
      <c r="DA129" s="437">
        <f t="shared" si="762"/>
        <v>2</v>
      </c>
      <c r="DB129" s="437">
        <f t="shared" si="763"/>
        <v>2</v>
      </c>
      <c r="DC129" s="437">
        <f t="shared" si="764"/>
        <v>2</v>
      </c>
      <c r="DD129" s="437">
        <f t="shared" si="765"/>
        <v>2</v>
      </c>
      <c r="DE129" s="437">
        <f t="shared" si="780"/>
        <v>2</v>
      </c>
      <c r="DF129" s="437">
        <f t="shared" si="781"/>
        <v>0</v>
      </c>
      <c r="DG129" s="496">
        <f t="shared" si="712"/>
        <v>0</v>
      </c>
      <c r="DH129" s="496">
        <f t="shared" si="766"/>
        <v>0</v>
      </c>
      <c r="DI129" s="496">
        <f t="shared" si="767"/>
        <v>2</v>
      </c>
      <c r="DJ129" s="496">
        <f t="shared" si="768"/>
        <v>0</v>
      </c>
      <c r="DK129" s="437">
        <f t="shared" si="769"/>
        <v>0</v>
      </c>
      <c r="DL129" s="633"/>
      <c r="DM129" s="633"/>
      <c r="DO129" s="447">
        <f t="shared" si="548"/>
        <v>-6</v>
      </c>
      <c r="DP129" s="447">
        <f t="shared" si="549"/>
        <v>-13</v>
      </c>
      <c r="DQ129" s="447">
        <f t="shared" si="550"/>
        <v>11</v>
      </c>
      <c r="DR129" s="447">
        <f t="shared" si="551"/>
        <v>-1</v>
      </c>
      <c r="DS129" s="447">
        <f t="shared" si="552"/>
        <v>10</v>
      </c>
      <c r="DT129" s="447">
        <f t="shared" si="553"/>
        <v>74</v>
      </c>
      <c r="DU129" s="447">
        <f t="shared" si="554"/>
        <v>-115</v>
      </c>
      <c r="DV129" s="447">
        <f t="shared" si="555"/>
        <v>140</v>
      </c>
      <c r="DW129" s="447">
        <f t="shared" si="556"/>
        <v>2</v>
      </c>
      <c r="DX129" s="447">
        <f t="shared" si="557"/>
        <v>-3</v>
      </c>
      <c r="DY129" s="447">
        <f t="shared" si="538"/>
        <v>-48</v>
      </c>
      <c r="DZ129" s="447">
        <f t="shared" si="539"/>
        <v>31</v>
      </c>
      <c r="EA129" s="447">
        <f t="shared" si="540"/>
        <v>17</v>
      </c>
      <c r="EB129" s="447">
        <f t="shared" si="541"/>
        <v>-3</v>
      </c>
      <c r="EC129" s="447">
        <f t="shared" si="542"/>
        <v>-10</v>
      </c>
      <c r="ED129" s="447">
        <f t="shared" si="543"/>
        <v>8</v>
      </c>
      <c r="EE129" s="240">
        <f t="shared" si="544"/>
        <v>-60</v>
      </c>
    </row>
    <row r="130" spans="1:135" ht="16.5">
      <c r="A130" s="216" t="s">
        <v>1227</v>
      </c>
      <c r="B130" s="216" t="s">
        <v>31</v>
      </c>
      <c r="D130" s="216" t="s">
        <v>1087</v>
      </c>
      <c r="E130" s="216" t="s">
        <v>1040</v>
      </c>
      <c r="F130" s="222" t="s">
        <v>377</v>
      </c>
      <c r="G130" s="411" t="s">
        <v>298</v>
      </c>
      <c r="H130" s="226">
        <v>0</v>
      </c>
      <c r="I130" s="227">
        <v>0</v>
      </c>
      <c r="J130" s="225">
        <v>0</v>
      </c>
      <c r="K130" s="227">
        <v>0</v>
      </c>
      <c r="L130" s="225">
        <v>1</v>
      </c>
      <c r="M130" s="227">
        <v>0</v>
      </c>
      <c r="N130" s="225">
        <v>0</v>
      </c>
      <c r="O130" s="227">
        <v>0</v>
      </c>
      <c r="P130" s="225">
        <v>9</v>
      </c>
      <c r="Q130" s="226">
        <v>1</v>
      </c>
      <c r="R130" s="225">
        <v>4</v>
      </c>
      <c r="S130" s="227">
        <v>0</v>
      </c>
      <c r="T130" s="226">
        <v>3</v>
      </c>
      <c r="U130" s="226">
        <v>0</v>
      </c>
      <c r="V130" s="225">
        <v>3</v>
      </c>
      <c r="W130" s="227">
        <v>0</v>
      </c>
      <c r="X130" s="241">
        <f>+T130</f>
        <v>3</v>
      </c>
      <c r="Y130" s="242" t="s">
        <v>1823</v>
      </c>
      <c r="Z130" s="241">
        <f>+V130</f>
        <v>3</v>
      </c>
      <c r="AA130" s="252" t="s">
        <v>1823</v>
      </c>
      <c r="AB130" s="523">
        <v>3</v>
      </c>
      <c r="AC130" s="524">
        <v>1</v>
      </c>
      <c r="AD130" s="226">
        <v>3</v>
      </c>
      <c r="AE130" s="227">
        <v>0</v>
      </c>
      <c r="AF130" s="226">
        <v>3</v>
      </c>
      <c r="AG130" s="227">
        <v>0</v>
      </c>
      <c r="AH130" s="225">
        <v>3</v>
      </c>
      <c r="AI130" s="227">
        <v>2</v>
      </c>
      <c r="AJ130" s="266"/>
      <c r="AK130" s="225">
        <v>3</v>
      </c>
      <c r="AL130" s="226">
        <v>2</v>
      </c>
      <c r="AM130" s="225">
        <v>2</v>
      </c>
      <c r="AN130" s="227">
        <v>2</v>
      </c>
      <c r="AO130" s="239">
        <f>+AM130</f>
        <v>2</v>
      </c>
      <c r="AP130" s="253">
        <f>+AN130</f>
        <v>2</v>
      </c>
      <c r="AQ130" s="229">
        <v>4</v>
      </c>
      <c r="AR130" s="230">
        <v>1</v>
      </c>
      <c r="AS130" s="229">
        <v>6</v>
      </c>
      <c r="AT130" s="230">
        <v>1</v>
      </c>
      <c r="AU130" s="229">
        <v>4</v>
      </c>
      <c r="AV130" s="230">
        <v>1</v>
      </c>
      <c r="AW130" s="241">
        <f t="shared" si="800"/>
        <v>4</v>
      </c>
      <c r="AX130" s="242" t="s">
        <v>1823</v>
      </c>
      <c r="AY130" s="241">
        <f t="shared" si="801"/>
        <v>4</v>
      </c>
      <c r="AZ130" s="242" t="s">
        <v>1823</v>
      </c>
      <c r="BA130" s="241">
        <f t="shared" si="802"/>
        <v>4</v>
      </c>
      <c r="BB130" s="242" t="s">
        <v>1823</v>
      </c>
      <c r="BC130" s="241">
        <f t="shared" si="803"/>
        <v>4</v>
      </c>
      <c r="BD130" s="242" t="s">
        <v>1823</v>
      </c>
      <c r="BE130" s="241">
        <f t="shared" ref="BE130" si="804">+BG130</f>
        <v>4</v>
      </c>
      <c r="BF130" s="242" t="s">
        <v>1823</v>
      </c>
      <c r="BG130" s="241">
        <f t="shared" ref="BG130" si="805">+BI130</f>
        <v>4</v>
      </c>
      <c r="BH130" s="242" t="s">
        <v>1823</v>
      </c>
      <c r="BI130" s="229">
        <v>4</v>
      </c>
      <c r="BJ130" s="230">
        <v>0</v>
      </c>
      <c r="BK130" s="241">
        <v>0</v>
      </c>
      <c r="BL130" s="242" t="s">
        <v>1823</v>
      </c>
      <c r="BM130" s="241">
        <v>0</v>
      </c>
      <c r="BN130" s="242" t="s">
        <v>1823</v>
      </c>
      <c r="BO130" s="267"/>
      <c r="BP130" s="248"/>
      <c r="BQ130" s="249"/>
      <c r="BR130" s="248"/>
      <c r="BS130" s="249"/>
      <c r="BT130" s="248"/>
      <c r="BU130" s="249"/>
      <c r="BV130" s="248"/>
      <c r="BW130" s="249"/>
      <c r="BX130" s="248"/>
      <c r="BY130" s="249"/>
      <c r="BZ130" s="248"/>
      <c r="CA130" s="249"/>
      <c r="CB130" s="250" t="s">
        <v>262</v>
      </c>
      <c r="CC130" s="238" t="s">
        <v>633</v>
      </c>
      <c r="CD130" s="238"/>
      <c r="CE130" s="226"/>
      <c r="CF130" s="227"/>
      <c r="CH130" s="216" t="s">
        <v>390</v>
      </c>
      <c r="CQ130" s="240">
        <f t="shared" si="650"/>
        <v>9</v>
      </c>
      <c r="CT130" s="437">
        <f t="shared" si="710"/>
        <v>0</v>
      </c>
      <c r="CU130" s="437">
        <f t="shared" si="776"/>
        <v>0</v>
      </c>
      <c r="CV130" s="437">
        <f t="shared" si="760"/>
        <v>1</v>
      </c>
      <c r="CW130" s="437">
        <f t="shared" si="777"/>
        <v>0</v>
      </c>
      <c r="CX130" s="437">
        <f t="shared" si="778"/>
        <v>10</v>
      </c>
      <c r="CY130" s="437">
        <f t="shared" si="779"/>
        <v>4</v>
      </c>
      <c r="CZ130" s="437">
        <f t="shared" si="761"/>
        <v>3</v>
      </c>
      <c r="DA130" s="437">
        <f t="shared" si="762"/>
        <v>3</v>
      </c>
      <c r="DB130" s="437">
        <f t="shared" si="763"/>
        <v>3</v>
      </c>
      <c r="DC130" s="437">
        <f t="shared" si="764"/>
        <v>3</v>
      </c>
      <c r="DD130" s="437">
        <f t="shared" si="765"/>
        <v>4</v>
      </c>
      <c r="DE130" s="437">
        <f t="shared" si="780"/>
        <v>3</v>
      </c>
      <c r="DF130" s="437">
        <f t="shared" si="781"/>
        <v>3</v>
      </c>
      <c r="DG130" s="496">
        <f t="shared" si="712"/>
        <v>5</v>
      </c>
      <c r="DH130" s="496">
        <f t="shared" si="766"/>
        <v>5</v>
      </c>
      <c r="DI130" s="496">
        <f t="shared" si="767"/>
        <v>4</v>
      </c>
      <c r="DJ130" s="496">
        <f t="shared" si="768"/>
        <v>4</v>
      </c>
      <c r="DK130" s="437">
        <f t="shared" si="769"/>
        <v>5</v>
      </c>
      <c r="DL130" s="633"/>
      <c r="DM130" s="633"/>
      <c r="DO130" s="447">
        <f t="shared" si="548"/>
        <v>-5</v>
      </c>
      <c r="DP130" s="447">
        <f t="shared" si="549"/>
        <v>-14</v>
      </c>
      <c r="DQ130" s="447">
        <f t="shared" si="550"/>
        <v>21</v>
      </c>
      <c r="DR130" s="447">
        <f t="shared" si="551"/>
        <v>-7</v>
      </c>
      <c r="DS130" s="447">
        <f t="shared" si="552"/>
        <v>14</v>
      </c>
      <c r="DT130" s="447">
        <f t="shared" si="553"/>
        <v>73</v>
      </c>
      <c r="DU130" s="447">
        <f t="shared" si="554"/>
        <v>-115</v>
      </c>
      <c r="DV130" s="447">
        <f t="shared" si="555"/>
        <v>140</v>
      </c>
      <c r="DW130" s="447">
        <f t="shared" si="556"/>
        <v>2</v>
      </c>
      <c r="DX130" s="447">
        <f t="shared" si="557"/>
        <v>-2</v>
      </c>
      <c r="DY130" s="447">
        <f t="shared" si="538"/>
        <v>-49</v>
      </c>
      <c r="DZ130" s="447">
        <f t="shared" si="539"/>
        <v>31</v>
      </c>
      <c r="EA130" s="447">
        <f t="shared" si="540"/>
        <v>19</v>
      </c>
      <c r="EB130" s="447">
        <f t="shared" si="541"/>
        <v>-2</v>
      </c>
      <c r="EC130" s="447">
        <f t="shared" si="542"/>
        <v>-11</v>
      </c>
      <c r="ED130" s="447">
        <f t="shared" si="543"/>
        <v>8</v>
      </c>
      <c r="EE130" s="240">
        <f t="shared" si="544"/>
        <v>-59</v>
      </c>
    </row>
    <row r="131" spans="1:135" ht="16.5">
      <c r="A131" s="51" t="s">
        <v>1472</v>
      </c>
      <c r="B131" s="216" t="s">
        <v>31</v>
      </c>
      <c r="D131" s="216" t="s">
        <v>1087</v>
      </c>
      <c r="E131" s="216" t="s">
        <v>1040</v>
      </c>
      <c r="F131" s="222" t="s">
        <v>377</v>
      </c>
      <c r="G131" s="411" t="s">
        <v>294</v>
      </c>
      <c r="H131" s="226">
        <v>5</v>
      </c>
      <c r="I131" s="226">
        <v>0</v>
      </c>
      <c r="J131" s="225">
        <v>7</v>
      </c>
      <c r="K131" s="226">
        <v>0</v>
      </c>
      <c r="L131" s="441">
        <f>+J131</f>
        <v>7</v>
      </c>
      <c r="M131" s="443" t="s">
        <v>1823</v>
      </c>
      <c r="N131" s="225">
        <v>4</v>
      </c>
      <c r="O131" s="227">
        <v>0</v>
      </c>
      <c r="P131" s="226">
        <v>5</v>
      </c>
      <c r="Q131" s="226">
        <v>0</v>
      </c>
      <c r="R131" s="225">
        <v>5</v>
      </c>
      <c r="S131" s="227">
        <v>0</v>
      </c>
      <c r="T131" s="226">
        <v>9</v>
      </c>
      <c r="U131" s="226">
        <v>0</v>
      </c>
      <c r="V131" s="225">
        <v>6</v>
      </c>
      <c r="W131" s="227">
        <v>0</v>
      </c>
      <c r="X131" s="241">
        <f>+V131</f>
        <v>6</v>
      </c>
      <c r="Y131" s="242" t="s">
        <v>1823</v>
      </c>
      <c r="Z131" s="241">
        <f>+X131</f>
        <v>6</v>
      </c>
      <c r="AA131" s="252" t="s">
        <v>1823</v>
      </c>
      <c r="AB131" s="523">
        <v>7</v>
      </c>
      <c r="AC131" s="524">
        <v>0</v>
      </c>
      <c r="AD131" s="441">
        <f>+AB131</f>
        <v>7</v>
      </c>
      <c r="AE131" s="443" t="s">
        <v>1823</v>
      </c>
      <c r="AF131" s="226">
        <v>3</v>
      </c>
      <c r="AG131" s="227">
        <v>0</v>
      </c>
      <c r="AH131" s="241">
        <f>+AF131</f>
        <v>3</v>
      </c>
      <c r="AI131" s="242" t="s">
        <v>1823</v>
      </c>
      <c r="AJ131" s="266"/>
      <c r="AK131" s="225">
        <v>3</v>
      </c>
      <c r="AL131" s="226"/>
      <c r="AM131" s="241">
        <f t="shared" ref="AM131:AM136" si="806">+AK131</f>
        <v>3</v>
      </c>
      <c r="AN131" s="242" t="s">
        <v>1823</v>
      </c>
      <c r="AO131" s="239">
        <f t="shared" ref="AO131:AO136" si="807">+AM131</f>
        <v>3</v>
      </c>
      <c r="AP131" s="242" t="s">
        <v>1823</v>
      </c>
      <c r="AQ131" s="229">
        <v>3</v>
      </c>
      <c r="AR131" s="230">
        <v>0</v>
      </c>
      <c r="AS131" s="229">
        <v>3</v>
      </c>
      <c r="AT131" s="230">
        <v>0</v>
      </c>
      <c r="AU131" s="229">
        <v>3</v>
      </c>
      <c r="AV131" s="230">
        <v>0</v>
      </c>
      <c r="AW131" s="241">
        <f t="shared" ref="AW131" si="808">+AY131</f>
        <v>0</v>
      </c>
      <c r="AX131" s="242" t="s">
        <v>1823</v>
      </c>
      <c r="AY131" s="241">
        <f t="shared" ref="AY131" si="809">+BA131</f>
        <v>0</v>
      </c>
      <c r="AZ131" s="242" t="s">
        <v>1823</v>
      </c>
      <c r="BA131" s="241">
        <f t="shared" ref="BA131" si="810">+BC131</f>
        <v>0</v>
      </c>
      <c r="BB131" s="242" t="s">
        <v>1823</v>
      </c>
      <c r="BC131" s="241">
        <f t="shared" ref="BC131" si="811">+BE131</f>
        <v>0</v>
      </c>
      <c r="BD131" s="242" t="s">
        <v>1823</v>
      </c>
      <c r="BE131" s="241">
        <f t="shared" ref="BE131" si="812">+BG131</f>
        <v>0</v>
      </c>
      <c r="BF131" s="242" t="s">
        <v>1823</v>
      </c>
      <c r="BG131" s="241">
        <f t="shared" ref="BG131" si="813">+BI131</f>
        <v>0</v>
      </c>
      <c r="BH131" s="242" t="s">
        <v>1823</v>
      </c>
      <c r="BI131" s="229">
        <v>0</v>
      </c>
      <c r="BJ131" s="230">
        <v>0</v>
      </c>
      <c r="BK131" s="241">
        <v>0</v>
      </c>
      <c r="BL131" s="242" t="s">
        <v>1823</v>
      </c>
      <c r="BM131" s="241">
        <v>0</v>
      </c>
      <c r="BN131" s="242" t="s">
        <v>1823</v>
      </c>
      <c r="BO131" s="267"/>
      <c r="BP131" s="248"/>
      <c r="BQ131" s="249"/>
      <c r="BR131" s="248"/>
      <c r="BS131" s="249"/>
      <c r="BT131" s="248"/>
      <c r="BU131" s="249"/>
      <c r="BV131" s="248"/>
      <c r="BW131" s="249"/>
      <c r="BX131" s="248"/>
      <c r="BY131" s="249"/>
      <c r="BZ131" s="248"/>
      <c r="CA131" s="249"/>
      <c r="CB131" s="250" t="s">
        <v>265</v>
      </c>
      <c r="CC131" s="238" t="s">
        <v>638</v>
      </c>
      <c r="CD131" s="238"/>
      <c r="CE131" s="226"/>
      <c r="CF131" s="227"/>
      <c r="CQ131" s="240">
        <f t="shared" si="650"/>
        <v>9</v>
      </c>
      <c r="CT131" s="437">
        <f t="shared" si="710"/>
        <v>5</v>
      </c>
      <c r="CU131" s="437">
        <f t="shared" si="776"/>
        <v>7</v>
      </c>
      <c r="CV131" s="437">
        <f t="shared" si="760"/>
        <v>7</v>
      </c>
      <c r="CW131" s="437">
        <f t="shared" si="777"/>
        <v>4</v>
      </c>
      <c r="CX131" s="437">
        <f t="shared" si="778"/>
        <v>5</v>
      </c>
      <c r="CY131" s="437">
        <f t="shared" si="779"/>
        <v>5</v>
      </c>
      <c r="CZ131" s="437">
        <f t="shared" si="761"/>
        <v>9</v>
      </c>
      <c r="DA131" s="437">
        <f t="shared" si="762"/>
        <v>6</v>
      </c>
      <c r="DB131" s="437">
        <f t="shared" si="763"/>
        <v>6</v>
      </c>
      <c r="DC131" s="437">
        <f t="shared" si="764"/>
        <v>6</v>
      </c>
      <c r="DD131" s="437">
        <f t="shared" si="765"/>
        <v>7</v>
      </c>
      <c r="DE131" s="437">
        <f t="shared" si="780"/>
        <v>7</v>
      </c>
      <c r="DF131" s="437">
        <f t="shared" si="781"/>
        <v>3</v>
      </c>
      <c r="DG131" s="496">
        <f t="shared" si="712"/>
        <v>3</v>
      </c>
      <c r="DH131" s="496">
        <f t="shared" si="766"/>
        <v>3</v>
      </c>
      <c r="DI131" s="496">
        <f t="shared" si="767"/>
        <v>3</v>
      </c>
      <c r="DJ131" s="496">
        <f t="shared" si="768"/>
        <v>3</v>
      </c>
      <c r="DK131" s="437">
        <f t="shared" si="769"/>
        <v>3</v>
      </c>
      <c r="DL131" s="633"/>
      <c r="DM131" s="633"/>
      <c r="DO131" s="447">
        <f t="shared" si="548"/>
        <v>-5</v>
      </c>
      <c r="DP131" s="447">
        <f t="shared" si="549"/>
        <v>-17</v>
      </c>
      <c r="DQ131" s="447">
        <f t="shared" si="550"/>
        <v>22</v>
      </c>
      <c r="DR131" s="447">
        <f t="shared" si="551"/>
        <v>-7</v>
      </c>
      <c r="DS131" s="447">
        <f t="shared" si="552"/>
        <v>15</v>
      </c>
      <c r="DT131" s="447">
        <f t="shared" si="553"/>
        <v>77</v>
      </c>
      <c r="DU131" s="447">
        <f t="shared" si="554"/>
        <v>-118</v>
      </c>
      <c r="DV131" s="447">
        <f t="shared" si="555"/>
        <v>140</v>
      </c>
      <c r="DW131" s="447">
        <f t="shared" si="556"/>
        <v>2</v>
      </c>
      <c r="DX131" s="447">
        <f t="shared" si="557"/>
        <v>-1</v>
      </c>
      <c r="DY131" s="447">
        <f t="shared" si="538"/>
        <v>-49</v>
      </c>
      <c r="DZ131" s="447">
        <f t="shared" si="539"/>
        <v>27</v>
      </c>
      <c r="EA131" s="447">
        <f t="shared" si="540"/>
        <v>19</v>
      </c>
      <c r="EB131" s="447">
        <f t="shared" si="541"/>
        <v>-2</v>
      </c>
      <c r="EC131" s="447">
        <f t="shared" si="542"/>
        <v>-11</v>
      </c>
      <c r="ED131" s="447">
        <f t="shared" si="543"/>
        <v>8</v>
      </c>
      <c r="EE131" s="240">
        <f t="shared" si="544"/>
        <v>-59</v>
      </c>
    </row>
    <row r="132" spans="1:135" ht="16.5">
      <c r="A132" s="51" t="s">
        <v>1472</v>
      </c>
      <c r="B132" s="216" t="s">
        <v>31</v>
      </c>
      <c r="D132" s="216" t="s">
        <v>1087</v>
      </c>
      <c r="E132" s="216" t="s">
        <v>1040</v>
      </c>
      <c r="F132" s="222" t="s">
        <v>377</v>
      </c>
      <c r="G132" s="411" t="s">
        <v>296</v>
      </c>
      <c r="H132" s="226">
        <v>2</v>
      </c>
      <c r="I132" s="227">
        <v>0</v>
      </c>
      <c r="J132" s="225">
        <v>3</v>
      </c>
      <c r="K132" s="227">
        <v>1</v>
      </c>
      <c r="L132" s="441">
        <f>+J132</f>
        <v>3</v>
      </c>
      <c r="M132" s="444">
        <f>+O132</f>
        <v>1</v>
      </c>
      <c r="N132" s="225">
        <v>0</v>
      </c>
      <c r="O132" s="227">
        <v>1</v>
      </c>
      <c r="P132" s="225">
        <v>1</v>
      </c>
      <c r="Q132" s="226">
        <v>0</v>
      </c>
      <c r="R132" s="225">
        <v>1</v>
      </c>
      <c r="S132" s="227">
        <v>0</v>
      </c>
      <c r="T132" s="226">
        <v>1</v>
      </c>
      <c r="U132" s="227">
        <v>0</v>
      </c>
      <c r="V132" s="226">
        <v>0</v>
      </c>
      <c r="W132" s="227">
        <v>1</v>
      </c>
      <c r="X132" s="309" t="s">
        <v>1823</v>
      </c>
      <c r="Y132" s="253">
        <f>+W132</f>
        <v>1</v>
      </c>
      <c r="Z132" s="309" t="s">
        <v>1823</v>
      </c>
      <c r="AA132" s="239">
        <f>+Y132</f>
        <v>1</v>
      </c>
      <c r="AB132" s="523">
        <v>0</v>
      </c>
      <c r="AC132" s="524">
        <v>0</v>
      </c>
      <c r="AD132" s="239">
        <f>+AF132</f>
        <v>0</v>
      </c>
      <c r="AE132" s="242" t="s">
        <v>1823</v>
      </c>
      <c r="AF132" s="226">
        <v>0</v>
      </c>
      <c r="AG132" s="227">
        <v>0</v>
      </c>
      <c r="AH132" s="241">
        <f>+AF132</f>
        <v>0</v>
      </c>
      <c r="AI132" s="242" t="s">
        <v>1823</v>
      </c>
      <c r="AJ132" s="266"/>
      <c r="AK132" s="225">
        <v>0</v>
      </c>
      <c r="AL132" s="227">
        <v>0</v>
      </c>
      <c r="AM132" s="241">
        <f t="shared" si="806"/>
        <v>0</v>
      </c>
      <c r="AN132" s="242" t="s">
        <v>1823</v>
      </c>
      <c r="AO132" s="239">
        <f t="shared" si="807"/>
        <v>0</v>
      </c>
      <c r="AP132" s="242" t="s">
        <v>1823</v>
      </c>
      <c r="AQ132" s="229">
        <v>0</v>
      </c>
      <c r="AR132" s="230">
        <v>0</v>
      </c>
      <c r="AS132" s="229">
        <v>0</v>
      </c>
      <c r="AT132" s="230">
        <v>0</v>
      </c>
      <c r="AU132" s="229">
        <v>0</v>
      </c>
      <c r="AV132" s="230">
        <v>0</v>
      </c>
      <c r="AW132" s="241">
        <f t="shared" ref="AW132" si="814">+AY132</f>
        <v>0</v>
      </c>
      <c r="AX132" s="242" t="s">
        <v>1823</v>
      </c>
      <c r="AY132" s="241">
        <f t="shared" ref="AY132" si="815">+BA132</f>
        <v>0</v>
      </c>
      <c r="AZ132" s="242" t="s">
        <v>1823</v>
      </c>
      <c r="BA132" s="241">
        <f t="shared" ref="BA132" si="816">+BC132</f>
        <v>0</v>
      </c>
      <c r="BB132" s="242" t="s">
        <v>1823</v>
      </c>
      <c r="BC132" s="241">
        <f t="shared" ref="BC132" si="817">+BE132</f>
        <v>0</v>
      </c>
      <c r="BD132" s="242" t="s">
        <v>1823</v>
      </c>
      <c r="BE132" s="241">
        <f t="shared" ref="BE132" si="818">+BG132</f>
        <v>0</v>
      </c>
      <c r="BF132" s="242" t="s">
        <v>1823</v>
      </c>
      <c r="BG132" s="241">
        <f t="shared" ref="BG132" si="819">+BI132</f>
        <v>0</v>
      </c>
      <c r="BH132" s="242" t="s">
        <v>1823</v>
      </c>
      <c r="BI132" s="229">
        <v>0</v>
      </c>
      <c r="BJ132" s="230">
        <v>0</v>
      </c>
      <c r="BK132" s="241">
        <v>0</v>
      </c>
      <c r="BL132" s="242" t="s">
        <v>1823</v>
      </c>
      <c r="BM132" s="241">
        <v>0</v>
      </c>
      <c r="BN132" s="242" t="s">
        <v>1823</v>
      </c>
      <c r="BO132" s="267"/>
      <c r="BP132" s="248"/>
      <c r="BQ132" s="249"/>
      <c r="BR132" s="248"/>
      <c r="BS132" s="249"/>
      <c r="BT132" s="248"/>
      <c r="BU132" s="249"/>
      <c r="BV132" s="248"/>
      <c r="BW132" s="249"/>
      <c r="BX132" s="248"/>
      <c r="BY132" s="249"/>
      <c r="BZ132" s="248"/>
      <c r="CA132" s="249"/>
      <c r="CB132" s="250" t="s">
        <v>262</v>
      </c>
      <c r="CC132" s="238" t="s">
        <v>639</v>
      </c>
      <c r="CD132" s="238"/>
      <c r="CE132" s="1129">
        <v>42314</v>
      </c>
      <c r="CF132" s="1130"/>
      <c r="CQ132" s="240">
        <f t="shared" si="650"/>
        <v>3</v>
      </c>
      <c r="CT132" s="437">
        <f t="shared" si="710"/>
        <v>2</v>
      </c>
      <c r="CU132" s="437">
        <f t="shared" si="776"/>
        <v>4</v>
      </c>
      <c r="CV132" s="437">
        <f t="shared" si="760"/>
        <v>4</v>
      </c>
      <c r="CW132" s="437">
        <f t="shared" si="777"/>
        <v>1</v>
      </c>
      <c r="CX132" s="437">
        <f t="shared" si="778"/>
        <v>1</v>
      </c>
      <c r="CY132" s="437">
        <f t="shared" si="779"/>
        <v>1</v>
      </c>
      <c r="CZ132" s="437">
        <f t="shared" si="761"/>
        <v>1</v>
      </c>
      <c r="DA132" s="437">
        <f t="shared" si="762"/>
        <v>1</v>
      </c>
      <c r="DB132" s="437">
        <f>+Y132</f>
        <v>1</v>
      </c>
      <c r="DC132" s="437">
        <f>+AA132</f>
        <v>1</v>
      </c>
      <c r="DD132" s="437">
        <f t="shared" si="765"/>
        <v>0</v>
      </c>
      <c r="DE132" s="437">
        <f t="shared" si="780"/>
        <v>0</v>
      </c>
      <c r="DF132" s="437">
        <f t="shared" si="781"/>
        <v>0</v>
      </c>
      <c r="DG132" s="496">
        <f t="shared" si="712"/>
        <v>0</v>
      </c>
      <c r="DH132" s="496">
        <f t="shared" si="766"/>
        <v>0</v>
      </c>
      <c r="DI132" s="496">
        <f t="shared" si="767"/>
        <v>0</v>
      </c>
      <c r="DJ132" s="496">
        <f t="shared" si="768"/>
        <v>0</v>
      </c>
      <c r="DK132" s="437">
        <f t="shared" si="769"/>
        <v>0</v>
      </c>
      <c r="DL132" s="633"/>
      <c r="DM132" s="633"/>
      <c r="DO132" s="447">
        <f t="shared" si="548"/>
        <v>-5</v>
      </c>
      <c r="DP132" s="447">
        <f t="shared" si="549"/>
        <v>-20</v>
      </c>
      <c r="DQ132" s="447">
        <f t="shared" si="550"/>
        <v>22</v>
      </c>
      <c r="DR132" s="447">
        <f t="shared" si="551"/>
        <v>-7</v>
      </c>
      <c r="DS132" s="447">
        <f t="shared" si="552"/>
        <v>15</v>
      </c>
      <c r="DT132" s="447">
        <f t="shared" si="553"/>
        <v>77</v>
      </c>
      <c r="DU132" s="447">
        <f t="shared" si="554"/>
        <v>-118</v>
      </c>
      <c r="DV132" s="447">
        <f t="shared" si="555"/>
        <v>140</v>
      </c>
      <c r="DW132" s="447">
        <f t="shared" si="556"/>
        <v>2</v>
      </c>
      <c r="DX132" s="447">
        <f t="shared" si="557"/>
        <v>-2</v>
      </c>
      <c r="DY132" s="447">
        <f t="shared" si="538"/>
        <v>-49</v>
      </c>
      <c r="DZ132" s="447">
        <f t="shared" si="539"/>
        <v>27</v>
      </c>
      <c r="EA132" s="447">
        <f t="shared" si="540"/>
        <v>19</v>
      </c>
      <c r="EB132" s="447">
        <f t="shared" si="541"/>
        <v>-2</v>
      </c>
      <c r="EC132" s="447">
        <f t="shared" si="542"/>
        <v>-11</v>
      </c>
      <c r="ED132" s="447">
        <f t="shared" si="543"/>
        <v>8</v>
      </c>
      <c r="EE132" s="240">
        <f t="shared" si="544"/>
        <v>-59</v>
      </c>
    </row>
    <row r="133" spans="1:135" ht="16.5">
      <c r="A133" s="51" t="s">
        <v>1472</v>
      </c>
      <c r="B133" s="216" t="s">
        <v>31</v>
      </c>
      <c r="D133" s="216" t="s">
        <v>1087</v>
      </c>
      <c r="E133" s="216" t="s">
        <v>1040</v>
      </c>
      <c r="F133" s="222" t="s">
        <v>377</v>
      </c>
      <c r="G133" s="411" t="s">
        <v>40</v>
      </c>
      <c r="H133" s="226">
        <v>6</v>
      </c>
      <c r="I133" s="226">
        <v>0</v>
      </c>
      <c r="J133" s="441">
        <f>+L133</f>
        <v>21</v>
      </c>
      <c r="K133" s="443" t="s">
        <v>1823</v>
      </c>
      <c r="L133" s="441">
        <f>+N133</f>
        <v>21</v>
      </c>
      <c r="M133" s="443" t="s">
        <v>1823</v>
      </c>
      <c r="N133" s="279">
        <v>21</v>
      </c>
      <c r="O133" s="227">
        <v>0</v>
      </c>
      <c r="P133" s="279">
        <v>9</v>
      </c>
      <c r="Q133" s="226">
        <v>0</v>
      </c>
      <c r="R133" s="225">
        <v>8</v>
      </c>
      <c r="S133" s="227">
        <v>0</v>
      </c>
      <c r="T133" s="226">
        <v>17</v>
      </c>
      <c r="U133" s="227">
        <v>0</v>
      </c>
      <c r="V133" s="226">
        <v>11</v>
      </c>
      <c r="W133" s="227">
        <v>0</v>
      </c>
      <c r="X133" s="441">
        <f>+Z133</f>
        <v>29</v>
      </c>
      <c r="Y133" s="443" t="s">
        <v>1823</v>
      </c>
      <c r="Z133" s="441">
        <f>+AB133</f>
        <v>29</v>
      </c>
      <c r="AA133" s="481" t="s">
        <v>1823</v>
      </c>
      <c r="AB133" s="523">
        <v>29</v>
      </c>
      <c r="AC133" s="524">
        <v>0</v>
      </c>
      <c r="AD133" s="226">
        <v>16</v>
      </c>
      <c r="AE133" s="227">
        <v>0</v>
      </c>
      <c r="AF133" s="226">
        <v>30</v>
      </c>
      <c r="AG133" s="227">
        <v>0</v>
      </c>
      <c r="AH133" s="441">
        <f>+AF133</f>
        <v>30</v>
      </c>
      <c r="AI133" s="443" t="s">
        <v>1823</v>
      </c>
      <c r="AJ133" s="266"/>
      <c r="AK133" s="225">
        <v>22</v>
      </c>
      <c r="AL133" s="226"/>
      <c r="AM133" s="441">
        <f t="shared" si="806"/>
        <v>22</v>
      </c>
      <c r="AN133" s="443" t="s">
        <v>1823</v>
      </c>
      <c r="AO133" s="442">
        <f t="shared" si="807"/>
        <v>22</v>
      </c>
      <c r="AP133" s="443" t="s">
        <v>1823</v>
      </c>
      <c r="AQ133" s="229">
        <v>8</v>
      </c>
      <c r="AR133" s="230">
        <v>0</v>
      </c>
      <c r="AS133" s="229">
        <v>9</v>
      </c>
      <c r="AT133" s="230">
        <v>0</v>
      </c>
      <c r="AU133" s="229">
        <v>10</v>
      </c>
      <c r="AV133" s="230">
        <v>0</v>
      </c>
      <c r="AW133" s="241">
        <f t="shared" ref="AW133" si="820">+AY133</f>
        <v>1</v>
      </c>
      <c r="AX133" s="242" t="s">
        <v>1823</v>
      </c>
      <c r="AY133" s="241">
        <f t="shared" ref="AY133" si="821">+BA133</f>
        <v>1</v>
      </c>
      <c r="AZ133" s="242" t="s">
        <v>1823</v>
      </c>
      <c r="BA133" s="241">
        <f t="shared" ref="BA133" si="822">+BC133</f>
        <v>1</v>
      </c>
      <c r="BB133" s="242" t="s">
        <v>1823</v>
      </c>
      <c r="BC133" s="241">
        <f t="shared" ref="BC133" si="823">+BE133</f>
        <v>1</v>
      </c>
      <c r="BD133" s="242" t="s">
        <v>1823</v>
      </c>
      <c r="BE133" s="241">
        <f t="shared" ref="BE133" si="824">+BG133</f>
        <v>1</v>
      </c>
      <c r="BF133" s="242" t="s">
        <v>1823</v>
      </c>
      <c r="BG133" s="241">
        <f t="shared" ref="BG133" si="825">+BI133</f>
        <v>1</v>
      </c>
      <c r="BH133" s="242" t="s">
        <v>1823</v>
      </c>
      <c r="BI133" s="229">
        <v>1</v>
      </c>
      <c r="BJ133" s="230">
        <v>0</v>
      </c>
      <c r="BK133" s="241">
        <v>0</v>
      </c>
      <c r="BL133" s="242" t="s">
        <v>1823</v>
      </c>
      <c r="BM133" s="241">
        <v>0</v>
      </c>
      <c r="BN133" s="242" t="s">
        <v>1823</v>
      </c>
      <c r="BO133" s="267"/>
      <c r="BP133" s="248"/>
      <c r="BQ133" s="249"/>
      <c r="BR133" s="248"/>
      <c r="BS133" s="249"/>
      <c r="BT133" s="248"/>
      <c r="BU133" s="249"/>
      <c r="BV133" s="248"/>
      <c r="BW133" s="249"/>
      <c r="BX133" s="248"/>
      <c r="BY133" s="249"/>
      <c r="BZ133" s="248"/>
      <c r="CA133" s="249"/>
      <c r="CB133" s="250" t="s">
        <v>194</v>
      </c>
      <c r="CC133" s="238" t="s">
        <v>635</v>
      </c>
      <c r="CD133" s="238"/>
      <c r="CE133" s="226"/>
      <c r="CF133" s="227"/>
      <c r="CQ133" s="240">
        <f t="shared" si="650"/>
        <v>30</v>
      </c>
      <c r="CT133" s="437">
        <f t="shared" si="710"/>
        <v>6</v>
      </c>
      <c r="CU133" s="437">
        <f t="shared" si="776"/>
        <v>21</v>
      </c>
      <c r="CV133" s="437">
        <f t="shared" si="760"/>
        <v>21</v>
      </c>
      <c r="CW133" s="437">
        <f t="shared" si="777"/>
        <v>21</v>
      </c>
      <c r="CX133" s="437">
        <f t="shared" si="778"/>
        <v>9</v>
      </c>
      <c r="CY133" s="437">
        <f t="shared" si="779"/>
        <v>8</v>
      </c>
      <c r="CZ133" s="437">
        <f t="shared" si="761"/>
        <v>17</v>
      </c>
      <c r="DA133" s="437">
        <f t="shared" si="762"/>
        <v>11</v>
      </c>
      <c r="DB133" s="437">
        <f t="shared" ref="DB133:DB150" si="826">IF(Y133="nd",+X133,+X133+Y133)</f>
        <v>29</v>
      </c>
      <c r="DC133" s="437">
        <f t="shared" ref="DC133:DC160" si="827">IF(AA133="nd",+Z133,+Z133+AA133)</f>
        <v>29</v>
      </c>
      <c r="DD133" s="437">
        <f t="shared" si="765"/>
        <v>29</v>
      </c>
      <c r="DE133" s="437">
        <f t="shared" si="780"/>
        <v>16</v>
      </c>
      <c r="DF133" s="437">
        <f t="shared" si="781"/>
        <v>30</v>
      </c>
      <c r="DG133" s="496">
        <f t="shared" si="712"/>
        <v>30</v>
      </c>
      <c r="DH133" s="496">
        <f t="shared" si="766"/>
        <v>22</v>
      </c>
      <c r="DI133" s="496">
        <f t="shared" si="767"/>
        <v>22</v>
      </c>
      <c r="DJ133" s="496">
        <f t="shared" si="768"/>
        <v>22</v>
      </c>
      <c r="DK133" s="437">
        <f t="shared" si="769"/>
        <v>8</v>
      </c>
      <c r="DL133" s="633"/>
      <c r="DM133" s="633"/>
      <c r="DO133" s="447">
        <f t="shared" si="548"/>
        <v>-5</v>
      </c>
      <c r="DP133" s="447">
        <f t="shared" si="549"/>
        <v>-20</v>
      </c>
      <c r="DQ133" s="447">
        <f t="shared" si="550"/>
        <v>10</v>
      </c>
      <c r="DR133" s="447">
        <f t="shared" si="551"/>
        <v>-8</v>
      </c>
      <c r="DS133" s="447">
        <f t="shared" si="552"/>
        <v>2</v>
      </c>
      <c r="DT133" s="447">
        <f t="shared" si="553"/>
        <v>86</v>
      </c>
      <c r="DU133" s="447">
        <f t="shared" si="554"/>
        <v>-124</v>
      </c>
      <c r="DV133" s="447">
        <f t="shared" si="555"/>
        <v>158</v>
      </c>
      <c r="DW133" s="447">
        <f t="shared" si="556"/>
        <v>2</v>
      </c>
      <c r="DX133" s="447">
        <f t="shared" si="557"/>
        <v>-2</v>
      </c>
      <c r="DY133" s="447">
        <f t="shared" si="538"/>
        <v>-62</v>
      </c>
      <c r="DZ133" s="447">
        <f t="shared" si="539"/>
        <v>41</v>
      </c>
      <c r="EA133" s="447">
        <f t="shared" si="540"/>
        <v>19</v>
      </c>
      <c r="EB133" s="447">
        <f t="shared" si="541"/>
        <v>-2</v>
      </c>
      <c r="EC133" s="447">
        <f t="shared" si="542"/>
        <v>-19</v>
      </c>
      <c r="ED133" s="447">
        <f t="shared" si="543"/>
        <v>8</v>
      </c>
      <c r="EE133" s="240">
        <f t="shared" si="544"/>
        <v>-73</v>
      </c>
    </row>
    <row r="134" spans="1:135" ht="16.5">
      <c r="A134" s="51" t="s">
        <v>1472</v>
      </c>
      <c r="B134" s="216" t="s">
        <v>31</v>
      </c>
      <c r="D134" s="216" t="s">
        <v>1087</v>
      </c>
      <c r="E134" s="216" t="s">
        <v>1040</v>
      </c>
      <c r="F134" s="222" t="s">
        <v>377</v>
      </c>
      <c r="G134" s="411" t="s">
        <v>36</v>
      </c>
      <c r="H134" s="226">
        <v>7</v>
      </c>
      <c r="I134" s="226">
        <v>0</v>
      </c>
      <c r="J134" s="225">
        <v>7</v>
      </c>
      <c r="K134" s="226">
        <v>0</v>
      </c>
      <c r="L134" s="441">
        <f>+N134</f>
        <v>11</v>
      </c>
      <c r="M134" s="443" t="s">
        <v>1823</v>
      </c>
      <c r="N134" s="279">
        <v>11</v>
      </c>
      <c r="O134" s="227">
        <v>0</v>
      </c>
      <c r="P134" s="279">
        <v>13</v>
      </c>
      <c r="Q134" s="226">
        <v>0</v>
      </c>
      <c r="R134" s="225">
        <v>19</v>
      </c>
      <c r="S134" s="227">
        <v>0</v>
      </c>
      <c r="T134" s="225">
        <v>15</v>
      </c>
      <c r="U134" s="227">
        <v>0</v>
      </c>
      <c r="V134" s="225">
        <v>5</v>
      </c>
      <c r="W134" s="227">
        <v>0</v>
      </c>
      <c r="X134" s="560">
        <f>+Z134</f>
        <v>7</v>
      </c>
      <c r="Y134" s="559" t="s">
        <v>1823</v>
      </c>
      <c r="Z134" s="560">
        <f>+AB134</f>
        <v>7</v>
      </c>
      <c r="AA134" s="561" t="s">
        <v>1823</v>
      </c>
      <c r="AB134" s="523">
        <v>7</v>
      </c>
      <c r="AC134" s="524">
        <v>0</v>
      </c>
      <c r="AD134" s="560">
        <f>+AB134</f>
        <v>7</v>
      </c>
      <c r="AE134" s="559" t="s">
        <v>1823</v>
      </c>
      <c r="AF134" s="226">
        <v>6</v>
      </c>
      <c r="AG134" s="227">
        <v>0</v>
      </c>
      <c r="AH134" s="241">
        <f>+AF134</f>
        <v>6</v>
      </c>
      <c r="AI134" s="242" t="s">
        <v>1823</v>
      </c>
      <c r="AJ134" s="310">
        <v>42273</v>
      </c>
      <c r="AK134" s="225">
        <v>4</v>
      </c>
      <c r="AL134" s="227">
        <v>1</v>
      </c>
      <c r="AM134" s="441">
        <f t="shared" si="806"/>
        <v>4</v>
      </c>
      <c r="AN134" s="444">
        <f>+AL134</f>
        <v>1</v>
      </c>
      <c r="AO134" s="239">
        <f>+AQ134</f>
        <v>1</v>
      </c>
      <c r="AP134" s="242" t="s">
        <v>1823</v>
      </c>
      <c r="AQ134" s="229">
        <v>1</v>
      </c>
      <c r="AR134" s="230">
        <v>0</v>
      </c>
      <c r="AS134" s="229">
        <v>0</v>
      </c>
      <c r="AT134" s="230">
        <v>0</v>
      </c>
      <c r="AU134" s="229">
        <v>0</v>
      </c>
      <c r="AV134" s="230">
        <v>0</v>
      </c>
      <c r="AW134" s="241">
        <f t="shared" ref="AW134" si="828">+AY134</f>
        <v>0</v>
      </c>
      <c r="AX134" s="242" t="s">
        <v>1823</v>
      </c>
      <c r="AY134" s="241">
        <f t="shared" ref="AY134" si="829">+BA134</f>
        <v>0</v>
      </c>
      <c r="AZ134" s="242" t="s">
        <v>1823</v>
      </c>
      <c r="BA134" s="241">
        <f t="shared" ref="BA134" si="830">+BC134</f>
        <v>0</v>
      </c>
      <c r="BB134" s="242" t="s">
        <v>1823</v>
      </c>
      <c r="BC134" s="241">
        <f t="shared" ref="BC134" si="831">+BE134</f>
        <v>0</v>
      </c>
      <c r="BD134" s="242" t="s">
        <v>1823</v>
      </c>
      <c r="BE134" s="241">
        <f t="shared" ref="BE134" si="832">+BG134</f>
        <v>0</v>
      </c>
      <c r="BF134" s="242" t="s">
        <v>1823</v>
      </c>
      <c r="BG134" s="241">
        <f t="shared" ref="BG134" si="833">+BI134</f>
        <v>0</v>
      </c>
      <c r="BH134" s="242" t="s">
        <v>1823</v>
      </c>
      <c r="BI134" s="229">
        <v>0</v>
      </c>
      <c r="BJ134" s="230">
        <v>0</v>
      </c>
      <c r="BK134" s="241">
        <v>0</v>
      </c>
      <c r="BL134" s="242" t="s">
        <v>1823</v>
      </c>
      <c r="BM134" s="241">
        <v>0</v>
      </c>
      <c r="BN134" s="242" t="s">
        <v>1823</v>
      </c>
      <c r="BO134" s="311"/>
      <c r="BP134" s="248"/>
      <c r="BQ134" s="249"/>
      <c r="BR134" s="248"/>
      <c r="BS134" s="249"/>
      <c r="BT134" s="248"/>
      <c r="BU134" s="249"/>
      <c r="BV134" s="248"/>
      <c r="BW134" s="248"/>
      <c r="BX134" s="248"/>
      <c r="BY134" s="248"/>
      <c r="BZ134" s="248"/>
      <c r="CA134" s="248"/>
      <c r="CB134" s="250" t="s">
        <v>265</v>
      </c>
      <c r="CC134" s="237" t="s">
        <v>636</v>
      </c>
      <c r="CE134" s="226"/>
      <c r="CF134" s="227"/>
      <c r="CQ134" s="240">
        <f t="shared" si="650"/>
        <v>19</v>
      </c>
      <c r="CT134" s="437">
        <f t="shared" si="710"/>
        <v>7</v>
      </c>
      <c r="CU134" s="437">
        <f t="shared" si="776"/>
        <v>7</v>
      </c>
      <c r="CV134" s="437">
        <f t="shared" si="760"/>
        <v>11</v>
      </c>
      <c r="CW134" s="437">
        <f t="shared" si="777"/>
        <v>11</v>
      </c>
      <c r="CX134" s="437">
        <f t="shared" si="778"/>
        <v>13</v>
      </c>
      <c r="CY134" s="437">
        <f t="shared" si="779"/>
        <v>19</v>
      </c>
      <c r="CZ134" s="437">
        <f t="shared" si="761"/>
        <v>15</v>
      </c>
      <c r="DA134" s="437">
        <f t="shared" si="762"/>
        <v>5</v>
      </c>
      <c r="DB134" s="437">
        <f t="shared" si="826"/>
        <v>7</v>
      </c>
      <c r="DC134" s="437">
        <f t="shared" si="827"/>
        <v>7</v>
      </c>
      <c r="DD134" s="437">
        <f t="shared" si="765"/>
        <v>7</v>
      </c>
      <c r="DE134" s="437">
        <f t="shared" si="780"/>
        <v>7</v>
      </c>
      <c r="DF134" s="437">
        <f t="shared" si="781"/>
        <v>6</v>
      </c>
      <c r="DG134" s="496">
        <f t="shared" si="712"/>
        <v>6</v>
      </c>
      <c r="DH134" s="496">
        <f t="shared" si="766"/>
        <v>5</v>
      </c>
      <c r="DI134" s="496">
        <f t="shared" si="767"/>
        <v>5</v>
      </c>
      <c r="DJ134" s="496">
        <f t="shared" si="768"/>
        <v>1</v>
      </c>
      <c r="DK134" s="437">
        <f t="shared" si="769"/>
        <v>1</v>
      </c>
      <c r="DL134" s="633"/>
      <c r="DM134" s="633"/>
      <c r="DO134" s="447">
        <f t="shared" si="548"/>
        <v>-1</v>
      </c>
      <c r="DP134" s="447">
        <f t="shared" si="549"/>
        <v>-20</v>
      </c>
      <c r="DQ134" s="447">
        <f t="shared" si="550"/>
        <v>12</v>
      </c>
      <c r="DR134" s="447">
        <f t="shared" si="551"/>
        <v>-2</v>
      </c>
      <c r="DS134" s="447">
        <f t="shared" si="552"/>
        <v>10</v>
      </c>
      <c r="DT134" s="447">
        <f t="shared" si="553"/>
        <v>82</v>
      </c>
      <c r="DU134" s="447">
        <f t="shared" si="554"/>
        <v>-134</v>
      </c>
      <c r="DV134" s="447">
        <f t="shared" si="555"/>
        <v>160</v>
      </c>
      <c r="DW134" s="447">
        <f t="shared" si="556"/>
        <v>2</v>
      </c>
      <c r="DX134" s="447">
        <f t="shared" si="557"/>
        <v>-2</v>
      </c>
      <c r="DY134" s="447">
        <f t="shared" si="538"/>
        <v>-62</v>
      </c>
      <c r="DZ134" s="447">
        <f t="shared" si="539"/>
        <v>40</v>
      </c>
      <c r="EA134" s="447">
        <f t="shared" si="540"/>
        <v>19</v>
      </c>
      <c r="EB134" s="447">
        <f t="shared" si="541"/>
        <v>-2</v>
      </c>
      <c r="EC134" s="447">
        <f t="shared" si="542"/>
        <v>-20</v>
      </c>
      <c r="ED134" s="447">
        <f t="shared" si="543"/>
        <v>4</v>
      </c>
      <c r="EE134" s="240">
        <f t="shared" si="544"/>
        <v>-73</v>
      </c>
    </row>
    <row r="135" spans="1:135" ht="16.5">
      <c r="A135" s="51" t="s">
        <v>1232</v>
      </c>
      <c r="B135" s="216" t="s">
        <v>31</v>
      </c>
      <c r="D135" s="216" t="s">
        <v>1087</v>
      </c>
      <c r="E135" s="216" t="s">
        <v>1040</v>
      </c>
      <c r="F135" s="222" t="s">
        <v>377</v>
      </c>
      <c r="G135" s="411" t="s">
        <v>1234</v>
      </c>
      <c r="H135" s="226">
        <v>0</v>
      </c>
      <c r="I135" s="226">
        <v>0</v>
      </c>
      <c r="J135" s="241">
        <f>+H135</f>
        <v>0</v>
      </c>
      <c r="K135" s="242" t="s">
        <v>1823</v>
      </c>
      <c r="L135" s="226">
        <v>0</v>
      </c>
      <c r="M135" s="227">
        <v>0</v>
      </c>
      <c r="N135" s="279">
        <v>1</v>
      </c>
      <c r="O135" s="227">
        <v>0</v>
      </c>
      <c r="P135" s="279">
        <v>5</v>
      </c>
      <c r="Q135" s="226">
        <v>0</v>
      </c>
      <c r="R135" s="225">
        <v>5</v>
      </c>
      <c r="S135" s="227"/>
      <c r="T135" s="312">
        <v>5</v>
      </c>
      <c r="U135" s="312">
        <v>2</v>
      </c>
      <c r="V135" s="225">
        <v>4</v>
      </c>
      <c r="W135" s="227">
        <v>1</v>
      </c>
      <c r="X135" s="241">
        <f>+V135</f>
        <v>4</v>
      </c>
      <c r="Y135" s="253">
        <f>+W135</f>
        <v>1</v>
      </c>
      <c r="Z135" s="241">
        <f>+X135</f>
        <v>4</v>
      </c>
      <c r="AA135" s="239">
        <f>+Y135</f>
        <v>1</v>
      </c>
      <c r="AB135" s="523">
        <v>4</v>
      </c>
      <c r="AC135" s="524">
        <v>1</v>
      </c>
      <c r="AD135" s="226">
        <v>4</v>
      </c>
      <c r="AE135" s="227">
        <v>1</v>
      </c>
      <c r="AF135" s="225">
        <v>6</v>
      </c>
      <c r="AG135" s="227">
        <v>1</v>
      </c>
      <c r="AH135" s="241">
        <f>+AK135</f>
        <v>4</v>
      </c>
      <c r="AI135" s="242" t="s">
        <v>1823</v>
      </c>
      <c r="AJ135" s="266"/>
      <c r="AK135" s="225">
        <v>4</v>
      </c>
      <c r="AL135" s="226">
        <v>0</v>
      </c>
      <c r="AM135" s="441">
        <f t="shared" si="806"/>
        <v>4</v>
      </c>
      <c r="AN135" s="443" t="s">
        <v>1823</v>
      </c>
      <c r="AO135" s="239">
        <f>+AQ135</f>
        <v>1</v>
      </c>
      <c r="AP135" s="242" t="s">
        <v>1823</v>
      </c>
      <c r="AQ135" s="229">
        <v>1</v>
      </c>
      <c r="AR135" s="230">
        <v>0</v>
      </c>
      <c r="AS135" s="229">
        <v>1</v>
      </c>
      <c r="AT135" s="230">
        <v>0</v>
      </c>
      <c r="AU135" s="229">
        <v>0</v>
      </c>
      <c r="AV135" s="230">
        <v>0</v>
      </c>
      <c r="AW135" s="241">
        <f t="shared" ref="AW135" si="834">+AY135</f>
        <v>0</v>
      </c>
      <c r="AX135" s="242" t="s">
        <v>1823</v>
      </c>
      <c r="AY135" s="241">
        <f t="shared" ref="AY135" si="835">+BA135</f>
        <v>0</v>
      </c>
      <c r="AZ135" s="242" t="s">
        <v>1823</v>
      </c>
      <c r="BA135" s="241">
        <f t="shared" ref="BA135" si="836">+BC135</f>
        <v>0</v>
      </c>
      <c r="BB135" s="242" t="s">
        <v>1823</v>
      </c>
      <c r="BC135" s="241">
        <f t="shared" ref="BC135" si="837">+BE135</f>
        <v>0</v>
      </c>
      <c r="BD135" s="242" t="s">
        <v>1823</v>
      </c>
      <c r="BE135" s="241">
        <f t="shared" ref="BE135" si="838">+BG135</f>
        <v>0</v>
      </c>
      <c r="BF135" s="242" t="s">
        <v>1823</v>
      </c>
      <c r="BG135" s="241">
        <v>0</v>
      </c>
      <c r="BH135" s="242" t="s">
        <v>1823</v>
      </c>
      <c r="BI135" s="229">
        <v>1</v>
      </c>
      <c r="BJ135" s="229">
        <v>0</v>
      </c>
      <c r="BK135" s="241">
        <v>0</v>
      </c>
      <c r="BL135" s="242" t="s">
        <v>1823</v>
      </c>
      <c r="BM135" s="241">
        <v>0</v>
      </c>
      <c r="BN135" s="242" t="s">
        <v>1823</v>
      </c>
      <c r="BO135" s="267"/>
      <c r="BP135" s="248"/>
      <c r="BQ135" s="249"/>
      <c r="BR135" s="248"/>
      <c r="BS135" s="249"/>
      <c r="BT135" s="248"/>
      <c r="BU135" s="249"/>
      <c r="BV135" s="248"/>
      <c r="BW135" s="249"/>
      <c r="BX135" s="248"/>
      <c r="BY135" s="249"/>
      <c r="BZ135" s="248"/>
      <c r="CA135" s="249"/>
      <c r="CB135" s="250" t="s">
        <v>265</v>
      </c>
      <c r="CC135" s="237" t="s">
        <v>586</v>
      </c>
      <c r="CE135" s="226"/>
      <c r="CF135" s="227"/>
      <c r="CQ135" s="240">
        <f t="shared" si="650"/>
        <v>6</v>
      </c>
      <c r="CT135" s="437">
        <f t="shared" si="710"/>
        <v>0</v>
      </c>
      <c r="CU135" s="437">
        <f t="shared" si="776"/>
        <v>0</v>
      </c>
      <c r="CV135" s="437">
        <f t="shared" si="760"/>
        <v>0</v>
      </c>
      <c r="CW135" s="437">
        <f t="shared" si="777"/>
        <v>1</v>
      </c>
      <c r="CX135" s="437">
        <f t="shared" si="778"/>
        <v>5</v>
      </c>
      <c r="CY135" s="437">
        <f t="shared" si="779"/>
        <v>5</v>
      </c>
      <c r="CZ135" s="437">
        <f t="shared" si="761"/>
        <v>7</v>
      </c>
      <c r="DA135" s="437">
        <f t="shared" si="762"/>
        <v>5</v>
      </c>
      <c r="DB135" s="437">
        <f t="shared" si="826"/>
        <v>5</v>
      </c>
      <c r="DC135" s="437">
        <f t="shared" si="827"/>
        <v>5</v>
      </c>
      <c r="DD135" s="437">
        <f t="shared" si="765"/>
        <v>5</v>
      </c>
      <c r="DE135" s="437">
        <f t="shared" si="780"/>
        <v>5</v>
      </c>
      <c r="DF135" s="437">
        <f t="shared" si="781"/>
        <v>7</v>
      </c>
      <c r="DG135" s="496">
        <f t="shared" si="712"/>
        <v>4</v>
      </c>
      <c r="DH135" s="496">
        <f t="shared" si="766"/>
        <v>4</v>
      </c>
      <c r="DI135" s="496">
        <f t="shared" si="767"/>
        <v>4</v>
      </c>
      <c r="DJ135" s="496">
        <f t="shared" si="768"/>
        <v>1</v>
      </c>
      <c r="DK135" s="437">
        <f t="shared" si="769"/>
        <v>1</v>
      </c>
      <c r="DL135" s="633"/>
      <c r="DM135" s="633"/>
      <c r="DO135" s="447">
        <f t="shared" si="548"/>
        <v>-1</v>
      </c>
      <c r="DP135" s="447">
        <f t="shared" si="549"/>
        <v>-19</v>
      </c>
      <c r="DQ135" s="447">
        <f t="shared" si="550"/>
        <v>16</v>
      </c>
      <c r="DR135" s="447">
        <f t="shared" si="551"/>
        <v>-2</v>
      </c>
      <c r="DS135" s="447">
        <f t="shared" si="552"/>
        <v>14</v>
      </c>
      <c r="DT135" s="447">
        <f t="shared" si="553"/>
        <v>84</v>
      </c>
      <c r="DU135" s="447">
        <f t="shared" si="554"/>
        <v>-136</v>
      </c>
      <c r="DV135" s="447">
        <f t="shared" si="555"/>
        <v>160</v>
      </c>
      <c r="DW135" s="447">
        <f t="shared" si="556"/>
        <v>2</v>
      </c>
      <c r="DX135" s="447">
        <f t="shared" si="557"/>
        <v>-2</v>
      </c>
      <c r="DY135" s="447">
        <f t="shared" si="538"/>
        <v>-62</v>
      </c>
      <c r="DZ135" s="447">
        <f t="shared" si="539"/>
        <v>42</v>
      </c>
      <c r="EA135" s="447">
        <f t="shared" si="540"/>
        <v>16</v>
      </c>
      <c r="EB135" s="447">
        <f t="shared" si="541"/>
        <v>-2</v>
      </c>
      <c r="EC135" s="447">
        <f t="shared" si="542"/>
        <v>-20</v>
      </c>
      <c r="ED135" s="447">
        <f t="shared" si="543"/>
        <v>1</v>
      </c>
      <c r="EE135" s="240">
        <f t="shared" si="544"/>
        <v>-73</v>
      </c>
    </row>
    <row r="136" spans="1:135" ht="16.5">
      <c r="A136" s="216" t="s">
        <v>1227</v>
      </c>
      <c r="B136" s="216" t="s">
        <v>31</v>
      </c>
      <c r="D136" s="216" t="s">
        <v>1087</v>
      </c>
      <c r="E136" s="216" t="s">
        <v>1040</v>
      </c>
      <c r="F136" s="222" t="s">
        <v>377</v>
      </c>
      <c r="G136" s="411" t="s">
        <v>403</v>
      </c>
      <c r="H136" s="226">
        <v>0</v>
      </c>
      <c r="I136" s="226">
        <v>0</v>
      </c>
      <c r="J136" s="241">
        <f>+H136</f>
        <v>0</v>
      </c>
      <c r="K136" s="242" t="s">
        <v>1823</v>
      </c>
      <c r="L136" s="279">
        <v>1</v>
      </c>
      <c r="M136" s="227">
        <v>0</v>
      </c>
      <c r="N136" s="279">
        <v>1</v>
      </c>
      <c r="O136" s="227">
        <v>0</v>
      </c>
      <c r="P136" s="279">
        <v>1</v>
      </c>
      <c r="Q136" s="226">
        <v>0</v>
      </c>
      <c r="R136" s="225">
        <v>1</v>
      </c>
      <c r="S136" s="227">
        <v>0</v>
      </c>
      <c r="T136" s="225">
        <v>1</v>
      </c>
      <c r="U136" s="227">
        <v>0</v>
      </c>
      <c r="V136" s="225">
        <v>1</v>
      </c>
      <c r="W136" s="227">
        <v>0</v>
      </c>
      <c r="X136" s="241">
        <f>+V136</f>
        <v>1</v>
      </c>
      <c r="Y136" s="242" t="s">
        <v>1823</v>
      </c>
      <c r="Z136" s="241">
        <f>+X136</f>
        <v>1</v>
      </c>
      <c r="AA136" s="252" t="s">
        <v>1823</v>
      </c>
      <c r="AB136" s="523">
        <v>1</v>
      </c>
      <c r="AC136" s="524">
        <v>0</v>
      </c>
      <c r="AD136" s="226">
        <v>1</v>
      </c>
      <c r="AE136" s="227">
        <v>0</v>
      </c>
      <c r="AF136" s="226">
        <v>0</v>
      </c>
      <c r="AG136" s="227">
        <v>0</v>
      </c>
      <c r="AH136" s="225">
        <v>0</v>
      </c>
      <c r="AI136" s="227">
        <v>0</v>
      </c>
      <c r="AJ136" s="266"/>
      <c r="AK136" s="225">
        <v>1</v>
      </c>
      <c r="AL136" s="227">
        <v>0</v>
      </c>
      <c r="AM136" s="241">
        <f t="shared" si="806"/>
        <v>1</v>
      </c>
      <c r="AN136" s="242" t="s">
        <v>1823</v>
      </c>
      <c r="AO136" s="239">
        <f t="shared" si="807"/>
        <v>1</v>
      </c>
      <c r="AP136" s="242" t="s">
        <v>1823</v>
      </c>
      <c r="AQ136" s="229">
        <v>1</v>
      </c>
      <c r="AR136" s="230">
        <v>0</v>
      </c>
      <c r="AS136" s="229">
        <v>1</v>
      </c>
      <c r="AT136" s="230">
        <v>0</v>
      </c>
      <c r="AU136" s="229">
        <v>2</v>
      </c>
      <c r="AV136" s="230">
        <v>0</v>
      </c>
      <c r="AW136" s="241">
        <f t="shared" ref="AW136" si="839">+AY136</f>
        <v>1</v>
      </c>
      <c r="AX136" s="242" t="s">
        <v>1823</v>
      </c>
      <c r="AY136" s="241">
        <f t="shared" ref="AY136" si="840">+BA136</f>
        <v>1</v>
      </c>
      <c r="AZ136" s="242" t="s">
        <v>1823</v>
      </c>
      <c r="BA136" s="241">
        <f t="shared" ref="BA136" si="841">+BC136</f>
        <v>1</v>
      </c>
      <c r="BB136" s="242" t="s">
        <v>1823</v>
      </c>
      <c r="BC136" s="241">
        <f t="shared" ref="BC136" si="842">+BE136</f>
        <v>1</v>
      </c>
      <c r="BD136" s="242" t="s">
        <v>1823</v>
      </c>
      <c r="BE136" s="241">
        <f t="shared" ref="BE136" si="843">+BG136</f>
        <v>1</v>
      </c>
      <c r="BF136" s="242" t="s">
        <v>1823</v>
      </c>
      <c r="BG136" s="241">
        <f>+BI136</f>
        <v>1</v>
      </c>
      <c r="BH136" s="242" t="s">
        <v>1823</v>
      </c>
      <c r="BI136" s="229">
        <v>1</v>
      </c>
      <c r="BJ136" s="229">
        <v>0</v>
      </c>
      <c r="BK136" s="241">
        <v>0</v>
      </c>
      <c r="BL136" s="242" t="s">
        <v>1823</v>
      </c>
      <c r="BM136" s="241">
        <v>0</v>
      </c>
      <c r="BN136" s="242" t="s">
        <v>1823</v>
      </c>
      <c r="BO136" s="267"/>
      <c r="BP136" s="248"/>
      <c r="BQ136" s="249"/>
      <c r="BR136" s="248"/>
      <c r="BS136" s="249"/>
      <c r="BT136" s="248"/>
      <c r="BU136" s="249"/>
      <c r="BV136" s="248"/>
      <c r="BW136" s="249"/>
      <c r="BX136" s="248"/>
      <c r="BY136" s="249"/>
      <c r="BZ136" s="248"/>
      <c r="CA136" s="249"/>
      <c r="CB136" s="236" t="s">
        <v>58</v>
      </c>
      <c r="CE136" s="226"/>
      <c r="CF136" s="227"/>
      <c r="CQ136" s="240">
        <f t="shared" si="650"/>
        <v>1</v>
      </c>
      <c r="CT136" s="437">
        <f t="shared" si="710"/>
        <v>0</v>
      </c>
      <c r="CU136" s="437">
        <f t="shared" si="776"/>
        <v>0</v>
      </c>
      <c r="CV136" s="437">
        <f t="shared" si="760"/>
        <v>1</v>
      </c>
      <c r="CW136" s="437">
        <f t="shared" si="777"/>
        <v>1</v>
      </c>
      <c r="CX136" s="437">
        <f t="shared" si="778"/>
        <v>1</v>
      </c>
      <c r="CY136" s="437">
        <f t="shared" si="779"/>
        <v>1</v>
      </c>
      <c r="CZ136" s="437">
        <f t="shared" si="761"/>
        <v>1</v>
      </c>
      <c r="DA136" s="437">
        <f t="shared" si="762"/>
        <v>1</v>
      </c>
      <c r="DB136" s="437">
        <f t="shared" si="826"/>
        <v>1</v>
      </c>
      <c r="DC136" s="437">
        <f t="shared" si="827"/>
        <v>1</v>
      </c>
      <c r="DD136" s="437">
        <f t="shared" si="765"/>
        <v>1</v>
      </c>
      <c r="DE136" s="437">
        <f t="shared" si="780"/>
        <v>1</v>
      </c>
      <c r="DF136" s="437">
        <f t="shared" si="781"/>
        <v>0</v>
      </c>
      <c r="DG136" s="496">
        <f t="shared" si="712"/>
        <v>0</v>
      </c>
      <c r="DH136" s="496">
        <f t="shared" si="766"/>
        <v>1</v>
      </c>
      <c r="DI136" s="496">
        <f t="shared" si="767"/>
        <v>1</v>
      </c>
      <c r="DJ136" s="496">
        <f t="shared" si="768"/>
        <v>1</v>
      </c>
      <c r="DK136" s="437">
        <f t="shared" si="769"/>
        <v>1</v>
      </c>
      <c r="DL136" s="633"/>
      <c r="DM136" s="633"/>
      <c r="DO136" s="447">
        <f t="shared" si="548"/>
        <v>0</v>
      </c>
      <c r="DP136" s="447">
        <f t="shared" si="549"/>
        <v>-19</v>
      </c>
      <c r="DQ136" s="447">
        <f t="shared" si="550"/>
        <v>16</v>
      </c>
      <c r="DR136" s="447">
        <f t="shared" si="551"/>
        <v>-2</v>
      </c>
      <c r="DS136" s="447">
        <f t="shared" si="552"/>
        <v>14</v>
      </c>
      <c r="DT136" s="447">
        <f t="shared" si="553"/>
        <v>84</v>
      </c>
      <c r="DU136" s="447">
        <f t="shared" si="554"/>
        <v>-136</v>
      </c>
      <c r="DV136" s="447">
        <f t="shared" si="555"/>
        <v>160</v>
      </c>
      <c r="DW136" s="447">
        <f t="shared" si="556"/>
        <v>2</v>
      </c>
      <c r="DX136" s="447">
        <f t="shared" si="557"/>
        <v>-2</v>
      </c>
      <c r="DY136" s="447">
        <f t="shared" si="538"/>
        <v>-62</v>
      </c>
      <c r="DZ136" s="447">
        <f t="shared" si="539"/>
        <v>41</v>
      </c>
      <c r="EA136" s="447">
        <f t="shared" si="540"/>
        <v>16</v>
      </c>
      <c r="EB136" s="447">
        <f t="shared" si="541"/>
        <v>-2</v>
      </c>
      <c r="EC136" s="447">
        <f t="shared" si="542"/>
        <v>-19</v>
      </c>
      <c r="ED136" s="447">
        <f t="shared" si="543"/>
        <v>1</v>
      </c>
      <c r="EE136" s="240">
        <f t="shared" si="544"/>
        <v>-73</v>
      </c>
    </row>
    <row r="137" spans="1:135" ht="16.5">
      <c r="A137" s="216" t="s">
        <v>1227</v>
      </c>
      <c r="B137" s="216" t="s">
        <v>31</v>
      </c>
      <c r="D137" s="216" t="s">
        <v>1087</v>
      </c>
      <c r="E137" s="216" t="s">
        <v>1040</v>
      </c>
      <c r="F137" s="222" t="s">
        <v>377</v>
      </c>
      <c r="G137" s="411" t="s">
        <v>35</v>
      </c>
      <c r="H137" s="226">
        <v>0</v>
      </c>
      <c r="I137" s="227">
        <v>0</v>
      </c>
      <c r="J137" s="225">
        <v>0</v>
      </c>
      <c r="K137" s="227">
        <v>0</v>
      </c>
      <c r="L137" s="225">
        <v>0</v>
      </c>
      <c r="M137" s="253">
        <v>0</v>
      </c>
      <c r="N137" s="279">
        <v>2</v>
      </c>
      <c r="O137" s="227">
        <v>0</v>
      </c>
      <c r="P137" s="225">
        <v>1</v>
      </c>
      <c r="Q137" s="227">
        <v>0</v>
      </c>
      <c r="R137" s="225">
        <v>0</v>
      </c>
      <c r="S137" s="227">
        <v>0</v>
      </c>
      <c r="T137" s="226">
        <v>0</v>
      </c>
      <c r="U137" s="227">
        <v>0</v>
      </c>
      <c r="V137" s="226">
        <v>0</v>
      </c>
      <c r="W137" s="226">
        <v>0</v>
      </c>
      <c r="X137" s="241">
        <f>+V137</f>
        <v>0</v>
      </c>
      <c r="Y137" s="242" t="s">
        <v>1823</v>
      </c>
      <c r="Z137" s="241">
        <f>+X137</f>
        <v>0</v>
      </c>
      <c r="AA137" s="252" t="s">
        <v>1823</v>
      </c>
      <c r="AB137" s="523">
        <v>0</v>
      </c>
      <c r="AC137" s="524">
        <v>0</v>
      </c>
      <c r="AD137" s="226">
        <v>0</v>
      </c>
      <c r="AE137" s="227">
        <v>0</v>
      </c>
      <c r="AF137" s="226">
        <v>0</v>
      </c>
      <c r="AG137" s="227">
        <v>0</v>
      </c>
      <c r="AH137" s="241">
        <f>+AK137</f>
        <v>0</v>
      </c>
      <c r="AI137" s="242" t="s">
        <v>1823</v>
      </c>
      <c r="AJ137" s="246"/>
      <c r="AK137" s="225">
        <v>0</v>
      </c>
      <c r="AL137" s="226">
        <v>0</v>
      </c>
      <c r="AM137" s="225">
        <v>0</v>
      </c>
      <c r="AN137" s="227">
        <v>0</v>
      </c>
      <c r="AO137" s="239">
        <f t="shared" ref="AO137" si="844">+AM137</f>
        <v>0</v>
      </c>
      <c r="AP137" s="242" t="s">
        <v>1823</v>
      </c>
      <c r="AQ137" s="229" t="s">
        <v>85</v>
      </c>
      <c r="AR137" s="230">
        <v>0</v>
      </c>
      <c r="AS137" s="229" t="s">
        <v>85</v>
      </c>
      <c r="AT137" s="230">
        <v>0</v>
      </c>
      <c r="AU137" s="229" t="s">
        <v>85</v>
      </c>
      <c r="AV137" s="230">
        <v>0</v>
      </c>
      <c r="AW137" s="241">
        <f t="shared" ref="AW137" si="845">+AY137</f>
        <v>0</v>
      </c>
      <c r="AX137" s="242" t="s">
        <v>1823</v>
      </c>
      <c r="AY137" s="241">
        <f t="shared" ref="AY137" si="846">+BA137</f>
        <v>0</v>
      </c>
      <c r="AZ137" s="242" t="s">
        <v>1823</v>
      </c>
      <c r="BA137" s="241">
        <f t="shared" ref="BA137" si="847">+BC137</f>
        <v>0</v>
      </c>
      <c r="BB137" s="242" t="s">
        <v>1823</v>
      </c>
      <c r="BC137" s="241">
        <f t="shared" ref="BC137" si="848">+BE137</f>
        <v>0</v>
      </c>
      <c r="BD137" s="242" t="s">
        <v>1823</v>
      </c>
      <c r="BE137" s="241">
        <f t="shared" ref="BE137" si="849">+BG137</f>
        <v>0</v>
      </c>
      <c r="BF137" s="242" t="s">
        <v>1823</v>
      </c>
      <c r="BG137" s="241">
        <v>0</v>
      </c>
      <c r="BH137" s="242" t="s">
        <v>1823</v>
      </c>
      <c r="BI137" s="154" t="s">
        <v>85</v>
      </c>
      <c r="BJ137" s="230">
        <v>0</v>
      </c>
      <c r="BK137" s="241">
        <v>0</v>
      </c>
      <c r="BL137" s="242" t="s">
        <v>1823</v>
      </c>
      <c r="BM137" s="241">
        <v>0</v>
      </c>
      <c r="BN137" s="242" t="s">
        <v>1823</v>
      </c>
      <c r="BO137" s="247"/>
      <c r="BP137" s="248"/>
      <c r="BQ137" s="249"/>
      <c r="BR137" s="248"/>
      <c r="BS137" s="249"/>
      <c r="BT137" s="248"/>
      <c r="BU137" s="249"/>
      <c r="BV137" s="248"/>
      <c r="BW137" s="249"/>
      <c r="BX137" s="248"/>
      <c r="BY137" s="249"/>
      <c r="BZ137" s="248"/>
      <c r="CA137" s="249"/>
      <c r="CB137" s="236" t="s">
        <v>646</v>
      </c>
      <c r="CC137" s="274"/>
      <c r="CE137" s="226"/>
      <c r="CF137" s="227"/>
      <c r="CQ137" s="240">
        <f t="shared" si="650"/>
        <v>2</v>
      </c>
      <c r="CT137" s="437">
        <f t="shared" si="710"/>
        <v>0</v>
      </c>
      <c r="CU137" s="437">
        <f t="shared" si="776"/>
        <v>0</v>
      </c>
      <c r="CV137" s="437">
        <f t="shared" si="760"/>
        <v>0</v>
      </c>
      <c r="CW137" s="437">
        <f t="shared" si="777"/>
        <v>2</v>
      </c>
      <c r="CX137" s="437">
        <f t="shared" si="778"/>
        <v>1</v>
      </c>
      <c r="CY137" s="437">
        <f t="shared" si="779"/>
        <v>0</v>
      </c>
      <c r="CZ137" s="437">
        <f t="shared" si="761"/>
        <v>0</v>
      </c>
      <c r="DA137" s="437">
        <f t="shared" si="762"/>
        <v>0</v>
      </c>
      <c r="DB137" s="437">
        <f t="shared" si="826"/>
        <v>0</v>
      </c>
      <c r="DC137" s="437">
        <f t="shared" si="827"/>
        <v>0</v>
      </c>
      <c r="DD137" s="437">
        <f t="shared" si="765"/>
        <v>0</v>
      </c>
      <c r="DE137" s="437">
        <f t="shared" si="780"/>
        <v>0</v>
      </c>
      <c r="DF137" s="437">
        <f t="shared" si="781"/>
        <v>0</v>
      </c>
      <c r="DG137" s="496">
        <f t="shared" si="712"/>
        <v>0</v>
      </c>
      <c r="DH137" s="496">
        <f t="shared" si="766"/>
        <v>0</v>
      </c>
      <c r="DI137" s="496">
        <f t="shared" si="767"/>
        <v>0</v>
      </c>
      <c r="DJ137" s="496">
        <f t="shared" si="768"/>
        <v>0</v>
      </c>
      <c r="DK137" s="437"/>
      <c r="DL137" s="633"/>
      <c r="DM137" s="633"/>
      <c r="DO137" s="447">
        <f t="shared" si="548"/>
        <v>0</v>
      </c>
      <c r="DP137" s="447">
        <f t="shared" si="549"/>
        <v>-17</v>
      </c>
      <c r="DQ137" s="447">
        <f t="shared" si="550"/>
        <v>15</v>
      </c>
      <c r="DR137" s="447">
        <f t="shared" si="551"/>
        <v>-3</v>
      </c>
      <c r="DS137" s="447">
        <f t="shared" si="552"/>
        <v>12</v>
      </c>
      <c r="DT137" s="447">
        <f t="shared" si="553"/>
        <v>84</v>
      </c>
      <c r="DU137" s="447">
        <f t="shared" si="554"/>
        <v>-136</v>
      </c>
      <c r="DV137" s="447">
        <f t="shared" si="555"/>
        <v>160</v>
      </c>
      <c r="DW137" s="447">
        <f t="shared" si="556"/>
        <v>2</v>
      </c>
      <c r="DX137" s="447">
        <f t="shared" si="557"/>
        <v>-2</v>
      </c>
      <c r="DY137" s="447">
        <f t="shared" si="538"/>
        <v>-62</v>
      </c>
      <c r="DZ137" s="447">
        <f t="shared" si="539"/>
        <v>41</v>
      </c>
      <c r="EA137" s="447">
        <f t="shared" si="540"/>
        <v>16</v>
      </c>
      <c r="EB137" s="447">
        <f t="shared" si="541"/>
        <v>-2</v>
      </c>
      <c r="EC137" s="447">
        <f t="shared" si="542"/>
        <v>-19</v>
      </c>
      <c r="ED137" s="447">
        <f t="shared" si="543"/>
        <v>1</v>
      </c>
      <c r="EE137" s="240">
        <f t="shared" si="544"/>
        <v>-73</v>
      </c>
    </row>
    <row r="138" spans="1:135" ht="16.5">
      <c r="A138" s="216" t="s">
        <v>1227</v>
      </c>
      <c r="B138" s="216" t="s">
        <v>31</v>
      </c>
      <c r="D138" s="216" t="s">
        <v>1087</v>
      </c>
      <c r="E138" s="216" t="s">
        <v>1043</v>
      </c>
      <c r="F138" s="222" t="s">
        <v>375</v>
      </c>
      <c r="G138" s="411" t="s">
        <v>1764</v>
      </c>
      <c r="H138" s="226">
        <v>0</v>
      </c>
      <c r="I138" s="227">
        <v>0</v>
      </c>
      <c r="J138" s="225">
        <v>0</v>
      </c>
      <c r="K138" s="227">
        <v>0</v>
      </c>
      <c r="L138" s="225">
        <v>0</v>
      </c>
      <c r="M138" s="227">
        <v>0</v>
      </c>
      <c r="N138" s="225">
        <v>0</v>
      </c>
      <c r="O138" s="227">
        <v>0</v>
      </c>
      <c r="P138" s="225">
        <v>0</v>
      </c>
      <c r="Q138" s="227">
        <v>0</v>
      </c>
      <c r="R138" s="225">
        <v>0</v>
      </c>
      <c r="S138" s="227">
        <v>0</v>
      </c>
      <c r="T138" s="226">
        <v>1</v>
      </c>
      <c r="U138" s="226">
        <v>0</v>
      </c>
      <c r="V138" s="225">
        <v>0</v>
      </c>
      <c r="W138" s="227">
        <v>0</v>
      </c>
      <c r="X138" s="239">
        <v>0</v>
      </c>
      <c r="Y138" s="242" t="s">
        <v>1823</v>
      </c>
      <c r="Z138" s="226">
        <v>0</v>
      </c>
      <c r="AA138" s="226">
        <v>0</v>
      </c>
      <c r="AB138" s="523">
        <v>0</v>
      </c>
      <c r="AC138" s="524">
        <v>0</v>
      </c>
      <c r="AD138" s="226">
        <v>0</v>
      </c>
      <c r="AE138" s="227">
        <v>0</v>
      </c>
      <c r="AF138" s="225">
        <v>0</v>
      </c>
      <c r="AG138" s="227">
        <v>0</v>
      </c>
      <c r="AH138" s="225">
        <v>0</v>
      </c>
      <c r="AI138" s="227">
        <v>0</v>
      </c>
      <c r="AJ138" s="266"/>
      <c r="AK138" s="241">
        <f>+AH138</f>
        <v>0</v>
      </c>
      <c r="AL138" s="242" t="s">
        <v>1823</v>
      </c>
      <c r="AM138" s="225">
        <v>0</v>
      </c>
      <c r="AN138" s="227">
        <v>0</v>
      </c>
      <c r="AO138" s="239">
        <f>+AM138</f>
        <v>0</v>
      </c>
      <c r="AP138" s="242" t="s">
        <v>1823</v>
      </c>
      <c r="AQ138" s="241">
        <f>+AO138</f>
        <v>0</v>
      </c>
      <c r="AR138" s="242" t="s">
        <v>1823</v>
      </c>
      <c r="AS138" s="229">
        <v>0</v>
      </c>
      <c r="AT138" s="230">
        <v>0</v>
      </c>
      <c r="AU138" s="229">
        <v>0</v>
      </c>
      <c r="AV138" s="230">
        <v>0</v>
      </c>
      <c r="AW138" s="241">
        <f t="shared" ref="AW138" si="850">+AY138</f>
        <v>0</v>
      </c>
      <c r="AX138" s="242" t="s">
        <v>1823</v>
      </c>
      <c r="AY138" s="241">
        <f t="shared" ref="AY138" si="851">+BA138</f>
        <v>0</v>
      </c>
      <c r="AZ138" s="242" t="s">
        <v>1823</v>
      </c>
      <c r="BA138" s="241">
        <f t="shared" ref="BA138" si="852">+BC138</f>
        <v>0</v>
      </c>
      <c r="BB138" s="242" t="s">
        <v>1823</v>
      </c>
      <c r="BC138" s="241">
        <f t="shared" ref="BC138" si="853">+BE138</f>
        <v>0</v>
      </c>
      <c r="BD138" s="242" t="s">
        <v>1823</v>
      </c>
      <c r="BE138" s="241">
        <f t="shared" ref="BE138" si="854">+BG138</f>
        <v>0</v>
      </c>
      <c r="BF138" s="242" t="s">
        <v>1823</v>
      </c>
      <c r="BG138" s="241">
        <v>0</v>
      </c>
      <c r="BH138" s="242" t="s">
        <v>1823</v>
      </c>
      <c r="BI138" s="229">
        <v>0</v>
      </c>
      <c r="BJ138" s="230">
        <v>0</v>
      </c>
      <c r="BK138" s="241">
        <v>0</v>
      </c>
      <c r="BL138" s="242" t="s">
        <v>1823</v>
      </c>
      <c r="BM138" s="229">
        <v>0</v>
      </c>
      <c r="BN138" s="229">
        <v>0</v>
      </c>
      <c r="BO138" s="267"/>
      <c r="BP138" s="248"/>
      <c r="BQ138" s="249"/>
      <c r="BR138" s="248"/>
      <c r="BS138" s="249"/>
      <c r="BT138" s="248"/>
      <c r="BU138" s="249"/>
      <c r="BV138" s="248"/>
      <c r="BW138" s="249"/>
      <c r="BX138" s="248"/>
      <c r="BY138" s="249"/>
      <c r="BZ138" s="248"/>
      <c r="CA138" s="249"/>
      <c r="CB138" s="236" t="s">
        <v>652</v>
      </c>
      <c r="CE138" s="239"/>
      <c r="CF138" s="226"/>
      <c r="CM138" s="289"/>
      <c r="CQ138" s="240">
        <f t="shared" si="650"/>
        <v>1</v>
      </c>
      <c r="CT138" s="437">
        <f t="shared" si="710"/>
        <v>0</v>
      </c>
      <c r="CU138" s="437">
        <f t="shared" si="776"/>
        <v>0</v>
      </c>
      <c r="CV138" s="437">
        <f t="shared" si="760"/>
        <v>0</v>
      </c>
      <c r="CW138" s="437">
        <f t="shared" si="777"/>
        <v>0</v>
      </c>
      <c r="CX138" s="437">
        <f t="shared" si="778"/>
        <v>0</v>
      </c>
      <c r="CY138" s="437">
        <f t="shared" si="779"/>
        <v>0</v>
      </c>
      <c r="CZ138" s="437">
        <f t="shared" si="761"/>
        <v>1</v>
      </c>
      <c r="DA138" s="437">
        <f t="shared" si="762"/>
        <v>0</v>
      </c>
      <c r="DB138" s="437">
        <f t="shared" si="826"/>
        <v>0</v>
      </c>
      <c r="DC138" s="437">
        <f t="shared" si="827"/>
        <v>0</v>
      </c>
      <c r="DD138" s="437">
        <f t="shared" si="765"/>
        <v>0</v>
      </c>
      <c r="DE138" s="437">
        <f t="shared" si="780"/>
        <v>0</v>
      </c>
      <c r="DF138" s="437">
        <f t="shared" si="781"/>
        <v>0</v>
      </c>
      <c r="DG138" s="496">
        <f t="shared" si="712"/>
        <v>0</v>
      </c>
      <c r="DH138" s="496">
        <f t="shared" si="766"/>
        <v>0</v>
      </c>
      <c r="DI138" s="496">
        <f t="shared" si="767"/>
        <v>0</v>
      </c>
      <c r="DJ138" s="496">
        <f t="shared" si="768"/>
        <v>0</v>
      </c>
      <c r="DK138" s="437">
        <f t="shared" ref="DK138:DK168" si="855">IF(AR138="nd",+AQ138,+AQ138+AR138)</f>
        <v>0</v>
      </c>
      <c r="DL138" s="633"/>
      <c r="DM138" s="633"/>
      <c r="DO138" s="447">
        <f t="shared" si="548"/>
        <v>0</v>
      </c>
      <c r="DP138" s="447">
        <f t="shared" si="549"/>
        <v>-17</v>
      </c>
      <c r="DQ138" s="447">
        <f t="shared" si="550"/>
        <v>15</v>
      </c>
      <c r="DR138" s="447">
        <f t="shared" si="551"/>
        <v>-3</v>
      </c>
      <c r="DS138" s="447">
        <f t="shared" si="552"/>
        <v>12</v>
      </c>
      <c r="DT138" s="447">
        <f t="shared" si="553"/>
        <v>85</v>
      </c>
      <c r="DU138" s="447">
        <f t="shared" si="554"/>
        <v>-137</v>
      </c>
      <c r="DV138" s="447">
        <f t="shared" si="555"/>
        <v>160</v>
      </c>
      <c r="DW138" s="447">
        <f t="shared" si="556"/>
        <v>2</v>
      </c>
      <c r="DX138" s="447">
        <f t="shared" si="557"/>
        <v>-2</v>
      </c>
      <c r="DY138" s="447">
        <f t="shared" si="538"/>
        <v>-62</v>
      </c>
      <c r="DZ138" s="447">
        <f t="shared" si="539"/>
        <v>41</v>
      </c>
      <c r="EA138" s="447">
        <f t="shared" si="540"/>
        <v>16</v>
      </c>
      <c r="EB138" s="447">
        <f t="shared" si="541"/>
        <v>-2</v>
      </c>
      <c r="EC138" s="447">
        <f t="shared" si="542"/>
        <v>-19</v>
      </c>
      <c r="ED138" s="447">
        <f t="shared" si="543"/>
        <v>1</v>
      </c>
      <c r="EE138" s="240">
        <f t="shared" si="544"/>
        <v>-73</v>
      </c>
    </row>
    <row r="139" spans="1:135" ht="16.5">
      <c r="A139" s="51" t="s">
        <v>1232</v>
      </c>
      <c r="B139" s="216" t="s">
        <v>31</v>
      </c>
      <c r="D139" s="216" t="s">
        <v>1087</v>
      </c>
      <c r="E139" s="216" t="s">
        <v>1040</v>
      </c>
      <c r="F139" s="222" t="s">
        <v>375</v>
      </c>
      <c r="G139" s="411" t="s">
        <v>1763</v>
      </c>
      <c r="H139" s="226">
        <v>0</v>
      </c>
      <c r="I139" s="227">
        <v>0</v>
      </c>
      <c r="J139" s="239">
        <v>0</v>
      </c>
      <c r="K139" s="242" t="s">
        <v>1823</v>
      </c>
      <c r="L139" s="239">
        <v>0</v>
      </c>
      <c r="M139" s="242" t="s">
        <v>1823</v>
      </c>
      <c r="N139" s="226">
        <v>0</v>
      </c>
      <c r="O139" s="227">
        <v>0</v>
      </c>
      <c r="P139" s="225">
        <v>0</v>
      </c>
      <c r="Q139" s="227">
        <v>0</v>
      </c>
      <c r="R139" s="225">
        <v>0</v>
      </c>
      <c r="S139" s="227">
        <v>0</v>
      </c>
      <c r="T139" s="226">
        <v>0</v>
      </c>
      <c r="U139" s="226">
        <v>0</v>
      </c>
      <c r="V139" s="225">
        <v>0</v>
      </c>
      <c r="W139" s="227">
        <v>0</v>
      </c>
      <c r="X139" s="239">
        <v>0</v>
      </c>
      <c r="Y139" s="242" t="s">
        <v>1823</v>
      </c>
      <c r="Z139" s="226">
        <v>0</v>
      </c>
      <c r="AA139" s="226">
        <v>0</v>
      </c>
      <c r="AB139" s="523">
        <v>0</v>
      </c>
      <c r="AC139" s="524">
        <v>0</v>
      </c>
      <c r="AD139" s="239">
        <v>0</v>
      </c>
      <c r="AE139" s="242" t="s">
        <v>1823</v>
      </c>
      <c r="AF139" s="279">
        <v>0</v>
      </c>
      <c r="AG139" s="227">
        <v>0</v>
      </c>
      <c r="AH139" s="225">
        <v>0</v>
      </c>
      <c r="AI139" s="227">
        <v>0</v>
      </c>
      <c r="AJ139" s="266"/>
      <c r="AK139" s="225">
        <v>0</v>
      </c>
      <c r="AL139" s="227">
        <v>0</v>
      </c>
      <c r="AM139" s="241">
        <f>+AK139</f>
        <v>0</v>
      </c>
      <c r="AN139" s="242" t="s">
        <v>1823</v>
      </c>
      <c r="AO139" s="239">
        <f>+AM139</f>
        <v>0</v>
      </c>
      <c r="AP139" s="242" t="s">
        <v>1823</v>
      </c>
      <c r="AQ139" s="229">
        <v>0</v>
      </c>
      <c r="AR139" s="230">
        <v>0</v>
      </c>
      <c r="AS139" s="229">
        <v>0</v>
      </c>
      <c r="AT139" s="230">
        <v>0</v>
      </c>
      <c r="AU139" s="313">
        <v>14</v>
      </c>
      <c r="AV139" s="230">
        <v>0</v>
      </c>
      <c r="AW139" s="241">
        <v>0</v>
      </c>
      <c r="AX139" s="242" t="s">
        <v>1823</v>
      </c>
      <c r="AY139" s="241">
        <v>0</v>
      </c>
      <c r="AZ139" s="242" t="s">
        <v>1823</v>
      </c>
      <c r="BA139" s="241">
        <v>0</v>
      </c>
      <c r="BB139" s="242" t="s">
        <v>1823</v>
      </c>
      <c r="BC139" s="241">
        <v>0</v>
      </c>
      <c r="BD139" s="242" t="s">
        <v>1823</v>
      </c>
      <c r="BE139" s="241">
        <f>+BC139</f>
        <v>0</v>
      </c>
      <c r="BF139" s="242" t="s">
        <v>1823</v>
      </c>
      <c r="BG139" s="241">
        <v>0</v>
      </c>
      <c r="BH139" s="242" t="s">
        <v>1823</v>
      </c>
      <c r="BI139" s="241">
        <v>0</v>
      </c>
      <c r="BJ139" s="242" t="s">
        <v>1823</v>
      </c>
      <c r="BK139" s="241">
        <v>0</v>
      </c>
      <c r="BL139" s="242" t="s">
        <v>1823</v>
      </c>
      <c r="BM139" s="241">
        <v>0</v>
      </c>
      <c r="BN139" s="242" t="s">
        <v>1823</v>
      </c>
      <c r="BO139" s="267" t="s">
        <v>546</v>
      </c>
      <c r="BP139" s="248"/>
      <c r="BQ139" s="249"/>
      <c r="BR139" s="248"/>
      <c r="BS139" s="249"/>
      <c r="BT139" s="248"/>
      <c r="BU139" s="249"/>
      <c r="BV139" s="248"/>
      <c r="BW139" s="249"/>
      <c r="BX139" s="248"/>
      <c r="BY139" s="249"/>
      <c r="BZ139" s="248"/>
      <c r="CA139" s="249"/>
      <c r="CB139" s="236"/>
      <c r="CC139" s="237" t="s">
        <v>815</v>
      </c>
      <c r="CE139" s="239"/>
      <c r="CF139" s="226"/>
      <c r="CM139" s="289"/>
      <c r="CQ139" s="240">
        <f t="shared" si="650"/>
        <v>0</v>
      </c>
      <c r="CT139" s="437">
        <f t="shared" si="710"/>
        <v>0</v>
      </c>
      <c r="CU139" s="437">
        <f t="shared" si="776"/>
        <v>0</v>
      </c>
      <c r="CV139" s="437">
        <f t="shared" si="760"/>
        <v>0</v>
      </c>
      <c r="CW139" s="437">
        <f t="shared" si="777"/>
        <v>0</v>
      </c>
      <c r="CX139" s="437">
        <f t="shared" si="778"/>
        <v>0</v>
      </c>
      <c r="CY139" s="437">
        <f t="shared" si="779"/>
        <v>0</v>
      </c>
      <c r="CZ139" s="437">
        <f t="shared" si="761"/>
        <v>0</v>
      </c>
      <c r="DA139" s="437">
        <f t="shared" si="762"/>
        <v>0</v>
      </c>
      <c r="DB139" s="437">
        <f t="shared" si="826"/>
        <v>0</v>
      </c>
      <c r="DC139" s="437">
        <f t="shared" si="827"/>
        <v>0</v>
      </c>
      <c r="DD139" s="437">
        <f t="shared" si="765"/>
        <v>0</v>
      </c>
      <c r="DE139" s="437">
        <f t="shared" si="780"/>
        <v>0</v>
      </c>
      <c r="DF139" s="437">
        <f t="shared" si="781"/>
        <v>0</v>
      </c>
      <c r="DG139" s="496">
        <f t="shared" si="712"/>
        <v>0</v>
      </c>
      <c r="DH139" s="496">
        <f t="shared" si="766"/>
        <v>0</v>
      </c>
      <c r="DI139" s="496">
        <f t="shared" si="767"/>
        <v>0</v>
      </c>
      <c r="DJ139" s="496">
        <f t="shared" si="768"/>
        <v>0</v>
      </c>
      <c r="DK139" s="437">
        <f t="shared" si="855"/>
        <v>0</v>
      </c>
      <c r="DL139" s="633"/>
      <c r="DM139" s="633"/>
      <c r="DO139" s="447">
        <f t="shared" si="548"/>
        <v>0</v>
      </c>
      <c r="DP139" s="447">
        <f t="shared" si="549"/>
        <v>-17</v>
      </c>
      <c r="DQ139" s="447">
        <f t="shared" si="550"/>
        <v>15</v>
      </c>
      <c r="DR139" s="447">
        <f t="shared" si="551"/>
        <v>-3</v>
      </c>
      <c r="DS139" s="447">
        <f t="shared" si="552"/>
        <v>12</v>
      </c>
      <c r="DT139" s="447">
        <f t="shared" si="553"/>
        <v>85</v>
      </c>
      <c r="DU139" s="447">
        <f t="shared" si="554"/>
        <v>-137</v>
      </c>
      <c r="DV139" s="447">
        <f t="shared" si="555"/>
        <v>160</v>
      </c>
      <c r="DW139" s="447">
        <f t="shared" si="556"/>
        <v>2</v>
      </c>
      <c r="DX139" s="447">
        <f t="shared" si="557"/>
        <v>-2</v>
      </c>
      <c r="DY139" s="447">
        <f t="shared" si="538"/>
        <v>-62</v>
      </c>
      <c r="DZ139" s="447">
        <f t="shared" si="539"/>
        <v>41</v>
      </c>
      <c r="EA139" s="447">
        <f t="shared" si="540"/>
        <v>16</v>
      </c>
      <c r="EB139" s="447">
        <f t="shared" si="541"/>
        <v>-2</v>
      </c>
      <c r="EC139" s="447">
        <f t="shared" si="542"/>
        <v>-19</v>
      </c>
      <c r="ED139" s="447">
        <f t="shared" si="543"/>
        <v>1</v>
      </c>
      <c r="EE139" s="240">
        <f t="shared" si="544"/>
        <v>-73</v>
      </c>
    </row>
    <row r="140" spans="1:135" ht="16.5">
      <c r="A140" s="51"/>
      <c r="D140" s="216" t="s">
        <v>1087</v>
      </c>
      <c r="E140" s="216" t="s">
        <v>1040</v>
      </c>
      <c r="F140" s="222" t="s">
        <v>375</v>
      </c>
      <c r="G140" s="411" t="s">
        <v>1943</v>
      </c>
      <c r="H140" s="226"/>
      <c r="I140" s="227"/>
      <c r="J140" s="239">
        <v>0</v>
      </c>
      <c r="K140" s="242" t="s">
        <v>1823</v>
      </c>
      <c r="L140" s="239">
        <v>0</v>
      </c>
      <c r="M140" s="242" t="s">
        <v>1823</v>
      </c>
      <c r="N140" s="226">
        <v>0</v>
      </c>
      <c r="O140" s="227">
        <v>0</v>
      </c>
      <c r="P140" s="225">
        <v>2</v>
      </c>
      <c r="Q140" s="227">
        <v>0</v>
      </c>
      <c r="R140" s="225">
        <v>0</v>
      </c>
      <c r="S140" s="227">
        <v>0</v>
      </c>
      <c r="T140" s="226">
        <v>6</v>
      </c>
      <c r="U140" s="226">
        <v>0</v>
      </c>
      <c r="V140" s="225">
        <v>0</v>
      </c>
      <c r="W140" s="227">
        <v>0</v>
      </c>
      <c r="X140" s="239">
        <v>0</v>
      </c>
      <c r="Y140" s="242" t="s">
        <v>1823</v>
      </c>
      <c r="Z140" s="226">
        <v>4</v>
      </c>
      <c r="AA140" s="226">
        <v>0</v>
      </c>
      <c r="AB140" s="523">
        <v>0</v>
      </c>
      <c r="AC140" s="524">
        <v>0</v>
      </c>
      <c r="AD140" s="239">
        <v>0</v>
      </c>
      <c r="AE140" s="242" t="s">
        <v>1823</v>
      </c>
      <c r="AF140" s="279">
        <v>0</v>
      </c>
      <c r="AG140" s="227">
        <v>0</v>
      </c>
      <c r="AH140" s="225">
        <v>0</v>
      </c>
      <c r="AI140" s="227">
        <v>0</v>
      </c>
      <c r="AJ140" s="266"/>
      <c r="AK140" s="225">
        <v>2</v>
      </c>
      <c r="AL140" s="227">
        <v>0</v>
      </c>
      <c r="AM140" s="241">
        <f>+AK140</f>
        <v>2</v>
      </c>
      <c r="AN140" s="242" t="s">
        <v>1823</v>
      </c>
      <c r="AO140" s="229">
        <v>0</v>
      </c>
      <c r="AP140" s="230">
        <v>0</v>
      </c>
      <c r="AQ140" s="229">
        <v>2</v>
      </c>
      <c r="AR140" s="230">
        <v>0</v>
      </c>
      <c r="AS140" s="229">
        <v>5</v>
      </c>
      <c r="AT140" s="230">
        <v>0</v>
      </c>
      <c r="AU140" s="229">
        <v>2</v>
      </c>
      <c r="AV140" s="230">
        <v>0</v>
      </c>
      <c r="AW140" s="241">
        <v>0</v>
      </c>
      <c r="AX140" s="242" t="s">
        <v>1823</v>
      </c>
      <c r="AY140" s="241">
        <v>0</v>
      </c>
      <c r="AZ140" s="242" t="s">
        <v>1823</v>
      </c>
      <c r="BA140" s="241">
        <v>0</v>
      </c>
      <c r="BB140" s="242" t="s">
        <v>1823</v>
      </c>
      <c r="BC140" s="241">
        <v>0</v>
      </c>
      <c r="BD140" s="242" t="s">
        <v>1823</v>
      </c>
      <c r="BE140" s="241">
        <f>+BC140</f>
        <v>0</v>
      </c>
      <c r="BF140" s="242" t="s">
        <v>1823</v>
      </c>
      <c r="BG140" s="241">
        <v>0</v>
      </c>
      <c r="BH140" s="242" t="s">
        <v>1823</v>
      </c>
      <c r="BI140" s="241">
        <v>0</v>
      </c>
      <c r="BJ140" s="242" t="s">
        <v>1823</v>
      </c>
      <c r="BK140" s="241">
        <v>0</v>
      </c>
      <c r="BL140" s="242" t="s">
        <v>1823</v>
      </c>
      <c r="BM140" s="241">
        <v>0</v>
      </c>
      <c r="BN140" s="242" t="s">
        <v>1823</v>
      </c>
      <c r="BO140" s="267"/>
      <c r="BP140" s="248"/>
      <c r="BQ140" s="249"/>
      <c r="BR140" s="248"/>
      <c r="BS140" s="249"/>
      <c r="BT140" s="248"/>
      <c r="BU140" s="249"/>
      <c r="BV140" s="248"/>
      <c r="BW140" s="249"/>
      <c r="BX140" s="248"/>
      <c r="BY140" s="249"/>
      <c r="BZ140" s="248"/>
      <c r="CA140" s="249"/>
      <c r="CB140" s="236"/>
      <c r="CE140" s="239"/>
      <c r="CF140" s="226"/>
      <c r="CM140" s="289"/>
      <c r="CQ140" s="240"/>
      <c r="CT140" s="437"/>
      <c r="CU140" s="437"/>
      <c r="CV140" s="437"/>
      <c r="CW140" s="437"/>
      <c r="CX140" s="437">
        <f t="shared" si="778"/>
        <v>2</v>
      </c>
      <c r="CY140" s="437">
        <f t="shared" si="779"/>
        <v>0</v>
      </c>
      <c r="CZ140" s="437">
        <f t="shared" si="761"/>
        <v>6</v>
      </c>
      <c r="DA140" s="437">
        <f t="shared" si="762"/>
        <v>0</v>
      </c>
      <c r="DB140" s="437"/>
      <c r="DC140" s="437"/>
      <c r="DD140" s="437"/>
      <c r="DE140" s="437"/>
      <c r="DF140" s="437"/>
      <c r="DG140" s="496"/>
      <c r="DH140" s="496">
        <f t="shared" si="766"/>
        <v>2</v>
      </c>
      <c r="DI140" s="496"/>
      <c r="DJ140" s="496"/>
      <c r="DK140" s="437">
        <f t="shared" si="855"/>
        <v>2</v>
      </c>
      <c r="DL140" s="633"/>
      <c r="DM140" s="633"/>
      <c r="DO140" s="447"/>
      <c r="DP140" s="447"/>
      <c r="DQ140" s="447"/>
      <c r="DR140" s="447"/>
      <c r="DS140" s="447"/>
      <c r="DT140" s="447"/>
      <c r="DU140" s="447"/>
      <c r="DV140" s="447"/>
      <c r="DW140" s="447"/>
      <c r="DX140" s="447"/>
      <c r="DY140" s="447"/>
      <c r="DZ140" s="447"/>
      <c r="EA140" s="447"/>
      <c r="EB140" s="447"/>
      <c r="EC140" s="447"/>
      <c r="ED140" s="447"/>
      <c r="EE140" s="240"/>
    </row>
    <row r="141" spans="1:135" ht="16.5">
      <c r="A141" s="51"/>
      <c r="D141" s="216" t="s">
        <v>1087</v>
      </c>
      <c r="E141" s="216" t="s">
        <v>1040</v>
      </c>
      <c r="F141" s="222" t="s">
        <v>375</v>
      </c>
      <c r="G141" s="411" t="s">
        <v>1948</v>
      </c>
      <c r="H141" s="226"/>
      <c r="I141" s="227"/>
      <c r="J141" s="239">
        <v>0</v>
      </c>
      <c r="K141" s="242" t="s">
        <v>1823</v>
      </c>
      <c r="L141" s="239">
        <v>0</v>
      </c>
      <c r="M141" s="242" t="s">
        <v>1823</v>
      </c>
      <c r="N141" s="226">
        <v>0</v>
      </c>
      <c r="O141" s="227">
        <v>0</v>
      </c>
      <c r="P141" s="225">
        <v>0</v>
      </c>
      <c r="Q141" s="227">
        <v>0</v>
      </c>
      <c r="R141" s="225">
        <v>0</v>
      </c>
      <c r="S141" s="227">
        <v>0</v>
      </c>
      <c r="T141" s="226">
        <v>0</v>
      </c>
      <c r="U141" s="226">
        <v>0</v>
      </c>
      <c r="V141" s="225">
        <v>0</v>
      </c>
      <c r="W141" s="227">
        <v>0</v>
      </c>
      <c r="X141" s="239">
        <v>0</v>
      </c>
      <c r="Y141" s="242" t="s">
        <v>1823</v>
      </c>
      <c r="Z141" s="226">
        <v>0</v>
      </c>
      <c r="AA141" s="226">
        <v>0</v>
      </c>
      <c r="AB141" s="523">
        <v>0</v>
      </c>
      <c r="AC141" s="524">
        <v>0</v>
      </c>
      <c r="AD141" s="239">
        <v>0</v>
      </c>
      <c r="AE141" s="242" t="s">
        <v>1823</v>
      </c>
      <c r="AF141" s="279">
        <v>0</v>
      </c>
      <c r="AG141" s="227">
        <v>0</v>
      </c>
      <c r="AH141" s="241">
        <f t="shared" ref="AH141:AH142" si="856">+AK141</f>
        <v>0</v>
      </c>
      <c r="AI141" s="242" t="s">
        <v>1823</v>
      </c>
      <c r="AJ141" s="266"/>
      <c r="AK141" s="225">
        <v>0</v>
      </c>
      <c r="AL141" s="227">
        <v>0</v>
      </c>
      <c r="AM141" s="241">
        <f t="shared" ref="AM141:AM142" si="857">+AK141</f>
        <v>0</v>
      </c>
      <c r="AN141" s="242" t="s">
        <v>1823</v>
      </c>
      <c r="AO141" s="229">
        <v>0</v>
      </c>
      <c r="AP141" s="230">
        <v>0</v>
      </c>
      <c r="AQ141" s="229">
        <v>1</v>
      </c>
      <c r="AR141" s="230">
        <v>0</v>
      </c>
      <c r="AS141" s="229">
        <v>0</v>
      </c>
      <c r="AT141" s="230">
        <v>0</v>
      </c>
      <c r="AU141" s="229">
        <v>0</v>
      </c>
      <c r="AV141" s="230">
        <v>0</v>
      </c>
      <c r="AW141" s="241"/>
      <c r="AX141" s="242"/>
      <c r="AY141" s="241"/>
      <c r="AZ141" s="242"/>
      <c r="BA141" s="229"/>
      <c r="BB141" s="230"/>
      <c r="BC141" s="241"/>
      <c r="BD141" s="242"/>
      <c r="BE141" s="241"/>
      <c r="BF141" s="242"/>
      <c r="BG141" s="229"/>
      <c r="BH141" s="230"/>
      <c r="BI141" s="229"/>
      <c r="BJ141" s="229"/>
      <c r="BK141" s="241"/>
      <c r="BL141" s="242"/>
      <c r="BM141" s="239"/>
      <c r="BN141" s="252"/>
      <c r="BO141" s="267"/>
      <c r="BP141" s="248"/>
      <c r="BQ141" s="249"/>
      <c r="BR141" s="248"/>
      <c r="BS141" s="249"/>
      <c r="BT141" s="248"/>
      <c r="BU141" s="249"/>
      <c r="BV141" s="248"/>
      <c r="BW141" s="249"/>
      <c r="BX141" s="248"/>
      <c r="BY141" s="249"/>
      <c r="BZ141" s="248"/>
      <c r="CA141" s="249"/>
      <c r="CB141" s="236"/>
      <c r="CE141" s="239"/>
      <c r="CF141" s="226"/>
      <c r="CM141" s="289"/>
      <c r="CQ141" s="240"/>
      <c r="CT141" s="437"/>
      <c r="CU141" s="437"/>
      <c r="CV141" s="437"/>
      <c r="CW141" s="437"/>
      <c r="CX141" s="437">
        <f t="shared" si="778"/>
        <v>0</v>
      </c>
      <c r="CY141" s="437">
        <f t="shared" si="779"/>
        <v>0</v>
      </c>
      <c r="CZ141" s="437">
        <f t="shared" si="761"/>
        <v>0</v>
      </c>
      <c r="DA141" s="437"/>
      <c r="DB141" s="437"/>
      <c r="DC141" s="437"/>
      <c r="DD141" s="437"/>
      <c r="DE141" s="437"/>
      <c r="DF141" s="437"/>
      <c r="DG141" s="496"/>
      <c r="DH141" s="496"/>
      <c r="DI141" s="496"/>
      <c r="DJ141" s="496"/>
      <c r="DK141" s="437"/>
      <c r="DL141" s="633"/>
      <c r="DM141" s="633"/>
      <c r="DO141" s="447"/>
      <c r="DP141" s="447"/>
      <c r="DQ141" s="447"/>
      <c r="DR141" s="447"/>
      <c r="DS141" s="447"/>
      <c r="DT141" s="447"/>
      <c r="DU141" s="447"/>
      <c r="DV141" s="447"/>
      <c r="DW141" s="447"/>
      <c r="DX141" s="447"/>
      <c r="DY141" s="447"/>
      <c r="DZ141" s="447"/>
      <c r="EA141" s="447"/>
      <c r="EB141" s="447"/>
      <c r="EC141" s="447"/>
      <c r="ED141" s="447"/>
      <c r="EE141" s="240"/>
    </row>
    <row r="142" spans="1:135" ht="16.5">
      <c r="A142" s="51"/>
      <c r="D142" s="216" t="s">
        <v>1087</v>
      </c>
      <c r="E142" s="216" t="s">
        <v>1040</v>
      </c>
      <c r="F142" s="222" t="s">
        <v>375</v>
      </c>
      <c r="G142" s="411" t="s">
        <v>1945</v>
      </c>
      <c r="H142" s="226"/>
      <c r="I142" s="227"/>
      <c r="J142" s="239">
        <v>0</v>
      </c>
      <c r="K142" s="242" t="s">
        <v>1823</v>
      </c>
      <c r="L142" s="239">
        <v>0</v>
      </c>
      <c r="M142" s="242" t="s">
        <v>1823</v>
      </c>
      <c r="N142" s="226">
        <v>0</v>
      </c>
      <c r="O142" s="227">
        <v>0</v>
      </c>
      <c r="P142" s="225">
        <v>0</v>
      </c>
      <c r="Q142" s="227">
        <v>0</v>
      </c>
      <c r="R142" s="225">
        <v>0</v>
      </c>
      <c r="S142" s="227">
        <v>0</v>
      </c>
      <c r="T142" s="226">
        <v>0</v>
      </c>
      <c r="U142" s="226">
        <v>0</v>
      </c>
      <c r="V142" s="225">
        <v>0</v>
      </c>
      <c r="W142" s="227">
        <v>0</v>
      </c>
      <c r="X142" s="239">
        <v>0</v>
      </c>
      <c r="Y142" s="242" t="s">
        <v>1823</v>
      </c>
      <c r="Z142" s="226">
        <v>0</v>
      </c>
      <c r="AA142" s="226">
        <v>0</v>
      </c>
      <c r="AB142" s="523"/>
      <c r="AC142" s="524"/>
      <c r="AD142" s="239"/>
      <c r="AE142" s="242"/>
      <c r="AF142" s="279">
        <v>0</v>
      </c>
      <c r="AG142" s="227">
        <v>0</v>
      </c>
      <c r="AH142" s="241">
        <f t="shared" si="856"/>
        <v>0</v>
      </c>
      <c r="AI142" s="242" t="s">
        <v>1823</v>
      </c>
      <c r="AJ142" s="266"/>
      <c r="AK142" s="225">
        <v>0</v>
      </c>
      <c r="AL142" s="227">
        <v>0</v>
      </c>
      <c r="AM142" s="241">
        <f t="shared" si="857"/>
        <v>0</v>
      </c>
      <c r="AN142" s="242" t="s">
        <v>1823</v>
      </c>
      <c r="AO142" s="229">
        <v>0</v>
      </c>
      <c r="AP142" s="230">
        <v>0</v>
      </c>
      <c r="AQ142" s="229">
        <v>0</v>
      </c>
      <c r="AR142" s="230">
        <v>0</v>
      </c>
      <c r="AS142" s="229">
        <v>1</v>
      </c>
      <c r="AT142" s="230">
        <v>0</v>
      </c>
      <c r="AU142" s="229">
        <v>4</v>
      </c>
      <c r="AV142" s="230">
        <v>0</v>
      </c>
      <c r="AW142" s="241"/>
      <c r="AX142" s="242"/>
      <c r="AY142" s="241"/>
      <c r="AZ142" s="242"/>
      <c r="BA142" s="229"/>
      <c r="BB142" s="230"/>
      <c r="BC142" s="241"/>
      <c r="BD142" s="242"/>
      <c r="BE142" s="241"/>
      <c r="BF142" s="242"/>
      <c r="BG142" s="229"/>
      <c r="BH142" s="230"/>
      <c r="BI142" s="229"/>
      <c r="BJ142" s="229"/>
      <c r="BK142" s="241"/>
      <c r="BL142" s="242"/>
      <c r="BM142" s="239"/>
      <c r="BN142" s="252"/>
      <c r="BO142" s="267"/>
      <c r="BP142" s="248"/>
      <c r="BQ142" s="249"/>
      <c r="BR142" s="248"/>
      <c r="BS142" s="249"/>
      <c r="BT142" s="248"/>
      <c r="BU142" s="249"/>
      <c r="BV142" s="248"/>
      <c r="BW142" s="249"/>
      <c r="BX142" s="248"/>
      <c r="BY142" s="249"/>
      <c r="BZ142" s="248"/>
      <c r="CA142" s="249"/>
      <c r="CB142" s="236"/>
      <c r="CE142" s="239"/>
      <c r="CF142" s="226"/>
      <c r="CM142" s="289"/>
      <c r="CQ142" s="240"/>
      <c r="CT142" s="437"/>
      <c r="CU142" s="437"/>
      <c r="CV142" s="437"/>
      <c r="CW142" s="437"/>
      <c r="CX142" s="437">
        <f t="shared" si="778"/>
        <v>0</v>
      </c>
      <c r="CY142" s="437">
        <f t="shared" si="779"/>
        <v>0</v>
      </c>
      <c r="CZ142" s="437">
        <f t="shared" si="761"/>
        <v>0</v>
      </c>
      <c r="DA142" s="437"/>
      <c r="DB142" s="437"/>
      <c r="DC142" s="437"/>
      <c r="DD142" s="437"/>
      <c r="DE142" s="437"/>
      <c r="DF142" s="437"/>
      <c r="DG142" s="496"/>
      <c r="DH142" s="496"/>
      <c r="DI142" s="496"/>
      <c r="DJ142" s="496"/>
      <c r="DK142" s="437"/>
      <c r="DL142" s="633"/>
      <c r="DM142" s="633"/>
      <c r="DO142" s="447"/>
      <c r="DP142" s="447"/>
      <c r="DQ142" s="447"/>
      <c r="DR142" s="447"/>
      <c r="DS142" s="447"/>
      <c r="DT142" s="447"/>
      <c r="DU142" s="447"/>
      <c r="DV142" s="447"/>
      <c r="DW142" s="447"/>
      <c r="DX142" s="447"/>
      <c r="DY142" s="447"/>
      <c r="DZ142" s="447"/>
      <c r="EA142" s="447"/>
      <c r="EB142" s="447"/>
      <c r="EC142" s="447"/>
      <c r="ED142" s="447"/>
      <c r="EE142" s="240"/>
    </row>
    <row r="143" spans="1:135" ht="16.5">
      <c r="A143" s="216" t="s">
        <v>1227</v>
      </c>
      <c r="B143" s="216" t="s">
        <v>31</v>
      </c>
      <c r="D143" s="216" t="s">
        <v>1087</v>
      </c>
      <c r="E143" s="216" t="s">
        <v>1043</v>
      </c>
      <c r="F143" s="222" t="s">
        <v>375</v>
      </c>
      <c r="G143" s="411" t="s">
        <v>1765</v>
      </c>
      <c r="H143" s="226">
        <v>0</v>
      </c>
      <c r="I143" s="227">
        <v>0</v>
      </c>
      <c r="J143" s="226">
        <v>0</v>
      </c>
      <c r="K143" s="227">
        <v>0</v>
      </c>
      <c r="L143" s="225">
        <v>0</v>
      </c>
      <c r="M143" s="227">
        <v>0</v>
      </c>
      <c r="N143" s="226">
        <v>0</v>
      </c>
      <c r="O143" s="227">
        <v>0</v>
      </c>
      <c r="P143" s="225">
        <v>0</v>
      </c>
      <c r="Q143" s="227">
        <v>0</v>
      </c>
      <c r="R143" s="225">
        <v>0</v>
      </c>
      <c r="S143" s="227">
        <v>0</v>
      </c>
      <c r="T143" s="226">
        <v>1</v>
      </c>
      <c r="U143" s="226">
        <v>0</v>
      </c>
      <c r="V143" s="225">
        <v>3</v>
      </c>
      <c r="W143" s="227">
        <v>0</v>
      </c>
      <c r="X143" s="226">
        <v>0</v>
      </c>
      <c r="Y143" s="227">
        <v>0</v>
      </c>
      <c r="Z143" s="226">
        <v>0</v>
      </c>
      <c r="AA143" s="279">
        <v>0</v>
      </c>
      <c r="AB143" s="523">
        <v>2</v>
      </c>
      <c r="AC143" s="524">
        <v>0</v>
      </c>
      <c r="AD143" s="279">
        <v>3</v>
      </c>
      <c r="AE143" s="227">
        <v>0</v>
      </c>
      <c r="AF143" s="241">
        <v>2</v>
      </c>
      <c r="AG143" s="242" t="s">
        <v>1823</v>
      </c>
      <c r="AH143" s="225">
        <v>0</v>
      </c>
      <c r="AI143" s="227">
        <v>1</v>
      </c>
      <c r="AJ143" s="246"/>
      <c r="AK143" s="241">
        <f>+AM143</f>
        <v>4</v>
      </c>
      <c r="AL143" s="242" t="s">
        <v>1823</v>
      </c>
      <c r="AM143" s="283">
        <v>4</v>
      </c>
      <c r="AN143" s="227">
        <v>0</v>
      </c>
      <c r="AO143" s="441">
        <f>+AQ143</f>
        <v>8</v>
      </c>
      <c r="AP143" s="443" t="s">
        <v>1823</v>
      </c>
      <c r="AQ143" s="441">
        <f>+AS143</f>
        <v>8</v>
      </c>
      <c r="AR143" s="443" t="s">
        <v>1823</v>
      </c>
      <c r="AS143" s="229">
        <v>8</v>
      </c>
      <c r="AT143" s="230">
        <v>0</v>
      </c>
      <c r="AU143" s="229">
        <v>8</v>
      </c>
      <c r="AV143" s="230">
        <v>0</v>
      </c>
      <c r="AW143" s="241">
        <f t="shared" ref="AW143" si="858">+AY143</f>
        <v>3</v>
      </c>
      <c r="AX143" s="242" t="s">
        <v>1823</v>
      </c>
      <c r="AY143" s="241">
        <f t="shared" ref="AY143" si="859">+BA143</f>
        <v>3</v>
      </c>
      <c r="AZ143" s="242" t="s">
        <v>1823</v>
      </c>
      <c r="BA143" s="241">
        <f t="shared" ref="BA143" si="860">+BC143</f>
        <v>3</v>
      </c>
      <c r="BB143" s="242" t="s">
        <v>1823</v>
      </c>
      <c r="BC143" s="241">
        <f t="shared" ref="BC143" si="861">+BE143</f>
        <v>3</v>
      </c>
      <c r="BD143" s="242" t="s">
        <v>1823</v>
      </c>
      <c r="BE143" s="241">
        <f t="shared" ref="BE143" si="862">+BG143</f>
        <v>3</v>
      </c>
      <c r="BF143" s="242" t="s">
        <v>1823</v>
      </c>
      <c r="BG143" s="241">
        <f t="shared" ref="BG143" si="863">+BI143</f>
        <v>3</v>
      </c>
      <c r="BH143" s="242" t="s">
        <v>1823</v>
      </c>
      <c r="BI143" s="229">
        <v>3</v>
      </c>
      <c r="BJ143" s="230">
        <v>0</v>
      </c>
      <c r="BK143" s="241">
        <f t="shared" ref="BK143" si="864">+BM143</f>
        <v>6</v>
      </c>
      <c r="BL143" s="242" t="s">
        <v>1823</v>
      </c>
      <c r="BM143" s="229">
        <v>6</v>
      </c>
      <c r="BN143" s="229">
        <v>0</v>
      </c>
      <c r="BO143" s="247"/>
      <c r="BP143" s="248"/>
      <c r="BQ143" s="249"/>
      <c r="BR143" s="248"/>
      <c r="BS143" s="249"/>
      <c r="BT143" s="248"/>
      <c r="BU143" s="249"/>
      <c r="BV143" s="248"/>
      <c r="BW143" s="249"/>
      <c r="BX143" s="248">
        <v>4</v>
      </c>
      <c r="BY143" s="249"/>
      <c r="BZ143" s="248"/>
      <c r="CA143" s="249"/>
      <c r="CB143" s="236" t="s">
        <v>811</v>
      </c>
      <c r="CQ143" s="240">
        <f t="shared" si="650"/>
        <v>3</v>
      </c>
      <c r="CT143" s="437">
        <f t="shared" si="710"/>
        <v>0</v>
      </c>
      <c r="CU143" s="437">
        <f t="shared" si="776"/>
        <v>0</v>
      </c>
      <c r="CV143" s="437">
        <f t="shared" si="760"/>
        <v>0</v>
      </c>
      <c r="CW143" s="437">
        <f t="shared" si="777"/>
        <v>0</v>
      </c>
      <c r="CX143" s="437">
        <f t="shared" si="778"/>
        <v>0</v>
      </c>
      <c r="CY143" s="437">
        <f t="shared" si="779"/>
        <v>0</v>
      </c>
      <c r="CZ143" s="437">
        <f t="shared" si="761"/>
        <v>1</v>
      </c>
      <c r="DA143" s="437">
        <f t="shared" si="762"/>
        <v>3</v>
      </c>
      <c r="DB143" s="437">
        <f t="shared" si="826"/>
        <v>0</v>
      </c>
      <c r="DC143" s="437">
        <f t="shared" si="827"/>
        <v>0</v>
      </c>
      <c r="DD143" s="437">
        <f t="shared" si="765"/>
        <v>2</v>
      </c>
      <c r="DE143" s="437">
        <f t="shared" si="780"/>
        <v>3</v>
      </c>
      <c r="DF143" s="437">
        <f t="shared" si="781"/>
        <v>2</v>
      </c>
      <c r="DG143" s="496">
        <f t="shared" si="712"/>
        <v>1</v>
      </c>
      <c r="DH143" s="496">
        <f t="shared" si="766"/>
        <v>4</v>
      </c>
      <c r="DI143" s="496">
        <f t="shared" si="767"/>
        <v>4</v>
      </c>
      <c r="DJ143" s="496">
        <f t="shared" si="768"/>
        <v>8</v>
      </c>
      <c r="DK143" s="437">
        <f t="shared" si="855"/>
        <v>8</v>
      </c>
      <c r="DL143" s="633"/>
      <c r="DM143" s="633"/>
      <c r="DO143" s="447">
        <f>+CV143-CU143+DO139</f>
        <v>0</v>
      </c>
      <c r="DP143" s="447">
        <f>+CW143-CV143+DP139</f>
        <v>-17</v>
      </c>
      <c r="DQ143" s="447">
        <f>+CX143-CW143+DQ139</f>
        <v>15</v>
      </c>
      <c r="DR143" s="447">
        <f>+CY143-CX143+DR139</f>
        <v>-3</v>
      </c>
      <c r="DS143" s="447">
        <f>+CY143-CW143+DS139</f>
        <v>12</v>
      </c>
      <c r="DT143" s="447">
        <f>+CZ143-CY143+DT139</f>
        <v>86</v>
      </c>
      <c r="DU143" s="447">
        <f>+DA143-CZ143+DU139</f>
        <v>-135</v>
      </c>
      <c r="DV143" s="447">
        <f>+DB143-DA143+DV139</f>
        <v>157</v>
      </c>
      <c r="DW143" s="447">
        <f>+DC143-DB143+DW139</f>
        <v>2</v>
      </c>
      <c r="DX143" s="447">
        <f>+DD143-DB143+DX139</f>
        <v>0</v>
      </c>
      <c r="DY143" s="447">
        <f>+DE143-DD143+DY139</f>
        <v>-61</v>
      </c>
      <c r="DZ143" s="447">
        <f>+DF143-DE143+DZ139</f>
        <v>40</v>
      </c>
      <c r="EA143" s="447">
        <f>+DG143-DF143+EA139</f>
        <v>15</v>
      </c>
      <c r="EB143" s="447">
        <f>+DH143-DI143+EB139</f>
        <v>-2</v>
      </c>
      <c r="EC143" s="447">
        <f>+DI143-DG143+EC139</f>
        <v>-16</v>
      </c>
      <c r="ED143" s="447">
        <f>+DJ143-DI143+ED139</f>
        <v>5</v>
      </c>
      <c r="EE143" s="240">
        <f>+DK143-DJ143+EE139</f>
        <v>-73</v>
      </c>
    </row>
    <row r="144" spans="1:135" ht="16.5">
      <c r="A144" s="216" t="s">
        <v>1227</v>
      </c>
      <c r="B144" s="216" t="s">
        <v>31</v>
      </c>
      <c r="D144" s="216" t="s">
        <v>1087</v>
      </c>
      <c r="E144" s="216" t="s">
        <v>1043</v>
      </c>
      <c r="F144" s="222" t="s">
        <v>375</v>
      </c>
      <c r="G144" s="411" t="s">
        <v>1479</v>
      </c>
      <c r="H144" s="226">
        <v>0</v>
      </c>
      <c r="I144" s="227">
        <v>0</v>
      </c>
      <c r="J144" s="226">
        <v>0</v>
      </c>
      <c r="K144" s="227">
        <v>0</v>
      </c>
      <c r="L144" s="225">
        <v>0</v>
      </c>
      <c r="M144" s="227">
        <v>0</v>
      </c>
      <c r="N144" s="226">
        <v>0</v>
      </c>
      <c r="O144" s="227">
        <v>0</v>
      </c>
      <c r="P144" s="225">
        <v>0</v>
      </c>
      <c r="Q144" s="227">
        <v>0</v>
      </c>
      <c r="R144" s="225">
        <v>0</v>
      </c>
      <c r="S144" s="227">
        <v>0</v>
      </c>
      <c r="T144" s="279">
        <v>0</v>
      </c>
      <c r="U144" s="284">
        <v>0</v>
      </c>
      <c r="V144" s="279">
        <v>0</v>
      </c>
      <c r="W144" s="284">
        <v>0</v>
      </c>
      <c r="X144" s="226">
        <v>1</v>
      </c>
      <c r="Y144" s="227">
        <v>0</v>
      </c>
      <c r="Z144" s="279">
        <v>1</v>
      </c>
      <c r="AA144" s="279">
        <v>0</v>
      </c>
      <c r="AB144" s="542">
        <v>0</v>
      </c>
      <c r="AC144" s="551">
        <v>0</v>
      </c>
      <c r="AD144" s="279">
        <v>0</v>
      </c>
      <c r="AE144" s="279">
        <v>1</v>
      </c>
      <c r="AF144" s="241">
        <v>0</v>
      </c>
      <c r="AG144" s="21">
        <f>+AI144</f>
        <v>1</v>
      </c>
      <c r="AH144" s="225">
        <v>0</v>
      </c>
      <c r="AI144" s="227">
        <v>1</v>
      </c>
      <c r="AJ144" s="266"/>
      <c r="AK144" s="309" t="s">
        <v>1823</v>
      </c>
      <c r="AL144" s="21">
        <f>+AI144</f>
        <v>1</v>
      </c>
      <c r="AM144" s="283">
        <v>0</v>
      </c>
      <c r="AN144" s="227">
        <v>2</v>
      </c>
      <c r="AO144" s="451" t="s">
        <v>1823</v>
      </c>
      <c r="AP144" s="444">
        <f>+AN144</f>
        <v>2</v>
      </c>
      <c r="AQ144" s="239">
        <v>0</v>
      </c>
      <c r="AR144" s="242" t="s">
        <v>1823</v>
      </c>
      <c r="AS144" s="229">
        <v>0</v>
      </c>
      <c r="AT144" s="230">
        <v>0</v>
      </c>
      <c r="AU144" s="229">
        <v>0</v>
      </c>
      <c r="AV144" s="230">
        <v>1</v>
      </c>
      <c r="AW144" s="381" t="s">
        <v>1823</v>
      </c>
      <c r="AX144" s="328">
        <f t="shared" ref="AX144" si="865">+AZ144</f>
        <v>1</v>
      </c>
      <c r="AY144" s="381" t="s">
        <v>1823</v>
      </c>
      <c r="AZ144" s="328">
        <f t="shared" ref="AZ144" si="866">+BB144</f>
        <v>1</v>
      </c>
      <c r="BA144" s="381" t="s">
        <v>1823</v>
      </c>
      <c r="BB144" s="328">
        <f t="shared" ref="BB144" si="867">+BD144</f>
        <v>1</v>
      </c>
      <c r="BC144" s="381" t="s">
        <v>1823</v>
      </c>
      <c r="BD144" s="328">
        <f t="shared" ref="BD144" si="868">+BF144</f>
        <v>1</v>
      </c>
      <c r="BE144" s="381" t="s">
        <v>1823</v>
      </c>
      <c r="BF144" s="328">
        <f t="shared" ref="BF144" si="869">+BH144</f>
        <v>1</v>
      </c>
      <c r="BG144" s="381" t="s">
        <v>1823</v>
      </c>
      <c r="BH144" s="328">
        <f t="shared" ref="BH144" si="870">+BJ144</f>
        <v>1</v>
      </c>
      <c r="BI144" s="229">
        <v>0</v>
      </c>
      <c r="BJ144" s="230">
        <v>1</v>
      </c>
      <c r="BK144" s="381" t="s">
        <v>1823</v>
      </c>
      <c r="BL144" s="328">
        <f t="shared" ref="BL144" si="871">+BN144</f>
        <v>1</v>
      </c>
      <c r="BM144" s="229">
        <v>0</v>
      </c>
      <c r="BN144" s="229">
        <v>1</v>
      </c>
      <c r="BO144" s="267"/>
      <c r="BP144" s="248"/>
      <c r="BQ144" s="249"/>
      <c r="BR144" s="248"/>
      <c r="BS144" s="249"/>
      <c r="BT144" s="248"/>
      <c r="BU144" s="249"/>
      <c r="BV144" s="248"/>
      <c r="BW144" s="249"/>
      <c r="BX144" s="248"/>
      <c r="BY144" s="249"/>
      <c r="BZ144" s="248"/>
      <c r="CA144" s="249"/>
      <c r="CB144" s="236" t="s">
        <v>1043</v>
      </c>
      <c r="CQ144" s="240">
        <f t="shared" si="650"/>
        <v>1</v>
      </c>
      <c r="CT144" s="437">
        <f t="shared" si="710"/>
        <v>0</v>
      </c>
      <c r="CU144" s="437">
        <f t="shared" si="776"/>
        <v>0</v>
      </c>
      <c r="CV144" s="437">
        <f t="shared" si="760"/>
        <v>0</v>
      </c>
      <c r="CW144" s="437">
        <f t="shared" si="777"/>
        <v>0</v>
      </c>
      <c r="CX144" s="437">
        <f t="shared" si="778"/>
        <v>0</v>
      </c>
      <c r="CY144" s="437">
        <f t="shared" si="779"/>
        <v>0</v>
      </c>
      <c r="CZ144" s="437">
        <f t="shared" si="761"/>
        <v>0</v>
      </c>
      <c r="DA144" s="437">
        <f t="shared" si="762"/>
        <v>0</v>
      </c>
      <c r="DB144" s="437">
        <f t="shared" si="826"/>
        <v>1</v>
      </c>
      <c r="DC144" s="437">
        <f t="shared" si="827"/>
        <v>1</v>
      </c>
      <c r="DD144" s="437">
        <f t="shared" si="765"/>
        <v>0</v>
      </c>
      <c r="DE144" s="437">
        <f t="shared" si="780"/>
        <v>1</v>
      </c>
      <c r="DF144" s="437">
        <f t="shared" si="781"/>
        <v>1</v>
      </c>
      <c r="DG144" s="496">
        <f t="shared" si="712"/>
        <v>1</v>
      </c>
      <c r="DH144" s="496">
        <f>+AL144</f>
        <v>1</v>
      </c>
      <c r="DI144" s="496">
        <f t="shared" si="767"/>
        <v>2</v>
      </c>
      <c r="DJ144" s="496">
        <f>+AP144</f>
        <v>2</v>
      </c>
      <c r="DK144" s="437">
        <f t="shared" si="855"/>
        <v>0</v>
      </c>
      <c r="DL144" s="633"/>
      <c r="DM144" s="633"/>
      <c r="DO144" s="447">
        <f t="shared" si="548"/>
        <v>0</v>
      </c>
      <c r="DP144" s="447">
        <f t="shared" si="549"/>
        <v>-17</v>
      </c>
      <c r="DQ144" s="447">
        <f t="shared" si="550"/>
        <v>15</v>
      </c>
      <c r="DR144" s="447">
        <f t="shared" si="551"/>
        <v>-3</v>
      </c>
      <c r="DS144" s="447">
        <f t="shared" si="552"/>
        <v>12</v>
      </c>
      <c r="DT144" s="447">
        <f t="shared" si="553"/>
        <v>86</v>
      </c>
      <c r="DU144" s="447">
        <f t="shared" si="554"/>
        <v>-135</v>
      </c>
      <c r="DV144" s="447">
        <f t="shared" si="555"/>
        <v>158</v>
      </c>
      <c r="DW144" s="447">
        <f t="shared" si="556"/>
        <v>2</v>
      </c>
      <c r="DX144" s="447">
        <f t="shared" si="557"/>
        <v>-1</v>
      </c>
      <c r="DY144" s="447">
        <f t="shared" si="538"/>
        <v>-60</v>
      </c>
      <c r="DZ144" s="447">
        <f t="shared" si="539"/>
        <v>40</v>
      </c>
      <c r="EA144" s="447">
        <f t="shared" si="540"/>
        <v>15</v>
      </c>
      <c r="EB144" s="447">
        <f t="shared" si="541"/>
        <v>-3</v>
      </c>
      <c r="EC144" s="447">
        <f t="shared" si="542"/>
        <v>-15</v>
      </c>
      <c r="ED144" s="447">
        <f t="shared" si="543"/>
        <v>5</v>
      </c>
      <c r="EE144" s="240">
        <f t="shared" si="544"/>
        <v>-75</v>
      </c>
    </row>
    <row r="145" spans="1:135" ht="16.5">
      <c r="A145" s="51" t="s">
        <v>1472</v>
      </c>
      <c r="B145" s="216" t="s">
        <v>31</v>
      </c>
      <c r="D145" s="216" t="s">
        <v>1087</v>
      </c>
      <c r="E145" s="216" t="s">
        <v>1042</v>
      </c>
      <c r="F145" s="222" t="s">
        <v>375</v>
      </c>
      <c r="G145" s="411" t="s">
        <v>1337</v>
      </c>
      <c r="H145" s="10">
        <v>2</v>
      </c>
      <c r="I145" s="4">
        <v>1</v>
      </c>
      <c r="J145" s="475" t="s">
        <v>1823</v>
      </c>
      <c r="K145" s="445">
        <f>+I145</f>
        <v>1</v>
      </c>
      <c r="L145" s="475" t="s">
        <v>1823</v>
      </c>
      <c r="M145" s="445">
        <f>+O145</f>
        <v>3</v>
      </c>
      <c r="N145" s="10">
        <v>0</v>
      </c>
      <c r="O145" s="4">
        <v>3</v>
      </c>
      <c r="P145" s="3">
        <v>0</v>
      </c>
      <c r="Q145" s="4">
        <v>3</v>
      </c>
      <c r="R145" s="3">
        <v>0</v>
      </c>
      <c r="S145" s="4">
        <v>2</v>
      </c>
      <c r="T145" s="10">
        <v>0</v>
      </c>
      <c r="U145" s="10">
        <v>3</v>
      </c>
      <c r="V145" s="3">
        <v>0</v>
      </c>
      <c r="W145" s="4">
        <v>3</v>
      </c>
      <c r="X145" s="687">
        <f>+Z145</f>
        <v>0</v>
      </c>
      <c r="Y145" s="686">
        <f>+W145</f>
        <v>3</v>
      </c>
      <c r="Z145" s="20">
        <f>+AB145</f>
        <v>0</v>
      </c>
      <c r="AA145" s="166" t="s">
        <v>1823</v>
      </c>
      <c r="AB145" s="527">
        <v>0</v>
      </c>
      <c r="AC145" s="528">
        <v>0</v>
      </c>
      <c r="AD145" s="22">
        <f>+AF145</f>
        <v>0</v>
      </c>
      <c r="AE145" s="168" t="s">
        <v>1823</v>
      </c>
      <c r="AF145" s="10">
        <v>0</v>
      </c>
      <c r="AG145" s="4">
        <v>0</v>
      </c>
      <c r="AH145" s="20">
        <f>+AJ145</f>
        <v>0</v>
      </c>
      <c r="AI145" s="168" t="s">
        <v>1823</v>
      </c>
      <c r="AJ145" s="246"/>
      <c r="AK145" s="225">
        <v>0</v>
      </c>
      <c r="AL145" s="227">
        <v>0</v>
      </c>
      <c r="AM145" s="241">
        <f>+AK145</f>
        <v>0</v>
      </c>
      <c r="AN145" s="242" t="s">
        <v>1823</v>
      </c>
      <c r="AO145" s="226">
        <v>0</v>
      </c>
      <c r="AP145" s="227">
        <v>0</v>
      </c>
      <c r="AQ145" s="229">
        <v>0</v>
      </c>
      <c r="AR145" s="230">
        <v>0</v>
      </c>
      <c r="AS145" s="229">
        <v>0</v>
      </c>
      <c r="AT145" s="230">
        <v>0</v>
      </c>
      <c r="AU145" s="229">
        <v>0</v>
      </c>
      <c r="AV145" s="230">
        <v>0</v>
      </c>
      <c r="AW145" s="241">
        <f t="shared" ref="AW145:AW153" si="872">+AY145</f>
        <v>0</v>
      </c>
      <c r="AX145" s="242" t="s">
        <v>1823</v>
      </c>
      <c r="AY145" s="241">
        <f t="shared" ref="AY145:AY153" si="873">+BA145</f>
        <v>0</v>
      </c>
      <c r="AZ145" s="242" t="s">
        <v>1823</v>
      </c>
      <c r="BA145" s="241">
        <f>+BC145</f>
        <v>0</v>
      </c>
      <c r="BB145" s="242" t="s">
        <v>1823</v>
      </c>
      <c r="BC145" s="241">
        <f t="shared" ref="BC145:BC153" si="874">+BE145</f>
        <v>0</v>
      </c>
      <c r="BD145" s="242" t="s">
        <v>1823</v>
      </c>
      <c r="BE145" s="241">
        <f t="shared" ref="BE145:BE153" si="875">+BG145</f>
        <v>0</v>
      </c>
      <c r="BF145" s="242" t="s">
        <v>1823</v>
      </c>
      <c r="BG145" s="241">
        <f t="shared" ref="BG145:BG153" si="876">+BI145</f>
        <v>0</v>
      </c>
      <c r="BH145" s="242" t="s">
        <v>1823</v>
      </c>
      <c r="BI145" s="241">
        <f>+BK145</f>
        <v>0</v>
      </c>
      <c r="BJ145" s="242" t="s">
        <v>1823</v>
      </c>
      <c r="BK145" s="241">
        <f t="shared" ref="BK145:BK153" si="877">+BM145</f>
        <v>0</v>
      </c>
      <c r="BL145" s="242" t="s">
        <v>1823</v>
      </c>
      <c r="BM145" s="241">
        <v>0</v>
      </c>
      <c r="BN145" s="242" t="s">
        <v>1823</v>
      </c>
      <c r="BO145" s="247"/>
      <c r="BP145" s="248"/>
      <c r="BQ145" s="249"/>
      <c r="BR145" s="248"/>
      <c r="BS145" s="249"/>
      <c r="BT145" s="248"/>
      <c r="BU145" s="249"/>
      <c r="BV145" s="248"/>
      <c r="BW145" s="249"/>
      <c r="BX145" s="248"/>
      <c r="BY145" s="249"/>
      <c r="BZ145" s="248"/>
      <c r="CA145" s="249"/>
      <c r="CB145" s="236"/>
      <c r="CC145" s="216" t="s">
        <v>1073</v>
      </c>
      <c r="CT145" s="437">
        <f t="shared" si="710"/>
        <v>3</v>
      </c>
      <c r="CU145" s="437">
        <f>+K145</f>
        <v>1</v>
      </c>
      <c r="CV145" s="437">
        <f>+M145</f>
        <v>3</v>
      </c>
      <c r="CW145" s="437">
        <f t="shared" si="777"/>
        <v>3</v>
      </c>
      <c r="CX145" s="437">
        <f t="shared" si="778"/>
        <v>3</v>
      </c>
      <c r="CY145" s="437">
        <f t="shared" si="779"/>
        <v>2</v>
      </c>
      <c r="CZ145" s="437">
        <f t="shared" si="761"/>
        <v>3</v>
      </c>
      <c r="DA145" s="437">
        <f t="shared" si="762"/>
        <v>3</v>
      </c>
      <c r="DB145" s="437">
        <f t="shared" si="826"/>
        <v>3</v>
      </c>
      <c r="DC145" s="437">
        <f t="shared" si="827"/>
        <v>0</v>
      </c>
      <c r="DD145" s="437">
        <f t="shared" si="765"/>
        <v>0</v>
      </c>
      <c r="DE145" s="437">
        <f t="shared" si="780"/>
        <v>0</v>
      </c>
      <c r="DF145" s="437">
        <f t="shared" si="781"/>
        <v>0</v>
      </c>
      <c r="DG145" s="496">
        <f t="shared" si="712"/>
        <v>0</v>
      </c>
      <c r="DH145" s="496">
        <f t="shared" ref="DH145:DH158" si="878">IF(AL145="nd",+AK145,+AK145+AL145)</f>
        <v>0</v>
      </c>
      <c r="DI145" s="496">
        <f t="shared" si="767"/>
        <v>0</v>
      </c>
      <c r="DJ145" s="496">
        <f t="shared" ref="DJ145:DJ168" si="879">IF(AP145="nd",+AO145,+AO145+AP145)</f>
        <v>0</v>
      </c>
      <c r="DK145" s="437">
        <f t="shared" si="855"/>
        <v>0</v>
      </c>
      <c r="DL145" s="633"/>
      <c r="DM145" s="633"/>
      <c r="DO145" s="447">
        <f t="shared" si="548"/>
        <v>2</v>
      </c>
      <c r="DP145" s="447">
        <f t="shared" si="549"/>
        <v>-17</v>
      </c>
      <c r="DQ145" s="447">
        <f t="shared" si="550"/>
        <v>15</v>
      </c>
      <c r="DR145" s="447">
        <f t="shared" si="551"/>
        <v>-4</v>
      </c>
      <c r="DS145" s="447">
        <f t="shared" si="552"/>
        <v>11</v>
      </c>
      <c r="DT145" s="447">
        <f t="shared" si="553"/>
        <v>87</v>
      </c>
      <c r="DU145" s="447">
        <f t="shared" si="554"/>
        <v>-135</v>
      </c>
      <c r="DV145" s="447">
        <f t="shared" si="555"/>
        <v>158</v>
      </c>
      <c r="DW145" s="447">
        <f t="shared" si="556"/>
        <v>-1</v>
      </c>
      <c r="DX145" s="447">
        <f t="shared" si="557"/>
        <v>-4</v>
      </c>
      <c r="DY145" s="447">
        <f t="shared" si="538"/>
        <v>-60</v>
      </c>
      <c r="DZ145" s="447">
        <f t="shared" si="539"/>
        <v>40</v>
      </c>
      <c r="EA145" s="447">
        <f t="shared" si="540"/>
        <v>15</v>
      </c>
      <c r="EB145" s="447">
        <f t="shared" si="541"/>
        <v>-3</v>
      </c>
      <c r="EC145" s="447">
        <f t="shared" si="542"/>
        <v>-15</v>
      </c>
      <c r="ED145" s="447">
        <f t="shared" si="543"/>
        <v>5</v>
      </c>
      <c r="EE145" s="240">
        <f t="shared" si="544"/>
        <v>-75</v>
      </c>
    </row>
    <row r="146" spans="1:135" ht="16.5">
      <c r="A146" s="51" t="s">
        <v>1227</v>
      </c>
      <c r="B146" s="216" t="s">
        <v>31</v>
      </c>
      <c r="D146" s="216" t="s">
        <v>1087</v>
      </c>
      <c r="E146" s="216" t="s">
        <v>1042</v>
      </c>
      <c r="F146" s="222" t="s">
        <v>375</v>
      </c>
      <c r="G146" s="411" t="s">
        <v>1338</v>
      </c>
      <c r="H146" s="10">
        <v>0</v>
      </c>
      <c r="I146" s="4">
        <v>0</v>
      </c>
      <c r="J146" s="10">
        <v>0</v>
      </c>
      <c r="K146" s="4">
        <v>0</v>
      </c>
      <c r="L146" s="10">
        <v>0</v>
      </c>
      <c r="M146" s="4">
        <v>0</v>
      </c>
      <c r="N146" s="10">
        <v>0</v>
      </c>
      <c r="O146" s="4">
        <v>0</v>
      </c>
      <c r="P146" s="10">
        <v>0</v>
      </c>
      <c r="Q146" s="4">
        <v>0</v>
      </c>
      <c r="R146" s="10">
        <v>0</v>
      </c>
      <c r="S146" s="4">
        <v>0</v>
      </c>
      <c r="T146" s="10">
        <v>0</v>
      </c>
      <c r="U146" s="4">
        <v>0</v>
      </c>
      <c r="V146" s="10">
        <v>0</v>
      </c>
      <c r="W146" s="4">
        <v>0</v>
      </c>
      <c r="X146" s="20">
        <f>+Z146</f>
        <v>0</v>
      </c>
      <c r="Y146" s="168" t="s">
        <v>1823</v>
      </c>
      <c r="Z146" s="20">
        <f>+AB146</f>
        <v>0</v>
      </c>
      <c r="AA146" s="166" t="s">
        <v>1823</v>
      </c>
      <c r="AB146" s="527">
        <v>0</v>
      </c>
      <c r="AC146" s="528">
        <v>0</v>
      </c>
      <c r="AD146" s="22">
        <f>+AF146</f>
        <v>0</v>
      </c>
      <c r="AE146" s="168" t="s">
        <v>1823</v>
      </c>
      <c r="AF146" s="10">
        <v>0</v>
      </c>
      <c r="AG146" s="4">
        <v>0</v>
      </c>
      <c r="AH146" s="20">
        <f>+AJ146</f>
        <v>0</v>
      </c>
      <c r="AI146" s="168" t="s">
        <v>1823</v>
      </c>
      <c r="AJ146" s="246"/>
      <c r="AK146" s="225">
        <v>0</v>
      </c>
      <c r="AL146" s="227">
        <v>0</v>
      </c>
      <c r="AM146" s="241">
        <f>+AK146</f>
        <v>0</v>
      </c>
      <c r="AN146" s="242" t="s">
        <v>1823</v>
      </c>
      <c r="AO146" s="226">
        <v>0</v>
      </c>
      <c r="AP146" s="227">
        <v>0</v>
      </c>
      <c r="AQ146" s="229">
        <v>0</v>
      </c>
      <c r="AR146" s="230">
        <v>0</v>
      </c>
      <c r="AS146" s="229">
        <v>0</v>
      </c>
      <c r="AT146" s="230">
        <v>0</v>
      </c>
      <c r="AU146" s="229">
        <v>0</v>
      </c>
      <c r="AV146" s="230">
        <v>0</v>
      </c>
      <c r="AW146" s="241">
        <f t="shared" si="872"/>
        <v>0</v>
      </c>
      <c r="AX146" s="242" t="s">
        <v>1823</v>
      </c>
      <c r="AY146" s="241">
        <f t="shared" si="873"/>
        <v>0</v>
      </c>
      <c r="AZ146" s="242" t="s">
        <v>1823</v>
      </c>
      <c r="BA146" s="241">
        <f>+BC146</f>
        <v>0</v>
      </c>
      <c r="BB146" s="242" t="s">
        <v>1823</v>
      </c>
      <c r="BC146" s="241">
        <f t="shared" si="874"/>
        <v>0</v>
      </c>
      <c r="BD146" s="242" t="s">
        <v>1823</v>
      </c>
      <c r="BE146" s="241">
        <f t="shared" si="875"/>
        <v>0</v>
      </c>
      <c r="BF146" s="242" t="s">
        <v>1823</v>
      </c>
      <c r="BG146" s="241">
        <f t="shared" si="876"/>
        <v>0</v>
      </c>
      <c r="BH146" s="242" t="s">
        <v>1823</v>
      </c>
      <c r="BI146" s="241">
        <f>+BK146</f>
        <v>0</v>
      </c>
      <c r="BJ146" s="242" t="s">
        <v>1823</v>
      </c>
      <c r="BK146" s="241">
        <f t="shared" si="877"/>
        <v>0</v>
      </c>
      <c r="BL146" s="242" t="s">
        <v>1823</v>
      </c>
      <c r="BM146" s="241">
        <v>0</v>
      </c>
      <c r="BN146" s="242" t="s">
        <v>1823</v>
      </c>
      <c r="BO146" s="247"/>
      <c r="BP146" s="248"/>
      <c r="BQ146" s="249"/>
      <c r="BR146" s="248"/>
      <c r="BS146" s="249"/>
      <c r="BT146" s="248"/>
      <c r="BU146" s="249"/>
      <c r="BV146" s="248"/>
      <c r="BW146" s="249"/>
      <c r="BX146" s="248"/>
      <c r="BY146" s="249"/>
      <c r="BZ146" s="248"/>
      <c r="CA146" s="249"/>
      <c r="CB146" s="236">
        <v>2017</v>
      </c>
      <c r="CT146" s="437">
        <f t="shared" si="710"/>
        <v>0</v>
      </c>
      <c r="CU146" s="437">
        <f t="shared" ref="CU146:CU151" si="880">IF(K146="nd",+J146,+J146+K146)</f>
        <v>0</v>
      </c>
      <c r="CV146" s="437">
        <f t="shared" ref="CV146:CV151" si="881">IF(M146="nd",+L146,+L146+M146)</f>
        <v>0</v>
      </c>
      <c r="CW146" s="437">
        <f t="shared" si="777"/>
        <v>0</v>
      </c>
      <c r="CX146" s="437">
        <f t="shared" si="778"/>
        <v>0</v>
      </c>
      <c r="CY146" s="437">
        <f t="shared" si="779"/>
        <v>0</v>
      </c>
      <c r="CZ146" s="437">
        <f t="shared" si="761"/>
        <v>0</v>
      </c>
      <c r="DA146" s="437">
        <f t="shared" si="762"/>
        <v>0</v>
      </c>
      <c r="DB146" s="437">
        <f t="shared" si="826"/>
        <v>0</v>
      </c>
      <c r="DC146" s="437">
        <f t="shared" si="827"/>
        <v>0</v>
      </c>
      <c r="DD146" s="437">
        <f t="shared" si="765"/>
        <v>0</v>
      </c>
      <c r="DE146" s="437">
        <f t="shared" si="780"/>
        <v>0</v>
      </c>
      <c r="DF146" s="437">
        <f t="shared" si="781"/>
        <v>0</v>
      </c>
      <c r="DG146" s="496">
        <f t="shared" si="712"/>
        <v>0</v>
      </c>
      <c r="DH146" s="496">
        <f t="shared" si="878"/>
        <v>0</v>
      </c>
      <c r="DI146" s="496">
        <f t="shared" si="767"/>
        <v>0</v>
      </c>
      <c r="DJ146" s="496">
        <f t="shared" si="879"/>
        <v>0</v>
      </c>
      <c r="DK146" s="437">
        <f t="shared" si="855"/>
        <v>0</v>
      </c>
      <c r="DL146" s="633"/>
      <c r="DM146" s="633"/>
      <c r="DO146" s="447">
        <f t="shared" si="548"/>
        <v>2</v>
      </c>
      <c r="DP146" s="447">
        <f t="shared" si="549"/>
        <v>-17</v>
      </c>
      <c r="DQ146" s="447">
        <f t="shared" si="550"/>
        <v>15</v>
      </c>
      <c r="DR146" s="447">
        <f t="shared" si="551"/>
        <v>-4</v>
      </c>
      <c r="DS146" s="447">
        <f t="shared" si="552"/>
        <v>11</v>
      </c>
      <c r="DT146" s="447">
        <f t="shared" si="553"/>
        <v>87</v>
      </c>
      <c r="DU146" s="447">
        <f t="shared" si="554"/>
        <v>-135</v>
      </c>
      <c r="DV146" s="447">
        <f t="shared" si="555"/>
        <v>158</v>
      </c>
      <c r="DW146" s="447">
        <f t="shared" si="556"/>
        <v>-1</v>
      </c>
      <c r="DX146" s="447">
        <f t="shared" si="557"/>
        <v>-4</v>
      </c>
      <c r="DY146" s="447">
        <f t="shared" ref="DY146:DY188" si="882">+DE146-DD146+DY145</f>
        <v>-60</v>
      </c>
      <c r="DZ146" s="447">
        <f t="shared" ref="DZ146:DZ188" si="883">+DF146-DE146+DZ145</f>
        <v>40</v>
      </c>
      <c r="EA146" s="447">
        <f t="shared" ref="EA146:EA188" si="884">+DG146-DF146+EA145</f>
        <v>15</v>
      </c>
      <c r="EB146" s="447">
        <f t="shared" ref="EB146:EB188" si="885">+DH146-DI146+EB145</f>
        <v>-3</v>
      </c>
      <c r="EC146" s="447">
        <f t="shared" ref="EC146:EC188" si="886">+DI146-DG146+EC145</f>
        <v>-15</v>
      </c>
      <c r="ED146" s="447">
        <f t="shared" ref="ED146:ED188" si="887">+DJ146-DI146+ED145</f>
        <v>5</v>
      </c>
      <c r="EE146" s="240">
        <f t="shared" ref="EE146:EE188" si="888">+DK146-DJ146+EE145</f>
        <v>-75</v>
      </c>
    </row>
    <row r="147" spans="1:135" ht="16.5">
      <c r="A147" s="51" t="s">
        <v>1227</v>
      </c>
      <c r="B147" s="216" t="s">
        <v>31</v>
      </c>
      <c r="D147" s="216" t="s">
        <v>1087</v>
      </c>
      <c r="E147" s="216" t="s">
        <v>1042</v>
      </c>
      <c r="F147" s="222" t="s">
        <v>375</v>
      </c>
      <c r="G147" s="411" t="s">
        <v>1766</v>
      </c>
      <c r="H147" s="10">
        <v>0</v>
      </c>
      <c r="I147" s="4">
        <v>0</v>
      </c>
      <c r="J147" s="10">
        <v>0</v>
      </c>
      <c r="K147" s="4">
        <v>0</v>
      </c>
      <c r="L147" s="10">
        <v>0</v>
      </c>
      <c r="M147" s="4">
        <v>0</v>
      </c>
      <c r="N147" s="10">
        <v>0</v>
      </c>
      <c r="O147" s="4">
        <v>0</v>
      </c>
      <c r="P147" s="10">
        <v>0</v>
      </c>
      <c r="Q147" s="4">
        <v>0</v>
      </c>
      <c r="R147" s="10">
        <v>0</v>
      </c>
      <c r="S147" s="4">
        <v>0</v>
      </c>
      <c r="T147" s="10">
        <v>0</v>
      </c>
      <c r="U147" s="4">
        <v>0</v>
      </c>
      <c r="V147" s="10">
        <v>0</v>
      </c>
      <c r="W147" s="4">
        <v>0</v>
      </c>
      <c r="X147" s="20">
        <f>+Z147</f>
        <v>0</v>
      </c>
      <c r="Y147" s="168" t="s">
        <v>1823</v>
      </c>
      <c r="Z147" s="20">
        <f>+AB147</f>
        <v>0</v>
      </c>
      <c r="AA147" s="166" t="s">
        <v>1823</v>
      </c>
      <c r="AB147" s="527">
        <v>0</v>
      </c>
      <c r="AC147" s="528">
        <v>0</v>
      </c>
      <c r="AD147" s="22">
        <f>+AF147</f>
        <v>0</v>
      </c>
      <c r="AE147" s="168" t="s">
        <v>1823</v>
      </c>
      <c r="AF147" s="10">
        <v>0</v>
      </c>
      <c r="AG147" s="4">
        <v>0</v>
      </c>
      <c r="AH147" s="20">
        <f>+AJ147</f>
        <v>0</v>
      </c>
      <c r="AI147" s="168" t="s">
        <v>1823</v>
      </c>
      <c r="AJ147" s="246"/>
      <c r="AK147" s="225">
        <v>0</v>
      </c>
      <c r="AL147" s="227">
        <v>0</v>
      </c>
      <c r="AM147" s="241">
        <f>+AK147</f>
        <v>0</v>
      </c>
      <c r="AN147" s="242" t="s">
        <v>1823</v>
      </c>
      <c r="AO147" s="226">
        <v>0</v>
      </c>
      <c r="AP147" s="227">
        <v>0</v>
      </c>
      <c r="AQ147" s="239">
        <v>0</v>
      </c>
      <c r="AR147" s="242" t="s">
        <v>1823</v>
      </c>
      <c r="AS147" s="229">
        <v>0</v>
      </c>
      <c r="AT147" s="230">
        <v>0</v>
      </c>
      <c r="AU147" s="229">
        <v>0</v>
      </c>
      <c r="AV147" s="230">
        <v>0</v>
      </c>
      <c r="AW147" s="241">
        <f t="shared" si="872"/>
        <v>0</v>
      </c>
      <c r="AX147" s="242" t="s">
        <v>1823</v>
      </c>
      <c r="AY147" s="241">
        <f t="shared" si="873"/>
        <v>0</v>
      </c>
      <c r="AZ147" s="242" t="s">
        <v>1823</v>
      </c>
      <c r="BA147" s="241">
        <f>+BC147</f>
        <v>0</v>
      </c>
      <c r="BB147" s="242" t="s">
        <v>1823</v>
      </c>
      <c r="BC147" s="241">
        <f t="shared" si="874"/>
        <v>0</v>
      </c>
      <c r="BD147" s="242" t="s">
        <v>1823</v>
      </c>
      <c r="BE147" s="241">
        <f t="shared" si="875"/>
        <v>0</v>
      </c>
      <c r="BF147" s="242" t="s">
        <v>1823</v>
      </c>
      <c r="BG147" s="241">
        <f t="shared" si="876"/>
        <v>0</v>
      </c>
      <c r="BH147" s="242" t="s">
        <v>1823</v>
      </c>
      <c r="BI147" s="241">
        <f>+BK147</f>
        <v>0</v>
      </c>
      <c r="BJ147" s="242" t="s">
        <v>1823</v>
      </c>
      <c r="BK147" s="241">
        <f t="shared" si="877"/>
        <v>0</v>
      </c>
      <c r="BL147" s="242" t="s">
        <v>1823</v>
      </c>
      <c r="BM147" s="241">
        <v>0</v>
      </c>
      <c r="BN147" s="242" t="s">
        <v>1823</v>
      </c>
      <c r="BO147" s="247"/>
      <c r="BP147" s="248"/>
      <c r="BQ147" s="249"/>
      <c r="BR147" s="248"/>
      <c r="BS147" s="249"/>
      <c r="BT147" s="248"/>
      <c r="BU147" s="249"/>
      <c r="BV147" s="248"/>
      <c r="BW147" s="249"/>
      <c r="BX147" s="248"/>
      <c r="BY147" s="249"/>
      <c r="BZ147" s="248"/>
      <c r="CA147" s="249"/>
      <c r="CB147" s="236">
        <v>2017</v>
      </c>
      <c r="CT147" s="437">
        <f t="shared" si="710"/>
        <v>0</v>
      </c>
      <c r="CU147" s="437">
        <f t="shared" si="880"/>
        <v>0</v>
      </c>
      <c r="CV147" s="437">
        <f t="shared" si="881"/>
        <v>0</v>
      </c>
      <c r="CW147" s="437">
        <f t="shared" si="777"/>
        <v>0</v>
      </c>
      <c r="CX147" s="437">
        <f t="shared" si="778"/>
        <v>0</v>
      </c>
      <c r="CY147" s="437">
        <f t="shared" si="779"/>
        <v>0</v>
      </c>
      <c r="CZ147" s="437">
        <f t="shared" si="761"/>
        <v>0</v>
      </c>
      <c r="DA147" s="437">
        <f t="shared" si="762"/>
        <v>0</v>
      </c>
      <c r="DB147" s="437">
        <f t="shared" si="826"/>
        <v>0</v>
      </c>
      <c r="DC147" s="437">
        <f t="shared" si="827"/>
        <v>0</v>
      </c>
      <c r="DD147" s="437">
        <f t="shared" si="765"/>
        <v>0</v>
      </c>
      <c r="DE147" s="437">
        <f t="shared" si="780"/>
        <v>0</v>
      </c>
      <c r="DF147" s="437">
        <f t="shared" si="781"/>
        <v>0</v>
      </c>
      <c r="DG147" s="496">
        <f t="shared" si="712"/>
        <v>0</v>
      </c>
      <c r="DH147" s="496">
        <f t="shared" si="878"/>
        <v>0</v>
      </c>
      <c r="DI147" s="496">
        <f t="shared" si="767"/>
        <v>0</v>
      </c>
      <c r="DJ147" s="496">
        <f t="shared" si="879"/>
        <v>0</v>
      </c>
      <c r="DK147" s="437">
        <f t="shared" si="855"/>
        <v>0</v>
      </c>
      <c r="DL147" s="633"/>
      <c r="DM147" s="633"/>
      <c r="DO147" s="447">
        <f t="shared" ref="DO147:DO188" si="889">+CV147-CU147+DO146</f>
        <v>2</v>
      </c>
      <c r="DP147" s="447">
        <f t="shared" ref="DP147:DP188" si="890">+CW147-CV147+DP146</f>
        <v>-17</v>
      </c>
      <c r="DQ147" s="447">
        <f t="shared" ref="DQ147:DQ188" si="891">+CX147-CW147+DQ146</f>
        <v>15</v>
      </c>
      <c r="DR147" s="447">
        <f t="shared" ref="DR147:DR188" si="892">+CY147-CX147+DR146</f>
        <v>-4</v>
      </c>
      <c r="DS147" s="447">
        <f t="shared" ref="DS147:DS188" si="893">+CY147-CW147+DS146</f>
        <v>11</v>
      </c>
      <c r="DT147" s="447">
        <f t="shared" ref="DT147:DT188" si="894">+CZ147-CY147+DT146</f>
        <v>87</v>
      </c>
      <c r="DU147" s="447">
        <f t="shared" ref="DU147:DU188" si="895">+DA147-CZ147+DU146</f>
        <v>-135</v>
      </c>
      <c r="DV147" s="447">
        <f t="shared" ref="DV147:DV188" si="896">+DB147-DA147+DV146</f>
        <v>158</v>
      </c>
      <c r="DW147" s="447">
        <f t="shared" ref="DW147:DW188" si="897">+DC147-DB147+DW146</f>
        <v>-1</v>
      </c>
      <c r="DX147" s="447">
        <f t="shared" ref="DX147:DX188" si="898">+DD147-DB147+DX146</f>
        <v>-4</v>
      </c>
      <c r="DY147" s="447">
        <f t="shared" si="882"/>
        <v>-60</v>
      </c>
      <c r="DZ147" s="447">
        <f t="shared" si="883"/>
        <v>40</v>
      </c>
      <c r="EA147" s="447">
        <f t="shared" si="884"/>
        <v>15</v>
      </c>
      <c r="EB147" s="447">
        <f t="shared" si="885"/>
        <v>-3</v>
      </c>
      <c r="EC147" s="447">
        <f t="shared" si="886"/>
        <v>-15</v>
      </c>
      <c r="ED147" s="447">
        <f t="shared" si="887"/>
        <v>5</v>
      </c>
      <c r="EE147" s="240">
        <f t="shared" si="888"/>
        <v>-75</v>
      </c>
    </row>
    <row r="148" spans="1:135" ht="16.5">
      <c r="A148" s="51" t="s">
        <v>1227</v>
      </c>
      <c r="B148" s="216" t="s">
        <v>31</v>
      </c>
      <c r="D148" s="216" t="s">
        <v>1087</v>
      </c>
      <c r="E148" s="216" t="s">
        <v>1042</v>
      </c>
      <c r="F148" s="222" t="s">
        <v>375</v>
      </c>
      <c r="G148" s="411" t="s">
        <v>1767</v>
      </c>
      <c r="H148" s="10">
        <v>0</v>
      </c>
      <c r="I148" s="4">
        <v>0</v>
      </c>
      <c r="J148" s="22">
        <f>+H148</f>
        <v>0</v>
      </c>
      <c r="K148" s="168" t="s">
        <v>1823</v>
      </c>
      <c r="L148" s="22">
        <f>+J148</f>
        <v>0</v>
      </c>
      <c r="M148" s="168" t="s">
        <v>1823</v>
      </c>
      <c r="N148" s="10">
        <v>0</v>
      </c>
      <c r="O148" s="4">
        <v>0</v>
      </c>
      <c r="P148" s="10">
        <v>0</v>
      </c>
      <c r="Q148" s="4">
        <v>0</v>
      </c>
      <c r="R148" s="10">
        <v>0</v>
      </c>
      <c r="S148" s="4">
        <v>0</v>
      </c>
      <c r="T148" s="10">
        <v>0</v>
      </c>
      <c r="U148" s="4">
        <v>0</v>
      </c>
      <c r="V148" s="10">
        <v>0</v>
      </c>
      <c r="W148" s="4">
        <v>0</v>
      </c>
      <c r="X148" s="20">
        <f>+Z148</f>
        <v>0</v>
      </c>
      <c r="Y148" s="168" t="s">
        <v>1823</v>
      </c>
      <c r="Z148" s="20">
        <f>+AB148</f>
        <v>0</v>
      </c>
      <c r="AA148" s="166" t="s">
        <v>1823</v>
      </c>
      <c r="AB148" s="527">
        <v>0</v>
      </c>
      <c r="AC148" s="528">
        <v>0</v>
      </c>
      <c r="AD148" s="22">
        <f>+AF148</f>
        <v>0</v>
      </c>
      <c r="AE148" s="168" t="s">
        <v>1823</v>
      </c>
      <c r="AF148" s="10">
        <v>0</v>
      </c>
      <c r="AG148" s="4">
        <v>0</v>
      </c>
      <c r="AH148" s="20">
        <f>+AJ148</f>
        <v>0</v>
      </c>
      <c r="AI148" s="168" t="s">
        <v>1823</v>
      </c>
      <c r="AJ148" s="246"/>
      <c r="AK148" s="225">
        <v>0</v>
      </c>
      <c r="AL148" s="227">
        <v>0</v>
      </c>
      <c r="AM148" s="241">
        <f>+AK148</f>
        <v>0</v>
      </c>
      <c r="AN148" s="242" t="s">
        <v>1823</v>
      </c>
      <c r="AO148" s="226">
        <v>0</v>
      </c>
      <c r="AP148" s="227">
        <v>0</v>
      </c>
      <c r="AQ148" s="229">
        <v>0</v>
      </c>
      <c r="AR148" s="230">
        <v>0</v>
      </c>
      <c r="AS148" s="229">
        <v>0</v>
      </c>
      <c r="AT148" s="230">
        <v>0</v>
      </c>
      <c r="AU148" s="229">
        <v>0</v>
      </c>
      <c r="AV148" s="230">
        <v>0</v>
      </c>
      <c r="AW148" s="241">
        <f t="shared" si="872"/>
        <v>0</v>
      </c>
      <c r="AX148" s="242" t="s">
        <v>1823</v>
      </c>
      <c r="AY148" s="241">
        <f t="shared" si="873"/>
        <v>0</v>
      </c>
      <c r="AZ148" s="242" t="s">
        <v>1823</v>
      </c>
      <c r="BA148" s="241">
        <f>+BC148</f>
        <v>0</v>
      </c>
      <c r="BB148" s="242" t="s">
        <v>1823</v>
      </c>
      <c r="BC148" s="241">
        <f t="shared" si="874"/>
        <v>0</v>
      </c>
      <c r="BD148" s="242" t="s">
        <v>1823</v>
      </c>
      <c r="BE148" s="241">
        <f t="shared" si="875"/>
        <v>0</v>
      </c>
      <c r="BF148" s="242" t="s">
        <v>1823</v>
      </c>
      <c r="BG148" s="241">
        <f t="shared" si="876"/>
        <v>0</v>
      </c>
      <c r="BH148" s="242" t="s">
        <v>1823</v>
      </c>
      <c r="BI148" s="241">
        <f>+BK148</f>
        <v>0</v>
      </c>
      <c r="BJ148" s="242" t="s">
        <v>1823</v>
      </c>
      <c r="BK148" s="241">
        <f t="shared" si="877"/>
        <v>0</v>
      </c>
      <c r="BL148" s="242" t="s">
        <v>1823</v>
      </c>
      <c r="BM148" s="241">
        <v>0</v>
      </c>
      <c r="BN148" s="242" t="s">
        <v>1823</v>
      </c>
      <c r="BO148" s="247"/>
      <c r="BP148" s="248"/>
      <c r="BQ148" s="249"/>
      <c r="BR148" s="248"/>
      <c r="BS148" s="249"/>
      <c r="BT148" s="248"/>
      <c r="BU148" s="249"/>
      <c r="BV148" s="248"/>
      <c r="BW148" s="249"/>
      <c r="BX148" s="248"/>
      <c r="BY148" s="249"/>
      <c r="BZ148" s="248"/>
      <c r="CA148" s="249"/>
      <c r="CB148" s="236">
        <v>2017</v>
      </c>
      <c r="CC148" s="216" t="s">
        <v>1074</v>
      </c>
      <c r="CT148" s="437">
        <f t="shared" ref="CT148:CT179" si="899">IF(I148="nd",+H148,+H148+I148)</f>
        <v>0</v>
      </c>
      <c r="CU148" s="437">
        <f t="shared" si="880"/>
        <v>0</v>
      </c>
      <c r="CV148" s="437">
        <f t="shared" si="881"/>
        <v>0</v>
      </c>
      <c r="CW148" s="437">
        <f t="shared" si="777"/>
        <v>0</v>
      </c>
      <c r="CX148" s="437">
        <f t="shared" si="778"/>
        <v>0</v>
      </c>
      <c r="CY148" s="437">
        <f t="shared" si="779"/>
        <v>0</v>
      </c>
      <c r="CZ148" s="437">
        <f t="shared" si="761"/>
        <v>0</v>
      </c>
      <c r="DA148" s="437">
        <f t="shared" si="762"/>
        <v>0</v>
      </c>
      <c r="DB148" s="437">
        <f t="shared" si="826"/>
        <v>0</v>
      </c>
      <c r="DC148" s="437">
        <f t="shared" si="827"/>
        <v>0</v>
      </c>
      <c r="DD148" s="437">
        <f t="shared" si="765"/>
        <v>0</v>
      </c>
      <c r="DE148" s="437">
        <f t="shared" si="780"/>
        <v>0</v>
      </c>
      <c r="DF148" s="437">
        <f t="shared" si="781"/>
        <v>0</v>
      </c>
      <c r="DG148" s="496">
        <f t="shared" si="712"/>
        <v>0</v>
      </c>
      <c r="DH148" s="496">
        <f t="shared" si="878"/>
        <v>0</v>
      </c>
      <c r="DI148" s="496">
        <f t="shared" si="767"/>
        <v>0</v>
      </c>
      <c r="DJ148" s="496">
        <f t="shared" si="879"/>
        <v>0</v>
      </c>
      <c r="DK148" s="437">
        <f t="shared" si="855"/>
        <v>0</v>
      </c>
      <c r="DL148" s="633"/>
      <c r="DM148" s="633"/>
      <c r="DO148" s="447">
        <f t="shared" si="889"/>
        <v>2</v>
      </c>
      <c r="DP148" s="447">
        <f t="shared" si="890"/>
        <v>-17</v>
      </c>
      <c r="DQ148" s="447">
        <f t="shared" si="891"/>
        <v>15</v>
      </c>
      <c r="DR148" s="447">
        <f t="shared" si="892"/>
        <v>-4</v>
      </c>
      <c r="DS148" s="447">
        <f t="shared" si="893"/>
        <v>11</v>
      </c>
      <c r="DT148" s="447">
        <f t="shared" si="894"/>
        <v>87</v>
      </c>
      <c r="DU148" s="447">
        <f t="shared" si="895"/>
        <v>-135</v>
      </c>
      <c r="DV148" s="447">
        <f t="shared" si="896"/>
        <v>158</v>
      </c>
      <c r="DW148" s="447">
        <f t="shared" si="897"/>
        <v>-1</v>
      </c>
      <c r="DX148" s="447">
        <f t="shared" si="898"/>
        <v>-4</v>
      </c>
      <c r="DY148" s="447">
        <f t="shared" si="882"/>
        <v>-60</v>
      </c>
      <c r="DZ148" s="447">
        <f t="shared" si="883"/>
        <v>40</v>
      </c>
      <c r="EA148" s="447">
        <f t="shared" si="884"/>
        <v>15</v>
      </c>
      <c r="EB148" s="447">
        <f t="shared" si="885"/>
        <v>-3</v>
      </c>
      <c r="EC148" s="447">
        <f t="shared" si="886"/>
        <v>-15</v>
      </c>
      <c r="ED148" s="447">
        <f t="shared" si="887"/>
        <v>5</v>
      </c>
      <c r="EE148" s="240">
        <f t="shared" si="888"/>
        <v>-75</v>
      </c>
    </row>
    <row r="149" spans="1:135" ht="16.5">
      <c r="A149" s="51" t="s">
        <v>1472</v>
      </c>
      <c r="B149" s="216" t="s">
        <v>31</v>
      </c>
      <c r="D149" s="216" t="s">
        <v>1087</v>
      </c>
      <c r="E149" s="216" t="s">
        <v>1040</v>
      </c>
      <c r="F149" s="222" t="s">
        <v>400</v>
      </c>
      <c r="G149" s="411" t="s">
        <v>401</v>
      </c>
      <c r="H149" s="226">
        <v>0</v>
      </c>
      <c r="I149" s="227">
        <v>0</v>
      </c>
      <c r="J149" s="226">
        <v>0</v>
      </c>
      <c r="K149" s="227">
        <v>0</v>
      </c>
      <c r="L149" s="226">
        <v>0</v>
      </c>
      <c r="M149" s="253">
        <v>0</v>
      </c>
      <c r="N149" s="279">
        <v>0</v>
      </c>
      <c r="O149" s="227">
        <v>0</v>
      </c>
      <c r="P149" s="225">
        <v>0</v>
      </c>
      <c r="Q149" s="227">
        <v>0</v>
      </c>
      <c r="R149" s="225">
        <v>0</v>
      </c>
      <c r="S149" s="227">
        <v>0</v>
      </c>
      <c r="T149" s="226">
        <v>0</v>
      </c>
      <c r="U149" s="227">
        <v>0</v>
      </c>
      <c r="V149" s="226">
        <v>0</v>
      </c>
      <c r="W149" s="226">
        <v>0</v>
      </c>
      <c r="X149" s="308">
        <f t="shared" ref="X149" si="900">+V149</f>
        <v>0</v>
      </c>
      <c r="Y149" s="242" t="s">
        <v>1823</v>
      </c>
      <c r="Z149" s="308">
        <f t="shared" ref="Z149" si="901">+X149</f>
        <v>0</v>
      </c>
      <c r="AA149" s="252" t="s">
        <v>1823</v>
      </c>
      <c r="AB149" s="523">
        <v>1</v>
      </c>
      <c r="AC149" s="524">
        <v>0</v>
      </c>
      <c r="AD149" s="637">
        <f>+AB149</f>
        <v>1</v>
      </c>
      <c r="AE149" s="559" t="s">
        <v>1823</v>
      </c>
      <c r="AF149" s="225">
        <v>0</v>
      </c>
      <c r="AG149" s="264">
        <v>0</v>
      </c>
      <c r="AH149" s="308">
        <f>+AJ149</f>
        <v>0</v>
      </c>
      <c r="AI149" s="242" t="s">
        <v>1823</v>
      </c>
      <c r="AJ149" s="266"/>
      <c r="AK149" s="225">
        <v>1</v>
      </c>
      <c r="AL149" s="227">
        <v>0</v>
      </c>
      <c r="AM149" s="241">
        <v>0</v>
      </c>
      <c r="AN149" s="242" t="s">
        <v>1823</v>
      </c>
      <c r="AO149" s="239">
        <f>+AQ149</f>
        <v>0</v>
      </c>
      <c r="AP149" s="242" t="s">
        <v>1823</v>
      </c>
      <c r="AQ149" s="229">
        <v>0</v>
      </c>
      <c r="AR149" s="230">
        <v>0</v>
      </c>
      <c r="AS149" s="229">
        <v>0</v>
      </c>
      <c r="AT149" s="230">
        <v>0</v>
      </c>
      <c r="AU149" s="229">
        <v>0</v>
      </c>
      <c r="AV149" s="230">
        <v>0</v>
      </c>
      <c r="AW149" s="241">
        <f t="shared" si="872"/>
        <v>0</v>
      </c>
      <c r="AX149" s="242" t="s">
        <v>1823</v>
      </c>
      <c r="AY149" s="241">
        <f t="shared" si="873"/>
        <v>0</v>
      </c>
      <c r="AZ149" s="242" t="s">
        <v>1823</v>
      </c>
      <c r="BA149" s="229">
        <v>0</v>
      </c>
      <c r="BB149" s="229">
        <v>0</v>
      </c>
      <c r="BC149" s="241">
        <f t="shared" si="874"/>
        <v>0</v>
      </c>
      <c r="BD149" s="242" t="s">
        <v>1823</v>
      </c>
      <c r="BE149" s="241">
        <f t="shared" si="875"/>
        <v>0</v>
      </c>
      <c r="BF149" s="242" t="s">
        <v>1823</v>
      </c>
      <c r="BG149" s="241">
        <f t="shared" si="876"/>
        <v>0</v>
      </c>
      <c r="BH149" s="242" t="s">
        <v>1823</v>
      </c>
      <c r="BI149" s="229">
        <v>0</v>
      </c>
      <c r="BJ149" s="230">
        <v>0</v>
      </c>
      <c r="BK149" s="241">
        <f t="shared" si="877"/>
        <v>0</v>
      </c>
      <c r="BL149" s="242" t="s">
        <v>1823</v>
      </c>
      <c r="BM149" s="241">
        <v>0</v>
      </c>
      <c r="BN149" s="242" t="s">
        <v>1823</v>
      </c>
      <c r="BO149" s="267"/>
      <c r="BP149" s="248"/>
      <c r="BQ149" s="249"/>
      <c r="BR149" s="248"/>
      <c r="BS149" s="249"/>
      <c r="BT149" s="248"/>
      <c r="BU149" s="249"/>
      <c r="BV149" s="248"/>
      <c r="BW149" s="249"/>
      <c r="BX149" s="248"/>
      <c r="BY149" s="249"/>
      <c r="BZ149" s="248"/>
      <c r="CA149" s="249"/>
      <c r="CB149" s="236" t="s">
        <v>402</v>
      </c>
      <c r="CQ149" s="240">
        <f>MAX(H149:AI149)</f>
        <v>1</v>
      </c>
      <c r="CT149" s="437">
        <f t="shared" si="899"/>
        <v>0</v>
      </c>
      <c r="CU149" s="437">
        <f t="shared" si="880"/>
        <v>0</v>
      </c>
      <c r="CV149" s="437">
        <f t="shared" si="881"/>
        <v>0</v>
      </c>
      <c r="CW149" s="437">
        <f t="shared" si="777"/>
        <v>0</v>
      </c>
      <c r="CX149" s="437">
        <f t="shared" si="778"/>
        <v>0</v>
      </c>
      <c r="CY149" s="437">
        <f t="shared" si="779"/>
        <v>0</v>
      </c>
      <c r="CZ149" s="437">
        <f t="shared" si="761"/>
        <v>0</v>
      </c>
      <c r="DA149" s="437">
        <f t="shared" si="762"/>
        <v>0</v>
      </c>
      <c r="DB149" s="437">
        <f t="shared" si="826"/>
        <v>0</v>
      </c>
      <c r="DC149" s="437">
        <f t="shared" si="827"/>
        <v>0</v>
      </c>
      <c r="DD149" s="437">
        <f t="shared" si="765"/>
        <v>1</v>
      </c>
      <c r="DE149" s="437">
        <f t="shared" si="780"/>
        <v>1</v>
      </c>
      <c r="DF149" s="437">
        <f t="shared" si="781"/>
        <v>0</v>
      </c>
      <c r="DG149" s="496">
        <f t="shared" ref="DG149:DG160" si="902">IF(AI149="nd",+AH149,+AH149+AI149)</f>
        <v>0</v>
      </c>
      <c r="DH149" s="496">
        <f t="shared" si="878"/>
        <v>1</v>
      </c>
      <c r="DI149" s="496">
        <f t="shared" si="767"/>
        <v>0</v>
      </c>
      <c r="DJ149" s="496">
        <f t="shared" si="879"/>
        <v>0</v>
      </c>
      <c r="DK149" s="437">
        <f t="shared" si="855"/>
        <v>0</v>
      </c>
      <c r="DL149" s="633"/>
      <c r="DM149" s="633"/>
      <c r="DO149" s="447">
        <f t="shared" si="889"/>
        <v>2</v>
      </c>
      <c r="DP149" s="447">
        <f t="shared" si="890"/>
        <v>-17</v>
      </c>
      <c r="DQ149" s="447">
        <f t="shared" si="891"/>
        <v>15</v>
      </c>
      <c r="DR149" s="447">
        <f t="shared" si="892"/>
        <v>-4</v>
      </c>
      <c r="DS149" s="447">
        <f t="shared" si="893"/>
        <v>11</v>
      </c>
      <c r="DT149" s="447">
        <f t="shared" si="894"/>
        <v>87</v>
      </c>
      <c r="DU149" s="447">
        <f t="shared" si="895"/>
        <v>-135</v>
      </c>
      <c r="DV149" s="447">
        <f t="shared" si="896"/>
        <v>158</v>
      </c>
      <c r="DW149" s="447">
        <f t="shared" si="897"/>
        <v>-1</v>
      </c>
      <c r="DX149" s="447">
        <f t="shared" si="898"/>
        <v>-3</v>
      </c>
      <c r="DY149" s="447">
        <f t="shared" si="882"/>
        <v>-60</v>
      </c>
      <c r="DZ149" s="447">
        <f t="shared" si="883"/>
        <v>39</v>
      </c>
      <c r="EA149" s="447">
        <f t="shared" si="884"/>
        <v>15</v>
      </c>
      <c r="EB149" s="447">
        <f t="shared" si="885"/>
        <v>-2</v>
      </c>
      <c r="EC149" s="447">
        <f t="shared" si="886"/>
        <v>-15</v>
      </c>
      <c r="ED149" s="447">
        <f t="shared" si="887"/>
        <v>5</v>
      </c>
      <c r="EE149" s="240">
        <f t="shared" si="888"/>
        <v>-75</v>
      </c>
    </row>
    <row r="150" spans="1:135" ht="16.5">
      <c r="A150" s="216" t="s">
        <v>1227</v>
      </c>
      <c r="B150" s="216" t="s">
        <v>31</v>
      </c>
      <c r="D150" s="216" t="s">
        <v>1087</v>
      </c>
      <c r="E150" s="216" t="s">
        <v>1040</v>
      </c>
      <c r="F150" s="222" t="s">
        <v>572</v>
      </c>
      <c r="G150" s="411" t="s">
        <v>570</v>
      </c>
      <c r="H150" s="226">
        <v>0</v>
      </c>
      <c r="I150" s="227">
        <v>0</v>
      </c>
      <c r="J150" s="226">
        <v>0</v>
      </c>
      <c r="K150" s="227">
        <v>0</v>
      </c>
      <c r="L150" s="226">
        <v>0</v>
      </c>
      <c r="M150" s="227">
        <v>0</v>
      </c>
      <c r="N150" s="226">
        <v>0</v>
      </c>
      <c r="O150" s="227">
        <v>0</v>
      </c>
      <c r="P150" s="226">
        <v>0</v>
      </c>
      <c r="Q150" s="227">
        <v>0</v>
      </c>
      <c r="R150" s="226">
        <v>0</v>
      </c>
      <c r="S150" s="227">
        <v>0</v>
      </c>
      <c r="T150" s="226">
        <v>0</v>
      </c>
      <c r="U150" s="227">
        <v>0</v>
      </c>
      <c r="V150" s="226">
        <v>0</v>
      </c>
      <c r="W150" s="227">
        <v>0</v>
      </c>
      <c r="X150" s="241">
        <f>+T150</f>
        <v>0</v>
      </c>
      <c r="Y150" s="242" t="s">
        <v>1823</v>
      </c>
      <c r="Z150" s="241">
        <f>+V150</f>
        <v>0</v>
      </c>
      <c r="AA150" s="252" t="s">
        <v>1823</v>
      </c>
      <c r="AB150" s="523">
        <v>0</v>
      </c>
      <c r="AC150" s="524">
        <v>0</v>
      </c>
      <c r="AD150" s="239">
        <f>+Z150</f>
        <v>0</v>
      </c>
      <c r="AE150" s="242" t="s">
        <v>1823</v>
      </c>
      <c r="AF150" s="314">
        <v>0</v>
      </c>
      <c r="AG150" s="227">
        <v>0</v>
      </c>
      <c r="AH150" s="241">
        <f>+AD150</f>
        <v>0</v>
      </c>
      <c r="AI150" s="242" t="s">
        <v>1823</v>
      </c>
      <c r="AJ150" s="266"/>
      <c r="AK150" s="225">
        <v>0</v>
      </c>
      <c r="AL150" s="227">
        <v>0</v>
      </c>
      <c r="AM150" s="241">
        <v>0</v>
      </c>
      <c r="AN150" s="242" t="s">
        <v>1823</v>
      </c>
      <c r="AO150" s="239">
        <v>0</v>
      </c>
      <c r="AP150" s="242" t="s">
        <v>1823</v>
      </c>
      <c r="AQ150" s="229">
        <v>0</v>
      </c>
      <c r="AR150" s="230">
        <v>0</v>
      </c>
      <c r="AS150" s="229">
        <v>0</v>
      </c>
      <c r="AT150" s="230">
        <v>0</v>
      </c>
      <c r="AU150" s="229">
        <v>0</v>
      </c>
      <c r="AV150" s="230">
        <v>0</v>
      </c>
      <c r="AW150" s="241">
        <f t="shared" si="872"/>
        <v>0</v>
      </c>
      <c r="AX150" s="242" t="s">
        <v>1823</v>
      </c>
      <c r="AY150" s="241">
        <f t="shared" si="873"/>
        <v>0</v>
      </c>
      <c r="AZ150" s="242" t="s">
        <v>1823</v>
      </c>
      <c r="BA150" s="241">
        <f>+BC150</f>
        <v>0</v>
      </c>
      <c r="BB150" s="242" t="s">
        <v>1823</v>
      </c>
      <c r="BC150" s="241">
        <f t="shared" si="874"/>
        <v>0</v>
      </c>
      <c r="BD150" s="242" t="s">
        <v>1823</v>
      </c>
      <c r="BE150" s="241">
        <f t="shared" si="875"/>
        <v>0</v>
      </c>
      <c r="BF150" s="242" t="s">
        <v>1823</v>
      </c>
      <c r="BG150" s="241">
        <f t="shared" si="876"/>
        <v>0</v>
      </c>
      <c r="BH150" s="242" t="s">
        <v>1823</v>
      </c>
      <c r="BI150" s="229">
        <v>0</v>
      </c>
      <c r="BJ150" s="230">
        <v>0</v>
      </c>
      <c r="BK150" s="241">
        <f t="shared" si="877"/>
        <v>0</v>
      </c>
      <c r="BL150" s="242" t="s">
        <v>1823</v>
      </c>
      <c r="BM150" s="241">
        <v>0</v>
      </c>
      <c r="BN150" s="242" t="s">
        <v>1823</v>
      </c>
      <c r="BO150" s="267"/>
      <c r="BP150" s="248"/>
      <c r="BQ150" s="249"/>
      <c r="BR150" s="248"/>
      <c r="BS150" s="249"/>
      <c r="BT150" s="248"/>
      <c r="BU150" s="249"/>
      <c r="BV150" s="248"/>
      <c r="BW150" s="249"/>
      <c r="BX150" s="248"/>
      <c r="BY150" s="249"/>
      <c r="BZ150" s="248"/>
      <c r="CA150" s="249"/>
      <c r="CB150" s="250" t="s">
        <v>571</v>
      </c>
      <c r="CC150" s="238" t="s">
        <v>583</v>
      </c>
      <c r="CD150" s="238"/>
      <c r="CQ150" s="240">
        <f>MAX(H150:AI150)</f>
        <v>0</v>
      </c>
      <c r="CT150" s="437">
        <f t="shared" si="899"/>
        <v>0</v>
      </c>
      <c r="CU150" s="437">
        <f t="shared" si="880"/>
        <v>0</v>
      </c>
      <c r="CV150" s="437">
        <f t="shared" si="881"/>
        <v>0</v>
      </c>
      <c r="CW150" s="437">
        <f t="shared" si="777"/>
        <v>0</v>
      </c>
      <c r="CX150" s="437">
        <f t="shared" si="778"/>
        <v>0</v>
      </c>
      <c r="CY150" s="437">
        <f t="shared" si="779"/>
        <v>0</v>
      </c>
      <c r="CZ150" s="437">
        <f t="shared" si="761"/>
        <v>0</v>
      </c>
      <c r="DA150" s="437">
        <f t="shared" si="762"/>
        <v>0</v>
      </c>
      <c r="DB150" s="437">
        <f t="shared" si="826"/>
        <v>0</v>
      </c>
      <c r="DC150" s="437">
        <f t="shared" si="827"/>
        <v>0</v>
      </c>
      <c r="DD150" s="437">
        <f t="shared" si="765"/>
        <v>0</v>
      </c>
      <c r="DE150" s="437">
        <f t="shared" si="780"/>
        <v>0</v>
      </c>
      <c r="DF150" s="437">
        <f t="shared" si="781"/>
        <v>0</v>
      </c>
      <c r="DG150" s="496">
        <f t="shared" si="902"/>
        <v>0</v>
      </c>
      <c r="DH150" s="496">
        <f t="shared" si="878"/>
        <v>0</v>
      </c>
      <c r="DI150" s="496">
        <f t="shared" si="767"/>
        <v>0</v>
      </c>
      <c r="DJ150" s="496">
        <f t="shared" si="879"/>
        <v>0</v>
      </c>
      <c r="DK150" s="437">
        <f t="shared" si="855"/>
        <v>0</v>
      </c>
      <c r="DL150" s="633"/>
      <c r="DM150" s="633"/>
      <c r="DO150" s="447">
        <f t="shared" si="889"/>
        <v>2</v>
      </c>
      <c r="DP150" s="447">
        <f t="shared" si="890"/>
        <v>-17</v>
      </c>
      <c r="DQ150" s="447">
        <f t="shared" si="891"/>
        <v>15</v>
      </c>
      <c r="DR150" s="447">
        <f t="shared" si="892"/>
        <v>-4</v>
      </c>
      <c r="DS150" s="447">
        <f t="shared" si="893"/>
        <v>11</v>
      </c>
      <c r="DT150" s="447">
        <f t="shared" si="894"/>
        <v>87</v>
      </c>
      <c r="DU150" s="447">
        <f t="shared" si="895"/>
        <v>-135</v>
      </c>
      <c r="DV150" s="447">
        <f t="shared" si="896"/>
        <v>158</v>
      </c>
      <c r="DW150" s="447">
        <f t="shared" si="897"/>
        <v>-1</v>
      </c>
      <c r="DX150" s="447">
        <f t="shared" si="898"/>
        <v>-3</v>
      </c>
      <c r="DY150" s="447">
        <f t="shared" si="882"/>
        <v>-60</v>
      </c>
      <c r="DZ150" s="447">
        <f t="shared" si="883"/>
        <v>39</v>
      </c>
      <c r="EA150" s="447">
        <f t="shared" si="884"/>
        <v>15</v>
      </c>
      <c r="EB150" s="447">
        <f t="shared" si="885"/>
        <v>-2</v>
      </c>
      <c r="EC150" s="447">
        <f t="shared" si="886"/>
        <v>-15</v>
      </c>
      <c r="ED150" s="447">
        <f t="shared" si="887"/>
        <v>5</v>
      </c>
      <c r="EE150" s="240">
        <f t="shared" si="888"/>
        <v>-75</v>
      </c>
    </row>
    <row r="151" spans="1:135" ht="16.5">
      <c r="A151" s="51" t="s">
        <v>1232</v>
      </c>
      <c r="B151" s="216" t="s">
        <v>31</v>
      </c>
      <c r="D151" s="216" t="s">
        <v>1087</v>
      </c>
      <c r="E151" s="216" t="s">
        <v>1040</v>
      </c>
      <c r="F151" s="222" t="s">
        <v>577</v>
      </c>
      <c r="G151" s="411" t="s">
        <v>578</v>
      </c>
      <c r="H151" s="226">
        <v>3</v>
      </c>
      <c r="I151" s="227">
        <v>1</v>
      </c>
      <c r="J151" s="226">
        <v>0</v>
      </c>
      <c r="K151" s="226">
        <v>0</v>
      </c>
      <c r="L151" s="241">
        <f>+N151</f>
        <v>0</v>
      </c>
      <c r="M151" s="242" t="s">
        <v>1823</v>
      </c>
      <c r="N151" s="226">
        <v>0</v>
      </c>
      <c r="O151" s="227">
        <v>0</v>
      </c>
      <c r="P151" s="225">
        <v>2</v>
      </c>
      <c r="Q151" s="227" t="s">
        <v>582</v>
      </c>
      <c r="R151" s="277">
        <v>4</v>
      </c>
      <c r="S151" s="278" t="s">
        <v>582</v>
      </c>
      <c r="T151" s="226">
        <v>2</v>
      </c>
      <c r="U151" s="226" t="s">
        <v>582</v>
      </c>
      <c r="V151" s="225">
        <v>1</v>
      </c>
      <c r="W151" s="227" t="s">
        <v>582</v>
      </c>
      <c r="X151" s="241">
        <v>0</v>
      </c>
      <c r="Y151" s="242" t="s">
        <v>1823</v>
      </c>
      <c r="Z151" s="241">
        <f>+X151</f>
        <v>0</v>
      </c>
      <c r="AA151" s="252" t="s">
        <v>1823</v>
      </c>
      <c r="AB151" s="523">
        <v>0</v>
      </c>
      <c r="AC151" s="541" t="s">
        <v>582</v>
      </c>
      <c r="AD151" s="239">
        <f>+AB151</f>
        <v>0</v>
      </c>
      <c r="AE151" s="242" t="s">
        <v>1823</v>
      </c>
      <c r="AF151" s="279">
        <v>0</v>
      </c>
      <c r="AG151" s="284">
        <v>0</v>
      </c>
      <c r="AH151" s="241">
        <f>+AF151</f>
        <v>0</v>
      </c>
      <c r="AI151" s="242" t="s">
        <v>1823</v>
      </c>
      <c r="AJ151" s="266">
        <v>42216</v>
      </c>
      <c r="AK151" s="225">
        <v>0</v>
      </c>
      <c r="AL151" s="227">
        <v>0</v>
      </c>
      <c r="AM151" s="241">
        <v>0</v>
      </c>
      <c r="AN151" s="242" t="s">
        <v>1823</v>
      </c>
      <c r="AO151" s="239">
        <v>0</v>
      </c>
      <c r="AP151" s="242" t="s">
        <v>1823</v>
      </c>
      <c r="AQ151" s="229">
        <v>1</v>
      </c>
      <c r="AR151" s="230">
        <v>0</v>
      </c>
      <c r="AS151" s="229">
        <v>0</v>
      </c>
      <c r="AT151" s="230">
        <v>0</v>
      </c>
      <c r="AU151" s="229">
        <v>0</v>
      </c>
      <c r="AV151" s="230">
        <v>0</v>
      </c>
      <c r="AW151" s="241">
        <f t="shared" si="872"/>
        <v>0</v>
      </c>
      <c r="AX151" s="242" t="s">
        <v>1823</v>
      </c>
      <c r="AY151" s="241">
        <f t="shared" si="873"/>
        <v>0</v>
      </c>
      <c r="AZ151" s="242" t="s">
        <v>1823</v>
      </c>
      <c r="BA151" s="241">
        <f>+BC151</f>
        <v>0</v>
      </c>
      <c r="BB151" s="242" t="s">
        <v>1823</v>
      </c>
      <c r="BC151" s="241">
        <f t="shared" si="874"/>
        <v>0</v>
      </c>
      <c r="BD151" s="242" t="s">
        <v>1823</v>
      </c>
      <c r="BE151" s="241">
        <f t="shared" si="875"/>
        <v>0</v>
      </c>
      <c r="BF151" s="242" t="s">
        <v>1823</v>
      </c>
      <c r="BG151" s="241">
        <f t="shared" si="876"/>
        <v>0</v>
      </c>
      <c r="BH151" s="242" t="s">
        <v>1823</v>
      </c>
      <c r="BI151" s="241">
        <f>+BK151</f>
        <v>0</v>
      </c>
      <c r="BJ151" s="242" t="s">
        <v>1823</v>
      </c>
      <c r="BK151" s="241">
        <f t="shared" si="877"/>
        <v>0</v>
      </c>
      <c r="BL151" s="242" t="s">
        <v>1823</v>
      </c>
      <c r="BM151" s="241">
        <v>0</v>
      </c>
      <c r="BN151" s="242" t="s">
        <v>1823</v>
      </c>
      <c r="BO151" s="267"/>
      <c r="BP151" s="248"/>
      <c r="BQ151" s="249"/>
      <c r="BR151" s="248"/>
      <c r="BS151" s="249"/>
      <c r="BT151" s="248"/>
      <c r="BU151" s="249"/>
      <c r="BV151" s="248"/>
      <c r="BW151" s="249"/>
      <c r="BX151" s="248"/>
      <c r="BY151" s="249"/>
      <c r="BZ151" s="248"/>
      <c r="CA151" s="249"/>
      <c r="CB151" s="250" t="s">
        <v>579</v>
      </c>
      <c r="CC151" s="238"/>
      <c r="CD151" s="238"/>
      <c r="CQ151" s="240">
        <f>MAX(H151:AI151)</f>
        <v>4</v>
      </c>
      <c r="CT151" s="437">
        <f t="shared" si="899"/>
        <v>4</v>
      </c>
      <c r="CU151" s="437">
        <f t="shared" si="880"/>
        <v>0</v>
      </c>
      <c r="CV151" s="437">
        <f t="shared" si="881"/>
        <v>0</v>
      </c>
      <c r="CW151" s="437">
        <f t="shared" si="777"/>
        <v>0</v>
      </c>
      <c r="CX151" s="437">
        <f>+P151</f>
        <v>2</v>
      </c>
      <c r="CY151" s="437">
        <f>+R151</f>
        <v>4</v>
      </c>
      <c r="CZ151" s="437">
        <f>+T151</f>
        <v>2</v>
      </c>
      <c r="DA151" s="437">
        <f>+V151</f>
        <v>1</v>
      </c>
      <c r="DB151" s="437">
        <f>+X151</f>
        <v>0</v>
      </c>
      <c r="DC151" s="437">
        <f t="shared" si="827"/>
        <v>0</v>
      </c>
      <c r="DD151" s="437"/>
      <c r="DE151" s="437">
        <f t="shared" si="780"/>
        <v>0</v>
      </c>
      <c r="DF151" s="437">
        <f t="shared" si="781"/>
        <v>0</v>
      </c>
      <c r="DG151" s="496">
        <f t="shared" si="902"/>
        <v>0</v>
      </c>
      <c r="DH151" s="496">
        <f t="shared" si="878"/>
        <v>0</v>
      </c>
      <c r="DI151" s="496">
        <f t="shared" si="767"/>
        <v>0</v>
      </c>
      <c r="DJ151" s="496">
        <f t="shared" si="879"/>
        <v>0</v>
      </c>
      <c r="DK151" s="437">
        <f t="shared" si="855"/>
        <v>1</v>
      </c>
      <c r="DL151" s="633"/>
      <c r="DM151" s="633"/>
      <c r="DO151" s="447">
        <f t="shared" si="889"/>
        <v>2</v>
      </c>
      <c r="DP151" s="447">
        <f t="shared" si="890"/>
        <v>-17</v>
      </c>
      <c r="DQ151" s="447">
        <f t="shared" si="891"/>
        <v>17</v>
      </c>
      <c r="DR151" s="447">
        <f t="shared" si="892"/>
        <v>-2</v>
      </c>
      <c r="DS151" s="447">
        <f t="shared" si="893"/>
        <v>15</v>
      </c>
      <c r="DT151" s="447">
        <f t="shared" si="894"/>
        <v>85</v>
      </c>
      <c r="DU151" s="447">
        <f t="shared" si="895"/>
        <v>-136</v>
      </c>
      <c r="DV151" s="447">
        <f t="shared" si="896"/>
        <v>157</v>
      </c>
      <c r="DW151" s="447">
        <f t="shared" si="897"/>
        <v>-1</v>
      </c>
      <c r="DX151" s="447">
        <f t="shared" si="898"/>
        <v>-3</v>
      </c>
      <c r="DY151" s="447">
        <f t="shared" si="882"/>
        <v>-60</v>
      </c>
      <c r="DZ151" s="447">
        <f t="shared" si="883"/>
        <v>39</v>
      </c>
      <c r="EA151" s="447">
        <f t="shared" si="884"/>
        <v>15</v>
      </c>
      <c r="EB151" s="447">
        <f t="shared" si="885"/>
        <v>-2</v>
      </c>
      <c r="EC151" s="447">
        <f t="shared" si="886"/>
        <v>-15</v>
      </c>
      <c r="ED151" s="447">
        <f t="shared" si="887"/>
        <v>5</v>
      </c>
      <c r="EE151" s="240">
        <f t="shared" si="888"/>
        <v>-74</v>
      </c>
    </row>
    <row r="152" spans="1:135" ht="16.5">
      <c r="A152" s="51" t="s">
        <v>1227</v>
      </c>
      <c r="B152" s="216" t="s">
        <v>31</v>
      </c>
      <c r="D152" s="216" t="s">
        <v>1087</v>
      </c>
      <c r="E152" s="216" t="s">
        <v>1042</v>
      </c>
      <c r="F152" s="222" t="s">
        <v>369</v>
      </c>
      <c r="G152" s="411" t="s">
        <v>84</v>
      </c>
      <c r="H152" s="10">
        <v>3</v>
      </c>
      <c r="I152" s="2"/>
      <c r="J152" s="20" t="str">
        <f>+L152</f>
        <v>?</v>
      </c>
      <c r="K152" s="168" t="s">
        <v>1823</v>
      </c>
      <c r="L152" s="20" t="str">
        <f>+N152</f>
        <v>?</v>
      </c>
      <c r="M152" s="168" t="s">
        <v>1823</v>
      </c>
      <c r="N152" s="10" t="s">
        <v>85</v>
      </c>
      <c r="O152" s="4">
        <v>0</v>
      </c>
      <c r="P152" s="3" t="s">
        <v>85</v>
      </c>
      <c r="Q152" s="4">
        <v>0</v>
      </c>
      <c r="R152" s="3" t="s">
        <v>85</v>
      </c>
      <c r="S152" s="4">
        <v>0</v>
      </c>
      <c r="T152" s="10">
        <v>0</v>
      </c>
      <c r="U152" s="10">
        <v>0</v>
      </c>
      <c r="V152" s="20">
        <f t="shared" ref="V152" si="903">+X152</f>
        <v>0</v>
      </c>
      <c r="W152" s="168" t="s">
        <v>1823</v>
      </c>
      <c r="X152" s="20">
        <v>0</v>
      </c>
      <c r="Y152" s="168" t="s">
        <v>1823</v>
      </c>
      <c r="Z152" s="20">
        <v>0</v>
      </c>
      <c r="AA152" s="166" t="s">
        <v>1823</v>
      </c>
      <c r="AB152" s="527">
        <v>0</v>
      </c>
      <c r="AC152" s="547">
        <v>0</v>
      </c>
      <c r="AD152" s="22">
        <v>0</v>
      </c>
      <c r="AE152" s="168" t="s">
        <v>1823</v>
      </c>
      <c r="AF152" s="10">
        <v>0</v>
      </c>
      <c r="AG152" s="129">
        <v>0</v>
      </c>
      <c r="AH152" s="130"/>
      <c r="AI152" s="129"/>
      <c r="AJ152" s="266"/>
      <c r="AK152" s="225">
        <v>0</v>
      </c>
      <c r="AL152" s="227">
        <v>0</v>
      </c>
      <c r="AM152" s="241">
        <v>0</v>
      </c>
      <c r="AN152" s="242" t="s">
        <v>1823</v>
      </c>
      <c r="AO152" s="239">
        <v>0</v>
      </c>
      <c r="AP152" s="242" t="s">
        <v>1823</v>
      </c>
      <c r="AQ152" s="241">
        <v>0</v>
      </c>
      <c r="AR152" s="242" t="s">
        <v>1823</v>
      </c>
      <c r="AS152" s="229">
        <v>0</v>
      </c>
      <c r="AT152" s="230">
        <v>0</v>
      </c>
      <c r="AU152" s="229">
        <v>0</v>
      </c>
      <c r="AV152" s="230">
        <v>0</v>
      </c>
      <c r="AW152" s="241">
        <f t="shared" si="872"/>
        <v>0</v>
      </c>
      <c r="AX152" s="242" t="s">
        <v>1823</v>
      </c>
      <c r="AY152" s="241">
        <f t="shared" si="873"/>
        <v>0</v>
      </c>
      <c r="AZ152" s="242" t="s">
        <v>1823</v>
      </c>
      <c r="BA152" s="241">
        <f>+BC152</f>
        <v>0</v>
      </c>
      <c r="BB152" s="242" t="s">
        <v>1823</v>
      </c>
      <c r="BC152" s="241">
        <f t="shared" si="874"/>
        <v>0</v>
      </c>
      <c r="BD152" s="242" t="s">
        <v>1823</v>
      </c>
      <c r="BE152" s="241">
        <f t="shared" si="875"/>
        <v>0</v>
      </c>
      <c r="BF152" s="242" t="s">
        <v>1823</v>
      </c>
      <c r="BG152" s="241">
        <f t="shared" si="876"/>
        <v>0</v>
      </c>
      <c r="BH152" s="242" t="s">
        <v>1823</v>
      </c>
      <c r="BI152" s="241">
        <f>+BK152</f>
        <v>0</v>
      </c>
      <c r="BJ152" s="242" t="s">
        <v>1823</v>
      </c>
      <c r="BK152" s="241">
        <f t="shared" si="877"/>
        <v>0</v>
      </c>
      <c r="BL152" s="242" t="s">
        <v>1823</v>
      </c>
      <c r="BM152" s="241">
        <v>0</v>
      </c>
      <c r="BN152" s="242" t="s">
        <v>1823</v>
      </c>
      <c r="BO152" s="267"/>
      <c r="BP152" s="248"/>
      <c r="BQ152" s="249"/>
      <c r="BR152" s="248"/>
      <c r="BS152" s="249"/>
      <c r="BT152" s="248"/>
      <c r="BU152" s="249"/>
      <c r="BV152" s="248"/>
      <c r="BW152" s="249"/>
      <c r="BX152" s="248"/>
      <c r="BY152" s="249"/>
      <c r="BZ152" s="248"/>
      <c r="CA152" s="249"/>
      <c r="CB152" s="236" t="s">
        <v>934</v>
      </c>
      <c r="CE152" s="226"/>
      <c r="CF152" s="227"/>
      <c r="CT152" s="437">
        <f t="shared" si="899"/>
        <v>3</v>
      </c>
      <c r="CU152" s="437"/>
      <c r="CV152" s="437"/>
      <c r="CW152" s="437"/>
      <c r="CX152" s="437"/>
      <c r="CY152" s="437">
        <v>0</v>
      </c>
      <c r="CZ152" s="437">
        <f t="shared" ref="CZ152:CZ183" si="904">IF(U152="nd",+T152,+T152+U152)</f>
        <v>0</v>
      </c>
      <c r="DA152" s="437">
        <f>IF(W152="nd",+V152,+V152+W152)</f>
        <v>0</v>
      </c>
      <c r="DB152" s="437">
        <f>IF(Y152="nd",+X152,+X152+Y152)</f>
        <v>0</v>
      </c>
      <c r="DC152" s="437">
        <f t="shared" si="827"/>
        <v>0</v>
      </c>
      <c r="DD152" s="437">
        <f t="shared" ref="DD152:DD183" si="905">IF(AC152="nd",+AB152,+AB152+AC152)</f>
        <v>0</v>
      </c>
      <c r="DE152" s="437">
        <f t="shared" si="780"/>
        <v>0</v>
      </c>
      <c r="DF152" s="437">
        <f t="shared" si="781"/>
        <v>0</v>
      </c>
      <c r="DG152" s="496">
        <f t="shared" si="902"/>
        <v>0</v>
      </c>
      <c r="DH152" s="496">
        <f t="shared" si="878"/>
        <v>0</v>
      </c>
      <c r="DI152" s="496">
        <f t="shared" si="767"/>
        <v>0</v>
      </c>
      <c r="DJ152" s="496">
        <f t="shared" si="879"/>
        <v>0</v>
      </c>
      <c r="DK152" s="437">
        <f t="shared" si="855"/>
        <v>0</v>
      </c>
      <c r="DL152" s="633"/>
      <c r="DM152" s="633"/>
      <c r="DO152" s="447">
        <f t="shared" si="889"/>
        <v>2</v>
      </c>
      <c r="DP152" s="447">
        <f t="shared" si="890"/>
        <v>-17</v>
      </c>
      <c r="DQ152" s="447">
        <f t="shared" si="891"/>
        <v>17</v>
      </c>
      <c r="DR152" s="447">
        <f t="shared" si="892"/>
        <v>-2</v>
      </c>
      <c r="DS152" s="447">
        <f t="shared" si="893"/>
        <v>15</v>
      </c>
      <c r="DT152" s="447">
        <f t="shared" si="894"/>
        <v>85</v>
      </c>
      <c r="DU152" s="447">
        <f t="shared" si="895"/>
        <v>-136</v>
      </c>
      <c r="DV152" s="447">
        <f t="shared" si="896"/>
        <v>157</v>
      </c>
      <c r="DW152" s="447">
        <f t="shared" si="897"/>
        <v>-1</v>
      </c>
      <c r="DX152" s="447">
        <f t="shared" si="898"/>
        <v>-3</v>
      </c>
      <c r="DY152" s="447">
        <f t="shared" si="882"/>
        <v>-60</v>
      </c>
      <c r="DZ152" s="447">
        <f t="shared" si="883"/>
        <v>39</v>
      </c>
      <c r="EA152" s="447">
        <f t="shared" si="884"/>
        <v>15</v>
      </c>
      <c r="EB152" s="447">
        <f t="shared" si="885"/>
        <v>-2</v>
      </c>
      <c r="EC152" s="447">
        <f t="shared" si="886"/>
        <v>-15</v>
      </c>
      <c r="ED152" s="447">
        <f t="shared" si="887"/>
        <v>5</v>
      </c>
      <c r="EE152" s="240">
        <f t="shared" si="888"/>
        <v>-74</v>
      </c>
    </row>
    <row r="153" spans="1:135" ht="16.5">
      <c r="A153" s="216" t="s">
        <v>1227</v>
      </c>
      <c r="B153" s="216" t="s">
        <v>31</v>
      </c>
      <c r="D153" s="216" t="s">
        <v>1087</v>
      </c>
      <c r="E153" s="216" t="s">
        <v>1040</v>
      </c>
      <c r="F153" s="222" t="s">
        <v>369</v>
      </c>
      <c r="G153" s="411" t="s">
        <v>1236</v>
      </c>
      <c r="H153" s="226">
        <v>0</v>
      </c>
      <c r="I153" s="227">
        <v>0</v>
      </c>
      <c r="J153" s="239">
        <f>+L153</f>
        <v>0</v>
      </c>
      <c r="K153" s="242" t="s">
        <v>1823</v>
      </c>
      <c r="L153" s="241">
        <f>+N153</f>
        <v>0</v>
      </c>
      <c r="M153" s="242" t="s">
        <v>1823</v>
      </c>
      <c r="N153" s="226">
        <v>0</v>
      </c>
      <c r="O153" s="227">
        <v>0</v>
      </c>
      <c r="P153" s="226">
        <v>0</v>
      </c>
      <c r="Q153" s="227">
        <v>0</v>
      </c>
      <c r="R153" s="226">
        <v>0</v>
      </c>
      <c r="S153" s="227">
        <v>0</v>
      </c>
      <c r="T153" s="226">
        <v>0</v>
      </c>
      <c r="U153" s="227">
        <v>0</v>
      </c>
      <c r="V153" s="308">
        <f>+T153</f>
        <v>0</v>
      </c>
      <c r="W153" s="242" t="s">
        <v>1823</v>
      </c>
      <c r="X153" s="308">
        <f>+V153</f>
        <v>0</v>
      </c>
      <c r="Y153" s="242" t="s">
        <v>1823</v>
      </c>
      <c r="Z153" s="308">
        <f>+X153</f>
        <v>0</v>
      </c>
      <c r="AA153" s="252" t="s">
        <v>1823</v>
      </c>
      <c r="AB153" s="523">
        <v>0</v>
      </c>
      <c r="AC153" s="541">
        <v>0</v>
      </c>
      <c r="AD153" s="372">
        <f>+AB153</f>
        <v>0</v>
      </c>
      <c r="AE153" s="242" t="s">
        <v>1823</v>
      </c>
      <c r="AF153" s="225">
        <v>0</v>
      </c>
      <c r="AG153" s="264">
        <v>0</v>
      </c>
      <c r="AH153" s="225">
        <v>0</v>
      </c>
      <c r="AI153" s="264">
        <v>0</v>
      </c>
      <c r="AJ153" s="266"/>
      <c r="AK153" s="241">
        <v>0</v>
      </c>
      <c r="AL153" s="242" t="s">
        <v>1823</v>
      </c>
      <c r="AM153" s="241">
        <v>0</v>
      </c>
      <c r="AN153" s="242" t="s">
        <v>1823</v>
      </c>
      <c r="AO153" s="239">
        <v>0</v>
      </c>
      <c r="AP153" s="242" t="s">
        <v>1823</v>
      </c>
      <c r="AQ153" s="241">
        <v>0</v>
      </c>
      <c r="AR153" s="242" t="s">
        <v>1823</v>
      </c>
      <c r="AS153" s="229">
        <v>0</v>
      </c>
      <c r="AT153" s="230">
        <v>0</v>
      </c>
      <c r="AU153" s="229">
        <v>0</v>
      </c>
      <c r="AV153" s="230">
        <v>0</v>
      </c>
      <c r="AW153" s="241">
        <f t="shared" si="872"/>
        <v>0</v>
      </c>
      <c r="AX153" s="242" t="s">
        <v>1823</v>
      </c>
      <c r="AY153" s="241">
        <f t="shared" si="873"/>
        <v>0</v>
      </c>
      <c r="AZ153" s="242" t="s">
        <v>1823</v>
      </c>
      <c r="BA153" s="241">
        <f>+BC153</f>
        <v>0</v>
      </c>
      <c r="BB153" s="242" t="s">
        <v>1823</v>
      </c>
      <c r="BC153" s="241">
        <f t="shared" si="874"/>
        <v>0</v>
      </c>
      <c r="BD153" s="242" t="s">
        <v>1823</v>
      </c>
      <c r="BE153" s="241">
        <f t="shared" si="875"/>
        <v>0</v>
      </c>
      <c r="BF153" s="242" t="s">
        <v>1823</v>
      </c>
      <c r="BG153" s="241">
        <f t="shared" si="876"/>
        <v>0</v>
      </c>
      <c r="BH153" s="242" t="s">
        <v>1823</v>
      </c>
      <c r="BI153" s="241">
        <f>+BK153</f>
        <v>0</v>
      </c>
      <c r="BJ153" s="242" t="s">
        <v>1823</v>
      </c>
      <c r="BK153" s="241">
        <f t="shared" si="877"/>
        <v>0</v>
      </c>
      <c r="BL153" s="242" t="s">
        <v>1823</v>
      </c>
      <c r="BM153" s="241">
        <v>0</v>
      </c>
      <c r="BN153" s="242" t="s">
        <v>1823</v>
      </c>
      <c r="BO153" s="267"/>
      <c r="BP153" s="248"/>
      <c r="BQ153" s="249"/>
      <c r="BR153" s="248"/>
      <c r="BS153" s="249"/>
      <c r="BT153" s="248"/>
      <c r="BU153" s="249"/>
      <c r="BV153" s="248"/>
      <c r="BW153" s="249"/>
      <c r="BX153" s="248"/>
      <c r="BY153" s="249"/>
      <c r="BZ153" s="248"/>
      <c r="CA153" s="249"/>
      <c r="CB153" s="236" t="s">
        <v>999</v>
      </c>
      <c r="CE153" s="226"/>
      <c r="CF153" s="227"/>
      <c r="CQ153" s="240">
        <f>MAX(H153:AI153)</f>
        <v>0</v>
      </c>
      <c r="CT153" s="437">
        <f t="shared" si="899"/>
        <v>0</v>
      </c>
      <c r="CU153" s="437">
        <f t="shared" ref="CU153:CU184" si="906">IF(K153="nd",+J153,+J153+K153)</f>
        <v>0</v>
      </c>
      <c r="CV153" s="437">
        <f t="shared" ref="CV153:CV184" si="907">IF(M153="nd",+L153,+L153+M153)</f>
        <v>0</v>
      </c>
      <c r="CW153" s="437">
        <f>IF(O153="nd",+N153,+N153+O153)</f>
        <v>0</v>
      </c>
      <c r="CX153" s="437">
        <f t="shared" ref="CX153:CX184" si="908">IF(Q153="nd",+P153,+P153+Q153)</f>
        <v>0</v>
      </c>
      <c r="CY153" s="437">
        <f>IF(S153="nd",+R153,+R153+S153)</f>
        <v>0</v>
      </c>
      <c r="CZ153" s="437">
        <f t="shared" si="904"/>
        <v>0</v>
      </c>
      <c r="DA153" s="437">
        <f>IF(W153="nd",+V153,+V153+W153)</f>
        <v>0</v>
      </c>
      <c r="DB153" s="437">
        <f>IF(Y153="nd",+X153,+X153+Y153)</f>
        <v>0</v>
      </c>
      <c r="DC153" s="437">
        <f t="shared" si="827"/>
        <v>0</v>
      </c>
      <c r="DD153" s="437">
        <f t="shared" si="905"/>
        <v>0</v>
      </c>
      <c r="DE153" s="437">
        <f t="shared" si="780"/>
        <v>0</v>
      </c>
      <c r="DF153" s="437">
        <f t="shared" si="781"/>
        <v>0</v>
      </c>
      <c r="DG153" s="496">
        <f t="shared" si="902"/>
        <v>0</v>
      </c>
      <c r="DH153" s="496">
        <f t="shared" si="878"/>
        <v>0</v>
      </c>
      <c r="DI153" s="496">
        <f t="shared" si="767"/>
        <v>0</v>
      </c>
      <c r="DJ153" s="496">
        <f t="shared" si="879"/>
        <v>0</v>
      </c>
      <c r="DK153" s="437">
        <f t="shared" si="855"/>
        <v>0</v>
      </c>
      <c r="DL153" s="633"/>
      <c r="DM153" s="633"/>
      <c r="DO153" s="447">
        <f t="shared" si="889"/>
        <v>2</v>
      </c>
      <c r="DP153" s="447">
        <f t="shared" si="890"/>
        <v>-17</v>
      </c>
      <c r="DQ153" s="447">
        <f t="shared" si="891"/>
        <v>17</v>
      </c>
      <c r="DR153" s="447">
        <f t="shared" si="892"/>
        <v>-2</v>
      </c>
      <c r="DS153" s="447">
        <f t="shared" si="893"/>
        <v>15</v>
      </c>
      <c r="DT153" s="447">
        <f t="shared" si="894"/>
        <v>85</v>
      </c>
      <c r="DU153" s="447">
        <f t="shared" si="895"/>
        <v>-136</v>
      </c>
      <c r="DV153" s="447">
        <f t="shared" si="896"/>
        <v>157</v>
      </c>
      <c r="DW153" s="447">
        <f t="shared" si="897"/>
        <v>-1</v>
      </c>
      <c r="DX153" s="447">
        <f t="shared" si="898"/>
        <v>-3</v>
      </c>
      <c r="DY153" s="447">
        <f t="shared" si="882"/>
        <v>-60</v>
      </c>
      <c r="DZ153" s="447">
        <f t="shared" si="883"/>
        <v>39</v>
      </c>
      <c r="EA153" s="447">
        <f t="shared" si="884"/>
        <v>15</v>
      </c>
      <c r="EB153" s="447">
        <f t="shared" si="885"/>
        <v>-2</v>
      </c>
      <c r="EC153" s="447">
        <f t="shared" si="886"/>
        <v>-15</v>
      </c>
      <c r="ED153" s="447">
        <f t="shared" si="887"/>
        <v>5</v>
      </c>
      <c r="EE153" s="240">
        <f t="shared" si="888"/>
        <v>-74</v>
      </c>
    </row>
    <row r="154" spans="1:135" ht="16.5">
      <c r="A154" s="51" t="s">
        <v>1232</v>
      </c>
      <c r="B154" s="216" t="s">
        <v>31</v>
      </c>
      <c r="D154" s="216" t="s">
        <v>1087</v>
      </c>
      <c r="E154" s="216" t="s">
        <v>1040</v>
      </c>
      <c r="F154" s="222" t="s">
        <v>392</v>
      </c>
      <c r="G154" s="411" t="s">
        <v>349</v>
      </c>
      <c r="H154" s="226">
        <v>10</v>
      </c>
      <c r="I154" s="227">
        <v>10</v>
      </c>
      <c r="J154" s="226">
        <v>10</v>
      </c>
      <c r="K154" s="226">
        <v>20</v>
      </c>
      <c r="L154" s="225">
        <v>7</v>
      </c>
      <c r="M154" s="227">
        <v>10</v>
      </c>
      <c r="N154" s="226">
        <v>12</v>
      </c>
      <c r="O154" s="227">
        <v>11</v>
      </c>
      <c r="P154" s="226">
        <v>8</v>
      </c>
      <c r="Q154" s="227">
        <v>10</v>
      </c>
      <c r="R154" s="225">
        <v>9</v>
      </c>
      <c r="S154" s="227">
        <v>10</v>
      </c>
      <c r="T154" s="22">
        <f>+R154</f>
        <v>9</v>
      </c>
      <c r="U154" s="22">
        <f>+S154</f>
        <v>10</v>
      </c>
      <c r="V154" s="225">
        <v>5</v>
      </c>
      <c r="W154" s="227">
        <v>14</v>
      </c>
      <c r="X154" s="479">
        <f>+Z154</f>
        <v>28</v>
      </c>
      <c r="Y154" s="445">
        <f>+AA154</f>
        <v>10</v>
      </c>
      <c r="Z154" s="479">
        <f>+AB154</f>
        <v>28</v>
      </c>
      <c r="AA154" s="479">
        <f>+AC154</f>
        <v>10</v>
      </c>
      <c r="AB154" s="523">
        <v>28</v>
      </c>
      <c r="AC154" s="541">
        <v>10</v>
      </c>
      <c r="AD154" s="263">
        <v>32</v>
      </c>
      <c r="AE154" s="264">
        <v>16</v>
      </c>
      <c r="AF154" s="33">
        <v>32</v>
      </c>
      <c r="AG154" s="412">
        <v>23</v>
      </c>
      <c r="AH154" s="52">
        <v>34</v>
      </c>
      <c r="AI154" s="131">
        <v>20</v>
      </c>
      <c r="AJ154" s="266"/>
      <c r="AK154" s="225">
        <v>25</v>
      </c>
      <c r="AL154" s="227">
        <v>22</v>
      </c>
      <c r="AM154" s="225">
        <v>30</v>
      </c>
      <c r="AN154" s="227">
        <v>11</v>
      </c>
      <c r="AO154" s="442">
        <f>+AM154</f>
        <v>30</v>
      </c>
      <c r="AP154" s="444">
        <f>+AN154</f>
        <v>11</v>
      </c>
      <c r="AQ154" s="442">
        <f>+AO154</f>
        <v>30</v>
      </c>
      <c r="AR154" s="444">
        <f>+AP154</f>
        <v>11</v>
      </c>
      <c r="AS154" s="229">
        <v>6</v>
      </c>
      <c r="AT154" s="230">
        <v>5</v>
      </c>
      <c r="AU154" s="229">
        <v>12</v>
      </c>
      <c r="AV154" s="230">
        <v>5</v>
      </c>
      <c r="AW154" s="241">
        <v>0</v>
      </c>
      <c r="AX154" s="242" t="s">
        <v>1823</v>
      </c>
      <c r="AY154" s="241">
        <v>0</v>
      </c>
      <c r="AZ154" s="242" t="s">
        <v>1823</v>
      </c>
      <c r="BA154" s="241">
        <v>0</v>
      </c>
      <c r="BB154" s="242" t="s">
        <v>1823</v>
      </c>
      <c r="BC154" s="241">
        <v>0</v>
      </c>
      <c r="BD154" s="242" t="s">
        <v>1823</v>
      </c>
      <c r="BE154" s="241">
        <v>0</v>
      </c>
      <c r="BF154" s="242" t="s">
        <v>1823</v>
      </c>
      <c r="BG154" s="241">
        <v>0</v>
      </c>
      <c r="BH154" s="242" t="s">
        <v>1823</v>
      </c>
      <c r="BI154" s="241">
        <v>0</v>
      </c>
      <c r="BJ154" s="242" t="s">
        <v>1823</v>
      </c>
      <c r="BK154" s="241">
        <v>0</v>
      </c>
      <c r="BL154" s="242" t="s">
        <v>1823</v>
      </c>
      <c r="BM154" s="241">
        <v>0</v>
      </c>
      <c r="BN154" s="242" t="s">
        <v>1823</v>
      </c>
      <c r="BO154" s="267"/>
      <c r="BP154" s="248"/>
      <c r="BQ154" s="249"/>
      <c r="BR154" s="248"/>
      <c r="BS154" s="249"/>
      <c r="BT154" s="248"/>
      <c r="BU154" s="249"/>
      <c r="BV154" s="248"/>
      <c r="BW154" s="249"/>
      <c r="BX154" s="248">
        <v>18</v>
      </c>
      <c r="BY154" s="249">
        <v>8</v>
      </c>
      <c r="BZ154" s="248"/>
      <c r="CA154" s="249"/>
      <c r="CB154" s="250" t="s">
        <v>262</v>
      </c>
      <c r="CC154" s="238" t="s">
        <v>605</v>
      </c>
      <c r="CD154" s="238"/>
      <c r="CE154" s="226"/>
      <c r="CF154" s="227"/>
      <c r="CQ154" s="240">
        <f>MAX(H154:AI154)</f>
        <v>34</v>
      </c>
      <c r="CT154" s="437">
        <f t="shared" si="899"/>
        <v>20</v>
      </c>
      <c r="CU154" s="437">
        <f t="shared" si="906"/>
        <v>30</v>
      </c>
      <c r="CV154" s="437">
        <f t="shared" si="907"/>
        <v>17</v>
      </c>
      <c r="CW154" s="437">
        <f>IF(O154="nd",+N154,+N154+O154)</f>
        <v>23</v>
      </c>
      <c r="CX154" s="437">
        <f t="shared" si="908"/>
        <v>18</v>
      </c>
      <c r="CY154" s="437">
        <f>IF(S154="nd",+R154,+R154+S154)</f>
        <v>19</v>
      </c>
      <c r="CZ154" s="437">
        <f t="shared" si="904"/>
        <v>19</v>
      </c>
      <c r="DA154" s="437">
        <f>IF(W154="nd",+V154,+V154+W154)</f>
        <v>19</v>
      </c>
      <c r="DB154" s="437">
        <f>IF(Y154="nd",+X154,+X154+Y154)</f>
        <v>38</v>
      </c>
      <c r="DC154" s="437">
        <f t="shared" si="827"/>
        <v>38</v>
      </c>
      <c r="DD154" s="437">
        <f t="shared" si="905"/>
        <v>38</v>
      </c>
      <c r="DE154" s="437">
        <f t="shared" si="780"/>
        <v>48</v>
      </c>
      <c r="DF154" s="437">
        <f t="shared" si="781"/>
        <v>55</v>
      </c>
      <c r="DG154" s="496">
        <f t="shared" si="902"/>
        <v>54</v>
      </c>
      <c r="DH154" s="496">
        <f t="shared" si="878"/>
        <v>47</v>
      </c>
      <c r="DI154" s="496">
        <f t="shared" si="767"/>
        <v>41</v>
      </c>
      <c r="DJ154" s="496">
        <f t="shared" si="879"/>
        <v>41</v>
      </c>
      <c r="DK154" s="437">
        <f t="shared" si="855"/>
        <v>41</v>
      </c>
      <c r="DL154" s="633"/>
      <c r="DM154" s="633"/>
      <c r="DO154" s="447">
        <f t="shared" si="889"/>
        <v>-11</v>
      </c>
      <c r="DP154" s="447">
        <f t="shared" si="890"/>
        <v>-11</v>
      </c>
      <c r="DQ154" s="447">
        <f t="shared" si="891"/>
        <v>12</v>
      </c>
      <c r="DR154" s="447">
        <f t="shared" si="892"/>
        <v>-1</v>
      </c>
      <c r="DS154" s="447">
        <f t="shared" si="893"/>
        <v>11</v>
      </c>
      <c r="DT154" s="447">
        <f t="shared" si="894"/>
        <v>85</v>
      </c>
      <c r="DU154" s="447">
        <f t="shared" si="895"/>
        <v>-136</v>
      </c>
      <c r="DV154" s="447">
        <f t="shared" si="896"/>
        <v>176</v>
      </c>
      <c r="DW154" s="447">
        <f t="shared" si="897"/>
        <v>-1</v>
      </c>
      <c r="DX154" s="447">
        <f t="shared" si="898"/>
        <v>-3</v>
      </c>
      <c r="DY154" s="447">
        <f t="shared" si="882"/>
        <v>-50</v>
      </c>
      <c r="DZ154" s="447">
        <f t="shared" si="883"/>
        <v>46</v>
      </c>
      <c r="EA154" s="447">
        <f t="shared" si="884"/>
        <v>14</v>
      </c>
      <c r="EB154" s="447">
        <f t="shared" si="885"/>
        <v>4</v>
      </c>
      <c r="EC154" s="447">
        <f t="shared" si="886"/>
        <v>-28</v>
      </c>
      <c r="ED154" s="447">
        <f t="shared" si="887"/>
        <v>5</v>
      </c>
      <c r="EE154" s="240">
        <f t="shared" si="888"/>
        <v>-74</v>
      </c>
    </row>
    <row r="155" spans="1:135" ht="16.5">
      <c r="A155" s="51" t="s">
        <v>1227</v>
      </c>
      <c r="B155" s="216" t="s">
        <v>31</v>
      </c>
      <c r="D155" s="216" t="s">
        <v>1087</v>
      </c>
      <c r="E155" s="216" t="s">
        <v>1040</v>
      </c>
      <c r="F155" s="222" t="s">
        <v>392</v>
      </c>
      <c r="G155" s="411" t="s">
        <v>395</v>
      </c>
      <c r="H155" s="226">
        <v>11</v>
      </c>
      <c r="I155" s="227"/>
      <c r="J155" s="226">
        <v>12</v>
      </c>
      <c r="K155" s="226">
        <v>0</v>
      </c>
      <c r="L155" s="225">
        <v>7</v>
      </c>
      <c r="M155" s="227">
        <v>0</v>
      </c>
      <c r="N155" s="271">
        <v>3</v>
      </c>
      <c r="O155" s="272" t="s">
        <v>1267</v>
      </c>
      <c r="P155" s="226">
        <v>3</v>
      </c>
      <c r="Q155" s="227">
        <v>0</v>
      </c>
      <c r="R155" s="271">
        <v>1</v>
      </c>
      <c r="S155" s="416" t="s">
        <v>1274</v>
      </c>
      <c r="T155" s="22">
        <f>++R155</f>
        <v>1</v>
      </c>
      <c r="U155" s="168" t="s">
        <v>1823</v>
      </c>
      <c r="V155" s="271">
        <v>1</v>
      </c>
      <c r="W155" s="272" t="s">
        <v>1268</v>
      </c>
      <c r="X155" s="226">
        <v>0</v>
      </c>
      <c r="Y155" s="4" t="s">
        <v>1268</v>
      </c>
      <c r="Z155" s="22">
        <f t="shared" ref="Z155" si="909">+X155</f>
        <v>0</v>
      </c>
      <c r="AA155" s="166" t="s">
        <v>1823</v>
      </c>
      <c r="AB155" s="523">
        <v>0</v>
      </c>
      <c r="AC155" s="524">
        <v>0</v>
      </c>
      <c r="AD155" s="263">
        <v>0</v>
      </c>
      <c r="AE155" s="264">
        <v>0</v>
      </c>
      <c r="AF155" s="39">
        <v>5</v>
      </c>
      <c r="AG155" s="264">
        <v>0</v>
      </c>
      <c r="AH155" s="263">
        <v>0</v>
      </c>
      <c r="AI155" s="264">
        <v>0</v>
      </c>
      <c r="AJ155" s="266"/>
      <c r="AK155" s="225">
        <v>1</v>
      </c>
      <c r="AL155" s="227">
        <v>0</v>
      </c>
      <c r="AM155" s="225">
        <v>0</v>
      </c>
      <c r="AN155" s="227">
        <v>0</v>
      </c>
      <c r="AO155" s="239">
        <f t="shared" ref="AO155" si="910">+AM155</f>
        <v>0</v>
      </c>
      <c r="AP155" s="242" t="s">
        <v>1823</v>
      </c>
      <c r="AQ155" s="241">
        <f t="shared" ref="AQ155" si="911">+AO155</f>
        <v>0</v>
      </c>
      <c r="AR155" s="242" t="s">
        <v>1823</v>
      </c>
      <c r="AS155" s="229">
        <v>0</v>
      </c>
      <c r="AT155" s="230">
        <v>0</v>
      </c>
      <c r="AU155" s="229">
        <v>0</v>
      </c>
      <c r="AV155" s="230">
        <v>0</v>
      </c>
      <c r="AW155" s="241">
        <v>0</v>
      </c>
      <c r="AX155" s="242" t="s">
        <v>1823</v>
      </c>
      <c r="AY155" s="241">
        <v>0</v>
      </c>
      <c r="AZ155" s="242" t="s">
        <v>1823</v>
      </c>
      <c r="BA155" s="241">
        <v>0</v>
      </c>
      <c r="BB155" s="242" t="s">
        <v>1823</v>
      </c>
      <c r="BC155" s="241">
        <v>0</v>
      </c>
      <c r="BD155" s="242" t="s">
        <v>1823</v>
      </c>
      <c r="BE155" s="241">
        <v>0</v>
      </c>
      <c r="BF155" s="242" t="s">
        <v>1823</v>
      </c>
      <c r="BG155" s="241">
        <v>0</v>
      </c>
      <c r="BH155" s="242" t="s">
        <v>1823</v>
      </c>
      <c r="BI155" s="241">
        <v>0</v>
      </c>
      <c r="BJ155" s="242" t="s">
        <v>1823</v>
      </c>
      <c r="BK155" s="241">
        <v>0</v>
      </c>
      <c r="BL155" s="242" t="s">
        <v>1823</v>
      </c>
      <c r="BM155" s="241">
        <v>0</v>
      </c>
      <c r="BN155" s="242" t="s">
        <v>1823</v>
      </c>
      <c r="BO155" s="267"/>
      <c r="BP155" s="248"/>
      <c r="BQ155" s="249"/>
      <c r="BR155" s="248"/>
      <c r="BS155" s="249"/>
      <c r="BT155" s="248"/>
      <c r="BU155" s="249"/>
      <c r="BV155" s="248"/>
      <c r="BW155" s="249"/>
      <c r="BX155" s="248"/>
      <c r="BY155" s="249"/>
      <c r="BZ155" s="248"/>
      <c r="CA155" s="249"/>
      <c r="CB155" s="250" t="s">
        <v>262</v>
      </c>
      <c r="CC155" s="238" t="s">
        <v>605</v>
      </c>
      <c r="CD155" s="238"/>
      <c r="CE155" s="226"/>
      <c r="CF155" s="227"/>
      <c r="CQ155" s="240">
        <f>MAX(H155:AI155)</f>
        <v>12</v>
      </c>
      <c r="CT155" s="437">
        <f t="shared" si="899"/>
        <v>11</v>
      </c>
      <c r="CU155" s="437">
        <f t="shared" si="906"/>
        <v>12</v>
      </c>
      <c r="CV155" s="437">
        <f t="shared" si="907"/>
        <v>7</v>
      </c>
      <c r="CW155" s="437">
        <f>+N155</f>
        <v>3</v>
      </c>
      <c r="CX155" s="437">
        <f t="shared" si="908"/>
        <v>3</v>
      </c>
      <c r="CY155" s="437">
        <f>+R155</f>
        <v>1</v>
      </c>
      <c r="CZ155" s="437">
        <f t="shared" si="904"/>
        <v>1</v>
      </c>
      <c r="DA155" s="437">
        <f>+V155</f>
        <v>1</v>
      </c>
      <c r="DB155" s="437">
        <v>0</v>
      </c>
      <c r="DC155" s="437">
        <f t="shared" si="827"/>
        <v>0</v>
      </c>
      <c r="DD155" s="437">
        <f t="shared" si="905"/>
        <v>0</v>
      </c>
      <c r="DE155" s="437">
        <f t="shared" si="780"/>
        <v>0</v>
      </c>
      <c r="DF155" s="437">
        <f t="shared" si="781"/>
        <v>5</v>
      </c>
      <c r="DG155" s="496">
        <f t="shared" si="902"/>
        <v>0</v>
      </c>
      <c r="DH155" s="496">
        <f t="shared" si="878"/>
        <v>1</v>
      </c>
      <c r="DI155" s="496">
        <f t="shared" si="767"/>
        <v>0</v>
      </c>
      <c r="DJ155" s="496">
        <f t="shared" si="879"/>
        <v>0</v>
      </c>
      <c r="DK155" s="437">
        <f t="shared" si="855"/>
        <v>0</v>
      </c>
      <c r="DL155" s="633"/>
      <c r="DM155" s="633"/>
      <c r="DO155" s="447">
        <f t="shared" si="889"/>
        <v>-16</v>
      </c>
      <c r="DP155" s="447">
        <f t="shared" si="890"/>
        <v>-15</v>
      </c>
      <c r="DQ155" s="447">
        <f t="shared" si="891"/>
        <v>12</v>
      </c>
      <c r="DR155" s="447">
        <f t="shared" si="892"/>
        <v>-3</v>
      </c>
      <c r="DS155" s="447">
        <f t="shared" si="893"/>
        <v>9</v>
      </c>
      <c r="DT155" s="447">
        <f t="shared" si="894"/>
        <v>85</v>
      </c>
      <c r="DU155" s="447">
        <f t="shared" si="895"/>
        <v>-136</v>
      </c>
      <c r="DV155" s="447">
        <f t="shared" si="896"/>
        <v>175</v>
      </c>
      <c r="DW155" s="447">
        <f t="shared" si="897"/>
        <v>-1</v>
      </c>
      <c r="DX155" s="447">
        <f t="shared" si="898"/>
        <v>-3</v>
      </c>
      <c r="DY155" s="447">
        <f t="shared" si="882"/>
        <v>-50</v>
      </c>
      <c r="DZ155" s="447">
        <f t="shared" si="883"/>
        <v>51</v>
      </c>
      <c r="EA155" s="447">
        <f t="shared" si="884"/>
        <v>9</v>
      </c>
      <c r="EB155" s="447">
        <f t="shared" si="885"/>
        <v>5</v>
      </c>
      <c r="EC155" s="447">
        <f t="shared" si="886"/>
        <v>-28</v>
      </c>
      <c r="ED155" s="447">
        <f t="shared" si="887"/>
        <v>5</v>
      </c>
      <c r="EE155" s="240">
        <f t="shared" si="888"/>
        <v>-74</v>
      </c>
    </row>
    <row r="156" spans="1:135" ht="16.5">
      <c r="A156" s="216" t="s">
        <v>1227</v>
      </c>
      <c r="B156" s="216" t="s">
        <v>31</v>
      </c>
      <c r="D156" s="216" t="s">
        <v>1087</v>
      </c>
      <c r="E156" s="216" t="s">
        <v>1043</v>
      </c>
      <c r="F156" s="222" t="s">
        <v>392</v>
      </c>
      <c r="G156" s="411" t="s">
        <v>1748</v>
      </c>
      <c r="H156" s="239">
        <f>+J156</f>
        <v>0</v>
      </c>
      <c r="I156" s="242" t="s">
        <v>1823</v>
      </c>
      <c r="J156" s="225">
        <v>0</v>
      </c>
      <c r="K156" s="226">
        <v>0</v>
      </c>
      <c r="L156" s="225">
        <v>0</v>
      </c>
      <c r="M156" s="227">
        <v>0</v>
      </c>
      <c r="N156" s="239">
        <f t="shared" ref="N156" si="912">+P156</f>
        <v>0</v>
      </c>
      <c r="O156" s="242" t="s">
        <v>1823</v>
      </c>
      <c r="P156" s="239">
        <f t="shared" ref="P156" si="913">+R156</f>
        <v>0</v>
      </c>
      <c r="Q156" s="242" t="s">
        <v>1823</v>
      </c>
      <c r="R156" s="225">
        <v>0</v>
      </c>
      <c r="S156" s="227">
        <v>0</v>
      </c>
      <c r="T156" s="239">
        <f>+R156</f>
        <v>0</v>
      </c>
      <c r="U156" s="242" t="s">
        <v>1823</v>
      </c>
      <c r="V156" s="225">
        <v>1</v>
      </c>
      <c r="W156" s="227">
        <v>0</v>
      </c>
      <c r="X156" s="239">
        <f>+Z156</f>
        <v>1</v>
      </c>
      <c r="Y156" s="242" t="s">
        <v>1823</v>
      </c>
      <c r="Z156" s="226">
        <v>1</v>
      </c>
      <c r="AA156" s="226">
        <v>0</v>
      </c>
      <c r="AB156" s="523">
        <v>1</v>
      </c>
      <c r="AC156" s="524">
        <v>0</v>
      </c>
      <c r="AD156" s="263">
        <v>1</v>
      </c>
      <c r="AE156" s="264">
        <v>0</v>
      </c>
      <c r="AF156" s="279">
        <v>1</v>
      </c>
      <c r="AG156" s="284">
        <v>0</v>
      </c>
      <c r="AH156" s="239">
        <v>0</v>
      </c>
      <c r="AI156" s="242" t="s">
        <v>1823</v>
      </c>
      <c r="AJ156" s="266"/>
      <c r="AK156" s="225">
        <v>0</v>
      </c>
      <c r="AL156" s="227">
        <v>0</v>
      </c>
      <c r="AM156" s="225">
        <v>0</v>
      </c>
      <c r="AN156" s="227">
        <v>0</v>
      </c>
      <c r="AO156" s="239">
        <f t="shared" ref="AO156" si="914">+AM156</f>
        <v>0</v>
      </c>
      <c r="AP156" s="242" t="s">
        <v>1823</v>
      </c>
      <c r="AQ156" s="241">
        <f t="shared" ref="AQ156" si="915">+AO156</f>
        <v>0</v>
      </c>
      <c r="AR156" s="242" t="s">
        <v>1823</v>
      </c>
      <c r="AS156" s="229">
        <v>0</v>
      </c>
      <c r="AT156" s="230">
        <v>0</v>
      </c>
      <c r="AU156" s="229">
        <v>0</v>
      </c>
      <c r="AV156" s="230">
        <v>0</v>
      </c>
      <c r="AW156" s="241">
        <v>0</v>
      </c>
      <c r="AX156" s="242" t="s">
        <v>1823</v>
      </c>
      <c r="AY156" s="241">
        <v>0</v>
      </c>
      <c r="AZ156" s="242" t="s">
        <v>1823</v>
      </c>
      <c r="BA156" s="241">
        <v>0</v>
      </c>
      <c r="BB156" s="242" t="s">
        <v>1823</v>
      </c>
      <c r="BC156" s="241">
        <v>0</v>
      </c>
      <c r="BD156" s="242" t="s">
        <v>1823</v>
      </c>
      <c r="BE156" s="241">
        <v>0</v>
      </c>
      <c r="BF156" s="242" t="s">
        <v>1823</v>
      </c>
      <c r="BG156" s="241">
        <v>0</v>
      </c>
      <c r="BH156" s="242" t="s">
        <v>1823</v>
      </c>
      <c r="BI156" s="229">
        <v>2</v>
      </c>
      <c r="BJ156" s="230">
        <v>0</v>
      </c>
      <c r="BK156" s="241">
        <f>+BM156</f>
        <v>1</v>
      </c>
      <c r="BL156" s="242" t="s">
        <v>1823</v>
      </c>
      <c r="BM156" s="313">
        <v>1</v>
      </c>
      <c r="BN156" s="313">
        <v>0</v>
      </c>
      <c r="BO156" s="267"/>
      <c r="BP156" s="248"/>
      <c r="BQ156" s="249"/>
      <c r="BR156" s="248"/>
      <c r="BS156" s="249"/>
      <c r="BT156" s="248"/>
      <c r="BU156" s="249"/>
      <c r="BV156" s="248"/>
      <c r="BW156" s="249"/>
      <c r="BX156" s="248"/>
      <c r="BY156" s="249"/>
      <c r="BZ156" s="248"/>
      <c r="CA156" s="249"/>
      <c r="CB156" s="250" t="s">
        <v>262</v>
      </c>
      <c r="CC156" s="238" t="s">
        <v>767</v>
      </c>
      <c r="CD156" s="238"/>
      <c r="CE156" s="226"/>
      <c r="CF156" s="227"/>
      <c r="CQ156" s="240">
        <f>MAX(H156:AI156)</f>
        <v>1</v>
      </c>
      <c r="CT156" s="437">
        <f t="shared" si="899"/>
        <v>0</v>
      </c>
      <c r="CU156" s="437">
        <f t="shared" si="906"/>
        <v>0</v>
      </c>
      <c r="CV156" s="437">
        <f t="shared" si="907"/>
        <v>0</v>
      </c>
      <c r="CW156" s="437">
        <f t="shared" ref="CW156:CW187" si="916">IF(O156="nd",+N156,+N156+O156)</f>
        <v>0</v>
      </c>
      <c r="CX156" s="437">
        <f t="shared" si="908"/>
        <v>0</v>
      </c>
      <c r="CY156" s="437">
        <f t="shared" ref="CY156:CY187" si="917">IF(S156="nd",+R156,+R156+S156)</f>
        <v>0</v>
      </c>
      <c r="CZ156" s="437">
        <f t="shared" si="904"/>
        <v>0</v>
      </c>
      <c r="DA156" s="437">
        <f>IF(W156="nd",+V156,+V156+W156)</f>
        <v>1</v>
      </c>
      <c r="DB156" s="437">
        <f>IF(Y156="nd",+X156,+X156+Y156)</f>
        <v>1</v>
      </c>
      <c r="DC156" s="437">
        <f t="shared" si="827"/>
        <v>1</v>
      </c>
      <c r="DD156" s="437">
        <f t="shared" si="905"/>
        <v>1</v>
      </c>
      <c r="DE156" s="437">
        <f t="shared" si="780"/>
        <v>1</v>
      </c>
      <c r="DF156" s="437">
        <f t="shared" si="781"/>
        <v>1</v>
      </c>
      <c r="DG156" s="496">
        <f t="shared" si="902"/>
        <v>0</v>
      </c>
      <c r="DH156" s="496">
        <f t="shared" si="878"/>
        <v>0</v>
      </c>
      <c r="DI156" s="496">
        <f t="shared" si="767"/>
        <v>0</v>
      </c>
      <c r="DJ156" s="496">
        <f t="shared" si="879"/>
        <v>0</v>
      </c>
      <c r="DK156" s="437">
        <f t="shared" si="855"/>
        <v>0</v>
      </c>
      <c r="DL156" s="633"/>
      <c r="DM156" s="633"/>
      <c r="DO156" s="447">
        <f t="shared" si="889"/>
        <v>-16</v>
      </c>
      <c r="DP156" s="447">
        <f t="shared" si="890"/>
        <v>-15</v>
      </c>
      <c r="DQ156" s="447">
        <f t="shared" si="891"/>
        <v>12</v>
      </c>
      <c r="DR156" s="447">
        <f t="shared" si="892"/>
        <v>-3</v>
      </c>
      <c r="DS156" s="447">
        <f t="shared" si="893"/>
        <v>9</v>
      </c>
      <c r="DT156" s="447">
        <f t="shared" si="894"/>
        <v>85</v>
      </c>
      <c r="DU156" s="447">
        <f t="shared" si="895"/>
        <v>-135</v>
      </c>
      <c r="DV156" s="447">
        <f t="shared" si="896"/>
        <v>175</v>
      </c>
      <c r="DW156" s="447">
        <f t="shared" si="897"/>
        <v>-1</v>
      </c>
      <c r="DX156" s="447">
        <f t="shared" si="898"/>
        <v>-3</v>
      </c>
      <c r="DY156" s="447">
        <f t="shared" si="882"/>
        <v>-50</v>
      </c>
      <c r="DZ156" s="447">
        <f t="shared" si="883"/>
        <v>51</v>
      </c>
      <c r="EA156" s="447">
        <f t="shared" si="884"/>
        <v>8</v>
      </c>
      <c r="EB156" s="447">
        <f t="shared" si="885"/>
        <v>5</v>
      </c>
      <c r="EC156" s="447">
        <f t="shared" si="886"/>
        <v>-28</v>
      </c>
      <c r="ED156" s="447">
        <f t="shared" si="887"/>
        <v>5</v>
      </c>
      <c r="EE156" s="240">
        <f t="shared" si="888"/>
        <v>-74</v>
      </c>
    </row>
    <row r="157" spans="1:135">
      <c r="A157" s="216" t="s">
        <v>1227</v>
      </c>
      <c r="B157" s="216" t="s">
        <v>31</v>
      </c>
      <c r="D157" s="216" t="s">
        <v>1087</v>
      </c>
      <c r="E157" s="216" t="s">
        <v>1040</v>
      </c>
      <c r="F157" s="222" t="s">
        <v>392</v>
      </c>
      <c r="G157" s="51" t="s">
        <v>1749</v>
      </c>
      <c r="H157" s="226">
        <v>0</v>
      </c>
      <c r="I157" s="264">
        <v>0</v>
      </c>
      <c r="J157" s="226">
        <v>0</v>
      </c>
      <c r="K157" s="264">
        <v>0</v>
      </c>
      <c r="L157" s="226">
        <v>0</v>
      </c>
      <c r="M157" s="264">
        <v>0</v>
      </c>
      <c r="N157" s="226">
        <v>0</v>
      </c>
      <c r="O157" s="264">
        <v>0</v>
      </c>
      <c r="P157" s="226">
        <v>0</v>
      </c>
      <c r="Q157" s="264">
        <v>0</v>
      </c>
      <c r="R157" s="226">
        <v>0</v>
      </c>
      <c r="S157" s="264">
        <v>0</v>
      </c>
      <c r="T157" s="239">
        <f>+R157</f>
        <v>0</v>
      </c>
      <c r="U157" s="242" t="s">
        <v>1823</v>
      </c>
      <c r="V157" s="225">
        <v>0</v>
      </c>
      <c r="W157" s="227">
        <v>0</v>
      </c>
      <c r="X157" s="239">
        <v>0</v>
      </c>
      <c r="Y157" s="242" t="s">
        <v>1823</v>
      </c>
      <c r="Z157" s="239">
        <v>0</v>
      </c>
      <c r="AA157" s="252" t="s">
        <v>1823</v>
      </c>
      <c r="AB157" s="523">
        <v>0</v>
      </c>
      <c r="AC157" s="524">
        <v>0</v>
      </c>
      <c r="AD157" s="263">
        <v>0</v>
      </c>
      <c r="AE157" s="264">
        <v>0</v>
      </c>
      <c r="AF157" s="225">
        <v>0</v>
      </c>
      <c r="AG157" s="227">
        <v>0</v>
      </c>
      <c r="AH157" s="263">
        <v>0</v>
      </c>
      <c r="AI157" s="264">
        <v>0</v>
      </c>
      <c r="AJ157" s="266"/>
      <c r="AK157" s="225">
        <v>0</v>
      </c>
      <c r="AL157" s="227">
        <v>0</v>
      </c>
      <c r="AM157" s="225">
        <v>0</v>
      </c>
      <c r="AN157" s="227">
        <v>0</v>
      </c>
      <c r="AO157" s="239">
        <f t="shared" ref="AO157" si="918">+AM157</f>
        <v>0</v>
      </c>
      <c r="AP157" s="242" t="s">
        <v>1823</v>
      </c>
      <c r="AQ157" s="241">
        <f t="shared" ref="AQ157" si="919">+AO157</f>
        <v>0</v>
      </c>
      <c r="AR157" s="242" t="s">
        <v>1823</v>
      </c>
      <c r="AS157" s="229">
        <v>0</v>
      </c>
      <c r="AT157" s="230">
        <v>0</v>
      </c>
      <c r="AU157" s="229">
        <v>0</v>
      </c>
      <c r="AV157" s="230">
        <v>0</v>
      </c>
      <c r="AW157" s="241">
        <v>0</v>
      </c>
      <c r="AX157" s="242" t="s">
        <v>1823</v>
      </c>
      <c r="AY157" s="241">
        <v>0</v>
      </c>
      <c r="AZ157" s="242" t="s">
        <v>1823</v>
      </c>
      <c r="BA157" s="241">
        <v>0</v>
      </c>
      <c r="BB157" s="242" t="s">
        <v>1823</v>
      </c>
      <c r="BC157" s="241">
        <v>0</v>
      </c>
      <c r="BD157" s="242" t="s">
        <v>1823</v>
      </c>
      <c r="BE157" s="241">
        <v>0</v>
      </c>
      <c r="BF157" s="242" t="s">
        <v>1823</v>
      </c>
      <c r="BG157" s="241">
        <v>0</v>
      </c>
      <c r="BH157" s="242" t="s">
        <v>1823</v>
      </c>
      <c r="BI157" s="241">
        <v>0</v>
      </c>
      <c r="BJ157" s="242" t="s">
        <v>1823</v>
      </c>
      <c r="BK157" s="241">
        <v>0</v>
      </c>
      <c r="BL157" s="242" t="s">
        <v>1823</v>
      </c>
      <c r="BM157" s="241">
        <v>0</v>
      </c>
      <c r="BN157" s="242" t="s">
        <v>1823</v>
      </c>
      <c r="BO157" s="267"/>
      <c r="BP157" s="248"/>
      <c r="BQ157" s="249"/>
      <c r="BR157" s="248"/>
      <c r="BS157" s="249"/>
      <c r="BT157" s="248">
        <v>2</v>
      </c>
      <c r="BU157" s="249">
        <v>0</v>
      </c>
      <c r="BV157" s="248"/>
      <c r="BW157" s="249"/>
      <c r="BX157" s="248"/>
      <c r="BY157" s="249"/>
      <c r="BZ157" s="248"/>
      <c r="CA157" s="249"/>
      <c r="CB157" s="250"/>
      <c r="CC157" s="238"/>
      <c r="CD157" s="238"/>
      <c r="CE157" s="226"/>
      <c r="CF157" s="227"/>
      <c r="CQ157" s="240">
        <f>MAX(H157:AI157)</f>
        <v>0</v>
      </c>
      <c r="CT157" s="437">
        <f t="shared" si="899"/>
        <v>0</v>
      </c>
      <c r="CU157" s="437">
        <f t="shared" si="906"/>
        <v>0</v>
      </c>
      <c r="CV157" s="437">
        <f t="shared" si="907"/>
        <v>0</v>
      </c>
      <c r="CW157" s="437">
        <f t="shared" si="916"/>
        <v>0</v>
      </c>
      <c r="CX157" s="437">
        <f t="shared" si="908"/>
        <v>0</v>
      </c>
      <c r="CY157" s="437">
        <f t="shared" si="917"/>
        <v>0</v>
      </c>
      <c r="CZ157" s="437">
        <f t="shared" si="904"/>
        <v>0</v>
      </c>
      <c r="DA157" s="437">
        <f>IF(W157="nd",+V157,+V157+W157)</f>
        <v>0</v>
      </c>
      <c r="DB157" s="437">
        <f>IF(Y157="nd",+X157,+X157+Y157)</f>
        <v>0</v>
      </c>
      <c r="DC157" s="437">
        <f t="shared" si="827"/>
        <v>0</v>
      </c>
      <c r="DD157" s="437">
        <f t="shared" si="905"/>
        <v>0</v>
      </c>
      <c r="DE157" s="437">
        <f t="shared" si="780"/>
        <v>0</v>
      </c>
      <c r="DF157" s="437">
        <f t="shared" si="781"/>
        <v>0</v>
      </c>
      <c r="DG157" s="496">
        <f t="shared" si="902"/>
        <v>0</v>
      </c>
      <c r="DH157" s="496">
        <f t="shared" si="878"/>
        <v>0</v>
      </c>
      <c r="DI157" s="496">
        <f t="shared" si="767"/>
        <v>0</v>
      </c>
      <c r="DJ157" s="496">
        <f t="shared" si="879"/>
        <v>0</v>
      </c>
      <c r="DK157" s="437">
        <f t="shared" si="855"/>
        <v>0</v>
      </c>
      <c r="DL157" s="633"/>
      <c r="DM157" s="633"/>
      <c r="DO157" s="447">
        <f t="shared" si="889"/>
        <v>-16</v>
      </c>
      <c r="DP157" s="447">
        <f t="shared" si="890"/>
        <v>-15</v>
      </c>
      <c r="DQ157" s="447">
        <f t="shared" si="891"/>
        <v>12</v>
      </c>
      <c r="DR157" s="447">
        <f t="shared" si="892"/>
        <v>-3</v>
      </c>
      <c r="DS157" s="447">
        <f t="shared" si="893"/>
        <v>9</v>
      </c>
      <c r="DT157" s="447">
        <f t="shared" si="894"/>
        <v>85</v>
      </c>
      <c r="DU157" s="447">
        <f t="shared" si="895"/>
        <v>-135</v>
      </c>
      <c r="DV157" s="447">
        <f t="shared" si="896"/>
        <v>175</v>
      </c>
      <c r="DW157" s="447">
        <f t="shared" si="897"/>
        <v>-1</v>
      </c>
      <c r="DX157" s="447">
        <f t="shared" si="898"/>
        <v>-3</v>
      </c>
      <c r="DY157" s="447">
        <f t="shared" si="882"/>
        <v>-50</v>
      </c>
      <c r="DZ157" s="447">
        <f t="shared" si="883"/>
        <v>51</v>
      </c>
      <c r="EA157" s="447">
        <f t="shared" si="884"/>
        <v>8</v>
      </c>
      <c r="EB157" s="447">
        <f t="shared" si="885"/>
        <v>5</v>
      </c>
      <c r="EC157" s="447">
        <f t="shared" si="886"/>
        <v>-28</v>
      </c>
      <c r="ED157" s="447">
        <f t="shared" si="887"/>
        <v>5</v>
      </c>
      <c r="EE157" s="240">
        <f t="shared" si="888"/>
        <v>-74</v>
      </c>
    </row>
    <row r="158" spans="1:135">
      <c r="A158" s="216" t="s">
        <v>1227</v>
      </c>
      <c r="B158" s="216" t="s">
        <v>31</v>
      </c>
      <c r="D158" s="216" t="s">
        <v>1087</v>
      </c>
      <c r="E158" s="216" t="s">
        <v>1094</v>
      </c>
      <c r="F158" s="222" t="s">
        <v>392</v>
      </c>
      <c r="G158" s="51" t="s">
        <v>1750</v>
      </c>
      <c r="H158" s="226">
        <v>0</v>
      </c>
      <c r="I158" s="264">
        <v>0</v>
      </c>
      <c r="J158" s="226">
        <v>0</v>
      </c>
      <c r="K158" s="264">
        <v>0</v>
      </c>
      <c r="L158" s="226">
        <v>0</v>
      </c>
      <c r="M158" s="264">
        <v>0</v>
      </c>
      <c r="N158" s="276">
        <v>9</v>
      </c>
      <c r="O158" s="316">
        <v>0</v>
      </c>
      <c r="P158" s="226">
        <v>0</v>
      </c>
      <c r="Q158" s="264">
        <v>0</v>
      </c>
      <c r="R158" s="226">
        <v>0</v>
      </c>
      <c r="S158" s="264">
        <v>0</v>
      </c>
      <c r="T158" s="239">
        <f>+R158</f>
        <v>0</v>
      </c>
      <c r="U158" s="242" t="s">
        <v>1823</v>
      </c>
      <c r="V158" s="225">
        <v>0</v>
      </c>
      <c r="W158" s="227">
        <v>0</v>
      </c>
      <c r="X158" s="239">
        <v>0</v>
      </c>
      <c r="Y158" s="242" t="s">
        <v>1823</v>
      </c>
      <c r="Z158" s="239">
        <v>0</v>
      </c>
      <c r="AA158" s="252" t="s">
        <v>1823</v>
      </c>
      <c r="AB158" s="523">
        <v>0</v>
      </c>
      <c r="AC158" s="524">
        <v>0</v>
      </c>
      <c r="AD158" s="263">
        <v>0</v>
      </c>
      <c r="AE158" s="264">
        <v>0</v>
      </c>
      <c r="AF158" s="225">
        <v>0</v>
      </c>
      <c r="AG158" s="227">
        <v>0</v>
      </c>
      <c r="AH158" s="263">
        <v>0</v>
      </c>
      <c r="AI158" s="264">
        <v>0</v>
      </c>
      <c r="AJ158" s="266"/>
      <c r="AK158" s="225">
        <v>0</v>
      </c>
      <c r="AL158" s="227">
        <v>0</v>
      </c>
      <c r="AM158" s="225">
        <v>0</v>
      </c>
      <c r="AN158" s="227">
        <v>0</v>
      </c>
      <c r="AO158" s="239">
        <f t="shared" ref="AO158" si="920">+AM158</f>
        <v>0</v>
      </c>
      <c r="AP158" s="242" t="s">
        <v>1823</v>
      </c>
      <c r="AQ158" s="241">
        <f t="shared" ref="AQ158" si="921">+AO158</f>
        <v>0</v>
      </c>
      <c r="AR158" s="242" t="s">
        <v>1823</v>
      </c>
      <c r="AS158" s="229">
        <v>0</v>
      </c>
      <c r="AT158" s="230">
        <v>0</v>
      </c>
      <c r="AU158" s="229">
        <v>0</v>
      </c>
      <c r="AV158" s="230">
        <v>0</v>
      </c>
      <c r="AW158" s="241">
        <v>0</v>
      </c>
      <c r="AX158" s="242" t="s">
        <v>1823</v>
      </c>
      <c r="AY158" s="241">
        <v>0</v>
      </c>
      <c r="AZ158" s="242" t="s">
        <v>1823</v>
      </c>
      <c r="BA158" s="241">
        <v>0</v>
      </c>
      <c r="BB158" s="242" t="s">
        <v>1823</v>
      </c>
      <c r="BC158" s="241">
        <v>0</v>
      </c>
      <c r="BD158" s="242" t="s">
        <v>1823</v>
      </c>
      <c r="BE158" s="241">
        <v>0</v>
      </c>
      <c r="BF158" s="242" t="s">
        <v>1823</v>
      </c>
      <c r="BG158" s="229">
        <v>0</v>
      </c>
      <c r="BH158" s="229">
        <v>0</v>
      </c>
      <c r="BI158" s="241">
        <v>0</v>
      </c>
      <c r="BJ158" s="242" t="s">
        <v>1823</v>
      </c>
      <c r="BK158" s="241">
        <v>0</v>
      </c>
      <c r="BL158" s="242" t="s">
        <v>1823</v>
      </c>
      <c r="BM158" s="241">
        <v>0</v>
      </c>
      <c r="BN158" s="242" t="s">
        <v>1823</v>
      </c>
      <c r="BO158" s="267"/>
      <c r="BP158" s="248"/>
      <c r="BQ158" s="249"/>
      <c r="BR158" s="248"/>
      <c r="BS158" s="249"/>
      <c r="BT158" s="248"/>
      <c r="BU158" s="249"/>
      <c r="BV158" s="248"/>
      <c r="BW158" s="249"/>
      <c r="BX158" s="248"/>
      <c r="BY158" s="249"/>
      <c r="BZ158" s="248"/>
      <c r="CA158" s="249"/>
      <c r="CB158" s="250"/>
      <c r="CC158" s="238"/>
      <c r="CD158" s="238"/>
      <c r="CE158" s="226"/>
      <c r="CF158" s="227"/>
      <c r="CQ158" s="240"/>
      <c r="CT158" s="437">
        <f t="shared" si="899"/>
        <v>0</v>
      </c>
      <c r="CU158" s="437">
        <f t="shared" si="906"/>
        <v>0</v>
      </c>
      <c r="CV158" s="437">
        <f t="shared" si="907"/>
        <v>0</v>
      </c>
      <c r="CW158" s="437">
        <f t="shared" si="916"/>
        <v>9</v>
      </c>
      <c r="CX158" s="437">
        <f t="shared" si="908"/>
        <v>0</v>
      </c>
      <c r="CY158" s="437">
        <f t="shared" si="917"/>
        <v>0</v>
      </c>
      <c r="CZ158" s="437">
        <f t="shared" si="904"/>
        <v>0</v>
      </c>
      <c r="DA158" s="437">
        <f>IF(W158="nd",+V158,+V158+W158)</f>
        <v>0</v>
      </c>
      <c r="DB158" s="437">
        <f>IF(Y158="nd",+X158,+X158+Y158)</f>
        <v>0</v>
      </c>
      <c r="DC158" s="437">
        <f t="shared" si="827"/>
        <v>0</v>
      </c>
      <c r="DD158" s="437">
        <f t="shared" si="905"/>
        <v>0</v>
      </c>
      <c r="DE158" s="437">
        <f t="shared" si="780"/>
        <v>0</v>
      </c>
      <c r="DF158" s="437">
        <f t="shared" si="781"/>
        <v>0</v>
      </c>
      <c r="DG158" s="496">
        <f t="shared" si="902"/>
        <v>0</v>
      </c>
      <c r="DH158" s="496">
        <f t="shared" si="878"/>
        <v>0</v>
      </c>
      <c r="DI158" s="496">
        <f t="shared" si="767"/>
        <v>0</v>
      </c>
      <c r="DJ158" s="496">
        <f t="shared" si="879"/>
        <v>0</v>
      </c>
      <c r="DK158" s="437">
        <f t="shared" si="855"/>
        <v>0</v>
      </c>
      <c r="DL158" s="633"/>
      <c r="DM158" s="633"/>
      <c r="DO158" s="447">
        <f t="shared" si="889"/>
        <v>-16</v>
      </c>
      <c r="DP158" s="447">
        <f t="shared" si="890"/>
        <v>-6</v>
      </c>
      <c r="DQ158" s="447">
        <f t="shared" si="891"/>
        <v>3</v>
      </c>
      <c r="DR158" s="447">
        <f t="shared" si="892"/>
        <v>-3</v>
      </c>
      <c r="DS158" s="447">
        <f t="shared" si="893"/>
        <v>0</v>
      </c>
      <c r="DT158" s="447">
        <f t="shared" si="894"/>
        <v>85</v>
      </c>
      <c r="DU158" s="447">
        <f t="shared" si="895"/>
        <v>-135</v>
      </c>
      <c r="DV158" s="447">
        <f t="shared" si="896"/>
        <v>175</v>
      </c>
      <c r="DW158" s="447">
        <f t="shared" si="897"/>
        <v>-1</v>
      </c>
      <c r="DX158" s="447">
        <f t="shared" si="898"/>
        <v>-3</v>
      </c>
      <c r="DY158" s="447">
        <f t="shared" si="882"/>
        <v>-50</v>
      </c>
      <c r="DZ158" s="447">
        <f t="shared" si="883"/>
        <v>51</v>
      </c>
      <c r="EA158" s="447">
        <f t="shared" si="884"/>
        <v>8</v>
      </c>
      <c r="EB158" s="447">
        <f t="shared" si="885"/>
        <v>5</v>
      </c>
      <c r="EC158" s="447">
        <f t="shared" si="886"/>
        <v>-28</v>
      </c>
      <c r="ED158" s="447">
        <f t="shared" si="887"/>
        <v>5</v>
      </c>
      <c r="EE158" s="240">
        <f t="shared" si="888"/>
        <v>-74</v>
      </c>
    </row>
    <row r="159" spans="1:135" ht="16.5">
      <c r="A159" s="51" t="s">
        <v>1472</v>
      </c>
      <c r="B159" s="216" t="s">
        <v>31</v>
      </c>
      <c r="D159" s="222" t="s">
        <v>261</v>
      </c>
      <c r="E159" s="216" t="s">
        <v>1040</v>
      </c>
      <c r="F159" s="216" t="s">
        <v>1087</v>
      </c>
      <c r="G159" s="411" t="s">
        <v>1738</v>
      </c>
      <c r="H159" s="226">
        <v>0</v>
      </c>
      <c r="I159" s="264">
        <v>0</v>
      </c>
      <c r="J159" s="239">
        <f t="shared" ref="J159" si="922">+L159</f>
        <v>0</v>
      </c>
      <c r="K159" s="242" t="s">
        <v>1823</v>
      </c>
      <c r="L159" s="239">
        <f t="shared" ref="L159" si="923">+N159</f>
        <v>0</v>
      </c>
      <c r="M159" s="242" t="s">
        <v>1823</v>
      </c>
      <c r="N159" s="225">
        <v>0</v>
      </c>
      <c r="O159" s="264">
        <v>0</v>
      </c>
      <c r="P159" s="225">
        <v>0</v>
      </c>
      <c r="Q159" s="264">
        <v>0</v>
      </c>
      <c r="R159" s="225">
        <v>0</v>
      </c>
      <c r="S159" s="264">
        <v>0</v>
      </c>
      <c r="T159" s="263">
        <v>0</v>
      </c>
      <c r="U159" s="263">
        <v>0</v>
      </c>
      <c r="V159" s="315">
        <v>0</v>
      </c>
      <c r="W159" s="264">
        <v>0</v>
      </c>
      <c r="X159" s="239">
        <v>0</v>
      </c>
      <c r="Y159" s="242" t="s">
        <v>1823</v>
      </c>
      <c r="Z159" s="239">
        <v>0</v>
      </c>
      <c r="AA159" s="252" t="s">
        <v>1823</v>
      </c>
      <c r="AB159" s="523">
        <v>0</v>
      </c>
      <c r="AC159" s="541">
        <v>0</v>
      </c>
      <c r="AD159" s="263">
        <v>1</v>
      </c>
      <c r="AE159" s="264">
        <v>0</v>
      </c>
      <c r="AF159" s="226">
        <v>1</v>
      </c>
      <c r="AG159" s="227" t="s">
        <v>606</v>
      </c>
      <c r="AH159" s="239">
        <f>+AF159</f>
        <v>1</v>
      </c>
      <c r="AI159" s="242" t="s">
        <v>1823</v>
      </c>
      <c r="AJ159" s="266"/>
      <c r="AK159" s="225">
        <v>2</v>
      </c>
      <c r="AL159" s="227" t="s">
        <v>606</v>
      </c>
      <c r="AM159" s="560">
        <f>+AK159</f>
        <v>2</v>
      </c>
      <c r="AN159" s="559" t="s">
        <v>1823</v>
      </c>
      <c r="AO159" s="558">
        <f t="shared" ref="AO159" si="924">+AM159</f>
        <v>2</v>
      </c>
      <c r="AP159" s="559" t="s">
        <v>1823</v>
      </c>
      <c r="AQ159" s="229">
        <v>0</v>
      </c>
      <c r="AR159" s="230">
        <v>0</v>
      </c>
      <c r="AS159" s="229">
        <v>1</v>
      </c>
      <c r="AT159" s="230">
        <v>0</v>
      </c>
      <c r="AU159" s="229">
        <v>0</v>
      </c>
      <c r="AV159" s="230">
        <v>0</v>
      </c>
      <c r="AW159" s="241">
        <v>0</v>
      </c>
      <c r="AX159" s="242" t="s">
        <v>1823</v>
      </c>
      <c r="AY159" s="241">
        <v>0</v>
      </c>
      <c r="AZ159" s="242" t="s">
        <v>1823</v>
      </c>
      <c r="BA159" s="241">
        <v>0</v>
      </c>
      <c r="BB159" s="242" t="s">
        <v>1823</v>
      </c>
      <c r="BC159" s="241">
        <v>0</v>
      </c>
      <c r="BD159" s="242" t="s">
        <v>1823</v>
      </c>
      <c r="BE159" s="241">
        <v>0</v>
      </c>
      <c r="BF159" s="242" t="s">
        <v>1823</v>
      </c>
      <c r="BG159" s="241">
        <v>0</v>
      </c>
      <c r="BH159" s="242" t="s">
        <v>1823</v>
      </c>
      <c r="BI159" s="241">
        <v>0</v>
      </c>
      <c r="BJ159" s="242" t="s">
        <v>1823</v>
      </c>
      <c r="BK159" s="241">
        <v>0</v>
      </c>
      <c r="BL159" s="242" t="s">
        <v>1823</v>
      </c>
      <c r="BM159" s="241">
        <v>0</v>
      </c>
      <c r="BN159" s="242" t="s">
        <v>1823</v>
      </c>
      <c r="BO159" s="267"/>
      <c r="BP159" s="248"/>
      <c r="BQ159" s="249"/>
      <c r="BR159" s="248"/>
      <c r="BS159" s="249"/>
      <c r="BT159" s="248"/>
      <c r="BU159" s="249"/>
      <c r="BV159" s="248"/>
      <c r="BW159" s="249"/>
      <c r="BX159" s="248"/>
      <c r="BY159" s="249"/>
      <c r="BZ159" s="248"/>
      <c r="CA159" s="249"/>
      <c r="CB159" s="250" t="s">
        <v>350</v>
      </c>
      <c r="CC159" s="238" t="s">
        <v>750</v>
      </c>
      <c r="CD159" s="238"/>
      <c r="CE159" s="226"/>
      <c r="CF159" s="227"/>
      <c r="CQ159" s="240">
        <f t="shared" ref="CQ159:CQ177" si="925">MAX(H159:AI159)</f>
        <v>1</v>
      </c>
      <c r="CT159" s="437">
        <f t="shared" si="899"/>
        <v>0</v>
      </c>
      <c r="CU159" s="437">
        <f t="shared" si="906"/>
        <v>0</v>
      </c>
      <c r="CV159" s="437">
        <f t="shared" si="907"/>
        <v>0</v>
      </c>
      <c r="CW159" s="437">
        <f t="shared" si="916"/>
        <v>0</v>
      </c>
      <c r="CX159" s="437">
        <f t="shared" si="908"/>
        <v>0</v>
      </c>
      <c r="CY159" s="437">
        <f t="shared" si="917"/>
        <v>0</v>
      </c>
      <c r="CZ159" s="437">
        <f t="shared" si="904"/>
        <v>0</v>
      </c>
      <c r="DA159" s="437">
        <f>IF(W159="nd",+V159,+V159+W159)</f>
        <v>0</v>
      </c>
      <c r="DB159" s="437">
        <f>IF(Y159="nd",+X159,+X159+Y159)</f>
        <v>0</v>
      </c>
      <c r="DC159" s="437">
        <f t="shared" si="827"/>
        <v>0</v>
      </c>
      <c r="DD159" s="437">
        <f t="shared" si="905"/>
        <v>0</v>
      </c>
      <c r="DE159" s="437">
        <f t="shared" si="780"/>
        <v>1</v>
      </c>
      <c r="DF159" s="437">
        <f>+AF159</f>
        <v>1</v>
      </c>
      <c r="DG159" s="496">
        <f t="shared" si="902"/>
        <v>1</v>
      </c>
      <c r="DH159" s="496">
        <f>+AK159</f>
        <v>2</v>
      </c>
      <c r="DI159" s="496">
        <f t="shared" si="767"/>
        <v>2</v>
      </c>
      <c r="DJ159" s="496">
        <f t="shared" si="879"/>
        <v>2</v>
      </c>
      <c r="DK159" s="437">
        <f t="shared" si="855"/>
        <v>0</v>
      </c>
      <c r="DL159" s="633"/>
      <c r="DM159" s="633"/>
      <c r="DO159" s="447">
        <f t="shared" si="889"/>
        <v>-16</v>
      </c>
      <c r="DP159" s="447">
        <f t="shared" si="890"/>
        <v>-6</v>
      </c>
      <c r="DQ159" s="447">
        <f t="shared" si="891"/>
        <v>3</v>
      </c>
      <c r="DR159" s="447">
        <f t="shared" si="892"/>
        <v>-3</v>
      </c>
      <c r="DS159" s="447">
        <f t="shared" si="893"/>
        <v>0</v>
      </c>
      <c r="DT159" s="447">
        <f t="shared" si="894"/>
        <v>85</v>
      </c>
      <c r="DU159" s="447">
        <f t="shared" si="895"/>
        <v>-135</v>
      </c>
      <c r="DV159" s="447">
        <f t="shared" si="896"/>
        <v>175</v>
      </c>
      <c r="DW159" s="447">
        <f t="shared" si="897"/>
        <v>-1</v>
      </c>
      <c r="DX159" s="447">
        <f t="shared" si="898"/>
        <v>-3</v>
      </c>
      <c r="DY159" s="447">
        <f t="shared" si="882"/>
        <v>-49</v>
      </c>
      <c r="DZ159" s="447">
        <f t="shared" si="883"/>
        <v>51</v>
      </c>
      <c r="EA159" s="447">
        <f t="shared" si="884"/>
        <v>8</v>
      </c>
      <c r="EB159" s="447">
        <f t="shared" si="885"/>
        <v>5</v>
      </c>
      <c r="EC159" s="447">
        <f t="shared" si="886"/>
        <v>-27</v>
      </c>
      <c r="ED159" s="447">
        <f t="shared" si="887"/>
        <v>5</v>
      </c>
      <c r="EE159" s="240">
        <f t="shared" si="888"/>
        <v>-76</v>
      </c>
    </row>
    <row r="160" spans="1:135" ht="16.5">
      <c r="A160" s="51" t="s">
        <v>1472</v>
      </c>
      <c r="B160" s="216" t="s">
        <v>31</v>
      </c>
      <c r="D160" s="222" t="s">
        <v>261</v>
      </c>
      <c r="E160" s="216" t="s">
        <v>1040</v>
      </c>
      <c r="F160" s="216" t="s">
        <v>1087</v>
      </c>
      <c r="G160" s="411" t="s">
        <v>1739</v>
      </c>
      <c r="H160" s="226">
        <v>0</v>
      </c>
      <c r="I160" s="264">
        <v>0</v>
      </c>
      <c r="J160" s="239">
        <f t="shared" ref="J160" si="926">+L160</f>
        <v>0</v>
      </c>
      <c r="K160" s="242" t="s">
        <v>1823</v>
      </c>
      <c r="L160" s="239">
        <f t="shared" ref="L160" si="927">+N160</f>
        <v>0</v>
      </c>
      <c r="M160" s="242" t="s">
        <v>1823</v>
      </c>
      <c r="N160" s="225">
        <v>0</v>
      </c>
      <c r="O160" s="264">
        <v>0</v>
      </c>
      <c r="P160" s="225">
        <v>0</v>
      </c>
      <c r="Q160" s="264">
        <v>0</v>
      </c>
      <c r="R160" s="225">
        <v>0</v>
      </c>
      <c r="S160" s="264">
        <v>0</v>
      </c>
      <c r="T160" s="263">
        <v>0</v>
      </c>
      <c r="U160" s="264">
        <v>0</v>
      </c>
      <c r="V160" s="239">
        <f t="shared" ref="V160" si="928">+X160</f>
        <v>0</v>
      </c>
      <c r="W160" s="242" t="s">
        <v>1823</v>
      </c>
      <c r="X160" s="239">
        <f t="shared" ref="X160" si="929">+Z160</f>
        <v>0</v>
      </c>
      <c r="Y160" s="242" t="s">
        <v>1823</v>
      </c>
      <c r="Z160" s="239">
        <v>0</v>
      </c>
      <c r="AA160" s="252" t="s">
        <v>1823</v>
      </c>
      <c r="AB160" s="523">
        <v>0</v>
      </c>
      <c r="AC160" s="541">
        <v>0</v>
      </c>
      <c r="AD160" s="239">
        <v>0</v>
      </c>
      <c r="AE160" s="242" t="s">
        <v>1823</v>
      </c>
      <c r="AF160" s="225">
        <v>0</v>
      </c>
      <c r="AG160" s="264">
        <v>0</v>
      </c>
      <c r="AH160" s="239">
        <f>+AF160</f>
        <v>0</v>
      </c>
      <c r="AI160" s="242" t="s">
        <v>1823</v>
      </c>
      <c r="AJ160" s="266">
        <v>42416</v>
      </c>
      <c r="AK160" s="225">
        <v>4</v>
      </c>
      <c r="AL160" s="226">
        <v>0</v>
      </c>
      <c r="AM160" s="560">
        <f>+AK160</f>
        <v>4</v>
      </c>
      <c r="AN160" s="559" t="s">
        <v>1823</v>
      </c>
      <c r="AO160" s="558">
        <f t="shared" ref="AO160" si="930">+AM160</f>
        <v>4</v>
      </c>
      <c r="AP160" s="559" t="s">
        <v>1823</v>
      </c>
      <c r="AQ160" s="560">
        <f t="shared" ref="AQ160" si="931">+AO160</f>
        <v>4</v>
      </c>
      <c r="AR160" s="559" t="s">
        <v>1823</v>
      </c>
      <c r="AS160" s="229">
        <v>0</v>
      </c>
      <c r="AT160" s="230">
        <v>0</v>
      </c>
      <c r="AU160" s="229">
        <v>0</v>
      </c>
      <c r="AV160" s="230">
        <v>0</v>
      </c>
      <c r="AW160" s="241">
        <v>0</v>
      </c>
      <c r="AX160" s="242" t="s">
        <v>1823</v>
      </c>
      <c r="AY160" s="241">
        <v>0</v>
      </c>
      <c r="AZ160" s="242" t="s">
        <v>1823</v>
      </c>
      <c r="BA160" s="241">
        <v>0</v>
      </c>
      <c r="BB160" s="242" t="s">
        <v>1823</v>
      </c>
      <c r="BC160" s="241">
        <v>0</v>
      </c>
      <c r="BD160" s="242" t="s">
        <v>1823</v>
      </c>
      <c r="BE160" s="241">
        <v>0</v>
      </c>
      <c r="BF160" s="242" t="s">
        <v>1823</v>
      </c>
      <c r="BG160" s="241">
        <v>0</v>
      </c>
      <c r="BH160" s="242" t="s">
        <v>1823</v>
      </c>
      <c r="BI160" s="241">
        <v>0</v>
      </c>
      <c r="BJ160" s="242" t="s">
        <v>1823</v>
      </c>
      <c r="BK160" s="241">
        <v>0</v>
      </c>
      <c r="BL160" s="242" t="s">
        <v>1823</v>
      </c>
      <c r="BM160" s="241">
        <v>0</v>
      </c>
      <c r="BN160" s="242" t="s">
        <v>1823</v>
      </c>
      <c r="BO160" s="267"/>
      <c r="BP160" s="248"/>
      <c r="BQ160" s="249"/>
      <c r="BR160" s="248"/>
      <c r="BS160" s="249"/>
      <c r="BT160" s="248"/>
      <c r="BU160" s="249"/>
      <c r="BV160" s="248"/>
      <c r="BW160" s="249"/>
      <c r="BX160" s="248"/>
      <c r="BY160" s="249"/>
      <c r="BZ160" s="248"/>
      <c r="CA160" s="249"/>
      <c r="CB160" s="250" t="s">
        <v>262</v>
      </c>
      <c r="CC160" s="238" t="s">
        <v>766</v>
      </c>
      <c r="CD160" s="238"/>
      <c r="CE160" s="226"/>
      <c r="CF160" s="227"/>
      <c r="CQ160" s="240">
        <f t="shared" si="925"/>
        <v>0</v>
      </c>
      <c r="CT160" s="437">
        <f t="shared" si="899"/>
        <v>0</v>
      </c>
      <c r="CU160" s="437">
        <f t="shared" si="906"/>
        <v>0</v>
      </c>
      <c r="CV160" s="437">
        <f t="shared" si="907"/>
        <v>0</v>
      </c>
      <c r="CW160" s="437">
        <f t="shared" si="916"/>
        <v>0</v>
      </c>
      <c r="CX160" s="437">
        <f t="shared" si="908"/>
        <v>0</v>
      </c>
      <c r="CY160" s="437">
        <f t="shared" si="917"/>
        <v>0</v>
      </c>
      <c r="CZ160" s="437">
        <f t="shared" si="904"/>
        <v>0</v>
      </c>
      <c r="DA160" s="437">
        <f>IF(W160="nd",+V160,+V160+W160)</f>
        <v>0</v>
      </c>
      <c r="DB160" s="437">
        <f>IF(Y160="nd",+X160,+X160+Y160)</f>
        <v>0</v>
      </c>
      <c r="DC160" s="437">
        <f t="shared" si="827"/>
        <v>0</v>
      </c>
      <c r="DD160" s="437">
        <f t="shared" si="905"/>
        <v>0</v>
      </c>
      <c r="DE160" s="437">
        <f t="shared" si="780"/>
        <v>0</v>
      </c>
      <c r="DF160" s="437">
        <f>IF(AG160="nd",+AF160,+AF160+AG160)</f>
        <v>0</v>
      </c>
      <c r="DG160" s="496">
        <f t="shared" si="902"/>
        <v>0</v>
      </c>
      <c r="DH160" s="496">
        <f t="shared" ref="DH160:DH167" si="932">IF(AL160="nd",+AK160,+AK160+AL160)</f>
        <v>4</v>
      </c>
      <c r="DI160" s="496">
        <f t="shared" si="767"/>
        <v>4</v>
      </c>
      <c r="DJ160" s="496">
        <f t="shared" si="879"/>
        <v>4</v>
      </c>
      <c r="DK160" s="437">
        <f t="shared" si="855"/>
        <v>4</v>
      </c>
      <c r="DL160" s="633"/>
      <c r="DM160" s="633"/>
      <c r="DO160" s="447">
        <f t="shared" si="889"/>
        <v>-16</v>
      </c>
      <c r="DP160" s="447">
        <f t="shared" si="890"/>
        <v>-6</v>
      </c>
      <c r="DQ160" s="447">
        <f t="shared" si="891"/>
        <v>3</v>
      </c>
      <c r="DR160" s="447">
        <f t="shared" si="892"/>
        <v>-3</v>
      </c>
      <c r="DS160" s="447">
        <f t="shared" si="893"/>
        <v>0</v>
      </c>
      <c r="DT160" s="447">
        <f t="shared" si="894"/>
        <v>85</v>
      </c>
      <c r="DU160" s="447">
        <f t="shared" si="895"/>
        <v>-135</v>
      </c>
      <c r="DV160" s="447">
        <f t="shared" si="896"/>
        <v>175</v>
      </c>
      <c r="DW160" s="447">
        <f t="shared" si="897"/>
        <v>-1</v>
      </c>
      <c r="DX160" s="447">
        <f t="shared" si="898"/>
        <v>-3</v>
      </c>
      <c r="DY160" s="447">
        <f t="shared" si="882"/>
        <v>-49</v>
      </c>
      <c r="DZ160" s="447">
        <f t="shared" si="883"/>
        <v>51</v>
      </c>
      <c r="EA160" s="447">
        <f t="shared" si="884"/>
        <v>8</v>
      </c>
      <c r="EB160" s="447">
        <f t="shared" si="885"/>
        <v>5</v>
      </c>
      <c r="EC160" s="447">
        <f t="shared" si="886"/>
        <v>-23</v>
      </c>
      <c r="ED160" s="447">
        <f t="shared" si="887"/>
        <v>5</v>
      </c>
      <c r="EE160" s="240">
        <f t="shared" si="888"/>
        <v>-76</v>
      </c>
    </row>
    <row r="161" spans="1:135" ht="16.5">
      <c r="A161" s="51" t="s">
        <v>1232</v>
      </c>
      <c r="B161" s="216" t="s">
        <v>31</v>
      </c>
      <c r="D161" s="222" t="s">
        <v>261</v>
      </c>
      <c r="E161" s="216" t="s">
        <v>1040</v>
      </c>
      <c r="F161" s="216" t="s">
        <v>1087</v>
      </c>
      <c r="G161" s="411" t="s">
        <v>1740</v>
      </c>
      <c r="H161" s="226">
        <v>0</v>
      </c>
      <c r="I161" s="227">
        <v>0</v>
      </c>
      <c r="J161" s="239">
        <f>+L161</f>
        <v>0</v>
      </c>
      <c r="K161" s="242" t="s">
        <v>1823</v>
      </c>
      <c r="L161" s="441">
        <f>+N161</f>
        <v>0</v>
      </c>
      <c r="M161" s="445">
        <f>+O161</f>
        <v>8</v>
      </c>
      <c r="N161" s="277">
        <v>0</v>
      </c>
      <c r="O161" s="317">
        <v>8</v>
      </c>
      <c r="P161" s="225">
        <v>0</v>
      </c>
      <c r="Q161" s="264">
        <v>6</v>
      </c>
      <c r="R161" s="225">
        <v>0</v>
      </c>
      <c r="S161" s="264">
        <v>7</v>
      </c>
      <c r="T161" s="225">
        <v>0</v>
      </c>
      <c r="U161" s="264">
        <v>5</v>
      </c>
      <c r="V161" s="561" t="s">
        <v>1823</v>
      </c>
      <c r="W161" s="562">
        <f>+U161</f>
        <v>5</v>
      </c>
      <c r="X161" s="561" t="s">
        <v>1823</v>
      </c>
      <c r="Y161" s="562">
        <f>+W161</f>
        <v>5</v>
      </c>
      <c r="Z161" s="561" t="s">
        <v>1823</v>
      </c>
      <c r="AA161" s="562">
        <f>+Y161</f>
        <v>5</v>
      </c>
      <c r="AB161" s="523">
        <v>0</v>
      </c>
      <c r="AC161" s="552">
        <v>3</v>
      </c>
      <c r="AD161" s="256" t="s">
        <v>1823</v>
      </c>
      <c r="AE161" s="512">
        <f>+AG161</f>
        <v>1</v>
      </c>
      <c r="AF161" s="226">
        <v>0</v>
      </c>
      <c r="AG161" s="227">
        <v>1</v>
      </c>
      <c r="AH161" s="239">
        <f>+AF161</f>
        <v>0</v>
      </c>
      <c r="AI161" s="21">
        <v>1</v>
      </c>
      <c r="AJ161" s="266" t="s">
        <v>1262</v>
      </c>
      <c r="AK161" s="225">
        <v>0</v>
      </c>
      <c r="AL161" s="226">
        <v>1</v>
      </c>
      <c r="AM161" s="225">
        <v>0</v>
      </c>
      <c r="AN161" s="253">
        <f>+AP161</f>
        <v>1</v>
      </c>
      <c r="AO161" s="226">
        <v>0</v>
      </c>
      <c r="AP161" s="253">
        <f>+AR161</f>
        <v>1</v>
      </c>
      <c r="AQ161" s="241">
        <f t="shared" ref="AQ161:AQ162" si="933">+AO161</f>
        <v>0</v>
      </c>
      <c r="AR161" s="253">
        <f>+AT161</f>
        <v>1</v>
      </c>
      <c r="AS161" s="229">
        <v>0</v>
      </c>
      <c r="AT161" s="230">
        <v>1</v>
      </c>
      <c r="AU161" s="229">
        <v>0</v>
      </c>
      <c r="AV161" s="244">
        <v>5</v>
      </c>
      <c r="AW161" s="241">
        <v>0</v>
      </c>
      <c r="AX161" s="242" t="s">
        <v>1823</v>
      </c>
      <c r="AY161" s="241">
        <v>0</v>
      </c>
      <c r="AZ161" s="242" t="s">
        <v>1823</v>
      </c>
      <c r="BA161" s="241">
        <v>0</v>
      </c>
      <c r="BB161" s="242" t="s">
        <v>1823</v>
      </c>
      <c r="BC161" s="241">
        <v>0</v>
      </c>
      <c r="BD161" s="242" t="s">
        <v>1823</v>
      </c>
      <c r="BE161" s="241">
        <v>0</v>
      </c>
      <c r="BF161" s="242" t="s">
        <v>1823</v>
      </c>
      <c r="BG161" s="241">
        <v>0</v>
      </c>
      <c r="BH161" s="242" t="s">
        <v>1823</v>
      </c>
      <c r="BI161" s="241">
        <v>0</v>
      </c>
      <c r="BJ161" s="242" t="s">
        <v>1823</v>
      </c>
      <c r="BK161" s="241">
        <v>0</v>
      </c>
      <c r="BL161" s="242" t="s">
        <v>1823</v>
      </c>
      <c r="BM161" s="241">
        <v>0</v>
      </c>
      <c r="BN161" s="242" t="s">
        <v>1823</v>
      </c>
      <c r="BO161" s="267" t="s">
        <v>1176</v>
      </c>
      <c r="BP161" s="248"/>
      <c r="BQ161" s="249"/>
      <c r="BR161" s="248"/>
      <c r="BS161" s="249"/>
      <c r="BT161" s="248"/>
      <c r="BU161" s="249"/>
      <c r="BV161" s="248"/>
      <c r="BW161" s="249"/>
      <c r="BX161" s="248"/>
      <c r="BY161" s="249"/>
      <c r="BZ161" s="248"/>
      <c r="CA161" s="249"/>
      <c r="CB161" s="250" t="s">
        <v>262</v>
      </c>
      <c r="CC161" s="238" t="s">
        <v>765</v>
      </c>
      <c r="CD161" s="238"/>
      <c r="CE161" s="226"/>
      <c r="CF161" s="227"/>
      <c r="CQ161" s="240">
        <f t="shared" si="925"/>
        <v>8</v>
      </c>
      <c r="CT161" s="437">
        <f t="shared" si="899"/>
        <v>0</v>
      </c>
      <c r="CU161" s="437">
        <f t="shared" si="906"/>
        <v>0</v>
      </c>
      <c r="CV161" s="437">
        <f t="shared" si="907"/>
        <v>8</v>
      </c>
      <c r="CW161" s="437">
        <f t="shared" si="916"/>
        <v>8</v>
      </c>
      <c r="CX161" s="437">
        <f t="shared" si="908"/>
        <v>6</v>
      </c>
      <c r="CY161" s="437">
        <f t="shared" si="917"/>
        <v>7</v>
      </c>
      <c r="CZ161" s="437">
        <f t="shared" si="904"/>
        <v>5</v>
      </c>
      <c r="DA161" s="437">
        <f>+W161</f>
        <v>5</v>
      </c>
      <c r="DB161" s="437">
        <f>+Y161</f>
        <v>5</v>
      </c>
      <c r="DC161" s="437">
        <f>+AA161</f>
        <v>5</v>
      </c>
      <c r="DD161" s="437">
        <f t="shared" si="905"/>
        <v>3</v>
      </c>
      <c r="DE161" s="437">
        <f>+AE161</f>
        <v>1</v>
      </c>
      <c r="DF161" s="437">
        <f>IF(AG161="nd",+AF161,+AF161+AG161)</f>
        <v>1</v>
      </c>
      <c r="DG161" s="496">
        <f>+AI161</f>
        <v>1</v>
      </c>
      <c r="DH161" s="496">
        <f t="shared" si="932"/>
        <v>1</v>
      </c>
      <c r="DI161" s="496">
        <f t="shared" si="767"/>
        <v>1</v>
      </c>
      <c r="DJ161" s="496">
        <f t="shared" si="879"/>
        <v>1</v>
      </c>
      <c r="DK161" s="437">
        <f t="shared" si="855"/>
        <v>1</v>
      </c>
      <c r="DL161" s="633"/>
      <c r="DM161" s="633"/>
      <c r="DO161" s="447">
        <f t="shared" si="889"/>
        <v>-8</v>
      </c>
      <c r="DP161" s="447">
        <f t="shared" si="890"/>
        <v>-6</v>
      </c>
      <c r="DQ161" s="447">
        <f t="shared" si="891"/>
        <v>1</v>
      </c>
      <c r="DR161" s="447">
        <f t="shared" si="892"/>
        <v>-2</v>
      </c>
      <c r="DS161" s="447">
        <f t="shared" si="893"/>
        <v>-1</v>
      </c>
      <c r="DT161" s="447">
        <f t="shared" si="894"/>
        <v>83</v>
      </c>
      <c r="DU161" s="447">
        <f t="shared" si="895"/>
        <v>-135</v>
      </c>
      <c r="DV161" s="447">
        <f t="shared" si="896"/>
        <v>175</v>
      </c>
      <c r="DW161" s="447">
        <f t="shared" si="897"/>
        <v>-1</v>
      </c>
      <c r="DX161" s="447">
        <f t="shared" si="898"/>
        <v>-5</v>
      </c>
      <c r="DY161" s="447">
        <f t="shared" si="882"/>
        <v>-51</v>
      </c>
      <c r="DZ161" s="447">
        <f t="shared" si="883"/>
        <v>51</v>
      </c>
      <c r="EA161" s="447">
        <f t="shared" si="884"/>
        <v>8</v>
      </c>
      <c r="EB161" s="447">
        <f t="shared" si="885"/>
        <v>5</v>
      </c>
      <c r="EC161" s="447">
        <f t="shared" si="886"/>
        <v>-23</v>
      </c>
      <c r="ED161" s="447">
        <f t="shared" si="887"/>
        <v>5</v>
      </c>
      <c r="EE161" s="240">
        <f t="shared" si="888"/>
        <v>-76</v>
      </c>
    </row>
    <row r="162" spans="1:135" ht="16.5">
      <c r="A162" s="51" t="s">
        <v>1472</v>
      </c>
      <c r="B162" s="216" t="s">
        <v>31</v>
      </c>
      <c r="D162" s="222" t="s">
        <v>261</v>
      </c>
      <c r="E162" s="216" t="s">
        <v>1040</v>
      </c>
      <c r="F162" s="216" t="s">
        <v>1087</v>
      </c>
      <c r="G162" s="411" t="s">
        <v>280</v>
      </c>
      <c r="H162" s="226">
        <v>1</v>
      </c>
      <c r="I162" s="227">
        <v>0</v>
      </c>
      <c r="J162" s="239">
        <f>+H162</f>
        <v>1</v>
      </c>
      <c r="K162" s="242" t="s">
        <v>1823</v>
      </c>
      <c r="L162" s="442">
        <f>+N162</f>
        <v>9</v>
      </c>
      <c r="M162" s="443" t="s">
        <v>1823</v>
      </c>
      <c r="N162" s="225">
        <v>9</v>
      </c>
      <c r="O162" s="227">
        <v>0</v>
      </c>
      <c r="P162" s="225">
        <v>10</v>
      </c>
      <c r="Q162" s="227">
        <v>0</v>
      </c>
      <c r="R162" s="225">
        <v>13</v>
      </c>
      <c r="S162" s="264">
        <v>0</v>
      </c>
      <c r="T162" s="263">
        <v>11</v>
      </c>
      <c r="U162" s="263">
        <v>0</v>
      </c>
      <c r="V162" s="486">
        <f>+X162</f>
        <v>14</v>
      </c>
      <c r="W162" s="443" t="s">
        <v>1823</v>
      </c>
      <c r="X162" s="486">
        <f>+Z162</f>
        <v>14</v>
      </c>
      <c r="Y162" s="443" t="s">
        <v>1823</v>
      </c>
      <c r="Z162" s="486">
        <f>+AB162</f>
        <v>14</v>
      </c>
      <c r="AA162" s="481" t="s">
        <v>1823</v>
      </c>
      <c r="AB162" s="523">
        <v>14</v>
      </c>
      <c r="AC162" s="524">
        <v>0</v>
      </c>
      <c r="AD162" s="442">
        <f>+AB162</f>
        <v>14</v>
      </c>
      <c r="AE162" s="443" t="s">
        <v>1823</v>
      </c>
      <c r="AF162" s="226">
        <v>9</v>
      </c>
      <c r="AG162" s="227">
        <v>0</v>
      </c>
      <c r="AH162" s="241">
        <f>+AK162</f>
        <v>6</v>
      </c>
      <c r="AI162" s="242" t="s">
        <v>1823</v>
      </c>
      <c r="AJ162" s="266"/>
      <c r="AK162" s="225">
        <v>6</v>
      </c>
      <c r="AL162" s="226">
        <v>0</v>
      </c>
      <c r="AM162" s="241">
        <f t="shared" ref="AM162" si="934">+AK162</f>
        <v>6</v>
      </c>
      <c r="AN162" s="242" t="s">
        <v>1823</v>
      </c>
      <c r="AO162" s="239">
        <f t="shared" ref="AO162" si="935">+AM162</f>
        <v>6</v>
      </c>
      <c r="AP162" s="242" t="s">
        <v>1823</v>
      </c>
      <c r="AQ162" s="241">
        <f t="shared" si="933"/>
        <v>6</v>
      </c>
      <c r="AR162" s="242" t="s">
        <v>1823</v>
      </c>
      <c r="AS162" s="229">
        <v>6</v>
      </c>
      <c r="AT162" s="230">
        <v>0</v>
      </c>
      <c r="AU162" s="229">
        <v>6</v>
      </c>
      <c r="AV162" s="230">
        <v>0</v>
      </c>
      <c r="AW162" s="241">
        <v>0</v>
      </c>
      <c r="AX162" s="242" t="s">
        <v>1823</v>
      </c>
      <c r="AY162" s="241">
        <v>0</v>
      </c>
      <c r="AZ162" s="242" t="s">
        <v>1823</v>
      </c>
      <c r="BA162" s="241">
        <v>0</v>
      </c>
      <c r="BB162" s="242" t="s">
        <v>1823</v>
      </c>
      <c r="BC162" s="241">
        <v>0</v>
      </c>
      <c r="BD162" s="242" t="s">
        <v>1823</v>
      </c>
      <c r="BE162" s="241">
        <v>0</v>
      </c>
      <c r="BF162" s="242" t="s">
        <v>1823</v>
      </c>
      <c r="BG162" s="241">
        <v>0</v>
      </c>
      <c r="BH162" s="242" t="s">
        <v>1823</v>
      </c>
      <c r="BI162" s="241">
        <v>0</v>
      </c>
      <c r="BJ162" s="242" t="s">
        <v>1823</v>
      </c>
      <c r="BK162" s="241">
        <v>0</v>
      </c>
      <c r="BL162" s="242" t="s">
        <v>1823</v>
      </c>
      <c r="BM162" s="241">
        <v>0</v>
      </c>
      <c r="BN162" s="242" t="s">
        <v>1823</v>
      </c>
      <c r="BO162" s="267"/>
      <c r="BP162" s="248"/>
      <c r="BQ162" s="249"/>
      <c r="BR162" s="248"/>
      <c r="BS162" s="249"/>
      <c r="BT162" s="248"/>
      <c r="BU162" s="249"/>
      <c r="BV162" s="248"/>
      <c r="BW162" s="249"/>
      <c r="BX162" s="248"/>
      <c r="BY162" s="249"/>
      <c r="BZ162" s="248"/>
      <c r="CA162" s="249"/>
      <c r="CB162" s="250" t="s">
        <v>262</v>
      </c>
      <c r="CC162" s="238" t="s">
        <v>604</v>
      </c>
      <c r="CD162" s="238"/>
      <c r="CE162" s="226"/>
      <c r="CF162" s="227"/>
      <c r="CQ162" s="240">
        <f t="shared" si="925"/>
        <v>14</v>
      </c>
      <c r="CT162" s="437">
        <f t="shared" si="899"/>
        <v>1</v>
      </c>
      <c r="CU162" s="437">
        <f t="shared" si="906"/>
        <v>1</v>
      </c>
      <c r="CV162" s="437">
        <f t="shared" si="907"/>
        <v>9</v>
      </c>
      <c r="CW162" s="437">
        <f t="shared" si="916"/>
        <v>9</v>
      </c>
      <c r="CX162" s="437">
        <f t="shared" si="908"/>
        <v>10</v>
      </c>
      <c r="CY162" s="437">
        <f t="shared" si="917"/>
        <v>13</v>
      </c>
      <c r="CZ162" s="437">
        <f t="shared" si="904"/>
        <v>11</v>
      </c>
      <c r="DA162" s="437">
        <f t="shared" ref="DA162:DA205" si="936">IF(W162="nd",+V162,+V162+W162)</f>
        <v>14</v>
      </c>
      <c r="DB162" s="437">
        <f t="shared" ref="DB162:DB201" si="937">IF(Y162="nd",+X162,+X162+Y162)</f>
        <v>14</v>
      </c>
      <c r="DC162" s="437">
        <f>IF(AA162="nd",+Z162,+Z162+AA162)</f>
        <v>14</v>
      </c>
      <c r="DD162" s="437">
        <f t="shared" si="905"/>
        <v>14</v>
      </c>
      <c r="DE162" s="437">
        <f t="shared" ref="DE162:DE207" si="938">IF(AE162="nd",+AD162,+AD162+AE162)</f>
        <v>14</v>
      </c>
      <c r="DF162" s="437">
        <f>IF(AG162="nd",+AF162,+AF162+AG162)</f>
        <v>9</v>
      </c>
      <c r="DG162" s="496">
        <f t="shared" ref="DG162:DG196" si="939">IF(AI162="nd",+AH162,+AH162+AI162)</f>
        <v>6</v>
      </c>
      <c r="DH162" s="496">
        <f t="shared" si="932"/>
        <v>6</v>
      </c>
      <c r="DI162" s="496">
        <f t="shared" si="767"/>
        <v>6</v>
      </c>
      <c r="DJ162" s="496">
        <f t="shared" si="879"/>
        <v>6</v>
      </c>
      <c r="DK162" s="437">
        <f t="shared" si="855"/>
        <v>6</v>
      </c>
      <c r="DL162" s="633"/>
      <c r="DM162" s="633"/>
      <c r="DO162" s="447">
        <f t="shared" si="889"/>
        <v>0</v>
      </c>
      <c r="DP162" s="447">
        <f t="shared" si="890"/>
        <v>-6</v>
      </c>
      <c r="DQ162" s="447">
        <f t="shared" si="891"/>
        <v>2</v>
      </c>
      <c r="DR162" s="447">
        <f t="shared" si="892"/>
        <v>1</v>
      </c>
      <c r="DS162" s="447">
        <f t="shared" si="893"/>
        <v>3</v>
      </c>
      <c r="DT162" s="447">
        <f t="shared" si="894"/>
        <v>81</v>
      </c>
      <c r="DU162" s="447">
        <f t="shared" si="895"/>
        <v>-132</v>
      </c>
      <c r="DV162" s="447">
        <f t="shared" si="896"/>
        <v>175</v>
      </c>
      <c r="DW162" s="447">
        <f t="shared" si="897"/>
        <v>-1</v>
      </c>
      <c r="DX162" s="447">
        <f t="shared" si="898"/>
        <v>-5</v>
      </c>
      <c r="DY162" s="447">
        <f t="shared" si="882"/>
        <v>-51</v>
      </c>
      <c r="DZ162" s="447">
        <f t="shared" si="883"/>
        <v>46</v>
      </c>
      <c r="EA162" s="447">
        <f t="shared" si="884"/>
        <v>5</v>
      </c>
      <c r="EB162" s="447">
        <f t="shared" si="885"/>
        <v>5</v>
      </c>
      <c r="EC162" s="447">
        <f t="shared" si="886"/>
        <v>-23</v>
      </c>
      <c r="ED162" s="447">
        <f t="shared" si="887"/>
        <v>5</v>
      </c>
      <c r="EE162" s="240">
        <f t="shared" si="888"/>
        <v>-76</v>
      </c>
    </row>
    <row r="163" spans="1:135" ht="16.5">
      <c r="A163" s="51" t="s">
        <v>1232</v>
      </c>
      <c r="B163" s="216" t="s">
        <v>31</v>
      </c>
      <c r="D163" s="222" t="s">
        <v>261</v>
      </c>
      <c r="E163" s="216" t="s">
        <v>1040</v>
      </c>
      <c r="F163" s="216" t="s">
        <v>1087</v>
      </c>
      <c r="G163" s="411" t="s">
        <v>279</v>
      </c>
      <c r="H163" s="226">
        <v>0</v>
      </c>
      <c r="I163" s="227">
        <v>0</v>
      </c>
      <c r="J163" s="558">
        <f>+L163</f>
        <v>1</v>
      </c>
      <c r="K163" s="559" t="s">
        <v>1823</v>
      </c>
      <c r="L163" s="558">
        <f>+N163</f>
        <v>1</v>
      </c>
      <c r="M163" s="559" t="s">
        <v>1823</v>
      </c>
      <c r="N163" s="225">
        <v>1</v>
      </c>
      <c r="O163" s="227">
        <v>0</v>
      </c>
      <c r="P163" s="225">
        <v>0</v>
      </c>
      <c r="Q163" s="227">
        <v>0</v>
      </c>
      <c r="R163" s="225">
        <v>1</v>
      </c>
      <c r="S163" s="264">
        <v>0</v>
      </c>
      <c r="T163" s="308">
        <f>+R163</f>
        <v>1</v>
      </c>
      <c r="U163" s="242" t="s">
        <v>1823</v>
      </c>
      <c r="V163" s="308">
        <f>+T163</f>
        <v>1</v>
      </c>
      <c r="W163" s="242" t="s">
        <v>1823</v>
      </c>
      <c r="X163" s="308">
        <f>+V163</f>
        <v>1</v>
      </c>
      <c r="Y163" s="242" t="s">
        <v>1823</v>
      </c>
      <c r="Z163" s="486">
        <f>+AB163</f>
        <v>5</v>
      </c>
      <c r="AA163" s="481" t="s">
        <v>1823</v>
      </c>
      <c r="AB163" s="523">
        <v>5</v>
      </c>
      <c r="AC163" s="524">
        <v>0</v>
      </c>
      <c r="AD163" s="442">
        <f>+AF163</f>
        <v>10</v>
      </c>
      <c r="AE163" s="443" t="s">
        <v>1823</v>
      </c>
      <c r="AF163" s="226">
        <v>10</v>
      </c>
      <c r="AG163" s="227" t="s">
        <v>1274</v>
      </c>
      <c r="AH163" s="241">
        <f>+AK163</f>
        <v>6</v>
      </c>
      <c r="AI163" s="242" t="s">
        <v>1823</v>
      </c>
      <c r="AJ163" s="266"/>
      <c r="AK163" s="225">
        <v>6</v>
      </c>
      <c r="AL163" s="226">
        <v>0</v>
      </c>
      <c r="AM163" s="441">
        <f>+AS163</f>
        <v>12</v>
      </c>
      <c r="AN163" s="443" t="s">
        <v>1823</v>
      </c>
      <c r="AO163" s="442">
        <f>+AS163</f>
        <v>12</v>
      </c>
      <c r="AP163" s="443" t="s">
        <v>1823</v>
      </c>
      <c r="AQ163" s="441">
        <f>+AS163</f>
        <v>12</v>
      </c>
      <c r="AR163" s="443" t="s">
        <v>1823</v>
      </c>
      <c r="AS163" s="229">
        <v>12</v>
      </c>
      <c r="AT163" s="230">
        <v>0</v>
      </c>
      <c r="AU163" s="313">
        <v>20</v>
      </c>
      <c r="AV163" s="230">
        <v>0</v>
      </c>
      <c r="AW163" s="241">
        <v>0</v>
      </c>
      <c r="AX163" s="242" t="s">
        <v>1823</v>
      </c>
      <c r="AY163" s="241">
        <v>0</v>
      </c>
      <c r="AZ163" s="242" t="s">
        <v>1823</v>
      </c>
      <c r="BA163" s="241">
        <v>0</v>
      </c>
      <c r="BB163" s="242" t="s">
        <v>1823</v>
      </c>
      <c r="BC163" s="241">
        <v>0</v>
      </c>
      <c r="BD163" s="242" t="s">
        <v>1823</v>
      </c>
      <c r="BE163" s="241">
        <v>0</v>
      </c>
      <c r="BF163" s="242" t="s">
        <v>1823</v>
      </c>
      <c r="BG163" s="241">
        <v>0</v>
      </c>
      <c r="BH163" s="242" t="s">
        <v>1823</v>
      </c>
      <c r="BI163" s="241">
        <v>0</v>
      </c>
      <c r="BJ163" s="242" t="s">
        <v>1823</v>
      </c>
      <c r="BK163" s="241">
        <v>0</v>
      </c>
      <c r="BL163" s="242" t="s">
        <v>1823</v>
      </c>
      <c r="BM163" s="241">
        <v>0</v>
      </c>
      <c r="BN163" s="242" t="s">
        <v>1823</v>
      </c>
      <c r="BO163" s="267" t="s">
        <v>546</v>
      </c>
      <c r="BP163" s="248"/>
      <c r="BQ163" s="249"/>
      <c r="BR163" s="248"/>
      <c r="BS163" s="249"/>
      <c r="BT163" s="248"/>
      <c r="BU163" s="249"/>
      <c r="BV163" s="248"/>
      <c r="BW163" s="249"/>
      <c r="BX163" s="248"/>
      <c r="BY163" s="249"/>
      <c r="BZ163" s="248"/>
      <c r="CA163" s="249"/>
      <c r="CB163" s="250" t="s">
        <v>262</v>
      </c>
      <c r="CC163" s="238" t="s">
        <v>604</v>
      </c>
      <c r="CD163" s="238"/>
      <c r="CE163" s="226"/>
      <c r="CF163" s="227"/>
      <c r="CQ163" s="240">
        <f t="shared" si="925"/>
        <v>10</v>
      </c>
      <c r="CT163" s="437">
        <f t="shared" si="899"/>
        <v>0</v>
      </c>
      <c r="CU163" s="437">
        <f t="shared" si="906"/>
        <v>1</v>
      </c>
      <c r="CV163" s="437">
        <f t="shared" si="907"/>
        <v>1</v>
      </c>
      <c r="CW163" s="437">
        <f t="shared" si="916"/>
        <v>1</v>
      </c>
      <c r="CX163" s="437">
        <f t="shared" si="908"/>
        <v>0</v>
      </c>
      <c r="CY163" s="437">
        <f t="shared" si="917"/>
        <v>1</v>
      </c>
      <c r="CZ163" s="437">
        <f t="shared" si="904"/>
        <v>1</v>
      </c>
      <c r="DA163" s="437">
        <f t="shared" si="936"/>
        <v>1</v>
      </c>
      <c r="DB163" s="437">
        <f t="shared" si="937"/>
        <v>1</v>
      </c>
      <c r="DC163" s="437">
        <f>IF(AA163="nd",+Z163,+Z163+AA163)</f>
        <v>5</v>
      </c>
      <c r="DD163" s="437">
        <f t="shared" si="905"/>
        <v>5</v>
      </c>
      <c r="DE163" s="437">
        <f t="shared" si="938"/>
        <v>10</v>
      </c>
      <c r="DF163" s="437">
        <f>+AF163</f>
        <v>10</v>
      </c>
      <c r="DG163" s="496">
        <f t="shared" si="939"/>
        <v>6</v>
      </c>
      <c r="DH163" s="496">
        <f t="shared" si="932"/>
        <v>6</v>
      </c>
      <c r="DI163" s="496">
        <f t="shared" si="767"/>
        <v>12</v>
      </c>
      <c r="DJ163" s="496">
        <f t="shared" si="879"/>
        <v>12</v>
      </c>
      <c r="DK163" s="437">
        <f t="shared" si="855"/>
        <v>12</v>
      </c>
      <c r="DL163" s="633"/>
      <c r="DM163" s="633"/>
      <c r="DO163" s="447">
        <f t="shared" si="889"/>
        <v>0</v>
      </c>
      <c r="DP163" s="447">
        <f t="shared" si="890"/>
        <v>-6</v>
      </c>
      <c r="DQ163" s="447">
        <f t="shared" si="891"/>
        <v>1</v>
      </c>
      <c r="DR163" s="447">
        <f t="shared" si="892"/>
        <v>2</v>
      </c>
      <c r="DS163" s="447">
        <f t="shared" si="893"/>
        <v>3</v>
      </c>
      <c r="DT163" s="447">
        <f t="shared" si="894"/>
        <v>81</v>
      </c>
      <c r="DU163" s="447">
        <f t="shared" si="895"/>
        <v>-132</v>
      </c>
      <c r="DV163" s="447">
        <f t="shared" si="896"/>
        <v>175</v>
      </c>
      <c r="DW163" s="447">
        <f t="shared" si="897"/>
        <v>3</v>
      </c>
      <c r="DX163" s="447">
        <f t="shared" si="898"/>
        <v>-1</v>
      </c>
      <c r="DY163" s="447">
        <f t="shared" si="882"/>
        <v>-46</v>
      </c>
      <c r="DZ163" s="447">
        <f t="shared" si="883"/>
        <v>46</v>
      </c>
      <c r="EA163" s="447">
        <f t="shared" si="884"/>
        <v>1</v>
      </c>
      <c r="EB163" s="447">
        <f t="shared" si="885"/>
        <v>-1</v>
      </c>
      <c r="EC163" s="447">
        <f t="shared" si="886"/>
        <v>-17</v>
      </c>
      <c r="ED163" s="447">
        <f t="shared" si="887"/>
        <v>5</v>
      </c>
      <c r="EE163" s="240">
        <f t="shared" si="888"/>
        <v>-76</v>
      </c>
    </row>
    <row r="164" spans="1:135" ht="16.5">
      <c r="A164" s="51" t="s">
        <v>1472</v>
      </c>
      <c r="B164" s="216" t="s">
        <v>31</v>
      </c>
      <c r="D164" s="222" t="s">
        <v>261</v>
      </c>
      <c r="E164" s="216" t="s">
        <v>1040</v>
      </c>
      <c r="F164" s="216" t="s">
        <v>1087</v>
      </c>
      <c r="G164" s="411" t="s">
        <v>310</v>
      </c>
      <c r="H164" s="226">
        <v>0</v>
      </c>
      <c r="I164" s="227">
        <v>0</v>
      </c>
      <c r="J164" s="239">
        <f t="shared" ref="J164" si="940">+L164</f>
        <v>0</v>
      </c>
      <c r="K164" s="242" t="s">
        <v>1823</v>
      </c>
      <c r="L164" s="239">
        <f t="shared" ref="L164" si="941">+N164</f>
        <v>0</v>
      </c>
      <c r="M164" s="242" t="s">
        <v>1823</v>
      </c>
      <c r="N164" s="225">
        <v>0</v>
      </c>
      <c r="O164" s="227">
        <v>0</v>
      </c>
      <c r="P164" s="225">
        <v>0</v>
      </c>
      <c r="Q164" s="227">
        <v>0</v>
      </c>
      <c r="R164" s="225">
        <v>0</v>
      </c>
      <c r="S164" s="264">
        <v>0</v>
      </c>
      <c r="T164" s="486">
        <f>+V164</f>
        <v>8</v>
      </c>
      <c r="U164" s="443" t="s">
        <v>1823</v>
      </c>
      <c r="V164" s="486">
        <f>+X164</f>
        <v>8</v>
      </c>
      <c r="W164" s="443" t="s">
        <v>1823</v>
      </c>
      <c r="X164" s="486">
        <f>+Z164</f>
        <v>8</v>
      </c>
      <c r="Y164" s="443" t="s">
        <v>1823</v>
      </c>
      <c r="Z164" s="225">
        <v>8</v>
      </c>
      <c r="AA164" s="226" t="s">
        <v>1273</v>
      </c>
      <c r="AB164" s="523">
        <v>8</v>
      </c>
      <c r="AC164" s="524">
        <v>0</v>
      </c>
      <c r="AD164" s="226">
        <v>6</v>
      </c>
      <c r="AE164" s="227">
        <v>0</v>
      </c>
      <c r="AF164" s="226">
        <v>0</v>
      </c>
      <c r="AG164" s="227">
        <v>0</v>
      </c>
      <c r="AH164" s="241">
        <f>+AF164</f>
        <v>0</v>
      </c>
      <c r="AI164" s="242" t="s">
        <v>1823</v>
      </c>
      <c r="AJ164" s="266"/>
      <c r="AK164" s="225">
        <v>4</v>
      </c>
      <c r="AL164" s="226">
        <v>0</v>
      </c>
      <c r="AM164" s="441">
        <f t="shared" ref="AM164" si="942">+AK164</f>
        <v>4</v>
      </c>
      <c r="AN164" s="443" t="s">
        <v>1823</v>
      </c>
      <c r="AO164" s="442">
        <f t="shared" ref="AO164" si="943">+AM164</f>
        <v>4</v>
      </c>
      <c r="AP164" s="443" t="s">
        <v>1823</v>
      </c>
      <c r="AQ164" s="441">
        <f t="shared" ref="AQ164:AQ168" si="944">+AO164</f>
        <v>4</v>
      </c>
      <c r="AR164" s="443" t="s">
        <v>1823</v>
      </c>
      <c r="AS164" s="229">
        <v>0</v>
      </c>
      <c r="AT164" s="230">
        <v>0</v>
      </c>
      <c r="AU164" s="229">
        <v>0</v>
      </c>
      <c r="AV164" s="230">
        <v>0</v>
      </c>
      <c r="AW164" s="241">
        <v>0</v>
      </c>
      <c r="AX164" s="242" t="s">
        <v>1823</v>
      </c>
      <c r="AY164" s="241">
        <v>0</v>
      </c>
      <c r="AZ164" s="242" t="s">
        <v>1823</v>
      </c>
      <c r="BA164" s="241">
        <v>0</v>
      </c>
      <c r="BB164" s="242" t="s">
        <v>1823</v>
      </c>
      <c r="BC164" s="241">
        <v>0</v>
      </c>
      <c r="BD164" s="242" t="s">
        <v>1823</v>
      </c>
      <c r="BE164" s="241">
        <v>0</v>
      </c>
      <c r="BF164" s="242" t="s">
        <v>1823</v>
      </c>
      <c r="BG164" s="241">
        <v>0</v>
      </c>
      <c r="BH164" s="242" t="s">
        <v>1823</v>
      </c>
      <c r="BI164" s="241">
        <v>0</v>
      </c>
      <c r="BJ164" s="242" t="s">
        <v>1823</v>
      </c>
      <c r="BK164" s="241">
        <v>0</v>
      </c>
      <c r="BL164" s="242" t="s">
        <v>1823</v>
      </c>
      <c r="BM164" s="241">
        <v>0</v>
      </c>
      <c r="BN164" s="242" t="s">
        <v>1823</v>
      </c>
      <c r="BO164" s="267"/>
      <c r="BP164" s="248"/>
      <c r="BQ164" s="249"/>
      <c r="BR164" s="248"/>
      <c r="BS164" s="249"/>
      <c r="BT164" s="248"/>
      <c r="BU164" s="249"/>
      <c r="BV164" s="248"/>
      <c r="BW164" s="249"/>
      <c r="BX164" s="248"/>
      <c r="BY164" s="249"/>
      <c r="BZ164" s="248"/>
      <c r="CA164" s="249"/>
      <c r="CB164" s="250" t="s">
        <v>351</v>
      </c>
      <c r="CC164" s="238" t="s">
        <v>604</v>
      </c>
      <c r="CD164" s="238"/>
      <c r="CE164" s="226"/>
      <c r="CF164" s="227"/>
      <c r="CQ164" s="240">
        <f t="shared" si="925"/>
        <v>8</v>
      </c>
      <c r="CT164" s="437">
        <f t="shared" si="899"/>
        <v>0</v>
      </c>
      <c r="CU164" s="437">
        <f t="shared" si="906"/>
        <v>0</v>
      </c>
      <c r="CV164" s="437">
        <f t="shared" si="907"/>
        <v>0</v>
      </c>
      <c r="CW164" s="437">
        <f t="shared" si="916"/>
        <v>0</v>
      </c>
      <c r="CX164" s="437">
        <f t="shared" si="908"/>
        <v>0</v>
      </c>
      <c r="CY164" s="437">
        <f t="shared" si="917"/>
        <v>0</v>
      </c>
      <c r="CZ164" s="437">
        <f t="shared" si="904"/>
        <v>8</v>
      </c>
      <c r="DA164" s="437">
        <f t="shared" si="936"/>
        <v>8</v>
      </c>
      <c r="DB164" s="437">
        <f t="shared" si="937"/>
        <v>8</v>
      </c>
      <c r="DC164" s="437">
        <f>+Z164</f>
        <v>8</v>
      </c>
      <c r="DD164" s="437">
        <f t="shared" si="905"/>
        <v>8</v>
      </c>
      <c r="DE164" s="437">
        <f t="shared" si="938"/>
        <v>6</v>
      </c>
      <c r="DF164" s="437">
        <f t="shared" ref="DF164:DF173" si="945">IF(AG164="nd",+AF164,+AF164+AG164)</f>
        <v>0</v>
      </c>
      <c r="DG164" s="496">
        <f t="shared" si="939"/>
        <v>0</v>
      </c>
      <c r="DH164" s="496">
        <f t="shared" si="932"/>
        <v>4</v>
      </c>
      <c r="DI164" s="496">
        <f t="shared" si="767"/>
        <v>4</v>
      </c>
      <c r="DJ164" s="496">
        <f t="shared" si="879"/>
        <v>4</v>
      </c>
      <c r="DK164" s="437">
        <f t="shared" si="855"/>
        <v>4</v>
      </c>
      <c r="DL164" s="633"/>
      <c r="DM164" s="633"/>
      <c r="DO164" s="447">
        <f t="shared" si="889"/>
        <v>0</v>
      </c>
      <c r="DP164" s="447">
        <f t="shared" si="890"/>
        <v>-6</v>
      </c>
      <c r="DQ164" s="447">
        <f t="shared" si="891"/>
        <v>1</v>
      </c>
      <c r="DR164" s="447">
        <f t="shared" si="892"/>
        <v>2</v>
      </c>
      <c r="DS164" s="447">
        <f t="shared" si="893"/>
        <v>3</v>
      </c>
      <c r="DT164" s="447">
        <f t="shared" si="894"/>
        <v>89</v>
      </c>
      <c r="DU164" s="447">
        <f t="shared" si="895"/>
        <v>-132</v>
      </c>
      <c r="DV164" s="447">
        <f t="shared" si="896"/>
        <v>175</v>
      </c>
      <c r="DW164" s="447">
        <f t="shared" si="897"/>
        <v>3</v>
      </c>
      <c r="DX164" s="447">
        <f t="shared" si="898"/>
        <v>-1</v>
      </c>
      <c r="DY164" s="447">
        <f t="shared" si="882"/>
        <v>-48</v>
      </c>
      <c r="DZ164" s="447">
        <f t="shared" si="883"/>
        <v>40</v>
      </c>
      <c r="EA164" s="447">
        <f t="shared" si="884"/>
        <v>1</v>
      </c>
      <c r="EB164" s="447">
        <f t="shared" si="885"/>
        <v>-1</v>
      </c>
      <c r="EC164" s="447">
        <f t="shared" si="886"/>
        <v>-13</v>
      </c>
      <c r="ED164" s="447">
        <f t="shared" si="887"/>
        <v>5</v>
      </c>
      <c r="EE164" s="240">
        <f t="shared" si="888"/>
        <v>-76</v>
      </c>
    </row>
    <row r="165" spans="1:135" ht="16.5">
      <c r="A165" s="51" t="s">
        <v>1232</v>
      </c>
      <c r="B165" s="216" t="s">
        <v>31</v>
      </c>
      <c r="D165" s="222" t="s">
        <v>261</v>
      </c>
      <c r="E165" s="216" t="s">
        <v>1040</v>
      </c>
      <c r="F165" s="216" t="s">
        <v>1087</v>
      </c>
      <c r="G165" s="411" t="s">
        <v>1270</v>
      </c>
      <c r="H165" s="226">
        <v>0</v>
      </c>
      <c r="I165" s="264">
        <v>0</v>
      </c>
      <c r="J165" s="239">
        <f t="shared" ref="J165" si="946">+L165</f>
        <v>0</v>
      </c>
      <c r="K165" s="242" t="s">
        <v>1823</v>
      </c>
      <c r="L165" s="239">
        <f t="shared" ref="L165" si="947">+N165</f>
        <v>0</v>
      </c>
      <c r="M165" s="242" t="s">
        <v>1823</v>
      </c>
      <c r="N165" s="225">
        <v>0</v>
      </c>
      <c r="O165" s="264">
        <v>0</v>
      </c>
      <c r="P165" s="225">
        <v>0</v>
      </c>
      <c r="Q165" s="227">
        <v>0</v>
      </c>
      <c r="R165" s="225">
        <v>0</v>
      </c>
      <c r="S165" s="264">
        <v>0</v>
      </c>
      <c r="T165" s="225">
        <v>0</v>
      </c>
      <c r="U165" s="264">
        <v>0</v>
      </c>
      <c r="V165" s="315">
        <v>0</v>
      </c>
      <c r="W165" s="264">
        <v>0</v>
      </c>
      <c r="X165" s="239">
        <f t="shared" ref="X165" si="948">+Z165</f>
        <v>0</v>
      </c>
      <c r="Y165" s="242" t="s">
        <v>1823</v>
      </c>
      <c r="Z165" s="239">
        <v>0</v>
      </c>
      <c r="AA165" s="252" t="s">
        <v>1823</v>
      </c>
      <c r="AB165" s="523">
        <v>0</v>
      </c>
      <c r="AC165" s="524">
        <v>0</v>
      </c>
      <c r="AD165" s="239">
        <v>0</v>
      </c>
      <c r="AE165" s="242" t="s">
        <v>1823</v>
      </c>
      <c r="AF165" s="225">
        <v>0</v>
      </c>
      <c r="AG165" s="227">
        <v>0</v>
      </c>
      <c r="AH165" s="241">
        <f>+AF165</f>
        <v>0</v>
      </c>
      <c r="AI165" s="242" t="s">
        <v>1823</v>
      </c>
      <c r="AJ165" s="266"/>
      <c r="AK165" s="225">
        <v>7</v>
      </c>
      <c r="AL165" s="226">
        <v>0</v>
      </c>
      <c r="AM165" s="441">
        <f>+AS165</f>
        <v>13</v>
      </c>
      <c r="AN165" s="443" t="s">
        <v>1823</v>
      </c>
      <c r="AO165" s="442">
        <f>+AS165</f>
        <v>13</v>
      </c>
      <c r="AP165" s="443" t="s">
        <v>1823</v>
      </c>
      <c r="AQ165" s="441">
        <f>+AS165</f>
        <v>13</v>
      </c>
      <c r="AR165" s="443" t="s">
        <v>1823</v>
      </c>
      <c r="AS165" s="313">
        <v>13</v>
      </c>
      <c r="AT165" s="230">
        <v>0</v>
      </c>
      <c r="AU165" s="229">
        <v>5</v>
      </c>
      <c r="AV165" s="230">
        <v>0</v>
      </c>
      <c r="AW165" s="241">
        <v>0</v>
      </c>
      <c r="AX165" s="242" t="s">
        <v>1823</v>
      </c>
      <c r="AY165" s="241">
        <v>0</v>
      </c>
      <c r="AZ165" s="242" t="s">
        <v>1823</v>
      </c>
      <c r="BA165" s="241">
        <v>0</v>
      </c>
      <c r="BB165" s="242" t="s">
        <v>1823</v>
      </c>
      <c r="BC165" s="241">
        <v>0</v>
      </c>
      <c r="BD165" s="242" t="s">
        <v>1823</v>
      </c>
      <c r="BE165" s="241">
        <v>0</v>
      </c>
      <c r="BF165" s="242" t="s">
        <v>1823</v>
      </c>
      <c r="BG165" s="241">
        <v>0</v>
      </c>
      <c r="BH165" s="242" t="s">
        <v>1823</v>
      </c>
      <c r="BI165" s="241">
        <v>0</v>
      </c>
      <c r="BJ165" s="242" t="s">
        <v>1823</v>
      </c>
      <c r="BK165" s="241">
        <v>0</v>
      </c>
      <c r="BL165" s="242" t="s">
        <v>1823</v>
      </c>
      <c r="BM165" s="241">
        <v>0</v>
      </c>
      <c r="BN165" s="242" t="s">
        <v>1823</v>
      </c>
      <c r="BO165" s="247" t="s">
        <v>546</v>
      </c>
      <c r="BP165" s="248"/>
      <c r="BQ165" s="249"/>
      <c r="BR165" s="248"/>
      <c r="BS165" s="249"/>
      <c r="BT165" s="248"/>
      <c r="BU165" s="249"/>
      <c r="BV165" s="248"/>
      <c r="BW165" s="249"/>
      <c r="BX165" s="248"/>
      <c r="BY165" s="249"/>
      <c r="BZ165" s="248"/>
      <c r="CA165" s="249"/>
      <c r="CB165" s="250"/>
      <c r="CC165" s="238"/>
      <c r="CD165" s="238"/>
      <c r="CE165" s="226"/>
      <c r="CF165" s="227"/>
      <c r="CQ165" s="240">
        <f t="shared" si="925"/>
        <v>0</v>
      </c>
      <c r="CT165" s="437">
        <f t="shared" si="899"/>
        <v>0</v>
      </c>
      <c r="CU165" s="437">
        <f t="shared" si="906"/>
        <v>0</v>
      </c>
      <c r="CV165" s="437">
        <f t="shared" si="907"/>
        <v>0</v>
      </c>
      <c r="CW165" s="437">
        <f t="shared" si="916"/>
        <v>0</v>
      </c>
      <c r="CX165" s="437">
        <f t="shared" si="908"/>
        <v>0</v>
      </c>
      <c r="CY165" s="437">
        <f t="shared" si="917"/>
        <v>0</v>
      </c>
      <c r="CZ165" s="437">
        <f t="shared" si="904"/>
        <v>0</v>
      </c>
      <c r="DA165" s="437">
        <f t="shared" si="936"/>
        <v>0</v>
      </c>
      <c r="DB165" s="437">
        <f t="shared" si="937"/>
        <v>0</v>
      </c>
      <c r="DC165" s="437">
        <f t="shared" ref="DC165:DC205" si="949">IF(AA165="nd",+Z165,+Z165+AA165)</f>
        <v>0</v>
      </c>
      <c r="DD165" s="437">
        <f t="shared" si="905"/>
        <v>0</v>
      </c>
      <c r="DE165" s="437">
        <f t="shared" si="938"/>
        <v>0</v>
      </c>
      <c r="DF165" s="437">
        <f t="shared" si="945"/>
        <v>0</v>
      </c>
      <c r="DG165" s="496">
        <f t="shared" si="939"/>
        <v>0</v>
      </c>
      <c r="DH165" s="496">
        <f t="shared" si="932"/>
        <v>7</v>
      </c>
      <c r="DI165" s="496">
        <f t="shared" si="767"/>
        <v>13</v>
      </c>
      <c r="DJ165" s="496">
        <f t="shared" si="879"/>
        <v>13</v>
      </c>
      <c r="DK165" s="437">
        <f t="shared" si="855"/>
        <v>13</v>
      </c>
      <c r="DL165" s="633"/>
      <c r="DM165" s="633"/>
      <c r="DO165" s="447">
        <f t="shared" si="889"/>
        <v>0</v>
      </c>
      <c r="DP165" s="447">
        <f t="shared" si="890"/>
        <v>-6</v>
      </c>
      <c r="DQ165" s="447">
        <f t="shared" si="891"/>
        <v>1</v>
      </c>
      <c r="DR165" s="447">
        <f t="shared" si="892"/>
        <v>2</v>
      </c>
      <c r="DS165" s="447">
        <f t="shared" si="893"/>
        <v>3</v>
      </c>
      <c r="DT165" s="447">
        <f t="shared" si="894"/>
        <v>89</v>
      </c>
      <c r="DU165" s="447">
        <f t="shared" si="895"/>
        <v>-132</v>
      </c>
      <c r="DV165" s="447">
        <f t="shared" si="896"/>
        <v>175</v>
      </c>
      <c r="DW165" s="447">
        <f t="shared" si="897"/>
        <v>3</v>
      </c>
      <c r="DX165" s="447">
        <f t="shared" si="898"/>
        <v>-1</v>
      </c>
      <c r="DY165" s="447">
        <f t="shared" si="882"/>
        <v>-48</v>
      </c>
      <c r="DZ165" s="447">
        <f t="shared" si="883"/>
        <v>40</v>
      </c>
      <c r="EA165" s="447">
        <f t="shared" si="884"/>
        <v>1</v>
      </c>
      <c r="EB165" s="447">
        <f t="shared" si="885"/>
        <v>-7</v>
      </c>
      <c r="EC165" s="447">
        <f t="shared" si="886"/>
        <v>0</v>
      </c>
      <c r="ED165" s="447">
        <f t="shared" si="887"/>
        <v>5</v>
      </c>
      <c r="EE165" s="240">
        <f t="shared" si="888"/>
        <v>-76</v>
      </c>
    </row>
    <row r="166" spans="1:135" ht="16.5">
      <c r="A166" s="51" t="s">
        <v>1232</v>
      </c>
      <c r="B166" s="216" t="s">
        <v>31</v>
      </c>
      <c r="D166" s="222" t="s">
        <v>261</v>
      </c>
      <c r="E166" s="216" t="s">
        <v>1040</v>
      </c>
      <c r="F166" s="216" t="s">
        <v>1087</v>
      </c>
      <c r="G166" s="411" t="s">
        <v>394</v>
      </c>
      <c r="H166" s="226">
        <v>0</v>
      </c>
      <c r="I166" s="226">
        <v>0</v>
      </c>
      <c r="J166" s="225">
        <v>0</v>
      </c>
      <c r="K166" s="264">
        <v>0</v>
      </c>
      <c r="L166" s="239">
        <f t="shared" ref="L166" si="950">+N166</f>
        <v>0</v>
      </c>
      <c r="M166" s="242" t="s">
        <v>1823</v>
      </c>
      <c r="N166" s="225">
        <v>0</v>
      </c>
      <c r="O166" s="264">
        <v>0</v>
      </c>
      <c r="P166" s="225">
        <v>0</v>
      </c>
      <c r="Q166" s="227">
        <v>0</v>
      </c>
      <c r="R166" s="225">
        <v>0</v>
      </c>
      <c r="S166" s="264">
        <v>0</v>
      </c>
      <c r="T166" s="225">
        <v>0</v>
      </c>
      <c r="U166" s="264">
        <v>0</v>
      </c>
      <c r="V166" s="225">
        <v>0</v>
      </c>
      <c r="W166" s="264">
        <v>0</v>
      </c>
      <c r="X166" s="315">
        <v>3</v>
      </c>
      <c r="Y166" s="264">
        <v>0</v>
      </c>
      <c r="Z166" s="263">
        <v>4</v>
      </c>
      <c r="AA166" s="263">
        <v>0</v>
      </c>
      <c r="AB166" s="523">
        <v>7</v>
      </c>
      <c r="AC166" s="524">
        <v>0</v>
      </c>
      <c r="AD166" s="226">
        <v>2</v>
      </c>
      <c r="AE166" s="227">
        <v>0</v>
      </c>
      <c r="AF166" s="226">
        <v>2</v>
      </c>
      <c r="AG166" s="227">
        <v>0</v>
      </c>
      <c r="AH166" s="225">
        <v>1</v>
      </c>
      <c r="AI166" s="227">
        <v>0</v>
      </c>
      <c r="AJ166" s="246"/>
      <c r="AK166" s="225">
        <v>3</v>
      </c>
      <c r="AL166" s="226">
        <v>0</v>
      </c>
      <c r="AM166" s="225">
        <v>3</v>
      </c>
      <c r="AN166" s="227">
        <v>0</v>
      </c>
      <c r="AO166" s="226">
        <v>1</v>
      </c>
      <c r="AP166" s="227">
        <v>0</v>
      </c>
      <c r="AQ166" s="241">
        <f t="shared" si="944"/>
        <v>1</v>
      </c>
      <c r="AR166" s="242" t="s">
        <v>1823</v>
      </c>
      <c r="AS166" s="229">
        <v>1</v>
      </c>
      <c r="AT166" s="230">
        <v>0</v>
      </c>
      <c r="AU166" s="313">
        <v>4</v>
      </c>
      <c r="AV166" s="230">
        <v>0</v>
      </c>
      <c r="AW166" s="241">
        <f t="shared" ref="AW166" si="951">+AY166</f>
        <v>1</v>
      </c>
      <c r="AX166" s="242" t="s">
        <v>1823</v>
      </c>
      <c r="AY166" s="241">
        <f t="shared" ref="AY166" si="952">+BA166</f>
        <v>1</v>
      </c>
      <c r="AZ166" s="242" t="s">
        <v>1823</v>
      </c>
      <c r="BA166" s="241">
        <f t="shared" ref="BA166" si="953">+BC166</f>
        <v>1</v>
      </c>
      <c r="BB166" s="242" t="s">
        <v>1823</v>
      </c>
      <c r="BC166" s="241">
        <f>+BE166</f>
        <v>1</v>
      </c>
      <c r="BD166" s="242" t="s">
        <v>1823</v>
      </c>
      <c r="BE166" s="229">
        <v>1</v>
      </c>
      <c r="BF166" s="230">
        <v>0</v>
      </c>
      <c r="BG166" s="241">
        <f>+BE166</f>
        <v>1</v>
      </c>
      <c r="BH166" s="242" t="s">
        <v>1823</v>
      </c>
      <c r="BI166" s="229">
        <v>2</v>
      </c>
      <c r="BJ166" s="230">
        <v>0</v>
      </c>
      <c r="BK166" s="241">
        <f>+BI166</f>
        <v>2</v>
      </c>
      <c r="BL166" s="242" t="s">
        <v>1823</v>
      </c>
      <c r="BM166" s="229">
        <v>2</v>
      </c>
      <c r="BN166" s="230">
        <v>0</v>
      </c>
      <c r="BO166" s="247" t="s">
        <v>546</v>
      </c>
      <c r="BP166" s="248"/>
      <c r="BQ166" s="249"/>
      <c r="BR166" s="248"/>
      <c r="BS166" s="249"/>
      <c r="BT166" s="248"/>
      <c r="BU166" s="249"/>
      <c r="BV166" s="248"/>
      <c r="BW166" s="249"/>
      <c r="BX166" s="248">
        <v>2</v>
      </c>
      <c r="BY166" s="249"/>
      <c r="BZ166" s="248"/>
      <c r="CA166" s="249"/>
      <c r="CB166" s="250" t="s">
        <v>571</v>
      </c>
      <c r="CC166" s="238" t="s">
        <v>607</v>
      </c>
      <c r="CD166" s="238"/>
      <c r="CE166" s="226"/>
      <c r="CF166" s="227"/>
      <c r="CQ166" s="240">
        <f t="shared" si="925"/>
        <v>7</v>
      </c>
      <c r="CT166" s="437">
        <f t="shared" si="899"/>
        <v>0</v>
      </c>
      <c r="CU166" s="437">
        <f t="shared" si="906"/>
        <v>0</v>
      </c>
      <c r="CV166" s="437">
        <f t="shared" si="907"/>
        <v>0</v>
      </c>
      <c r="CW166" s="437">
        <f t="shared" si="916"/>
        <v>0</v>
      </c>
      <c r="CX166" s="437">
        <f t="shared" si="908"/>
        <v>0</v>
      </c>
      <c r="CY166" s="437">
        <f t="shared" si="917"/>
        <v>0</v>
      </c>
      <c r="CZ166" s="437">
        <f t="shared" si="904"/>
        <v>0</v>
      </c>
      <c r="DA166" s="437">
        <f t="shared" si="936"/>
        <v>0</v>
      </c>
      <c r="DB166" s="437">
        <f t="shared" si="937"/>
        <v>3</v>
      </c>
      <c r="DC166" s="437">
        <f t="shared" si="949"/>
        <v>4</v>
      </c>
      <c r="DD166" s="437">
        <f t="shared" si="905"/>
        <v>7</v>
      </c>
      <c r="DE166" s="437">
        <f t="shared" si="938"/>
        <v>2</v>
      </c>
      <c r="DF166" s="437">
        <f t="shared" si="945"/>
        <v>2</v>
      </c>
      <c r="DG166" s="496">
        <f t="shared" si="939"/>
        <v>1</v>
      </c>
      <c r="DH166" s="496">
        <f t="shared" si="932"/>
        <v>3</v>
      </c>
      <c r="DI166" s="496">
        <f t="shared" si="767"/>
        <v>3</v>
      </c>
      <c r="DJ166" s="496">
        <f t="shared" si="879"/>
        <v>1</v>
      </c>
      <c r="DK166" s="437">
        <f t="shared" si="855"/>
        <v>1</v>
      </c>
      <c r="DL166" s="633"/>
      <c r="DM166" s="633"/>
      <c r="DO166" s="447">
        <f t="shared" si="889"/>
        <v>0</v>
      </c>
      <c r="DP166" s="447">
        <f t="shared" si="890"/>
        <v>-6</v>
      </c>
      <c r="DQ166" s="447">
        <f t="shared" si="891"/>
        <v>1</v>
      </c>
      <c r="DR166" s="447">
        <f t="shared" si="892"/>
        <v>2</v>
      </c>
      <c r="DS166" s="447">
        <f t="shared" si="893"/>
        <v>3</v>
      </c>
      <c r="DT166" s="447">
        <f t="shared" si="894"/>
        <v>89</v>
      </c>
      <c r="DU166" s="447">
        <f t="shared" si="895"/>
        <v>-132</v>
      </c>
      <c r="DV166" s="447">
        <f t="shared" si="896"/>
        <v>178</v>
      </c>
      <c r="DW166" s="447">
        <f t="shared" si="897"/>
        <v>4</v>
      </c>
      <c r="DX166" s="447">
        <f t="shared" si="898"/>
        <v>3</v>
      </c>
      <c r="DY166" s="447">
        <f t="shared" si="882"/>
        <v>-53</v>
      </c>
      <c r="DZ166" s="447">
        <f t="shared" si="883"/>
        <v>40</v>
      </c>
      <c r="EA166" s="447">
        <f t="shared" si="884"/>
        <v>0</v>
      </c>
      <c r="EB166" s="447">
        <f t="shared" si="885"/>
        <v>-7</v>
      </c>
      <c r="EC166" s="447">
        <f t="shared" si="886"/>
        <v>2</v>
      </c>
      <c r="ED166" s="447">
        <f t="shared" si="887"/>
        <v>3</v>
      </c>
      <c r="EE166" s="240">
        <f t="shared" si="888"/>
        <v>-76</v>
      </c>
    </row>
    <row r="167" spans="1:135" ht="16.5">
      <c r="A167" s="51" t="s">
        <v>1232</v>
      </c>
      <c r="B167" s="216" t="s">
        <v>31</v>
      </c>
      <c r="D167" s="222" t="s">
        <v>261</v>
      </c>
      <c r="E167" s="216" t="s">
        <v>1040</v>
      </c>
      <c r="F167" s="216" t="s">
        <v>1087</v>
      </c>
      <c r="G167" s="411" t="s">
        <v>1269</v>
      </c>
      <c r="H167" s="226">
        <v>0</v>
      </c>
      <c r="I167" s="226">
        <v>0</v>
      </c>
      <c r="J167" s="225">
        <v>0</v>
      </c>
      <c r="K167" s="264">
        <v>0</v>
      </c>
      <c r="L167" s="239">
        <f t="shared" ref="L167" si="954">+N167</f>
        <v>0</v>
      </c>
      <c r="M167" s="242" t="s">
        <v>1823</v>
      </c>
      <c r="N167" s="225">
        <v>0</v>
      </c>
      <c r="O167" s="264">
        <v>0</v>
      </c>
      <c r="P167" s="225">
        <v>0</v>
      </c>
      <c r="Q167" s="227">
        <v>0</v>
      </c>
      <c r="R167" s="225">
        <v>0</v>
      </c>
      <c r="S167" s="264">
        <v>0</v>
      </c>
      <c r="T167" s="225">
        <v>0</v>
      </c>
      <c r="U167" s="264">
        <v>0</v>
      </c>
      <c r="V167" s="315">
        <v>0</v>
      </c>
      <c r="W167" s="264">
        <v>0</v>
      </c>
      <c r="X167" s="263">
        <v>0</v>
      </c>
      <c r="Y167" s="264">
        <v>0</v>
      </c>
      <c r="Z167" s="263">
        <v>0</v>
      </c>
      <c r="AA167" s="263">
        <v>0</v>
      </c>
      <c r="AB167" s="523">
        <v>0</v>
      </c>
      <c r="AC167" s="524">
        <v>0</v>
      </c>
      <c r="AD167" s="226">
        <v>0</v>
      </c>
      <c r="AE167" s="227">
        <v>0</v>
      </c>
      <c r="AF167" s="226">
        <v>0</v>
      </c>
      <c r="AG167" s="227">
        <v>0</v>
      </c>
      <c r="AH167" s="225">
        <v>0</v>
      </c>
      <c r="AI167" s="227">
        <v>0</v>
      </c>
      <c r="AJ167" s="246"/>
      <c r="AK167" s="225">
        <v>0</v>
      </c>
      <c r="AL167" s="226">
        <v>0</v>
      </c>
      <c r="AM167" s="225">
        <v>0</v>
      </c>
      <c r="AN167" s="227">
        <v>0</v>
      </c>
      <c r="AO167" s="226">
        <v>0</v>
      </c>
      <c r="AP167" s="227">
        <v>0</v>
      </c>
      <c r="AQ167" s="241">
        <f t="shared" si="944"/>
        <v>0</v>
      </c>
      <c r="AR167" s="242" t="s">
        <v>1823</v>
      </c>
      <c r="AS167" s="313">
        <v>2</v>
      </c>
      <c r="AT167" s="230">
        <v>0</v>
      </c>
      <c r="AU167" s="229">
        <v>2</v>
      </c>
      <c r="AV167" s="230">
        <v>0</v>
      </c>
      <c r="AW167" s="241">
        <f t="shared" ref="AW167" si="955">+AY167</f>
        <v>2</v>
      </c>
      <c r="AX167" s="242" t="s">
        <v>1823</v>
      </c>
      <c r="AY167" s="241">
        <f t="shared" ref="AY167" si="956">+BA167</f>
        <v>2</v>
      </c>
      <c r="AZ167" s="242" t="s">
        <v>1823</v>
      </c>
      <c r="BA167" s="241">
        <f t="shared" ref="BA167" si="957">+BC167</f>
        <v>2</v>
      </c>
      <c r="BB167" s="242" t="s">
        <v>1823</v>
      </c>
      <c r="BC167" s="241">
        <f>+BE167</f>
        <v>2</v>
      </c>
      <c r="BD167" s="242" t="s">
        <v>1823</v>
      </c>
      <c r="BE167" s="229">
        <v>2</v>
      </c>
      <c r="BF167" s="230">
        <v>1</v>
      </c>
      <c r="BG167" s="241">
        <f>+BE167</f>
        <v>2</v>
      </c>
      <c r="BH167" s="21">
        <f>+BF167</f>
        <v>1</v>
      </c>
      <c r="BI167" s="229">
        <v>2</v>
      </c>
      <c r="BJ167" s="230">
        <v>1</v>
      </c>
      <c r="BK167" s="241">
        <v>0</v>
      </c>
      <c r="BL167" s="242" t="s">
        <v>1823</v>
      </c>
      <c r="BM167" s="229">
        <v>0</v>
      </c>
      <c r="BN167" s="230">
        <v>0</v>
      </c>
      <c r="BO167" s="247" t="s">
        <v>546</v>
      </c>
      <c r="BP167" s="248"/>
      <c r="BQ167" s="249"/>
      <c r="BR167" s="248"/>
      <c r="BS167" s="249"/>
      <c r="BT167" s="248"/>
      <c r="BU167" s="249"/>
      <c r="BV167" s="248"/>
      <c r="BW167" s="249"/>
      <c r="BX167" s="248"/>
      <c r="BY167" s="249"/>
      <c r="BZ167" s="248"/>
      <c r="CA167" s="249"/>
      <c r="CB167" s="250"/>
      <c r="CC167" s="238"/>
      <c r="CD167" s="238"/>
      <c r="CE167" s="226"/>
      <c r="CF167" s="227"/>
      <c r="CQ167" s="240">
        <f t="shared" si="925"/>
        <v>0</v>
      </c>
      <c r="CT167" s="437">
        <f t="shared" si="899"/>
        <v>0</v>
      </c>
      <c r="CU167" s="437">
        <f t="shared" si="906"/>
        <v>0</v>
      </c>
      <c r="CV167" s="437">
        <f t="shared" si="907"/>
        <v>0</v>
      </c>
      <c r="CW167" s="437">
        <f t="shared" si="916"/>
        <v>0</v>
      </c>
      <c r="CX167" s="437">
        <f t="shared" si="908"/>
        <v>0</v>
      </c>
      <c r="CY167" s="437">
        <f t="shared" si="917"/>
        <v>0</v>
      </c>
      <c r="CZ167" s="437">
        <f t="shared" si="904"/>
        <v>0</v>
      </c>
      <c r="DA167" s="437">
        <f t="shared" si="936"/>
        <v>0</v>
      </c>
      <c r="DB167" s="437">
        <f t="shared" si="937"/>
        <v>0</v>
      </c>
      <c r="DC167" s="437">
        <f t="shared" si="949"/>
        <v>0</v>
      </c>
      <c r="DD167" s="437">
        <f t="shared" si="905"/>
        <v>0</v>
      </c>
      <c r="DE167" s="437">
        <f t="shared" si="938"/>
        <v>0</v>
      </c>
      <c r="DF167" s="437">
        <f t="shared" si="945"/>
        <v>0</v>
      </c>
      <c r="DG167" s="496">
        <f t="shared" si="939"/>
        <v>0</v>
      </c>
      <c r="DH167" s="496">
        <f t="shared" si="932"/>
        <v>0</v>
      </c>
      <c r="DI167" s="496">
        <f t="shared" si="767"/>
        <v>0</v>
      </c>
      <c r="DJ167" s="496">
        <f t="shared" si="879"/>
        <v>0</v>
      </c>
      <c r="DK167" s="437">
        <f t="shared" si="855"/>
        <v>0</v>
      </c>
      <c r="DL167" s="633"/>
      <c r="DM167" s="633"/>
      <c r="DO167" s="447">
        <f t="shared" si="889"/>
        <v>0</v>
      </c>
      <c r="DP167" s="447">
        <f t="shared" si="890"/>
        <v>-6</v>
      </c>
      <c r="DQ167" s="447">
        <f t="shared" si="891"/>
        <v>1</v>
      </c>
      <c r="DR167" s="447">
        <f t="shared" si="892"/>
        <v>2</v>
      </c>
      <c r="DS167" s="447">
        <f t="shared" si="893"/>
        <v>3</v>
      </c>
      <c r="DT167" s="447">
        <f t="shared" si="894"/>
        <v>89</v>
      </c>
      <c r="DU167" s="447">
        <f t="shared" si="895"/>
        <v>-132</v>
      </c>
      <c r="DV167" s="447">
        <f t="shared" si="896"/>
        <v>178</v>
      </c>
      <c r="DW167" s="447">
        <f t="shared" si="897"/>
        <v>4</v>
      </c>
      <c r="DX167" s="447">
        <f t="shared" si="898"/>
        <v>3</v>
      </c>
      <c r="DY167" s="447">
        <f t="shared" si="882"/>
        <v>-53</v>
      </c>
      <c r="DZ167" s="447">
        <f t="shared" si="883"/>
        <v>40</v>
      </c>
      <c r="EA167" s="447">
        <f t="shared" si="884"/>
        <v>0</v>
      </c>
      <c r="EB167" s="447">
        <f t="shared" si="885"/>
        <v>-7</v>
      </c>
      <c r="EC167" s="447">
        <f t="shared" si="886"/>
        <v>2</v>
      </c>
      <c r="ED167" s="447">
        <f t="shared" si="887"/>
        <v>3</v>
      </c>
      <c r="EE167" s="240">
        <f t="shared" si="888"/>
        <v>-76</v>
      </c>
    </row>
    <row r="168" spans="1:135" ht="16.5">
      <c r="A168" s="216" t="s">
        <v>1227</v>
      </c>
      <c r="B168" s="216" t="s">
        <v>31</v>
      </c>
      <c r="D168" s="222" t="s">
        <v>261</v>
      </c>
      <c r="E168" s="216" t="s">
        <v>1040</v>
      </c>
      <c r="F168" s="216" t="s">
        <v>1087</v>
      </c>
      <c r="G168" s="411" t="s">
        <v>393</v>
      </c>
      <c r="H168" s="226">
        <v>0</v>
      </c>
      <c r="I168" s="226">
        <v>0</v>
      </c>
      <c r="J168" s="241">
        <f t="shared" ref="J168" si="958">+H168</f>
        <v>0</v>
      </c>
      <c r="K168" s="242" t="s">
        <v>1823</v>
      </c>
      <c r="L168" s="241">
        <f t="shared" ref="L168" si="959">+J168</f>
        <v>0</v>
      </c>
      <c r="M168" s="242" t="s">
        <v>1823</v>
      </c>
      <c r="N168" s="241">
        <f t="shared" ref="N168" si="960">+L168</f>
        <v>0</v>
      </c>
      <c r="O168" s="242" t="s">
        <v>1823</v>
      </c>
      <c r="P168" s="226">
        <v>0</v>
      </c>
      <c r="Q168" s="227">
        <v>0</v>
      </c>
      <c r="R168" s="241">
        <f t="shared" ref="R168" si="961">+P168</f>
        <v>0</v>
      </c>
      <c r="S168" s="242" t="s">
        <v>1823</v>
      </c>
      <c r="T168" s="226">
        <v>0</v>
      </c>
      <c r="U168" s="226">
        <v>0</v>
      </c>
      <c r="V168" s="225">
        <v>0</v>
      </c>
      <c r="W168" s="226">
        <v>0</v>
      </c>
      <c r="X168" s="225">
        <v>0</v>
      </c>
      <c r="Y168" s="227">
        <v>0</v>
      </c>
      <c r="Z168" s="241">
        <f>+AB168</f>
        <v>0</v>
      </c>
      <c r="AA168" s="252" t="s">
        <v>1823</v>
      </c>
      <c r="AB168" s="523">
        <v>0</v>
      </c>
      <c r="AC168" s="524">
        <v>0</v>
      </c>
      <c r="AD168" s="226">
        <v>0</v>
      </c>
      <c r="AE168" s="227">
        <v>0</v>
      </c>
      <c r="AF168" s="226">
        <v>0</v>
      </c>
      <c r="AG168" s="227">
        <v>0</v>
      </c>
      <c r="AH168" s="241">
        <f t="shared" ref="AH168" si="962">+AF168</f>
        <v>0</v>
      </c>
      <c r="AI168" s="242" t="s">
        <v>1823</v>
      </c>
      <c r="AJ168" s="246"/>
      <c r="AK168" s="225">
        <v>0</v>
      </c>
      <c r="AL168" s="226" t="s">
        <v>85</v>
      </c>
      <c r="AM168" s="225">
        <v>0</v>
      </c>
      <c r="AN168" s="227">
        <v>0</v>
      </c>
      <c r="AO168" s="226">
        <v>1</v>
      </c>
      <c r="AP168" s="227">
        <v>0</v>
      </c>
      <c r="AQ168" s="241">
        <f t="shared" si="944"/>
        <v>1</v>
      </c>
      <c r="AR168" s="242" t="s">
        <v>1823</v>
      </c>
      <c r="AS168" s="229">
        <v>0</v>
      </c>
      <c r="AT168" s="230">
        <v>0</v>
      </c>
      <c r="AU168" s="229">
        <v>0</v>
      </c>
      <c r="AV168" s="230">
        <v>0</v>
      </c>
      <c r="AW168" s="241">
        <f t="shared" ref="AW168" si="963">+AY168</f>
        <v>0</v>
      </c>
      <c r="AX168" s="242" t="s">
        <v>1823</v>
      </c>
      <c r="AY168" s="241">
        <f t="shared" ref="AY168" si="964">+BA168</f>
        <v>0</v>
      </c>
      <c r="AZ168" s="242" t="s">
        <v>1823</v>
      </c>
      <c r="BA168" s="241">
        <f t="shared" ref="BA168" si="965">+BC168</f>
        <v>0</v>
      </c>
      <c r="BB168" s="242" t="s">
        <v>1823</v>
      </c>
      <c r="BC168" s="241">
        <f>+BE168</f>
        <v>0</v>
      </c>
      <c r="BD168" s="242" t="s">
        <v>1823</v>
      </c>
      <c r="BE168" s="229">
        <v>0</v>
      </c>
      <c r="BF168" s="229">
        <v>0</v>
      </c>
      <c r="BG168" s="241">
        <f>+BE168</f>
        <v>0</v>
      </c>
      <c r="BH168" s="242" t="s">
        <v>1823</v>
      </c>
      <c r="BI168" s="229">
        <v>0</v>
      </c>
      <c r="BJ168" s="230">
        <v>0</v>
      </c>
      <c r="BK168" s="241">
        <v>0</v>
      </c>
      <c r="BL168" s="242" t="s">
        <v>1823</v>
      </c>
      <c r="BM168" s="241">
        <v>0</v>
      </c>
      <c r="BN168" s="242" t="s">
        <v>1823</v>
      </c>
      <c r="BO168" s="247"/>
      <c r="BP168" s="248"/>
      <c r="BQ168" s="249"/>
      <c r="BR168" s="248"/>
      <c r="BS168" s="249"/>
      <c r="BT168" s="248"/>
      <c r="BU168" s="249"/>
      <c r="BV168" s="248"/>
      <c r="BW168" s="249"/>
      <c r="BX168" s="248"/>
      <c r="BY168" s="249"/>
      <c r="BZ168" s="248"/>
      <c r="CA168" s="249"/>
      <c r="CB168" s="282" t="s">
        <v>651</v>
      </c>
      <c r="CC168" s="318"/>
      <c r="CD168" s="318"/>
      <c r="CE168" s="226"/>
      <c r="CF168" s="227"/>
      <c r="CQ168" s="240">
        <f t="shared" si="925"/>
        <v>0</v>
      </c>
      <c r="CT168" s="437">
        <f t="shared" si="899"/>
        <v>0</v>
      </c>
      <c r="CU168" s="437">
        <f t="shared" si="906"/>
        <v>0</v>
      </c>
      <c r="CV168" s="437">
        <f t="shared" si="907"/>
        <v>0</v>
      </c>
      <c r="CW168" s="437">
        <f t="shared" si="916"/>
        <v>0</v>
      </c>
      <c r="CX168" s="437">
        <f t="shared" si="908"/>
        <v>0</v>
      </c>
      <c r="CY168" s="437">
        <f t="shared" si="917"/>
        <v>0</v>
      </c>
      <c r="CZ168" s="437">
        <f t="shared" si="904"/>
        <v>0</v>
      </c>
      <c r="DA168" s="437">
        <f t="shared" si="936"/>
        <v>0</v>
      </c>
      <c r="DB168" s="437">
        <f t="shared" si="937"/>
        <v>0</v>
      </c>
      <c r="DC168" s="437">
        <f t="shared" si="949"/>
        <v>0</v>
      </c>
      <c r="DD168" s="437">
        <f t="shared" si="905"/>
        <v>0</v>
      </c>
      <c r="DE168" s="437">
        <f t="shared" si="938"/>
        <v>0</v>
      </c>
      <c r="DF168" s="437">
        <f t="shared" si="945"/>
        <v>0</v>
      </c>
      <c r="DG168" s="496">
        <f t="shared" si="939"/>
        <v>0</v>
      </c>
      <c r="DH168" s="496">
        <f>+AK168</f>
        <v>0</v>
      </c>
      <c r="DI168" s="496">
        <f t="shared" si="767"/>
        <v>0</v>
      </c>
      <c r="DJ168" s="496">
        <f t="shared" si="879"/>
        <v>1</v>
      </c>
      <c r="DK168" s="437">
        <f t="shared" si="855"/>
        <v>1</v>
      </c>
      <c r="DL168" s="633"/>
      <c r="DM168" s="633"/>
      <c r="DO168" s="447">
        <f t="shared" si="889"/>
        <v>0</v>
      </c>
      <c r="DP168" s="447">
        <f t="shared" si="890"/>
        <v>-6</v>
      </c>
      <c r="DQ168" s="447">
        <f t="shared" si="891"/>
        <v>1</v>
      </c>
      <c r="DR168" s="447">
        <f t="shared" si="892"/>
        <v>2</v>
      </c>
      <c r="DS168" s="447">
        <f t="shared" si="893"/>
        <v>3</v>
      </c>
      <c r="DT168" s="447">
        <f t="shared" si="894"/>
        <v>89</v>
      </c>
      <c r="DU168" s="447">
        <f t="shared" si="895"/>
        <v>-132</v>
      </c>
      <c r="DV168" s="447">
        <f t="shared" si="896"/>
        <v>178</v>
      </c>
      <c r="DW168" s="447">
        <f t="shared" si="897"/>
        <v>4</v>
      </c>
      <c r="DX168" s="447">
        <f t="shared" si="898"/>
        <v>3</v>
      </c>
      <c r="DY168" s="447">
        <f t="shared" si="882"/>
        <v>-53</v>
      </c>
      <c r="DZ168" s="447">
        <f t="shared" si="883"/>
        <v>40</v>
      </c>
      <c r="EA168" s="447">
        <f t="shared" si="884"/>
        <v>0</v>
      </c>
      <c r="EB168" s="447">
        <f t="shared" si="885"/>
        <v>-7</v>
      </c>
      <c r="EC168" s="447">
        <f t="shared" si="886"/>
        <v>2</v>
      </c>
      <c r="ED168" s="447">
        <f t="shared" si="887"/>
        <v>4</v>
      </c>
      <c r="EE168" s="240">
        <f t="shared" si="888"/>
        <v>-76</v>
      </c>
    </row>
    <row r="169" spans="1:135" ht="16.5">
      <c r="A169" s="216" t="s">
        <v>1170</v>
      </c>
      <c r="B169" s="216" t="s">
        <v>31</v>
      </c>
      <c r="D169" s="222" t="s">
        <v>261</v>
      </c>
      <c r="E169" s="216" t="s">
        <v>1094</v>
      </c>
      <c r="F169" s="216" t="s">
        <v>1087</v>
      </c>
      <c r="G169" s="223" t="s">
        <v>117</v>
      </c>
      <c r="H169" s="226">
        <v>15</v>
      </c>
      <c r="I169" s="226"/>
      <c r="J169" s="241"/>
      <c r="K169" s="239"/>
      <c r="L169" s="241"/>
      <c r="M169" s="253"/>
      <c r="N169" s="226"/>
      <c r="O169" s="227"/>
      <c r="P169" s="226"/>
      <c r="Q169" s="227"/>
      <c r="R169" s="225"/>
      <c r="S169" s="264"/>
      <c r="T169" s="263"/>
      <c r="U169" s="263"/>
      <c r="V169" s="315"/>
      <c r="W169" s="264"/>
      <c r="X169" s="263"/>
      <c r="Y169" s="264"/>
      <c r="Z169" s="263"/>
      <c r="AA169" s="263"/>
      <c r="AB169" s="523"/>
      <c r="AC169" s="524"/>
      <c r="AD169" s="226"/>
      <c r="AE169" s="227"/>
      <c r="AF169" s="226"/>
      <c r="AG169" s="227"/>
      <c r="AH169" s="225"/>
      <c r="AI169" s="227"/>
      <c r="AJ169" s="246"/>
      <c r="AK169" s="225" t="s">
        <v>1170</v>
      </c>
      <c r="AL169" s="226"/>
      <c r="AM169" s="225" t="s">
        <v>1170</v>
      </c>
      <c r="AN169" s="227"/>
      <c r="AO169" s="226" t="s">
        <v>1170</v>
      </c>
      <c r="AP169" s="227"/>
      <c r="AQ169" s="229" t="s">
        <v>1170</v>
      </c>
      <c r="AR169" s="230"/>
      <c r="AS169" s="229" t="s">
        <v>1170</v>
      </c>
      <c r="AT169" s="230"/>
      <c r="AU169" s="229" t="s">
        <v>1170</v>
      </c>
      <c r="AV169" s="230"/>
      <c r="AW169" s="241">
        <v>0</v>
      </c>
      <c r="AX169" s="242" t="s">
        <v>1823</v>
      </c>
      <c r="AY169" s="241">
        <v>0</v>
      </c>
      <c r="AZ169" s="242" t="s">
        <v>1823</v>
      </c>
      <c r="BA169" s="241">
        <v>0</v>
      </c>
      <c r="BB169" s="242" t="s">
        <v>1823</v>
      </c>
      <c r="BC169" s="241">
        <v>0</v>
      </c>
      <c r="BD169" s="242" t="s">
        <v>1823</v>
      </c>
      <c r="BE169" s="241">
        <v>0</v>
      </c>
      <c r="BF169" s="242" t="s">
        <v>1823</v>
      </c>
      <c r="BG169" s="241">
        <v>0</v>
      </c>
      <c r="BH169" s="242" t="s">
        <v>1823</v>
      </c>
      <c r="BI169" s="241">
        <v>0</v>
      </c>
      <c r="BJ169" s="242" t="s">
        <v>1823</v>
      </c>
      <c r="BK169" s="241">
        <v>0</v>
      </c>
      <c r="BL169" s="242" t="s">
        <v>1823</v>
      </c>
      <c r="BM169" s="241">
        <v>0</v>
      </c>
      <c r="BN169" s="242" t="s">
        <v>1823</v>
      </c>
      <c r="BO169" s="247"/>
      <c r="BP169" s="248"/>
      <c r="BQ169" s="249"/>
      <c r="BR169" s="248"/>
      <c r="BS169" s="249"/>
      <c r="BT169" s="248"/>
      <c r="BU169" s="249"/>
      <c r="BV169" s="248"/>
      <c r="BW169" s="249"/>
      <c r="BX169" s="248"/>
      <c r="BY169" s="249"/>
      <c r="BZ169" s="248"/>
      <c r="CA169" s="249"/>
      <c r="CB169" s="250"/>
      <c r="CC169" s="238">
        <v>0</v>
      </c>
      <c r="CD169" s="238"/>
      <c r="CE169" s="226"/>
      <c r="CF169" s="227"/>
      <c r="CQ169" s="240">
        <f t="shared" si="925"/>
        <v>15</v>
      </c>
      <c r="CT169" s="437">
        <f t="shared" si="899"/>
        <v>15</v>
      </c>
      <c r="CU169" s="437">
        <f t="shared" si="906"/>
        <v>0</v>
      </c>
      <c r="CV169" s="437">
        <f t="shared" si="907"/>
        <v>0</v>
      </c>
      <c r="CW169" s="437">
        <f t="shared" si="916"/>
        <v>0</v>
      </c>
      <c r="CX169" s="437">
        <f t="shared" si="908"/>
        <v>0</v>
      </c>
      <c r="CY169" s="437">
        <f t="shared" si="917"/>
        <v>0</v>
      </c>
      <c r="CZ169" s="437">
        <f t="shared" si="904"/>
        <v>0</v>
      </c>
      <c r="DA169" s="437">
        <f t="shared" si="936"/>
        <v>0</v>
      </c>
      <c r="DB169" s="437">
        <f t="shared" si="937"/>
        <v>0</v>
      </c>
      <c r="DC169" s="437">
        <f t="shared" si="949"/>
        <v>0</v>
      </c>
      <c r="DD169" s="437">
        <f t="shared" si="905"/>
        <v>0</v>
      </c>
      <c r="DE169" s="437">
        <f t="shared" si="938"/>
        <v>0</v>
      </c>
      <c r="DF169" s="437">
        <f t="shared" si="945"/>
        <v>0</v>
      </c>
      <c r="DG169" s="496">
        <f t="shared" si="939"/>
        <v>0</v>
      </c>
      <c r="DH169" s="496"/>
      <c r="DI169" s="496"/>
      <c r="DJ169" s="496">
        <v>0</v>
      </c>
      <c r="DK169" s="437"/>
      <c r="DL169" s="633"/>
      <c r="DM169" s="633"/>
      <c r="DO169" s="447">
        <f t="shared" si="889"/>
        <v>0</v>
      </c>
      <c r="DP169" s="447">
        <f t="shared" si="890"/>
        <v>-6</v>
      </c>
      <c r="DQ169" s="447">
        <f t="shared" si="891"/>
        <v>1</v>
      </c>
      <c r="DR169" s="447">
        <f t="shared" si="892"/>
        <v>2</v>
      </c>
      <c r="DS169" s="447">
        <f t="shared" si="893"/>
        <v>3</v>
      </c>
      <c r="DT169" s="447">
        <f t="shared" si="894"/>
        <v>89</v>
      </c>
      <c r="DU169" s="447">
        <f t="shared" si="895"/>
        <v>-132</v>
      </c>
      <c r="DV169" s="447">
        <f t="shared" si="896"/>
        <v>178</v>
      </c>
      <c r="DW169" s="447">
        <f t="shared" si="897"/>
        <v>4</v>
      </c>
      <c r="DX169" s="447">
        <f t="shared" si="898"/>
        <v>3</v>
      </c>
      <c r="DY169" s="447">
        <f t="shared" si="882"/>
        <v>-53</v>
      </c>
      <c r="DZ169" s="447">
        <f t="shared" si="883"/>
        <v>40</v>
      </c>
      <c r="EA169" s="447">
        <f t="shared" si="884"/>
        <v>0</v>
      </c>
      <c r="EB169" s="447">
        <f t="shared" si="885"/>
        <v>-7</v>
      </c>
      <c r="EC169" s="447">
        <f t="shared" si="886"/>
        <v>2</v>
      </c>
      <c r="ED169" s="447">
        <f t="shared" si="887"/>
        <v>4</v>
      </c>
      <c r="EE169" s="240">
        <f t="shared" si="888"/>
        <v>-76</v>
      </c>
    </row>
    <row r="170" spans="1:135" ht="16.5">
      <c r="A170" s="216" t="s">
        <v>1227</v>
      </c>
      <c r="B170" s="216" t="s">
        <v>31</v>
      </c>
      <c r="D170" s="222" t="s">
        <v>378</v>
      </c>
      <c r="E170" s="216" t="s">
        <v>1094</v>
      </c>
      <c r="F170" s="216" t="s">
        <v>1087</v>
      </c>
      <c r="G170" s="411" t="s">
        <v>102</v>
      </c>
      <c r="H170" s="226">
        <v>0</v>
      </c>
      <c r="I170" s="264">
        <v>0</v>
      </c>
      <c r="J170" s="239">
        <f>+H170</f>
        <v>0</v>
      </c>
      <c r="K170" s="242" t="s">
        <v>1823</v>
      </c>
      <c r="L170" s="239">
        <f>+J170</f>
        <v>0</v>
      </c>
      <c r="M170" s="242" t="s">
        <v>1823</v>
      </c>
      <c r="N170" s="279">
        <v>5</v>
      </c>
      <c r="O170" s="227">
        <v>0</v>
      </c>
      <c r="P170" s="226">
        <v>0</v>
      </c>
      <c r="Q170" s="227">
        <v>0</v>
      </c>
      <c r="R170" s="225">
        <v>0</v>
      </c>
      <c r="S170" s="227">
        <v>0</v>
      </c>
      <c r="T170" s="226">
        <v>0</v>
      </c>
      <c r="U170" s="226">
        <v>0</v>
      </c>
      <c r="V170" s="225">
        <v>0</v>
      </c>
      <c r="W170" s="227">
        <v>0</v>
      </c>
      <c r="X170" s="239">
        <f t="shared" ref="X170" si="966">+Z170</f>
        <v>0</v>
      </c>
      <c r="Y170" s="242" t="s">
        <v>1823</v>
      </c>
      <c r="Z170" s="239">
        <v>0</v>
      </c>
      <c r="AA170" s="252" t="s">
        <v>1823</v>
      </c>
      <c r="AB170" s="523">
        <v>0</v>
      </c>
      <c r="AC170" s="524">
        <v>0</v>
      </c>
      <c r="AD170" s="239">
        <v>0</v>
      </c>
      <c r="AE170" s="242" t="s">
        <v>1823</v>
      </c>
      <c r="AF170" s="225">
        <v>0</v>
      </c>
      <c r="AG170" s="227">
        <v>0</v>
      </c>
      <c r="AH170" s="241">
        <f>+AF170</f>
        <v>0</v>
      </c>
      <c r="AI170" s="242" t="s">
        <v>1823</v>
      </c>
      <c r="AJ170" s="266"/>
      <c r="AK170" s="225">
        <v>0</v>
      </c>
      <c r="AL170" s="242" t="s">
        <v>1823</v>
      </c>
      <c r="AM170" s="241">
        <v>0</v>
      </c>
      <c r="AN170" s="242" t="s">
        <v>1823</v>
      </c>
      <c r="AO170" s="239">
        <v>0</v>
      </c>
      <c r="AP170" s="242" t="s">
        <v>1823</v>
      </c>
      <c r="AQ170" s="229">
        <v>0</v>
      </c>
      <c r="AR170" s="230">
        <v>0</v>
      </c>
      <c r="AS170" s="229">
        <v>0</v>
      </c>
      <c r="AT170" s="230">
        <v>0</v>
      </c>
      <c r="AU170" s="229">
        <v>0</v>
      </c>
      <c r="AV170" s="230">
        <v>0</v>
      </c>
      <c r="AW170" s="241">
        <v>0</v>
      </c>
      <c r="AX170" s="242" t="s">
        <v>1823</v>
      </c>
      <c r="AY170" s="241">
        <v>0</v>
      </c>
      <c r="AZ170" s="242" t="s">
        <v>1823</v>
      </c>
      <c r="BA170" s="241">
        <v>0</v>
      </c>
      <c r="BB170" s="242" t="s">
        <v>1823</v>
      </c>
      <c r="BC170" s="241">
        <v>0</v>
      </c>
      <c r="BD170" s="242" t="s">
        <v>1823</v>
      </c>
      <c r="BE170" s="241">
        <v>0</v>
      </c>
      <c r="BF170" s="242" t="s">
        <v>1823</v>
      </c>
      <c r="BG170" s="241">
        <v>0</v>
      </c>
      <c r="BH170" s="242" t="s">
        <v>1823</v>
      </c>
      <c r="BI170" s="241">
        <v>0</v>
      </c>
      <c r="BJ170" s="242" t="s">
        <v>1823</v>
      </c>
      <c r="BK170" s="241">
        <v>0</v>
      </c>
      <c r="BL170" s="242" t="s">
        <v>1823</v>
      </c>
      <c r="BM170" s="241">
        <v>0</v>
      </c>
      <c r="BN170" s="242" t="s">
        <v>1823</v>
      </c>
      <c r="BO170" s="267"/>
      <c r="BP170" s="248"/>
      <c r="BQ170" s="249"/>
      <c r="BR170" s="248"/>
      <c r="BS170" s="249"/>
      <c r="BT170" s="248"/>
      <c r="BU170" s="249"/>
      <c r="BV170" s="248"/>
      <c r="BW170" s="249"/>
      <c r="BX170" s="248"/>
      <c r="BY170" s="249"/>
      <c r="BZ170" s="248"/>
      <c r="CA170" s="249"/>
      <c r="CB170" s="236"/>
      <c r="CE170" s="226"/>
      <c r="CF170" s="227"/>
      <c r="CQ170" s="240">
        <f t="shared" si="925"/>
        <v>5</v>
      </c>
      <c r="CT170" s="437">
        <f t="shared" si="899"/>
        <v>0</v>
      </c>
      <c r="CU170" s="437">
        <f t="shared" si="906"/>
        <v>0</v>
      </c>
      <c r="CV170" s="437">
        <f t="shared" si="907"/>
        <v>0</v>
      </c>
      <c r="CW170" s="437">
        <f t="shared" si="916"/>
        <v>5</v>
      </c>
      <c r="CX170" s="437">
        <f t="shared" si="908"/>
        <v>0</v>
      </c>
      <c r="CY170" s="437">
        <f t="shared" si="917"/>
        <v>0</v>
      </c>
      <c r="CZ170" s="437">
        <f t="shared" si="904"/>
        <v>0</v>
      </c>
      <c r="DA170" s="437">
        <f t="shared" si="936"/>
        <v>0</v>
      </c>
      <c r="DB170" s="437">
        <f t="shared" si="937"/>
        <v>0</v>
      </c>
      <c r="DC170" s="437">
        <f t="shared" si="949"/>
        <v>0</v>
      </c>
      <c r="DD170" s="437">
        <f t="shared" si="905"/>
        <v>0</v>
      </c>
      <c r="DE170" s="437">
        <f t="shared" si="938"/>
        <v>0</v>
      </c>
      <c r="DF170" s="437">
        <f t="shared" si="945"/>
        <v>0</v>
      </c>
      <c r="DG170" s="496">
        <f t="shared" si="939"/>
        <v>0</v>
      </c>
      <c r="DH170" s="496">
        <f t="shared" ref="DH170:DH196" si="967">IF(AL170="nd",+AK170,+AK170+AL170)</f>
        <v>0</v>
      </c>
      <c r="DI170" s="496">
        <f t="shared" ref="DI170:DI178" si="968">IF(AN170="nd",+AM170,+AM170+AN170)</f>
        <v>0</v>
      </c>
      <c r="DJ170" s="496">
        <f t="shared" ref="DJ170:DJ196" si="969">IF(AP170="nd",+AO170,+AO170+AP170)</f>
        <v>0</v>
      </c>
      <c r="DK170" s="437">
        <f t="shared" ref="DK170:DK196" si="970">IF(AR170="nd",+AQ170,+AQ170+AR170)</f>
        <v>0</v>
      </c>
      <c r="DL170" s="633"/>
      <c r="DM170" s="633"/>
      <c r="DO170" s="447">
        <f t="shared" si="889"/>
        <v>0</v>
      </c>
      <c r="DP170" s="447">
        <f t="shared" si="890"/>
        <v>-1</v>
      </c>
      <c r="DQ170" s="447">
        <f t="shared" si="891"/>
        <v>-4</v>
      </c>
      <c r="DR170" s="447">
        <f t="shared" si="892"/>
        <v>2</v>
      </c>
      <c r="DS170" s="447">
        <f t="shared" si="893"/>
        <v>-2</v>
      </c>
      <c r="DT170" s="447">
        <f t="shared" si="894"/>
        <v>89</v>
      </c>
      <c r="DU170" s="447">
        <f t="shared" si="895"/>
        <v>-132</v>
      </c>
      <c r="DV170" s="447">
        <f t="shared" si="896"/>
        <v>178</v>
      </c>
      <c r="DW170" s="447">
        <f t="shared" si="897"/>
        <v>4</v>
      </c>
      <c r="DX170" s="447">
        <f t="shared" si="898"/>
        <v>3</v>
      </c>
      <c r="DY170" s="447">
        <f t="shared" si="882"/>
        <v>-53</v>
      </c>
      <c r="DZ170" s="447">
        <f t="shared" si="883"/>
        <v>40</v>
      </c>
      <c r="EA170" s="447">
        <f t="shared" si="884"/>
        <v>0</v>
      </c>
      <c r="EB170" s="447">
        <f t="shared" si="885"/>
        <v>-7</v>
      </c>
      <c r="EC170" s="447">
        <f t="shared" si="886"/>
        <v>2</v>
      </c>
      <c r="ED170" s="447">
        <f t="shared" si="887"/>
        <v>4</v>
      </c>
      <c r="EE170" s="240">
        <f t="shared" si="888"/>
        <v>-76</v>
      </c>
    </row>
    <row r="171" spans="1:135" ht="16.5">
      <c r="A171" s="51" t="s">
        <v>1472</v>
      </c>
      <c r="B171" s="216" t="s">
        <v>31</v>
      </c>
      <c r="D171" s="222" t="s">
        <v>378</v>
      </c>
      <c r="E171" s="216" t="s">
        <v>1040</v>
      </c>
      <c r="F171" s="216" t="s">
        <v>1087</v>
      </c>
      <c r="G171" s="411" t="s">
        <v>1271</v>
      </c>
      <c r="H171" s="226">
        <v>4</v>
      </c>
      <c r="I171" s="226">
        <v>0</v>
      </c>
      <c r="J171" s="225">
        <v>4</v>
      </c>
      <c r="K171" s="226">
        <v>0</v>
      </c>
      <c r="L171" s="241">
        <f>+J171</f>
        <v>4</v>
      </c>
      <c r="M171" s="242" t="s">
        <v>1823</v>
      </c>
      <c r="N171" s="279">
        <v>5</v>
      </c>
      <c r="O171" s="227">
        <v>0</v>
      </c>
      <c r="P171" s="226">
        <v>5</v>
      </c>
      <c r="Q171" s="227">
        <v>0</v>
      </c>
      <c r="R171" s="560">
        <v>2</v>
      </c>
      <c r="S171" s="564">
        <v>1</v>
      </c>
      <c r="T171" s="226">
        <v>2</v>
      </c>
      <c r="U171" s="226">
        <v>1</v>
      </c>
      <c r="V171" s="225">
        <v>3</v>
      </c>
      <c r="W171" s="227">
        <v>0</v>
      </c>
      <c r="X171" s="241">
        <f t="shared" ref="X171" si="971">+Z171</f>
        <v>1</v>
      </c>
      <c r="Y171" s="242" t="s">
        <v>1823</v>
      </c>
      <c r="Z171" s="241">
        <f t="shared" ref="Z171" si="972">+AB171</f>
        <v>1</v>
      </c>
      <c r="AA171" s="252" t="s">
        <v>1823</v>
      </c>
      <c r="AB171" s="523">
        <v>1</v>
      </c>
      <c r="AC171" s="524">
        <v>0</v>
      </c>
      <c r="AD171" s="239">
        <f>+AB171</f>
        <v>1</v>
      </c>
      <c r="AE171" s="242" t="s">
        <v>1823</v>
      </c>
      <c r="AF171" s="226">
        <v>0</v>
      </c>
      <c r="AG171" s="227">
        <v>0</v>
      </c>
      <c r="AH171" s="241">
        <f>+AF171</f>
        <v>0</v>
      </c>
      <c r="AI171" s="242" t="s">
        <v>1823</v>
      </c>
      <c r="AJ171" s="266"/>
      <c r="AK171" s="225">
        <v>0</v>
      </c>
      <c r="AL171" s="227">
        <v>0</v>
      </c>
      <c r="AM171" s="241">
        <v>0</v>
      </c>
      <c r="AN171" s="242" t="s">
        <v>1823</v>
      </c>
      <c r="AO171" s="239">
        <v>0</v>
      </c>
      <c r="AP171" s="242" t="s">
        <v>1823</v>
      </c>
      <c r="AQ171" s="229">
        <v>0</v>
      </c>
      <c r="AR171" s="230">
        <v>0</v>
      </c>
      <c r="AS171" s="229">
        <v>0</v>
      </c>
      <c r="AT171" s="230">
        <v>0</v>
      </c>
      <c r="AU171" s="229">
        <v>0</v>
      </c>
      <c r="AV171" s="230">
        <v>0</v>
      </c>
      <c r="AW171" s="241">
        <v>0</v>
      </c>
      <c r="AX171" s="242" t="s">
        <v>1823</v>
      </c>
      <c r="AY171" s="241">
        <v>0</v>
      </c>
      <c r="AZ171" s="242" t="s">
        <v>1823</v>
      </c>
      <c r="BA171" s="241">
        <v>0</v>
      </c>
      <c r="BB171" s="242" t="s">
        <v>1823</v>
      </c>
      <c r="BC171" s="241">
        <v>0</v>
      </c>
      <c r="BD171" s="242" t="s">
        <v>1823</v>
      </c>
      <c r="BE171" s="241">
        <v>0</v>
      </c>
      <c r="BF171" s="242" t="s">
        <v>1823</v>
      </c>
      <c r="BG171" s="241">
        <v>0</v>
      </c>
      <c r="BH171" s="242" t="s">
        <v>1823</v>
      </c>
      <c r="BI171" s="241">
        <v>0</v>
      </c>
      <c r="BJ171" s="242" t="s">
        <v>1823</v>
      </c>
      <c r="BK171" s="241">
        <v>0</v>
      </c>
      <c r="BL171" s="242" t="s">
        <v>1823</v>
      </c>
      <c r="BM171" s="241">
        <v>0</v>
      </c>
      <c r="BN171" s="242" t="s">
        <v>1823</v>
      </c>
      <c r="BO171" s="267"/>
      <c r="BP171" s="248"/>
      <c r="BQ171" s="249"/>
      <c r="BR171" s="248"/>
      <c r="BS171" s="249"/>
      <c r="BT171" s="248"/>
      <c r="BU171" s="249"/>
      <c r="BV171" s="248"/>
      <c r="BW171" s="249"/>
      <c r="BX171" s="248"/>
      <c r="BY171" s="249"/>
      <c r="BZ171" s="248"/>
      <c r="CA171" s="249"/>
      <c r="CB171" s="250" t="s">
        <v>262</v>
      </c>
      <c r="CC171" s="237" t="s">
        <v>755</v>
      </c>
      <c r="CE171" s="226"/>
      <c r="CF171" s="227"/>
      <c r="CQ171" s="240">
        <f t="shared" si="925"/>
        <v>5</v>
      </c>
      <c r="CT171" s="437">
        <f t="shared" si="899"/>
        <v>4</v>
      </c>
      <c r="CU171" s="437">
        <f t="shared" si="906"/>
        <v>4</v>
      </c>
      <c r="CV171" s="437">
        <f t="shared" si="907"/>
        <v>4</v>
      </c>
      <c r="CW171" s="437">
        <f t="shared" si="916"/>
        <v>5</v>
      </c>
      <c r="CX171" s="437">
        <f t="shared" si="908"/>
        <v>5</v>
      </c>
      <c r="CY171" s="437">
        <f t="shared" si="917"/>
        <v>3</v>
      </c>
      <c r="CZ171" s="437">
        <f t="shared" si="904"/>
        <v>3</v>
      </c>
      <c r="DA171" s="437">
        <f t="shared" si="936"/>
        <v>3</v>
      </c>
      <c r="DB171" s="437">
        <f t="shared" si="937"/>
        <v>1</v>
      </c>
      <c r="DC171" s="437">
        <f t="shared" si="949"/>
        <v>1</v>
      </c>
      <c r="DD171" s="437">
        <f t="shared" si="905"/>
        <v>1</v>
      </c>
      <c r="DE171" s="437">
        <f t="shared" si="938"/>
        <v>1</v>
      </c>
      <c r="DF171" s="437">
        <f t="shared" si="945"/>
        <v>0</v>
      </c>
      <c r="DG171" s="496">
        <f t="shared" si="939"/>
        <v>0</v>
      </c>
      <c r="DH171" s="496">
        <f t="shared" si="967"/>
        <v>0</v>
      </c>
      <c r="DI171" s="496">
        <f t="shared" si="968"/>
        <v>0</v>
      </c>
      <c r="DJ171" s="496">
        <f t="shared" si="969"/>
        <v>0</v>
      </c>
      <c r="DK171" s="437">
        <f t="shared" si="970"/>
        <v>0</v>
      </c>
      <c r="DL171" s="633"/>
      <c r="DM171" s="633"/>
      <c r="DO171" s="447">
        <f t="shared" si="889"/>
        <v>0</v>
      </c>
      <c r="DP171" s="447">
        <f t="shared" si="890"/>
        <v>0</v>
      </c>
      <c r="DQ171" s="447">
        <f t="shared" si="891"/>
        <v>-4</v>
      </c>
      <c r="DR171" s="447">
        <f t="shared" si="892"/>
        <v>0</v>
      </c>
      <c r="DS171" s="447">
        <f t="shared" si="893"/>
        <v>-4</v>
      </c>
      <c r="DT171" s="447">
        <f t="shared" si="894"/>
        <v>89</v>
      </c>
      <c r="DU171" s="447">
        <f t="shared" si="895"/>
        <v>-132</v>
      </c>
      <c r="DV171" s="447">
        <f t="shared" si="896"/>
        <v>176</v>
      </c>
      <c r="DW171" s="447">
        <f t="shared" si="897"/>
        <v>4</v>
      </c>
      <c r="DX171" s="447">
        <f t="shared" si="898"/>
        <v>3</v>
      </c>
      <c r="DY171" s="447">
        <f t="shared" si="882"/>
        <v>-53</v>
      </c>
      <c r="DZ171" s="447">
        <f t="shared" si="883"/>
        <v>39</v>
      </c>
      <c r="EA171" s="447">
        <f t="shared" si="884"/>
        <v>0</v>
      </c>
      <c r="EB171" s="447">
        <f t="shared" si="885"/>
        <v>-7</v>
      </c>
      <c r="EC171" s="447">
        <f t="shared" si="886"/>
        <v>2</v>
      </c>
      <c r="ED171" s="447">
        <f t="shared" si="887"/>
        <v>4</v>
      </c>
      <c r="EE171" s="240">
        <f t="shared" si="888"/>
        <v>-76</v>
      </c>
    </row>
    <row r="172" spans="1:135" ht="16.5">
      <c r="A172" s="216" t="s">
        <v>1227</v>
      </c>
      <c r="B172" s="216" t="s">
        <v>31</v>
      </c>
      <c r="D172" s="222" t="s">
        <v>378</v>
      </c>
      <c r="E172" s="216" t="s">
        <v>1040</v>
      </c>
      <c r="F172" s="216" t="s">
        <v>1087</v>
      </c>
      <c r="G172" s="411" t="s">
        <v>1272</v>
      </c>
      <c r="H172" s="226">
        <v>1</v>
      </c>
      <c r="I172" s="226">
        <v>0</v>
      </c>
      <c r="J172" s="225">
        <v>1</v>
      </c>
      <c r="K172" s="226">
        <v>0</v>
      </c>
      <c r="L172" s="241">
        <f>+J172</f>
        <v>1</v>
      </c>
      <c r="M172" s="242" t="s">
        <v>1823</v>
      </c>
      <c r="N172" s="279">
        <v>1</v>
      </c>
      <c r="O172" s="227">
        <v>0</v>
      </c>
      <c r="P172" s="226">
        <v>3</v>
      </c>
      <c r="Q172" s="227">
        <v>0</v>
      </c>
      <c r="R172" s="241">
        <f>+T172</f>
        <v>2</v>
      </c>
      <c r="S172" s="242" t="s">
        <v>1823</v>
      </c>
      <c r="T172" s="226">
        <v>2</v>
      </c>
      <c r="U172" s="226">
        <v>0</v>
      </c>
      <c r="V172" s="225">
        <v>2</v>
      </c>
      <c r="W172" s="227">
        <v>0</v>
      </c>
      <c r="X172" s="241">
        <f t="shared" ref="X172" si="973">+Z172</f>
        <v>2</v>
      </c>
      <c r="Y172" s="242" t="s">
        <v>1823</v>
      </c>
      <c r="Z172" s="241">
        <f t="shared" ref="Z172" si="974">+AB172</f>
        <v>2</v>
      </c>
      <c r="AA172" s="252" t="s">
        <v>1823</v>
      </c>
      <c r="AB172" s="523">
        <v>2</v>
      </c>
      <c r="AC172" s="524">
        <v>0</v>
      </c>
      <c r="AD172" s="239">
        <f>+AB172</f>
        <v>2</v>
      </c>
      <c r="AE172" s="242" t="s">
        <v>1823</v>
      </c>
      <c r="AF172" s="226">
        <v>2</v>
      </c>
      <c r="AG172" s="227">
        <v>0</v>
      </c>
      <c r="AH172" s="241">
        <v>0</v>
      </c>
      <c r="AI172" s="242" t="s">
        <v>1823</v>
      </c>
      <c r="AJ172" s="266"/>
      <c r="AK172" s="225">
        <v>0</v>
      </c>
      <c r="AL172" s="227">
        <v>0</v>
      </c>
      <c r="AM172" s="558">
        <f>+AO172</f>
        <v>1</v>
      </c>
      <c r="AN172" s="559" t="s">
        <v>1823</v>
      </c>
      <c r="AO172" s="558">
        <f>+AQ172</f>
        <v>1</v>
      </c>
      <c r="AP172" s="559" t="s">
        <v>1823</v>
      </c>
      <c r="AQ172" s="229">
        <v>1</v>
      </c>
      <c r="AR172" s="230">
        <v>0</v>
      </c>
      <c r="AS172" s="229">
        <v>1</v>
      </c>
      <c r="AT172" s="230">
        <v>0</v>
      </c>
      <c r="AU172" s="229">
        <v>1</v>
      </c>
      <c r="AV172" s="230">
        <v>0</v>
      </c>
      <c r="AW172" s="241">
        <v>0</v>
      </c>
      <c r="AX172" s="242" t="s">
        <v>1823</v>
      </c>
      <c r="AY172" s="241">
        <v>0</v>
      </c>
      <c r="AZ172" s="242" t="s">
        <v>1823</v>
      </c>
      <c r="BA172" s="241">
        <v>0</v>
      </c>
      <c r="BB172" s="242" t="s">
        <v>1823</v>
      </c>
      <c r="BC172" s="241">
        <v>0</v>
      </c>
      <c r="BD172" s="242" t="s">
        <v>1823</v>
      </c>
      <c r="BE172" s="241">
        <v>0</v>
      </c>
      <c r="BF172" s="242" t="s">
        <v>1823</v>
      </c>
      <c r="BG172" s="241">
        <v>0</v>
      </c>
      <c r="BH172" s="242" t="s">
        <v>1823</v>
      </c>
      <c r="BI172" s="241">
        <v>0</v>
      </c>
      <c r="BJ172" s="242" t="s">
        <v>1823</v>
      </c>
      <c r="BK172" s="241">
        <v>0</v>
      </c>
      <c r="BL172" s="242" t="s">
        <v>1823</v>
      </c>
      <c r="BM172" s="241">
        <v>0</v>
      </c>
      <c r="BN172" s="242" t="s">
        <v>1823</v>
      </c>
      <c r="BO172" s="267"/>
      <c r="BP172" s="248"/>
      <c r="BQ172" s="249"/>
      <c r="BR172" s="248"/>
      <c r="BS172" s="249"/>
      <c r="BT172" s="248"/>
      <c r="BU172" s="249"/>
      <c r="BV172" s="248"/>
      <c r="BW172" s="249"/>
      <c r="BX172" s="248"/>
      <c r="BY172" s="249"/>
      <c r="BZ172" s="248"/>
      <c r="CA172" s="249"/>
      <c r="CB172" s="250" t="s">
        <v>262</v>
      </c>
      <c r="CC172" s="237" t="s">
        <v>755</v>
      </c>
      <c r="CE172" s="226"/>
      <c r="CF172" s="227"/>
      <c r="CQ172" s="240">
        <f t="shared" si="925"/>
        <v>3</v>
      </c>
      <c r="CT172" s="437">
        <f t="shared" si="899"/>
        <v>1</v>
      </c>
      <c r="CU172" s="437">
        <f t="shared" si="906"/>
        <v>1</v>
      </c>
      <c r="CV172" s="437">
        <f t="shared" si="907"/>
        <v>1</v>
      </c>
      <c r="CW172" s="437">
        <f t="shared" si="916"/>
        <v>1</v>
      </c>
      <c r="CX172" s="437">
        <f t="shared" si="908"/>
        <v>3</v>
      </c>
      <c r="CY172" s="437">
        <f t="shared" si="917"/>
        <v>2</v>
      </c>
      <c r="CZ172" s="437">
        <f t="shared" si="904"/>
        <v>2</v>
      </c>
      <c r="DA172" s="437">
        <f t="shared" si="936"/>
        <v>2</v>
      </c>
      <c r="DB172" s="437">
        <f t="shared" si="937"/>
        <v>2</v>
      </c>
      <c r="DC172" s="437">
        <f t="shared" si="949"/>
        <v>2</v>
      </c>
      <c r="DD172" s="437">
        <f t="shared" si="905"/>
        <v>2</v>
      </c>
      <c r="DE172" s="437">
        <f t="shared" si="938"/>
        <v>2</v>
      </c>
      <c r="DF172" s="437">
        <f t="shared" si="945"/>
        <v>2</v>
      </c>
      <c r="DG172" s="496">
        <f t="shared" si="939"/>
        <v>0</v>
      </c>
      <c r="DH172" s="496">
        <f t="shared" si="967"/>
        <v>0</v>
      </c>
      <c r="DI172" s="496">
        <f t="shared" si="968"/>
        <v>1</v>
      </c>
      <c r="DJ172" s="496">
        <f t="shared" si="969"/>
        <v>1</v>
      </c>
      <c r="DK172" s="437">
        <f t="shared" si="970"/>
        <v>1</v>
      </c>
      <c r="DL172" s="633"/>
      <c r="DM172" s="633"/>
      <c r="DO172" s="447">
        <f t="shared" si="889"/>
        <v>0</v>
      </c>
      <c r="DP172" s="447">
        <f t="shared" si="890"/>
        <v>0</v>
      </c>
      <c r="DQ172" s="447">
        <f t="shared" si="891"/>
        <v>-2</v>
      </c>
      <c r="DR172" s="447">
        <f t="shared" si="892"/>
        <v>-1</v>
      </c>
      <c r="DS172" s="447">
        <f t="shared" si="893"/>
        <v>-3</v>
      </c>
      <c r="DT172" s="447">
        <f t="shared" si="894"/>
        <v>89</v>
      </c>
      <c r="DU172" s="447">
        <f t="shared" si="895"/>
        <v>-132</v>
      </c>
      <c r="DV172" s="447">
        <f t="shared" si="896"/>
        <v>176</v>
      </c>
      <c r="DW172" s="447">
        <f t="shared" si="897"/>
        <v>4</v>
      </c>
      <c r="DX172" s="447">
        <f t="shared" si="898"/>
        <v>3</v>
      </c>
      <c r="DY172" s="447">
        <f t="shared" si="882"/>
        <v>-53</v>
      </c>
      <c r="DZ172" s="447">
        <f t="shared" si="883"/>
        <v>39</v>
      </c>
      <c r="EA172" s="447">
        <f t="shared" si="884"/>
        <v>-2</v>
      </c>
      <c r="EB172" s="447">
        <f t="shared" si="885"/>
        <v>-8</v>
      </c>
      <c r="EC172" s="447">
        <f t="shared" si="886"/>
        <v>3</v>
      </c>
      <c r="ED172" s="447">
        <f t="shared" si="887"/>
        <v>4</v>
      </c>
      <c r="EE172" s="240">
        <f t="shared" si="888"/>
        <v>-76</v>
      </c>
    </row>
    <row r="173" spans="1:135" ht="16.5">
      <c r="A173" s="216" t="s">
        <v>1227</v>
      </c>
      <c r="B173" s="216" t="s">
        <v>31</v>
      </c>
      <c r="D173" s="222" t="s">
        <v>378</v>
      </c>
      <c r="E173" s="216" t="s">
        <v>1040</v>
      </c>
      <c r="F173" s="216" t="s">
        <v>1087</v>
      </c>
      <c r="G173" s="411" t="s">
        <v>1275</v>
      </c>
      <c r="H173" s="226">
        <v>0</v>
      </c>
      <c r="I173" s="226">
        <v>0</v>
      </c>
      <c r="J173" s="225">
        <v>1</v>
      </c>
      <c r="K173" s="226">
        <v>0</v>
      </c>
      <c r="L173" s="241">
        <f>+J173</f>
        <v>1</v>
      </c>
      <c r="M173" s="242" t="s">
        <v>1823</v>
      </c>
      <c r="N173" s="279">
        <v>1</v>
      </c>
      <c r="O173" s="227">
        <v>0</v>
      </c>
      <c r="P173" s="226">
        <v>0</v>
      </c>
      <c r="Q173" s="227">
        <v>0</v>
      </c>
      <c r="R173" s="241">
        <f>+T173</f>
        <v>0</v>
      </c>
      <c r="S173" s="242" t="s">
        <v>1823</v>
      </c>
      <c r="T173" s="226">
        <v>0</v>
      </c>
      <c r="U173" s="226">
        <v>0</v>
      </c>
      <c r="V173" s="225">
        <v>1</v>
      </c>
      <c r="W173" s="227">
        <v>0</v>
      </c>
      <c r="X173" s="241">
        <f t="shared" ref="X173" si="975">+Z173</f>
        <v>1</v>
      </c>
      <c r="Y173" s="242" t="s">
        <v>1823</v>
      </c>
      <c r="Z173" s="241">
        <f t="shared" ref="Z173:Z175" si="976">+AB173</f>
        <v>1</v>
      </c>
      <c r="AA173" s="252" t="s">
        <v>1823</v>
      </c>
      <c r="AB173" s="523">
        <v>1</v>
      </c>
      <c r="AC173" s="524">
        <v>0</v>
      </c>
      <c r="AD173" s="239">
        <f>+AB173</f>
        <v>1</v>
      </c>
      <c r="AE173" s="242" t="s">
        <v>1823</v>
      </c>
      <c r="AF173" s="226">
        <v>0</v>
      </c>
      <c r="AG173" s="227">
        <v>0</v>
      </c>
      <c r="AH173" s="241">
        <v>0</v>
      </c>
      <c r="AI173" s="242" t="s">
        <v>1823</v>
      </c>
      <c r="AJ173" s="266"/>
      <c r="AK173" s="225">
        <v>2</v>
      </c>
      <c r="AL173" s="227">
        <v>0</v>
      </c>
      <c r="AM173" s="239">
        <f>+AO173</f>
        <v>2</v>
      </c>
      <c r="AN173" s="242" t="s">
        <v>1823</v>
      </c>
      <c r="AO173" s="239">
        <f>+AQ173</f>
        <v>2</v>
      </c>
      <c r="AP173" s="242" t="s">
        <v>1823</v>
      </c>
      <c r="AQ173" s="229">
        <v>2</v>
      </c>
      <c r="AR173" s="230">
        <v>0</v>
      </c>
      <c r="AS173" s="229">
        <v>1</v>
      </c>
      <c r="AT173" s="230">
        <v>0</v>
      </c>
      <c r="AU173" s="229">
        <v>2</v>
      </c>
      <c r="AV173" s="230">
        <v>0</v>
      </c>
      <c r="AW173" s="241">
        <v>0</v>
      </c>
      <c r="AX173" s="242" t="s">
        <v>1823</v>
      </c>
      <c r="AY173" s="241">
        <v>0</v>
      </c>
      <c r="AZ173" s="242" t="s">
        <v>1823</v>
      </c>
      <c r="BA173" s="241">
        <v>0</v>
      </c>
      <c r="BB173" s="242" t="s">
        <v>1823</v>
      </c>
      <c r="BC173" s="241">
        <v>0</v>
      </c>
      <c r="BD173" s="242" t="s">
        <v>1823</v>
      </c>
      <c r="BE173" s="241">
        <v>0</v>
      </c>
      <c r="BF173" s="242" t="s">
        <v>1823</v>
      </c>
      <c r="BG173" s="241">
        <v>0</v>
      </c>
      <c r="BH173" s="242" t="s">
        <v>1823</v>
      </c>
      <c r="BI173" s="241">
        <v>0</v>
      </c>
      <c r="BJ173" s="242" t="s">
        <v>1823</v>
      </c>
      <c r="BK173" s="241">
        <v>0</v>
      </c>
      <c r="BL173" s="242" t="s">
        <v>1823</v>
      </c>
      <c r="BM173" s="241">
        <v>0</v>
      </c>
      <c r="BN173" s="242" t="s">
        <v>1823</v>
      </c>
      <c r="BO173" s="319" t="s">
        <v>546</v>
      </c>
      <c r="BP173" s="248"/>
      <c r="BQ173" s="249"/>
      <c r="BR173" s="248"/>
      <c r="BS173" s="249"/>
      <c r="BT173" s="248"/>
      <c r="BU173" s="249"/>
      <c r="BV173" s="248"/>
      <c r="BW173" s="249"/>
      <c r="BX173" s="248"/>
      <c r="BY173" s="249"/>
      <c r="BZ173" s="248"/>
      <c r="CA173" s="249"/>
      <c r="CB173" s="250" t="s">
        <v>262</v>
      </c>
      <c r="CC173" s="237" t="s">
        <v>756</v>
      </c>
      <c r="CE173" s="226"/>
      <c r="CF173" s="227"/>
      <c r="CQ173" s="240">
        <f t="shared" si="925"/>
        <v>1</v>
      </c>
      <c r="CT173" s="437">
        <f t="shared" si="899"/>
        <v>0</v>
      </c>
      <c r="CU173" s="437">
        <f t="shared" si="906"/>
        <v>1</v>
      </c>
      <c r="CV173" s="437">
        <f t="shared" si="907"/>
        <v>1</v>
      </c>
      <c r="CW173" s="437">
        <f t="shared" si="916"/>
        <v>1</v>
      </c>
      <c r="CX173" s="437">
        <f t="shared" si="908"/>
        <v>0</v>
      </c>
      <c r="CY173" s="437">
        <f t="shared" si="917"/>
        <v>0</v>
      </c>
      <c r="CZ173" s="437">
        <f t="shared" si="904"/>
        <v>0</v>
      </c>
      <c r="DA173" s="437">
        <f t="shared" si="936"/>
        <v>1</v>
      </c>
      <c r="DB173" s="437">
        <f t="shared" si="937"/>
        <v>1</v>
      </c>
      <c r="DC173" s="437">
        <f t="shared" si="949"/>
        <v>1</v>
      </c>
      <c r="DD173" s="437">
        <f t="shared" si="905"/>
        <v>1</v>
      </c>
      <c r="DE173" s="437">
        <f t="shared" si="938"/>
        <v>1</v>
      </c>
      <c r="DF173" s="437">
        <f t="shared" si="945"/>
        <v>0</v>
      </c>
      <c r="DG173" s="496">
        <f t="shared" si="939"/>
        <v>0</v>
      </c>
      <c r="DH173" s="496">
        <f t="shared" si="967"/>
        <v>2</v>
      </c>
      <c r="DI173" s="496">
        <f t="shared" si="968"/>
        <v>2</v>
      </c>
      <c r="DJ173" s="496">
        <f t="shared" si="969"/>
        <v>2</v>
      </c>
      <c r="DK173" s="437">
        <f t="shared" si="970"/>
        <v>2</v>
      </c>
      <c r="DL173" s="633"/>
      <c r="DM173" s="633"/>
      <c r="DO173" s="447">
        <f t="shared" si="889"/>
        <v>0</v>
      </c>
      <c r="DP173" s="447">
        <f t="shared" si="890"/>
        <v>0</v>
      </c>
      <c r="DQ173" s="447">
        <f t="shared" si="891"/>
        <v>-3</v>
      </c>
      <c r="DR173" s="447">
        <f t="shared" si="892"/>
        <v>-1</v>
      </c>
      <c r="DS173" s="447">
        <f t="shared" si="893"/>
        <v>-4</v>
      </c>
      <c r="DT173" s="447">
        <f t="shared" si="894"/>
        <v>89</v>
      </c>
      <c r="DU173" s="447">
        <f t="shared" si="895"/>
        <v>-131</v>
      </c>
      <c r="DV173" s="447">
        <f t="shared" si="896"/>
        <v>176</v>
      </c>
      <c r="DW173" s="447">
        <f t="shared" si="897"/>
        <v>4</v>
      </c>
      <c r="DX173" s="447">
        <f t="shared" si="898"/>
        <v>3</v>
      </c>
      <c r="DY173" s="447">
        <f t="shared" si="882"/>
        <v>-53</v>
      </c>
      <c r="DZ173" s="447">
        <f t="shared" si="883"/>
        <v>38</v>
      </c>
      <c r="EA173" s="447">
        <f t="shared" si="884"/>
        <v>-2</v>
      </c>
      <c r="EB173" s="447">
        <f t="shared" si="885"/>
        <v>-8</v>
      </c>
      <c r="EC173" s="447">
        <f t="shared" si="886"/>
        <v>5</v>
      </c>
      <c r="ED173" s="447">
        <f t="shared" si="887"/>
        <v>4</v>
      </c>
      <c r="EE173" s="240">
        <f t="shared" si="888"/>
        <v>-76</v>
      </c>
    </row>
    <row r="174" spans="1:135" ht="16.5">
      <c r="A174" s="216" t="s">
        <v>1227</v>
      </c>
      <c r="B174" s="216" t="s">
        <v>31</v>
      </c>
      <c r="D174" s="222" t="s">
        <v>378</v>
      </c>
      <c r="E174" s="216" t="s">
        <v>1040</v>
      </c>
      <c r="F174" s="216" t="s">
        <v>1087</v>
      </c>
      <c r="G174" s="411" t="s">
        <v>1741</v>
      </c>
      <c r="H174" s="226">
        <v>0</v>
      </c>
      <c r="I174" s="226">
        <v>0</v>
      </c>
      <c r="J174" s="241">
        <f t="shared" ref="J174" si="977">+H174</f>
        <v>0</v>
      </c>
      <c r="K174" s="242" t="s">
        <v>1823</v>
      </c>
      <c r="L174" s="241">
        <f t="shared" ref="L174" si="978">+J174</f>
        <v>0</v>
      </c>
      <c r="M174" s="242" t="s">
        <v>1823</v>
      </c>
      <c r="N174" s="279">
        <v>0</v>
      </c>
      <c r="O174" s="227">
        <v>0</v>
      </c>
      <c r="P174" s="226">
        <v>0</v>
      </c>
      <c r="Q174" s="227">
        <v>0</v>
      </c>
      <c r="R174" s="241">
        <f>+T174</f>
        <v>0</v>
      </c>
      <c r="S174" s="242" t="s">
        <v>1823</v>
      </c>
      <c r="T174" s="226">
        <v>0</v>
      </c>
      <c r="U174" s="226">
        <v>0</v>
      </c>
      <c r="V174" s="225">
        <v>0</v>
      </c>
      <c r="W174" s="227">
        <v>0</v>
      </c>
      <c r="X174" s="241">
        <f>+Z174</f>
        <v>0</v>
      </c>
      <c r="Y174" s="242" t="s">
        <v>1823</v>
      </c>
      <c r="Z174" s="241">
        <v>0</v>
      </c>
      <c r="AA174" s="252" t="s">
        <v>1823</v>
      </c>
      <c r="AB174" s="523">
        <v>0</v>
      </c>
      <c r="AC174" s="524">
        <v>0</v>
      </c>
      <c r="AD174" s="239">
        <f>+AB174</f>
        <v>0</v>
      </c>
      <c r="AE174" s="242" t="s">
        <v>1823</v>
      </c>
      <c r="AF174" s="226" t="s">
        <v>85</v>
      </c>
      <c r="AG174" s="227">
        <v>0</v>
      </c>
      <c r="AH174" s="241">
        <v>0</v>
      </c>
      <c r="AI174" s="242" t="s">
        <v>1823</v>
      </c>
      <c r="AJ174" s="266"/>
      <c r="AK174" s="225">
        <v>0</v>
      </c>
      <c r="AL174" s="242" t="s">
        <v>1823</v>
      </c>
      <c r="AM174" s="241">
        <v>0</v>
      </c>
      <c r="AN174" s="242" t="s">
        <v>1823</v>
      </c>
      <c r="AO174" s="239">
        <v>0</v>
      </c>
      <c r="AP174" s="242" t="s">
        <v>1823</v>
      </c>
      <c r="AQ174" s="229">
        <v>0</v>
      </c>
      <c r="AR174" s="230">
        <v>0</v>
      </c>
      <c r="AS174" s="241">
        <v>0</v>
      </c>
      <c r="AT174" s="242" t="s">
        <v>1823</v>
      </c>
      <c r="AU174" s="229">
        <v>0</v>
      </c>
      <c r="AV174" s="230">
        <v>0</v>
      </c>
      <c r="AW174" s="241">
        <v>0</v>
      </c>
      <c r="AX174" s="242" t="s">
        <v>1823</v>
      </c>
      <c r="AY174" s="241">
        <v>0</v>
      </c>
      <c r="AZ174" s="242" t="s">
        <v>1823</v>
      </c>
      <c r="BA174" s="241">
        <v>0</v>
      </c>
      <c r="BB174" s="242" t="s">
        <v>1823</v>
      </c>
      <c r="BC174" s="241">
        <v>0</v>
      </c>
      <c r="BD174" s="242" t="s">
        <v>1823</v>
      </c>
      <c r="BE174" s="241">
        <v>0</v>
      </c>
      <c r="BF174" s="242" t="s">
        <v>1823</v>
      </c>
      <c r="BG174" s="241">
        <v>0</v>
      </c>
      <c r="BH174" s="242" t="s">
        <v>1823</v>
      </c>
      <c r="BI174" s="241">
        <v>0</v>
      </c>
      <c r="BJ174" s="242" t="s">
        <v>1823</v>
      </c>
      <c r="BK174" s="241">
        <v>0</v>
      </c>
      <c r="BL174" s="242" t="s">
        <v>1823</v>
      </c>
      <c r="BM174" s="241">
        <v>0</v>
      </c>
      <c r="BN174" s="242" t="s">
        <v>1823</v>
      </c>
      <c r="BO174" s="267"/>
      <c r="BP174" s="248"/>
      <c r="BQ174" s="249"/>
      <c r="BR174" s="248"/>
      <c r="BS174" s="249"/>
      <c r="BT174" s="248"/>
      <c r="BU174" s="249"/>
      <c r="BV174" s="248"/>
      <c r="BW174" s="249"/>
      <c r="BX174" s="248"/>
      <c r="BY174" s="249"/>
      <c r="BZ174" s="248"/>
      <c r="CA174" s="249"/>
      <c r="CB174" s="250" t="s">
        <v>262</v>
      </c>
      <c r="CC174" s="237" t="s">
        <v>757</v>
      </c>
      <c r="CE174" s="226"/>
      <c r="CF174" s="227"/>
      <c r="CQ174" s="240">
        <f t="shared" si="925"/>
        <v>0</v>
      </c>
      <c r="CT174" s="437">
        <f t="shared" si="899"/>
        <v>0</v>
      </c>
      <c r="CU174" s="437">
        <f t="shared" si="906"/>
        <v>0</v>
      </c>
      <c r="CV174" s="437">
        <f t="shared" si="907"/>
        <v>0</v>
      </c>
      <c r="CW174" s="437">
        <f t="shared" si="916"/>
        <v>0</v>
      </c>
      <c r="CX174" s="437">
        <f t="shared" si="908"/>
        <v>0</v>
      </c>
      <c r="CY174" s="437">
        <f t="shared" si="917"/>
        <v>0</v>
      </c>
      <c r="CZ174" s="437">
        <f t="shared" si="904"/>
        <v>0</v>
      </c>
      <c r="DA174" s="437">
        <f t="shared" si="936"/>
        <v>0</v>
      </c>
      <c r="DB174" s="437">
        <f t="shared" si="937"/>
        <v>0</v>
      </c>
      <c r="DC174" s="437">
        <f t="shared" si="949"/>
        <v>0</v>
      </c>
      <c r="DD174" s="437">
        <f t="shared" si="905"/>
        <v>0</v>
      </c>
      <c r="DE174" s="437">
        <f t="shared" si="938"/>
        <v>0</v>
      </c>
      <c r="DF174" s="437"/>
      <c r="DG174" s="496">
        <f t="shared" si="939"/>
        <v>0</v>
      </c>
      <c r="DH174" s="496">
        <f t="shared" si="967"/>
        <v>0</v>
      </c>
      <c r="DI174" s="496">
        <f t="shared" si="968"/>
        <v>0</v>
      </c>
      <c r="DJ174" s="496">
        <f t="shared" si="969"/>
        <v>0</v>
      </c>
      <c r="DK174" s="437">
        <f t="shared" si="970"/>
        <v>0</v>
      </c>
      <c r="DL174" s="633"/>
      <c r="DM174" s="633"/>
      <c r="DO174" s="447">
        <f t="shared" si="889"/>
        <v>0</v>
      </c>
      <c r="DP174" s="447">
        <f t="shared" si="890"/>
        <v>0</v>
      </c>
      <c r="DQ174" s="447">
        <f t="shared" si="891"/>
        <v>-3</v>
      </c>
      <c r="DR174" s="447">
        <f t="shared" si="892"/>
        <v>-1</v>
      </c>
      <c r="DS174" s="447">
        <f t="shared" si="893"/>
        <v>-4</v>
      </c>
      <c r="DT174" s="447">
        <f t="shared" si="894"/>
        <v>89</v>
      </c>
      <c r="DU174" s="447">
        <f t="shared" si="895"/>
        <v>-131</v>
      </c>
      <c r="DV174" s="447">
        <f t="shared" si="896"/>
        <v>176</v>
      </c>
      <c r="DW174" s="447">
        <f t="shared" si="897"/>
        <v>4</v>
      </c>
      <c r="DX174" s="447">
        <f t="shared" si="898"/>
        <v>3</v>
      </c>
      <c r="DY174" s="447">
        <f t="shared" si="882"/>
        <v>-53</v>
      </c>
      <c r="DZ174" s="447">
        <f t="shared" si="883"/>
        <v>38</v>
      </c>
      <c r="EA174" s="447">
        <f t="shared" si="884"/>
        <v>-2</v>
      </c>
      <c r="EB174" s="447">
        <f t="shared" si="885"/>
        <v>-8</v>
      </c>
      <c r="EC174" s="447">
        <f t="shared" si="886"/>
        <v>5</v>
      </c>
      <c r="ED174" s="447">
        <f t="shared" si="887"/>
        <v>4</v>
      </c>
      <c r="EE174" s="240">
        <f t="shared" si="888"/>
        <v>-76</v>
      </c>
    </row>
    <row r="175" spans="1:135" ht="16.5">
      <c r="A175" s="51" t="s">
        <v>1472</v>
      </c>
      <c r="B175" s="216" t="s">
        <v>31</v>
      </c>
      <c r="D175" s="222" t="s">
        <v>378</v>
      </c>
      <c r="E175" s="216" t="s">
        <v>1040</v>
      </c>
      <c r="F175" s="216" t="s">
        <v>1087</v>
      </c>
      <c r="G175" s="411" t="s">
        <v>1742</v>
      </c>
      <c r="H175" s="226">
        <v>0</v>
      </c>
      <c r="I175" s="226">
        <v>0</v>
      </c>
      <c r="J175" s="241">
        <f t="shared" ref="J175" si="979">+H175</f>
        <v>0</v>
      </c>
      <c r="K175" s="242" t="s">
        <v>1823</v>
      </c>
      <c r="L175" s="241">
        <f t="shared" ref="L175" si="980">+J175</f>
        <v>0</v>
      </c>
      <c r="M175" s="242" t="s">
        <v>1823</v>
      </c>
      <c r="N175" s="279">
        <v>0</v>
      </c>
      <c r="O175" s="227">
        <v>0</v>
      </c>
      <c r="P175" s="226">
        <v>0</v>
      </c>
      <c r="Q175" s="227">
        <v>0</v>
      </c>
      <c r="R175" s="560">
        <f>+T175</f>
        <v>2</v>
      </c>
      <c r="S175" s="559" t="s">
        <v>1823</v>
      </c>
      <c r="T175" s="226">
        <v>2</v>
      </c>
      <c r="U175" s="226">
        <v>0</v>
      </c>
      <c r="V175" s="225">
        <v>2</v>
      </c>
      <c r="W175" s="227">
        <v>0</v>
      </c>
      <c r="X175" s="241">
        <f>+Z175</f>
        <v>1</v>
      </c>
      <c r="Y175" s="242" t="s">
        <v>1823</v>
      </c>
      <c r="Z175" s="241">
        <f t="shared" si="976"/>
        <v>1</v>
      </c>
      <c r="AA175" s="252" t="s">
        <v>1823</v>
      </c>
      <c r="AB175" s="523">
        <v>1</v>
      </c>
      <c r="AC175" s="524">
        <v>0</v>
      </c>
      <c r="AD175" s="239">
        <f>+AB175</f>
        <v>1</v>
      </c>
      <c r="AE175" s="242" t="s">
        <v>1823</v>
      </c>
      <c r="AF175" s="226">
        <v>0</v>
      </c>
      <c r="AG175" s="227">
        <v>0</v>
      </c>
      <c r="AH175" s="241">
        <f t="shared" ref="AH175" si="981">+AF175</f>
        <v>0</v>
      </c>
      <c r="AI175" s="242" t="s">
        <v>1823</v>
      </c>
      <c r="AJ175" s="266"/>
      <c r="AK175" s="225">
        <v>0</v>
      </c>
      <c r="AL175" s="242" t="s">
        <v>1823</v>
      </c>
      <c r="AM175" s="558">
        <f>+AO175</f>
        <v>2</v>
      </c>
      <c r="AN175" s="559" t="s">
        <v>1823</v>
      </c>
      <c r="AO175" s="558">
        <f>+AQ175</f>
        <v>2</v>
      </c>
      <c r="AP175" s="559" t="s">
        <v>1823</v>
      </c>
      <c r="AQ175" s="229">
        <v>2</v>
      </c>
      <c r="AR175" s="230"/>
      <c r="AS175" s="229">
        <v>2</v>
      </c>
      <c r="AT175" s="230">
        <v>0</v>
      </c>
      <c r="AU175" s="229">
        <v>1</v>
      </c>
      <c r="AV175" s="230">
        <v>0</v>
      </c>
      <c r="AW175" s="241">
        <v>0</v>
      </c>
      <c r="AX175" s="242" t="s">
        <v>1823</v>
      </c>
      <c r="AY175" s="241">
        <v>0</v>
      </c>
      <c r="AZ175" s="242" t="s">
        <v>1823</v>
      </c>
      <c r="BA175" s="241">
        <v>0</v>
      </c>
      <c r="BB175" s="242" t="s">
        <v>1823</v>
      </c>
      <c r="BC175" s="241">
        <v>0</v>
      </c>
      <c r="BD175" s="242" t="s">
        <v>1823</v>
      </c>
      <c r="BE175" s="241">
        <v>0</v>
      </c>
      <c r="BF175" s="242" t="s">
        <v>1823</v>
      </c>
      <c r="BG175" s="241">
        <v>0</v>
      </c>
      <c r="BH175" s="242" t="s">
        <v>1823</v>
      </c>
      <c r="BI175" s="241">
        <v>0</v>
      </c>
      <c r="BJ175" s="242" t="s">
        <v>1823</v>
      </c>
      <c r="BK175" s="241">
        <v>0</v>
      </c>
      <c r="BL175" s="242" t="s">
        <v>1823</v>
      </c>
      <c r="BM175" s="241">
        <v>0</v>
      </c>
      <c r="BN175" s="242" t="s">
        <v>1823</v>
      </c>
      <c r="BO175" s="267"/>
      <c r="BP175" s="248"/>
      <c r="BQ175" s="249"/>
      <c r="BR175" s="248"/>
      <c r="BS175" s="249"/>
      <c r="BT175" s="248"/>
      <c r="BU175" s="249"/>
      <c r="BV175" s="248"/>
      <c r="BW175" s="249"/>
      <c r="BX175" s="248"/>
      <c r="BY175" s="249"/>
      <c r="BZ175" s="248"/>
      <c r="CA175" s="249"/>
      <c r="CB175" s="250" t="s">
        <v>759</v>
      </c>
      <c r="CC175" s="237" t="s">
        <v>758</v>
      </c>
      <c r="CE175" s="226"/>
      <c r="CF175" s="227"/>
      <c r="CQ175" s="240">
        <f t="shared" si="925"/>
        <v>2</v>
      </c>
      <c r="CT175" s="437">
        <f t="shared" si="899"/>
        <v>0</v>
      </c>
      <c r="CU175" s="437">
        <f t="shared" si="906"/>
        <v>0</v>
      </c>
      <c r="CV175" s="437">
        <f t="shared" si="907"/>
        <v>0</v>
      </c>
      <c r="CW175" s="437">
        <f t="shared" si="916"/>
        <v>0</v>
      </c>
      <c r="CX175" s="437">
        <f t="shared" si="908"/>
        <v>0</v>
      </c>
      <c r="CY175" s="437">
        <f t="shared" si="917"/>
        <v>2</v>
      </c>
      <c r="CZ175" s="437">
        <f t="shared" si="904"/>
        <v>2</v>
      </c>
      <c r="DA175" s="437">
        <f t="shared" si="936"/>
        <v>2</v>
      </c>
      <c r="DB175" s="437">
        <f t="shared" si="937"/>
        <v>1</v>
      </c>
      <c r="DC175" s="437">
        <f t="shared" si="949"/>
        <v>1</v>
      </c>
      <c r="DD175" s="437">
        <f t="shared" si="905"/>
        <v>1</v>
      </c>
      <c r="DE175" s="437">
        <f t="shared" si="938"/>
        <v>1</v>
      </c>
      <c r="DF175" s="437">
        <f t="shared" ref="DF175:DF196" si="982">IF(AG175="nd",+AF175,+AF175+AG175)</f>
        <v>0</v>
      </c>
      <c r="DG175" s="496">
        <f t="shared" si="939"/>
        <v>0</v>
      </c>
      <c r="DH175" s="496">
        <f t="shared" si="967"/>
        <v>0</v>
      </c>
      <c r="DI175" s="496">
        <f t="shared" si="968"/>
        <v>2</v>
      </c>
      <c r="DJ175" s="496">
        <f t="shared" si="969"/>
        <v>2</v>
      </c>
      <c r="DK175" s="437">
        <f t="shared" si="970"/>
        <v>2</v>
      </c>
      <c r="DL175" s="633"/>
      <c r="DM175" s="633"/>
      <c r="DO175" s="447">
        <f t="shared" si="889"/>
        <v>0</v>
      </c>
      <c r="DP175" s="447">
        <f t="shared" si="890"/>
        <v>0</v>
      </c>
      <c r="DQ175" s="447">
        <f t="shared" si="891"/>
        <v>-3</v>
      </c>
      <c r="DR175" s="447">
        <f t="shared" si="892"/>
        <v>1</v>
      </c>
      <c r="DS175" s="447">
        <f t="shared" si="893"/>
        <v>-2</v>
      </c>
      <c r="DT175" s="447">
        <f t="shared" si="894"/>
        <v>89</v>
      </c>
      <c r="DU175" s="447">
        <f t="shared" si="895"/>
        <v>-131</v>
      </c>
      <c r="DV175" s="447">
        <f t="shared" si="896"/>
        <v>175</v>
      </c>
      <c r="DW175" s="447">
        <f t="shared" si="897"/>
        <v>4</v>
      </c>
      <c r="DX175" s="447">
        <f t="shared" si="898"/>
        <v>3</v>
      </c>
      <c r="DY175" s="447">
        <f t="shared" si="882"/>
        <v>-53</v>
      </c>
      <c r="DZ175" s="447">
        <f t="shared" si="883"/>
        <v>37</v>
      </c>
      <c r="EA175" s="447">
        <f t="shared" si="884"/>
        <v>-2</v>
      </c>
      <c r="EB175" s="447">
        <f t="shared" si="885"/>
        <v>-10</v>
      </c>
      <c r="EC175" s="447">
        <f t="shared" si="886"/>
        <v>7</v>
      </c>
      <c r="ED175" s="447">
        <f t="shared" si="887"/>
        <v>4</v>
      </c>
      <c r="EE175" s="240">
        <f t="shared" si="888"/>
        <v>-76</v>
      </c>
    </row>
    <row r="176" spans="1:135" ht="16.5">
      <c r="A176" s="51" t="s">
        <v>1232</v>
      </c>
      <c r="B176" s="216" t="s">
        <v>31</v>
      </c>
      <c r="D176" s="222" t="s">
        <v>378</v>
      </c>
      <c r="E176" s="216" t="s">
        <v>1040</v>
      </c>
      <c r="F176" s="216" t="s">
        <v>1087</v>
      </c>
      <c r="G176" s="411" t="s">
        <v>1743</v>
      </c>
      <c r="H176" s="226">
        <v>0</v>
      </c>
      <c r="I176" s="226">
        <v>0</v>
      </c>
      <c r="J176" s="241">
        <f t="shared" ref="J176" si="983">+H176</f>
        <v>0</v>
      </c>
      <c r="K176" s="242" t="s">
        <v>1823</v>
      </c>
      <c r="L176" s="241">
        <f t="shared" ref="L176" si="984">+J176</f>
        <v>0</v>
      </c>
      <c r="M176" s="242" t="s">
        <v>1823</v>
      </c>
      <c r="N176" s="279">
        <v>0</v>
      </c>
      <c r="O176" s="227">
        <v>0</v>
      </c>
      <c r="P176" s="226">
        <v>0</v>
      </c>
      <c r="Q176" s="227">
        <v>0</v>
      </c>
      <c r="R176" s="241">
        <f>+P176</f>
        <v>0</v>
      </c>
      <c r="S176" s="242" t="s">
        <v>1823</v>
      </c>
      <c r="T176" s="226">
        <v>0</v>
      </c>
      <c r="U176" s="226">
        <v>0</v>
      </c>
      <c r="V176" s="225">
        <v>0</v>
      </c>
      <c r="W176" s="227">
        <v>0</v>
      </c>
      <c r="X176" s="241">
        <f t="shared" ref="X176" si="985">+V176</f>
        <v>0</v>
      </c>
      <c r="Y176" s="242" t="s">
        <v>1823</v>
      </c>
      <c r="Z176" s="241">
        <f t="shared" ref="Z176" si="986">+X176</f>
        <v>0</v>
      </c>
      <c r="AA176" s="252" t="s">
        <v>1823</v>
      </c>
      <c r="AB176" s="523">
        <v>0</v>
      </c>
      <c r="AC176" s="524">
        <v>0</v>
      </c>
      <c r="AD176" s="239">
        <f t="shared" ref="AD176" si="987">+AB176</f>
        <v>0</v>
      </c>
      <c r="AE176" s="242" t="s">
        <v>1823</v>
      </c>
      <c r="AF176" s="226">
        <v>0</v>
      </c>
      <c r="AG176" s="227">
        <v>0</v>
      </c>
      <c r="AH176" s="241">
        <f t="shared" ref="AH176" si="988">+AF176</f>
        <v>0</v>
      </c>
      <c r="AI176" s="242" t="s">
        <v>1823</v>
      </c>
      <c r="AJ176" s="266"/>
      <c r="AK176" s="225">
        <v>0</v>
      </c>
      <c r="AL176" s="242" t="s">
        <v>1823</v>
      </c>
      <c r="AM176" s="241">
        <v>0</v>
      </c>
      <c r="AN176" s="242" t="s">
        <v>1823</v>
      </c>
      <c r="AO176" s="239">
        <v>0</v>
      </c>
      <c r="AP176" s="242" t="s">
        <v>1823</v>
      </c>
      <c r="AQ176" s="229">
        <v>0</v>
      </c>
      <c r="AR176" s="244">
        <v>1</v>
      </c>
      <c r="AS176" s="229">
        <v>0</v>
      </c>
      <c r="AT176" s="244">
        <v>1</v>
      </c>
      <c r="AU176" s="229">
        <v>0</v>
      </c>
      <c r="AV176" s="230">
        <v>0</v>
      </c>
      <c r="AW176" s="241">
        <v>0</v>
      </c>
      <c r="AX176" s="242" t="s">
        <v>1823</v>
      </c>
      <c r="AY176" s="241">
        <v>0</v>
      </c>
      <c r="AZ176" s="242" t="s">
        <v>1823</v>
      </c>
      <c r="BA176" s="241">
        <v>0</v>
      </c>
      <c r="BB176" s="242" t="s">
        <v>1823</v>
      </c>
      <c r="BC176" s="241">
        <v>0</v>
      </c>
      <c r="BD176" s="242" t="s">
        <v>1823</v>
      </c>
      <c r="BE176" s="241">
        <v>0</v>
      </c>
      <c r="BF176" s="242" t="s">
        <v>1823</v>
      </c>
      <c r="BG176" s="241">
        <v>0</v>
      </c>
      <c r="BH176" s="242" t="s">
        <v>1823</v>
      </c>
      <c r="BI176" s="241">
        <v>0</v>
      </c>
      <c r="BJ176" s="242" t="s">
        <v>1823</v>
      </c>
      <c r="BK176" s="241">
        <v>0</v>
      </c>
      <c r="BL176" s="242" t="s">
        <v>1823</v>
      </c>
      <c r="BM176" s="241">
        <v>0</v>
      </c>
      <c r="BN176" s="242" t="s">
        <v>1823</v>
      </c>
      <c r="BO176" s="267"/>
      <c r="BP176" s="248"/>
      <c r="BQ176" s="249"/>
      <c r="BR176" s="248"/>
      <c r="BS176" s="249"/>
      <c r="BT176" s="248"/>
      <c r="BU176" s="249"/>
      <c r="BV176" s="248"/>
      <c r="BW176" s="249"/>
      <c r="BX176" s="248"/>
      <c r="BY176" s="249"/>
      <c r="BZ176" s="248"/>
      <c r="CA176" s="249"/>
      <c r="CB176" s="250" t="s">
        <v>262</v>
      </c>
      <c r="CC176" s="237" t="s">
        <v>760</v>
      </c>
      <c r="CE176" s="226"/>
      <c r="CF176" s="227"/>
      <c r="CQ176" s="240">
        <f t="shared" si="925"/>
        <v>0</v>
      </c>
      <c r="CT176" s="437">
        <f t="shared" si="899"/>
        <v>0</v>
      </c>
      <c r="CU176" s="437">
        <f t="shared" si="906"/>
        <v>0</v>
      </c>
      <c r="CV176" s="437">
        <f t="shared" si="907"/>
        <v>0</v>
      </c>
      <c r="CW176" s="437">
        <f t="shared" si="916"/>
        <v>0</v>
      </c>
      <c r="CX176" s="437">
        <f t="shared" si="908"/>
        <v>0</v>
      </c>
      <c r="CY176" s="437">
        <f t="shared" si="917"/>
        <v>0</v>
      </c>
      <c r="CZ176" s="437">
        <f t="shared" si="904"/>
        <v>0</v>
      </c>
      <c r="DA176" s="437">
        <f t="shared" si="936"/>
        <v>0</v>
      </c>
      <c r="DB176" s="437">
        <f t="shared" si="937"/>
        <v>0</v>
      </c>
      <c r="DC176" s="437">
        <f t="shared" si="949"/>
        <v>0</v>
      </c>
      <c r="DD176" s="437">
        <f t="shared" si="905"/>
        <v>0</v>
      </c>
      <c r="DE176" s="437">
        <f t="shared" si="938"/>
        <v>0</v>
      </c>
      <c r="DF176" s="437">
        <f t="shared" si="982"/>
        <v>0</v>
      </c>
      <c r="DG176" s="496">
        <f t="shared" si="939"/>
        <v>0</v>
      </c>
      <c r="DH176" s="496">
        <f t="shared" si="967"/>
        <v>0</v>
      </c>
      <c r="DI176" s="496">
        <f t="shared" si="968"/>
        <v>0</v>
      </c>
      <c r="DJ176" s="496">
        <f t="shared" si="969"/>
        <v>0</v>
      </c>
      <c r="DK176" s="437">
        <f t="shared" si="970"/>
        <v>1</v>
      </c>
      <c r="DL176" s="633"/>
      <c r="DM176" s="633"/>
      <c r="DO176" s="447">
        <f t="shared" si="889"/>
        <v>0</v>
      </c>
      <c r="DP176" s="447">
        <f t="shared" si="890"/>
        <v>0</v>
      </c>
      <c r="DQ176" s="447">
        <f t="shared" si="891"/>
        <v>-3</v>
      </c>
      <c r="DR176" s="447">
        <f t="shared" si="892"/>
        <v>1</v>
      </c>
      <c r="DS176" s="447">
        <f t="shared" si="893"/>
        <v>-2</v>
      </c>
      <c r="DT176" s="447">
        <f t="shared" si="894"/>
        <v>89</v>
      </c>
      <c r="DU176" s="447">
        <f>+DA176-CZ176+DU175</f>
        <v>-131</v>
      </c>
      <c r="DV176" s="447">
        <f t="shared" si="896"/>
        <v>175</v>
      </c>
      <c r="DW176" s="447">
        <f t="shared" si="897"/>
        <v>4</v>
      </c>
      <c r="DX176" s="447">
        <f t="shared" si="898"/>
        <v>3</v>
      </c>
      <c r="DY176" s="447">
        <f t="shared" si="882"/>
        <v>-53</v>
      </c>
      <c r="DZ176" s="447">
        <f t="shared" si="883"/>
        <v>37</v>
      </c>
      <c r="EA176" s="447">
        <f t="shared" si="884"/>
        <v>-2</v>
      </c>
      <c r="EB176" s="447">
        <f t="shared" si="885"/>
        <v>-10</v>
      </c>
      <c r="EC176" s="447">
        <f t="shared" si="886"/>
        <v>7</v>
      </c>
      <c r="ED176" s="447">
        <f t="shared" si="887"/>
        <v>4</v>
      </c>
      <c r="EE176" s="240">
        <f t="shared" si="888"/>
        <v>-75</v>
      </c>
    </row>
    <row r="177" spans="1:135" ht="16.5">
      <c r="A177" s="216" t="s">
        <v>1227</v>
      </c>
      <c r="B177" s="216" t="s">
        <v>31</v>
      </c>
      <c r="D177" s="222" t="s">
        <v>378</v>
      </c>
      <c r="E177" s="216" t="s">
        <v>1040</v>
      </c>
      <c r="F177" s="216" t="s">
        <v>1087</v>
      </c>
      <c r="G177" s="411" t="s">
        <v>1744</v>
      </c>
      <c r="H177" s="226">
        <v>0</v>
      </c>
      <c r="I177" s="226">
        <v>0</v>
      </c>
      <c r="J177" s="225">
        <v>0</v>
      </c>
      <c r="K177" s="226">
        <v>0</v>
      </c>
      <c r="L177" s="241">
        <f>+J177</f>
        <v>0</v>
      </c>
      <c r="M177" s="242" t="s">
        <v>1823</v>
      </c>
      <c r="N177" s="279">
        <v>0</v>
      </c>
      <c r="O177" s="227">
        <v>0</v>
      </c>
      <c r="P177" s="226">
        <v>0</v>
      </c>
      <c r="Q177" s="227">
        <v>0</v>
      </c>
      <c r="R177" s="241">
        <f>+P177</f>
        <v>0</v>
      </c>
      <c r="S177" s="242" t="s">
        <v>1823</v>
      </c>
      <c r="T177" s="226">
        <v>0</v>
      </c>
      <c r="U177" s="226">
        <v>0</v>
      </c>
      <c r="V177" s="225">
        <v>0</v>
      </c>
      <c r="W177" s="227">
        <v>0</v>
      </c>
      <c r="X177" s="241">
        <f t="shared" ref="X177" si="989">+V177</f>
        <v>0</v>
      </c>
      <c r="Y177" s="242" t="s">
        <v>1823</v>
      </c>
      <c r="Z177" s="241">
        <f t="shared" ref="Z177" si="990">+X177</f>
        <v>0</v>
      </c>
      <c r="AA177" s="252" t="s">
        <v>1823</v>
      </c>
      <c r="AB177" s="523">
        <v>0</v>
      </c>
      <c r="AC177" s="524">
        <v>0</v>
      </c>
      <c r="AD177" s="239">
        <f t="shared" ref="AD177" si="991">+AB177</f>
        <v>0</v>
      </c>
      <c r="AE177" s="242" t="s">
        <v>1823</v>
      </c>
      <c r="AF177" s="226">
        <v>0</v>
      </c>
      <c r="AG177" s="227">
        <v>0</v>
      </c>
      <c r="AH177" s="241">
        <f t="shared" ref="AH177" si="992">+AF177</f>
        <v>0</v>
      </c>
      <c r="AI177" s="242" t="s">
        <v>1823</v>
      </c>
      <c r="AJ177" s="266"/>
      <c r="AK177" s="225">
        <v>0</v>
      </c>
      <c r="AL177" s="226">
        <v>0</v>
      </c>
      <c r="AM177" s="241">
        <v>0</v>
      </c>
      <c r="AN177" s="242" t="s">
        <v>1823</v>
      </c>
      <c r="AO177" s="239">
        <v>0</v>
      </c>
      <c r="AP177" s="242" t="s">
        <v>1823</v>
      </c>
      <c r="AQ177" s="229">
        <v>0</v>
      </c>
      <c r="AR177" s="230">
        <v>0</v>
      </c>
      <c r="AS177" s="229">
        <v>0</v>
      </c>
      <c r="AT177" s="230">
        <v>0</v>
      </c>
      <c r="AU177" s="229">
        <v>0</v>
      </c>
      <c r="AV177" s="230">
        <v>0</v>
      </c>
      <c r="AW177" s="241">
        <v>0</v>
      </c>
      <c r="AX177" s="242" t="s">
        <v>1823</v>
      </c>
      <c r="AY177" s="241">
        <v>0</v>
      </c>
      <c r="AZ177" s="242" t="s">
        <v>1823</v>
      </c>
      <c r="BA177" s="241">
        <v>0</v>
      </c>
      <c r="BB177" s="242" t="s">
        <v>1823</v>
      </c>
      <c r="BC177" s="241">
        <v>0</v>
      </c>
      <c r="BD177" s="242" t="s">
        <v>1823</v>
      </c>
      <c r="BE177" s="241">
        <v>0</v>
      </c>
      <c r="BF177" s="242" t="s">
        <v>1823</v>
      </c>
      <c r="BG177" s="241">
        <v>0</v>
      </c>
      <c r="BH177" s="242" t="s">
        <v>1823</v>
      </c>
      <c r="BI177" s="241">
        <v>0</v>
      </c>
      <c r="BJ177" s="242" t="s">
        <v>1823</v>
      </c>
      <c r="BK177" s="241">
        <v>0</v>
      </c>
      <c r="BL177" s="242" t="s">
        <v>1823</v>
      </c>
      <c r="BM177" s="241">
        <v>0</v>
      </c>
      <c r="BN177" s="242" t="s">
        <v>1823</v>
      </c>
      <c r="BO177" s="267"/>
      <c r="BP177" s="248"/>
      <c r="BQ177" s="249"/>
      <c r="BR177" s="248"/>
      <c r="BS177" s="249"/>
      <c r="BT177" s="248"/>
      <c r="BU177" s="249"/>
      <c r="BV177" s="248"/>
      <c r="BW177" s="249"/>
      <c r="BX177" s="248"/>
      <c r="BY177" s="249"/>
      <c r="BZ177" s="248"/>
      <c r="CA177" s="249"/>
      <c r="CB177" s="250" t="s">
        <v>262</v>
      </c>
      <c r="CC177" s="237" t="s">
        <v>761</v>
      </c>
      <c r="CE177" s="226"/>
      <c r="CF177" s="227"/>
      <c r="CQ177" s="240">
        <f t="shared" si="925"/>
        <v>0</v>
      </c>
      <c r="CT177" s="437">
        <f t="shared" si="899"/>
        <v>0</v>
      </c>
      <c r="CU177" s="437">
        <f t="shared" si="906"/>
        <v>0</v>
      </c>
      <c r="CV177" s="437">
        <f t="shared" si="907"/>
        <v>0</v>
      </c>
      <c r="CW177" s="437">
        <f t="shared" si="916"/>
        <v>0</v>
      </c>
      <c r="CX177" s="437">
        <f t="shared" si="908"/>
        <v>0</v>
      </c>
      <c r="CY177" s="437">
        <f t="shared" si="917"/>
        <v>0</v>
      </c>
      <c r="CZ177" s="437">
        <f t="shared" si="904"/>
        <v>0</v>
      </c>
      <c r="DA177" s="437">
        <f t="shared" si="936"/>
        <v>0</v>
      </c>
      <c r="DB177" s="437">
        <f t="shared" si="937"/>
        <v>0</v>
      </c>
      <c r="DC177" s="437">
        <f t="shared" si="949"/>
        <v>0</v>
      </c>
      <c r="DD177" s="437">
        <f t="shared" si="905"/>
        <v>0</v>
      </c>
      <c r="DE177" s="437">
        <f t="shared" si="938"/>
        <v>0</v>
      </c>
      <c r="DF177" s="437">
        <f t="shared" si="982"/>
        <v>0</v>
      </c>
      <c r="DG177" s="496">
        <f t="shared" si="939"/>
        <v>0</v>
      </c>
      <c r="DH177" s="496">
        <f t="shared" si="967"/>
        <v>0</v>
      </c>
      <c r="DI177" s="496">
        <f t="shared" si="968"/>
        <v>0</v>
      </c>
      <c r="DJ177" s="496">
        <f t="shared" si="969"/>
        <v>0</v>
      </c>
      <c r="DK177" s="437">
        <f t="shared" si="970"/>
        <v>0</v>
      </c>
      <c r="DL177" s="633"/>
      <c r="DM177" s="633"/>
      <c r="DO177" s="447">
        <f t="shared" si="889"/>
        <v>0</v>
      </c>
      <c r="DP177" s="447">
        <f t="shared" si="890"/>
        <v>0</v>
      </c>
      <c r="DQ177" s="447">
        <f t="shared" si="891"/>
        <v>-3</v>
      </c>
      <c r="DR177" s="447">
        <f t="shared" si="892"/>
        <v>1</v>
      </c>
      <c r="DS177" s="447">
        <f t="shared" si="893"/>
        <v>-2</v>
      </c>
      <c r="DT177" s="447">
        <f t="shared" si="894"/>
        <v>89</v>
      </c>
      <c r="DU177" s="447">
        <f t="shared" si="895"/>
        <v>-131</v>
      </c>
      <c r="DV177" s="447">
        <f t="shared" si="896"/>
        <v>175</v>
      </c>
      <c r="DW177" s="447">
        <f t="shared" si="897"/>
        <v>4</v>
      </c>
      <c r="DX177" s="447">
        <f t="shared" si="898"/>
        <v>3</v>
      </c>
      <c r="DY177" s="447">
        <f t="shared" si="882"/>
        <v>-53</v>
      </c>
      <c r="DZ177" s="447">
        <f t="shared" si="883"/>
        <v>37</v>
      </c>
      <c r="EA177" s="447">
        <f t="shared" si="884"/>
        <v>-2</v>
      </c>
      <c r="EB177" s="447">
        <f t="shared" si="885"/>
        <v>-10</v>
      </c>
      <c r="EC177" s="447">
        <f t="shared" si="886"/>
        <v>7</v>
      </c>
      <c r="ED177" s="447">
        <f t="shared" si="887"/>
        <v>4</v>
      </c>
      <c r="EE177" s="240">
        <f t="shared" si="888"/>
        <v>-75</v>
      </c>
    </row>
    <row r="178" spans="1:135" ht="16.5">
      <c r="A178" s="51" t="s">
        <v>1227</v>
      </c>
      <c r="B178" s="216" t="s">
        <v>31</v>
      </c>
      <c r="D178" s="222" t="s">
        <v>378</v>
      </c>
      <c r="E178" s="216" t="s">
        <v>1042</v>
      </c>
      <c r="F178" s="216" t="s">
        <v>1134</v>
      </c>
      <c r="G178" s="411" t="s">
        <v>1359</v>
      </c>
      <c r="H178" s="226">
        <v>0</v>
      </c>
      <c r="I178" s="227">
        <v>0</v>
      </c>
      <c r="J178" s="22">
        <v>0</v>
      </c>
      <c r="K178" s="168" t="s">
        <v>1823</v>
      </c>
      <c r="L178" s="22">
        <v>0</v>
      </c>
      <c r="M178" s="168" t="s">
        <v>1823</v>
      </c>
      <c r="N178" s="279">
        <v>0</v>
      </c>
      <c r="O178" s="227">
        <v>0</v>
      </c>
      <c r="P178" s="226">
        <v>0</v>
      </c>
      <c r="Q178" s="227">
        <v>0</v>
      </c>
      <c r="R178" s="22">
        <v>0</v>
      </c>
      <c r="S178" s="168" t="s">
        <v>1823</v>
      </c>
      <c r="T178" s="226">
        <v>0</v>
      </c>
      <c r="U178" s="227">
        <v>0</v>
      </c>
      <c r="V178" s="22">
        <v>0</v>
      </c>
      <c r="W178" s="168" t="s">
        <v>1823</v>
      </c>
      <c r="X178" s="563">
        <v>0</v>
      </c>
      <c r="Y178" s="564">
        <f>+AA178</f>
        <v>2</v>
      </c>
      <c r="Z178" s="563">
        <v>0</v>
      </c>
      <c r="AA178" s="563">
        <f>+AC178</f>
        <v>2</v>
      </c>
      <c r="AB178" s="527">
        <v>0</v>
      </c>
      <c r="AC178" s="528">
        <v>2</v>
      </c>
      <c r="AD178" s="22">
        <v>0</v>
      </c>
      <c r="AE178" s="21">
        <v>2</v>
      </c>
      <c r="AF178" s="226">
        <v>0</v>
      </c>
      <c r="AG178" s="227">
        <v>0</v>
      </c>
      <c r="AH178" s="22">
        <v>0</v>
      </c>
      <c r="AI178" s="168" t="s">
        <v>1823</v>
      </c>
      <c r="AJ178" s="266"/>
      <c r="AK178" s="225">
        <v>0</v>
      </c>
      <c r="AL178" s="226">
        <v>0</v>
      </c>
      <c r="AM178" s="241">
        <v>0</v>
      </c>
      <c r="AN178" s="242" t="s">
        <v>1823</v>
      </c>
      <c r="AO178" s="239">
        <v>0</v>
      </c>
      <c r="AP178" s="242" t="s">
        <v>1823</v>
      </c>
      <c r="AQ178" s="229">
        <v>0</v>
      </c>
      <c r="AR178" s="242" t="s">
        <v>1823</v>
      </c>
      <c r="AS178" s="229">
        <v>0</v>
      </c>
      <c r="AT178" s="230">
        <v>0</v>
      </c>
      <c r="AU178" s="229">
        <v>0</v>
      </c>
      <c r="AV178" s="230">
        <v>0</v>
      </c>
      <c r="AW178" s="241">
        <v>0</v>
      </c>
      <c r="AX178" s="242" t="s">
        <v>1823</v>
      </c>
      <c r="AY178" s="241">
        <v>0</v>
      </c>
      <c r="AZ178" s="242" t="s">
        <v>1823</v>
      </c>
      <c r="BA178" s="241">
        <v>0</v>
      </c>
      <c r="BB178" s="242" t="s">
        <v>1823</v>
      </c>
      <c r="BC178" s="241">
        <v>0</v>
      </c>
      <c r="BD178" s="242" t="s">
        <v>1823</v>
      </c>
      <c r="BE178" s="241">
        <v>0</v>
      </c>
      <c r="BF178" s="242" t="s">
        <v>1823</v>
      </c>
      <c r="BG178" s="241">
        <v>0</v>
      </c>
      <c r="BH178" s="242" t="s">
        <v>1823</v>
      </c>
      <c r="BI178" s="241">
        <v>0</v>
      </c>
      <c r="BJ178" s="242" t="s">
        <v>1823</v>
      </c>
      <c r="BK178" s="241">
        <v>0</v>
      </c>
      <c r="BL178" s="242" t="s">
        <v>1823</v>
      </c>
      <c r="BM178" s="241">
        <v>0</v>
      </c>
      <c r="BN178" s="242" t="s">
        <v>1823</v>
      </c>
      <c r="BO178" s="267"/>
      <c r="BP178" s="248"/>
      <c r="BQ178" s="249"/>
      <c r="BR178" s="248"/>
      <c r="BS178" s="249"/>
      <c r="BT178" s="248"/>
      <c r="BU178" s="249"/>
      <c r="BV178" s="248"/>
      <c r="BW178" s="249"/>
      <c r="BX178" s="248"/>
      <c r="BY178" s="249"/>
      <c r="BZ178" s="248"/>
      <c r="CA178" s="249"/>
      <c r="CB178" s="236" t="s">
        <v>934</v>
      </c>
      <c r="CE178" s="226"/>
      <c r="CF178" s="227"/>
      <c r="CT178" s="437">
        <f t="shared" si="899"/>
        <v>0</v>
      </c>
      <c r="CU178" s="437">
        <f t="shared" si="906"/>
        <v>0</v>
      </c>
      <c r="CV178" s="437">
        <f t="shared" si="907"/>
        <v>0</v>
      </c>
      <c r="CW178" s="437">
        <f t="shared" si="916"/>
        <v>0</v>
      </c>
      <c r="CX178" s="437">
        <f t="shared" si="908"/>
        <v>0</v>
      </c>
      <c r="CY178" s="437">
        <f t="shared" si="917"/>
        <v>0</v>
      </c>
      <c r="CZ178" s="437">
        <f t="shared" si="904"/>
        <v>0</v>
      </c>
      <c r="DA178" s="437">
        <f t="shared" si="936"/>
        <v>0</v>
      </c>
      <c r="DB178" s="437">
        <f t="shared" si="937"/>
        <v>2</v>
      </c>
      <c r="DC178" s="437">
        <f t="shared" si="949"/>
        <v>2</v>
      </c>
      <c r="DD178" s="437">
        <f t="shared" si="905"/>
        <v>2</v>
      </c>
      <c r="DE178" s="437">
        <f t="shared" si="938"/>
        <v>2</v>
      </c>
      <c r="DF178" s="437">
        <f t="shared" si="982"/>
        <v>0</v>
      </c>
      <c r="DG178" s="496">
        <f t="shared" si="939"/>
        <v>0</v>
      </c>
      <c r="DH178" s="496">
        <f t="shared" si="967"/>
        <v>0</v>
      </c>
      <c r="DI178" s="496">
        <f t="shared" si="968"/>
        <v>0</v>
      </c>
      <c r="DJ178" s="496">
        <f t="shared" si="969"/>
        <v>0</v>
      </c>
      <c r="DK178" s="437">
        <f t="shared" si="970"/>
        <v>0</v>
      </c>
      <c r="DL178" s="633"/>
      <c r="DM178" s="633"/>
      <c r="DO178" s="447">
        <f t="shared" si="889"/>
        <v>0</v>
      </c>
      <c r="DP178" s="447">
        <f t="shared" si="890"/>
        <v>0</v>
      </c>
      <c r="DQ178" s="447">
        <f t="shared" si="891"/>
        <v>-3</v>
      </c>
      <c r="DR178" s="447">
        <f t="shared" si="892"/>
        <v>1</v>
      </c>
      <c r="DS178" s="447">
        <f t="shared" si="893"/>
        <v>-2</v>
      </c>
      <c r="DT178" s="447">
        <f t="shared" si="894"/>
        <v>89</v>
      </c>
      <c r="DU178" s="447">
        <f t="shared" si="895"/>
        <v>-131</v>
      </c>
      <c r="DV178" s="447">
        <f t="shared" si="896"/>
        <v>177</v>
      </c>
      <c r="DW178" s="447">
        <f t="shared" si="897"/>
        <v>4</v>
      </c>
      <c r="DX178" s="447">
        <f t="shared" si="898"/>
        <v>3</v>
      </c>
      <c r="DY178" s="447">
        <f t="shared" si="882"/>
        <v>-53</v>
      </c>
      <c r="DZ178" s="447">
        <f t="shared" si="883"/>
        <v>35</v>
      </c>
      <c r="EA178" s="447">
        <f t="shared" si="884"/>
        <v>-2</v>
      </c>
      <c r="EB178" s="447">
        <f t="shared" si="885"/>
        <v>-10</v>
      </c>
      <c r="EC178" s="447">
        <f t="shared" si="886"/>
        <v>7</v>
      </c>
      <c r="ED178" s="447">
        <f t="shared" si="887"/>
        <v>4</v>
      </c>
      <c r="EE178" s="240">
        <f t="shared" si="888"/>
        <v>-75</v>
      </c>
    </row>
    <row r="179" spans="1:135" ht="16.5">
      <c r="A179" s="51" t="s">
        <v>1227</v>
      </c>
      <c r="B179" s="216" t="s">
        <v>31</v>
      </c>
      <c r="D179" s="222" t="s">
        <v>378</v>
      </c>
      <c r="E179" s="216" t="s">
        <v>1042</v>
      </c>
      <c r="F179" s="216" t="s">
        <v>1134</v>
      </c>
      <c r="G179" s="411" t="s">
        <v>1360</v>
      </c>
      <c r="H179" s="226">
        <v>0</v>
      </c>
      <c r="I179" s="227">
        <v>0</v>
      </c>
      <c r="J179" s="22">
        <v>0</v>
      </c>
      <c r="K179" s="168" t="s">
        <v>1823</v>
      </c>
      <c r="L179" s="22">
        <v>0</v>
      </c>
      <c r="M179" s="168" t="s">
        <v>1823</v>
      </c>
      <c r="N179" s="279">
        <v>0</v>
      </c>
      <c r="O179" s="227">
        <v>0</v>
      </c>
      <c r="P179" s="226">
        <v>0</v>
      </c>
      <c r="Q179" s="227">
        <v>0</v>
      </c>
      <c r="R179" s="22">
        <v>0</v>
      </c>
      <c r="S179" s="168" t="s">
        <v>1823</v>
      </c>
      <c r="T179" s="226">
        <v>0</v>
      </c>
      <c r="U179" s="227">
        <v>0</v>
      </c>
      <c r="V179" s="22">
        <v>0</v>
      </c>
      <c r="W179" s="168" t="s">
        <v>1823</v>
      </c>
      <c r="X179" s="22">
        <v>0</v>
      </c>
      <c r="Y179" s="168" t="s">
        <v>1823</v>
      </c>
      <c r="Z179" s="22">
        <v>0</v>
      </c>
      <c r="AA179" s="166" t="s">
        <v>1823</v>
      </c>
      <c r="AB179" s="527">
        <v>0</v>
      </c>
      <c r="AC179" s="528">
        <v>0</v>
      </c>
      <c r="AD179" s="22">
        <v>0</v>
      </c>
      <c r="AE179" s="168" t="s">
        <v>1823</v>
      </c>
      <c r="AF179" s="226">
        <v>0</v>
      </c>
      <c r="AG179" s="227">
        <v>0</v>
      </c>
      <c r="AH179" s="479">
        <v>0</v>
      </c>
      <c r="AI179" s="445">
        <f>+AL179</f>
        <v>2</v>
      </c>
      <c r="AJ179" s="266"/>
      <c r="AK179" s="225">
        <v>0</v>
      </c>
      <c r="AL179" s="226">
        <v>2</v>
      </c>
      <c r="AM179" s="475" t="s">
        <v>1823</v>
      </c>
      <c r="AN179" s="445">
        <f>+AL179</f>
        <v>2</v>
      </c>
      <c r="AO179" s="239">
        <v>0</v>
      </c>
      <c r="AP179" s="242" t="s">
        <v>1823</v>
      </c>
      <c r="AQ179" s="229">
        <v>0</v>
      </c>
      <c r="AR179" s="242" t="s">
        <v>1823</v>
      </c>
      <c r="AS179" s="229">
        <v>0</v>
      </c>
      <c r="AT179" s="230">
        <v>0</v>
      </c>
      <c r="AU179" s="229">
        <v>0</v>
      </c>
      <c r="AV179" s="230">
        <v>0</v>
      </c>
      <c r="AW179" s="241">
        <v>0</v>
      </c>
      <c r="AX179" s="242" t="s">
        <v>1823</v>
      </c>
      <c r="AY179" s="241">
        <v>0</v>
      </c>
      <c r="AZ179" s="242" t="s">
        <v>1823</v>
      </c>
      <c r="BA179" s="241">
        <v>0</v>
      </c>
      <c r="BB179" s="242" t="s">
        <v>1823</v>
      </c>
      <c r="BC179" s="241">
        <v>0</v>
      </c>
      <c r="BD179" s="242" t="s">
        <v>1823</v>
      </c>
      <c r="BE179" s="241">
        <v>0</v>
      </c>
      <c r="BF179" s="242" t="s">
        <v>1823</v>
      </c>
      <c r="BG179" s="241">
        <v>0</v>
      </c>
      <c r="BH179" s="242" t="s">
        <v>1823</v>
      </c>
      <c r="BI179" s="241">
        <v>0</v>
      </c>
      <c r="BJ179" s="242" t="s">
        <v>1823</v>
      </c>
      <c r="BK179" s="241">
        <v>0</v>
      </c>
      <c r="BL179" s="242" t="s">
        <v>1823</v>
      </c>
      <c r="BM179" s="241">
        <v>0</v>
      </c>
      <c r="BN179" s="242" t="s">
        <v>1823</v>
      </c>
      <c r="BO179" s="267"/>
      <c r="BP179" s="248"/>
      <c r="BQ179" s="249"/>
      <c r="BR179" s="248"/>
      <c r="BS179" s="249"/>
      <c r="BT179" s="248"/>
      <c r="BU179" s="249"/>
      <c r="BV179" s="248"/>
      <c r="BW179" s="249"/>
      <c r="BX179" s="248"/>
      <c r="BY179" s="249"/>
      <c r="BZ179" s="248"/>
      <c r="CA179" s="249"/>
      <c r="CB179" s="236" t="s">
        <v>934</v>
      </c>
      <c r="CE179" s="226"/>
      <c r="CF179" s="227"/>
      <c r="CT179" s="437">
        <f t="shared" si="899"/>
        <v>0</v>
      </c>
      <c r="CU179" s="437">
        <f t="shared" si="906"/>
        <v>0</v>
      </c>
      <c r="CV179" s="437">
        <f t="shared" si="907"/>
        <v>0</v>
      </c>
      <c r="CW179" s="437">
        <f t="shared" si="916"/>
        <v>0</v>
      </c>
      <c r="CX179" s="437">
        <f t="shared" si="908"/>
        <v>0</v>
      </c>
      <c r="CY179" s="437">
        <f t="shared" si="917"/>
        <v>0</v>
      </c>
      <c r="CZ179" s="437">
        <f t="shared" si="904"/>
        <v>0</v>
      </c>
      <c r="DA179" s="437">
        <f t="shared" si="936"/>
        <v>0</v>
      </c>
      <c r="DB179" s="437">
        <f t="shared" si="937"/>
        <v>0</v>
      </c>
      <c r="DC179" s="437">
        <f t="shared" si="949"/>
        <v>0</v>
      </c>
      <c r="DD179" s="437">
        <f t="shared" si="905"/>
        <v>0</v>
      </c>
      <c r="DE179" s="437">
        <f t="shared" si="938"/>
        <v>0</v>
      </c>
      <c r="DF179" s="437">
        <f t="shared" si="982"/>
        <v>0</v>
      </c>
      <c r="DG179" s="496">
        <f t="shared" si="939"/>
        <v>2</v>
      </c>
      <c r="DH179" s="496">
        <f t="shared" si="967"/>
        <v>2</v>
      </c>
      <c r="DI179" s="496">
        <f>+AN179</f>
        <v>2</v>
      </c>
      <c r="DJ179" s="496">
        <f t="shared" si="969"/>
        <v>0</v>
      </c>
      <c r="DK179" s="437">
        <f t="shared" si="970"/>
        <v>0</v>
      </c>
      <c r="DL179" s="633"/>
      <c r="DM179" s="633"/>
      <c r="DO179" s="447">
        <f t="shared" si="889"/>
        <v>0</v>
      </c>
      <c r="DP179" s="447">
        <f t="shared" si="890"/>
        <v>0</v>
      </c>
      <c r="DQ179" s="447">
        <f t="shared" si="891"/>
        <v>-3</v>
      </c>
      <c r="DR179" s="447">
        <f t="shared" si="892"/>
        <v>1</v>
      </c>
      <c r="DS179" s="447">
        <f t="shared" si="893"/>
        <v>-2</v>
      </c>
      <c r="DT179" s="447">
        <f t="shared" si="894"/>
        <v>89</v>
      </c>
      <c r="DU179" s="447">
        <f t="shared" si="895"/>
        <v>-131</v>
      </c>
      <c r="DV179" s="447">
        <f t="shared" si="896"/>
        <v>177</v>
      </c>
      <c r="DW179" s="447">
        <f t="shared" si="897"/>
        <v>4</v>
      </c>
      <c r="DX179" s="447">
        <f t="shared" si="898"/>
        <v>3</v>
      </c>
      <c r="DY179" s="447">
        <f t="shared" si="882"/>
        <v>-53</v>
      </c>
      <c r="DZ179" s="447">
        <f t="shared" si="883"/>
        <v>35</v>
      </c>
      <c r="EA179" s="447">
        <f t="shared" si="884"/>
        <v>0</v>
      </c>
      <c r="EB179" s="447">
        <f t="shared" si="885"/>
        <v>-10</v>
      </c>
      <c r="EC179" s="447">
        <f t="shared" si="886"/>
        <v>7</v>
      </c>
      <c r="ED179" s="447">
        <f t="shared" si="887"/>
        <v>2</v>
      </c>
      <c r="EE179" s="240">
        <f t="shared" si="888"/>
        <v>-75</v>
      </c>
    </row>
    <row r="180" spans="1:135" ht="16.5">
      <c r="A180" s="51" t="s">
        <v>1227</v>
      </c>
      <c r="D180" s="222" t="s">
        <v>378</v>
      </c>
      <c r="E180" s="216" t="s">
        <v>1042</v>
      </c>
      <c r="F180" s="216" t="s">
        <v>1134</v>
      </c>
      <c r="G180" s="411" t="s">
        <v>1363</v>
      </c>
      <c r="H180" s="226">
        <v>0</v>
      </c>
      <c r="I180" s="227">
        <v>0</v>
      </c>
      <c r="J180" s="22">
        <v>0</v>
      </c>
      <c r="K180" s="168" t="s">
        <v>1823</v>
      </c>
      <c r="L180" s="22">
        <v>0</v>
      </c>
      <c r="M180" s="168" t="s">
        <v>1823</v>
      </c>
      <c r="N180" s="279">
        <v>0</v>
      </c>
      <c r="O180" s="227">
        <v>0</v>
      </c>
      <c r="P180" s="226">
        <v>0</v>
      </c>
      <c r="Q180" s="227">
        <v>0</v>
      </c>
      <c r="R180" s="22">
        <v>0</v>
      </c>
      <c r="S180" s="168" t="s">
        <v>1823</v>
      </c>
      <c r="T180" s="226">
        <v>0</v>
      </c>
      <c r="U180" s="227">
        <v>0</v>
      </c>
      <c r="V180" s="22">
        <v>0</v>
      </c>
      <c r="W180" s="168" t="s">
        <v>1823</v>
      </c>
      <c r="X180" s="22">
        <v>0</v>
      </c>
      <c r="Y180" s="168" t="s">
        <v>1823</v>
      </c>
      <c r="Z180" s="22">
        <v>0</v>
      </c>
      <c r="AA180" s="166" t="s">
        <v>1823</v>
      </c>
      <c r="AB180" s="527">
        <v>0</v>
      </c>
      <c r="AC180" s="528">
        <v>0</v>
      </c>
      <c r="AD180" s="22">
        <v>0</v>
      </c>
      <c r="AE180" s="168" t="s">
        <v>1823</v>
      </c>
      <c r="AF180" s="226">
        <v>0</v>
      </c>
      <c r="AG180" s="227">
        <v>0</v>
      </c>
      <c r="AH180" s="22">
        <v>0</v>
      </c>
      <c r="AI180" s="168" t="s">
        <v>1823</v>
      </c>
      <c r="AJ180" s="266">
        <v>42278</v>
      </c>
      <c r="AK180" s="225">
        <v>0</v>
      </c>
      <c r="AL180" s="226">
        <v>0</v>
      </c>
      <c r="AM180" s="241">
        <v>0</v>
      </c>
      <c r="AN180" s="242" t="s">
        <v>1823</v>
      </c>
      <c r="AO180" s="239">
        <v>0</v>
      </c>
      <c r="AP180" s="242" t="s">
        <v>1823</v>
      </c>
      <c r="AQ180" s="229">
        <v>0</v>
      </c>
      <c r="AR180" s="242" t="s">
        <v>1823</v>
      </c>
      <c r="AS180" s="229">
        <v>0</v>
      </c>
      <c r="AT180" s="230">
        <v>0</v>
      </c>
      <c r="AU180" s="229">
        <v>0</v>
      </c>
      <c r="AV180" s="230">
        <v>0</v>
      </c>
      <c r="AW180" s="241">
        <v>0</v>
      </c>
      <c r="AX180" s="242" t="s">
        <v>1823</v>
      </c>
      <c r="AY180" s="241">
        <v>0</v>
      </c>
      <c r="AZ180" s="242" t="s">
        <v>1823</v>
      </c>
      <c r="BA180" s="241">
        <v>0</v>
      </c>
      <c r="BB180" s="242" t="s">
        <v>1823</v>
      </c>
      <c r="BC180" s="241">
        <v>0</v>
      </c>
      <c r="BD180" s="242" t="s">
        <v>1823</v>
      </c>
      <c r="BE180" s="241">
        <v>0</v>
      </c>
      <c r="BF180" s="242" t="s">
        <v>1823</v>
      </c>
      <c r="BG180" s="241">
        <v>0</v>
      </c>
      <c r="BH180" s="242" t="s">
        <v>1823</v>
      </c>
      <c r="BI180" s="241">
        <v>0</v>
      </c>
      <c r="BJ180" s="242" t="s">
        <v>1823</v>
      </c>
      <c r="BK180" s="241">
        <v>0</v>
      </c>
      <c r="BL180" s="242" t="s">
        <v>1823</v>
      </c>
      <c r="BM180" s="241">
        <v>0</v>
      </c>
      <c r="BN180" s="242" t="s">
        <v>1823</v>
      </c>
      <c r="BO180" s="267"/>
      <c r="BP180" s="248"/>
      <c r="BQ180" s="249"/>
      <c r="BR180" s="248"/>
      <c r="BS180" s="249"/>
      <c r="BT180" s="248"/>
      <c r="BU180" s="249"/>
      <c r="BV180" s="248"/>
      <c r="BW180" s="249"/>
      <c r="BX180" s="248"/>
      <c r="BY180" s="249"/>
      <c r="BZ180" s="248"/>
      <c r="CA180" s="249"/>
      <c r="CB180" s="127" t="s">
        <v>1364</v>
      </c>
      <c r="CE180" s="226"/>
      <c r="CF180" s="227"/>
      <c r="CT180" s="437">
        <f t="shared" ref="CT180:CT207" si="993">IF(I180="nd",+H180,+H180+I180)</f>
        <v>0</v>
      </c>
      <c r="CU180" s="437">
        <f t="shared" si="906"/>
        <v>0</v>
      </c>
      <c r="CV180" s="437">
        <f t="shared" si="907"/>
        <v>0</v>
      </c>
      <c r="CW180" s="437">
        <f t="shared" si="916"/>
        <v>0</v>
      </c>
      <c r="CX180" s="437">
        <f t="shared" si="908"/>
        <v>0</v>
      </c>
      <c r="CY180" s="437">
        <f t="shared" si="917"/>
        <v>0</v>
      </c>
      <c r="CZ180" s="437">
        <f t="shared" si="904"/>
        <v>0</v>
      </c>
      <c r="DA180" s="437">
        <f t="shared" si="936"/>
        <v>0</v>
      </c>
      <c r="DB180" s="437">
        <f t="shared" si="937"/>
        <v>0</v>
      </c>
      <c r="DC180" s="437">
        <f t="shared" si="949"/>
        <v>0</v>
      </c>
      <c r="DD180" s="437">
        <f t="shared" si="905"/>
        <v>0</v>
      </c>
      <c r="DE180" s="437">
        <f t="shared" si="938"/>
        <v>0</v>
      </c>
      <c r="DF180" s="437">
        <f t="shared" si="982"/>
        <v>0</v>
      </c>
      <c r="DG180" s="496">
        <f t="shared" si="939"/>
        <v>0</v>
      </c>
      <c r="DH180" s="496">
        <f t="shared" si="967"/>
        <v>0</v>
      </c>
      <c r="DI180" s="496">
        <f t="shared" ref="DI180:DI207" si="994">IF(AN180="nd",+AM180,+AM180+AN180)</f>
        <v>0</v>
      </c>
      <c r="DJ180" s="496">
        <f t="shared" si="969"/>
        <v>0</v>
      </c>
      <c r="DK180" s="437">
        <f t="shared" si="970"/>
        <v>0</v>
      </c>
      <c r="DL180" s="633"/>
      <c r="DM180" s="633"/>
      <c r="DO180" s="447">
        <f t="shared" si="889"/>
        <v>0</v>
      </c>
      <c r="DP180" s="447">
        <f t="shared" si="890"/>
        <v>0</v>
      </c>
      <c r="DQ180" s="447">
        <f t="shared" si="891"/>
        <v>-3</v>
      </c>
      <c r="DR180" s="447">
        <f t="shared" si="892"/>
        <v>1</v>
      </c>
      <c r="DS180" s="447">
        <f t="shared" si="893"/>
        <v>-2</v>
      </c>
      <c r="DT180" s="447">
        <f t="shared" si="894"/>
        <v>89</v>
      </c>
      <c r="DU180" s="447">
        <f t="shared" si="895"/>
        <v>-131</v>
      </c>
      <c r="DV180" s="447">
        <f t="shared" si="896"/>
        <v>177</v>
      </c>
      <c r="DW180" s="447">
        <f t="shared" si="897"/>
        <v>4</v>
      </c>
      <c r="DX180" s="447">
        <f t="shared" si="898"/>
        <v>3</v>
      </c>
      <c r="DY180" s="447">
        <f t="shared" si="882"/>
        <v>-53</v>
      </c>
      <c r="DZ180" s="447">
        <f t="shared" si="883"/>
        <v>35</v>
      </c>
      <c r="EA180" s="447">
        <f t="shared" si="884"/>
        <v>0</v>
      </c>
      <c r="EB180" s="447">
        <f t="shared" si="885"/>
        <v>-10</v>
      </c>
      <c r="EC180" s="447">
        <f t="shared" si="886"/>
        <v>7</v>
      </c>
      <c r="ED180" s="447">
        <f t="shared" si="887"/>
        <v>2</v>
      </c>
      <c r="EE180" s="240">
        <f t="shared" si="888"/>
        <v>-75</v>
      </c>
    </row>
    <row r="181" spans="1:135" ht="16.5">
      <c r="A181" s="51" t="s">
        <v>1227</v>
      </c>
      <c r="B181" s="216" t="s">
        <v>31</v>
      </c>
      <c r="D181" s="222" t="s">
        <v>378</v>
      </c>
      <c r="E181" s="216" t="s">
        <v>1042</v>
      </c>
      <c r="F181" s="216" t="s">
        <v>1134</v>
      </c>
      <c r="G181" s="411" t="s">
        <v>1361</v>
      </c>
      <c r="H181" s="226">
        <v>0</v>
      </c>
      <c r="I181" s="226">
        <v>0</v>
      </c>
      <c r="J181" s="225">
        <v>0</v>
      </c>
      <c r="K181" s="227">
        <v>0</v>
      </c>
      <c r="L181" s="22">
        <v>0</v>
      </c>
      <c r="M181" s="168" t="s">
        <v>1823</v>
      </c>
      <c r="N181" s="279">
        <v>0</v>
      </c>
      <c r="O181" s="227">
        <v>0</v>
      </c>
      <c r="P181" s="226">
        <v>0</v>
      </c>
      <c r="Q181" s="227">
        <v>0</v>
      </c>
      <c r="R181" s="22">
        <v>0</v>
      </c>
      <c r="S181" s="168" t="s">
        <v>1823</v>
      </c>
      <c r="T181" s="226">
        <v>0</v>
      </c>
      <c r="U181" s="227">
        <v>0</v>
      </c>
      <c r="V181" s="226">
        <v>0</v>
      </c>
      <c r="W181" s="227">
        <v>0</v>
      </c>
      <c r="X181" s="22">
        <v>0</v>
      </c>
      <c r="Y181" s="168" t="s">
        <v>1823</v>
      </c>
      <c r="Z181" s="22">
        <v>0</v>
      </c>
      <c r="AA181" s="166" t="s">
        <v>1823</v>
      </c>
      <c r="AB181" s="527">
        <v>0</v>
      </c>
      <c r="AC181" s="528">
        <v>0</v>
      </c>
      <c r="AD181" s="22">
        <v>0</v>
      </c>
      <c r="AE181" s="168" t="s">
        <v>1823</v>
      </c>
      <c r="AF181" s="226">
        <v>0</v>
      </c>
      <c r="AG181" s="227">
        <v>0</v>
      </c>
      <c r="AH181" s="22">
        <v>0</v>
      </c>
      <c r="AI181" s="168" t="s">
        <v>1823</v>
      </c>
      <c r="AJ181" s="266"/>
      <c r="AK181" s="271">
        <v>1</v>
      </c>
      <c r="AL181" s="276">
        <v>1</v>
      </c>
      <c r="AM181" s="241">
        <f>+AK181</f>
        <v>1</v>
      </c>
      <c r="AN181" s="253">
        <f>+AL181</f>
        <v>1</v>
      </c>
      <c r="AO181" s="239">
        <v>0</v>
      </c>
      <c r="AP181" s="242" t="s">
        <v>1823</v>
      </c>
      <c r="AQ181" s="229">
        <v>0</v>
      </c>
      <c r="AR181" s="230">
        <v>0</v>
      </c>
      <c r="AS181" s="229">
        <v>0</v>
      </c>
      <c r="AT181" s="230">
        <v>0</v>
      </c>
      <c r="AU181" s="229">
        <v>0</v>
      </c>
      <c r="AV181" s="230">
        <v>0</v>
      </c>
      <c r="AW181" s="241">
        <v>0</v>
      </c>
      <c r="AX181" s="242" t="s">
        <v>1823</v>
      </c>
      <c r="AY181" s="241">
        <v>0</v>
      </c>
      <c r="AZ181" s="242" t="s">
        <v>1823</v>
      </c>
      <c r="BA181" s="241">
        <v>0</v>
      </c>
      <c r="BB181" s="242" t="s">
        <v>1823</v>
      </c>
      <c r="BC181" s="241">
        <v>0</v>
      </c>
      <c r="BD181" s="242" t="s">
        <v>1823</v>
      </c>
      <c r="BE181" s="241">
        <v>0</v>
      </c>
      <c r="BF181" s="242" t="s">
        <v>1823</v>
      </c>
      <c r="BG181" s="241">
        <v>0</v>
      </c>
      <c r="BH181" s="242" t="s">
        <v>1823</v>
      </c>
      <c r="BI181" s="241">
        <v>0</v>
      </c>
      <c r="BJ181" s="242" t="s">
        <v>1823</v>
      </c>
      <c r="BK181" s="241">
        <v>0</v>
      </c>
      <c r="BL181" s="242" t="s">
        <v>1823</v>
      </c>
      <c r="BM181" s="241">
        <v>0</v>
      </c>
      <c r="BN181" s="242" t="s">
        <v>1823</v>
      </c>
      <c r="BO181" s="267"/>
      <c r="BP181" s="248"/>
      <c r="BQ181" s="249"/>
      <c r="BR181" s="248"/>
      <c r="BS181" s="249"/>
      <c r="BT181" s="248"/>
      <c r="BU181" s="249"/>
      <c r="BV181" s="248"/>
      <c r="BW181" s="249"/>
      <c r="BX181" s="248"/>
      <c r="BY181" s="249"/>
      <c r="BZ181" s="248"/>
      <c r="CA181" s="249"/>
      <c r="CB181" s="236" t="s">
        <v>934</v>
      </c>
      <c r="CE181" s="226"/>
      <c r="CF181" s="227"/>
      <c r="CT181" s="437">
        <f t="shared" si="993"/>
        <v>0</v>
      </c>
      <c r="CU181" s="437">
        <f t="shared" si="906"/>
        <v>0</v>
      </c>
      <c r="CV181" s="437">
        <f t="shared" si="907"/>
        <v>0</v>
      </c>
      <c r="CW181" s="437">
        <f t="shared" si="916"/>
        <v>0</v>
      </c>
      <c r="CX181" s="437">
        <f t="shared" si="908"/>
        <v>0</v>
      </c>
      <c r="CY181" s="437">
        <f t="shared" si="917"/>
        <v>0</v>
      </c>
      <c r="CZ181" s="437">
        <f t="shared" si="904"/>
        <v>0</v>
      </c>
      <c r="DA181" s="437">
        <f t="shared" si="936"/>
        <v>0</v>
      </c>
      <c r="DB181" s="437">
        <f t="shared" si="937"/>
        <v>0</v>
      </c>
      <c r="DC181" s="437">
        <f t="shared" si="949"/>
        <v>0</v>
      </c>
      <c r="DD181" s="437">
        <f t="shared" si="905"/>
        <v>0</v>
      </c>
      <c r="DE181" s="437">
        <f t="shared" si="938"/>
        <v>0</v>
      </c>
      <c r="DF181" s="437">
        <f t="shared" si="982"/>
        <v>0</v>
      </c>
      <c r="DG181" s="496">
        <f t="shared" si="939"/>
        <v>0</v>
      </c>
      <c r="DH181" s="496">
        <f t="shared" si="967"/>
        <v>2</v>
      </c>
      <c r="DI181" s="496">
        <f t="shared" si="994"/>
        <v>2</v>
      </c>
      <c r="DJ181" s="496">
        <f t="shared" si="969"/>
        <v>0</v>
      </c>
      <c r="DK181" s="437">
        <f t="shared" si="970"/>
        <v>0</v>
      </c>
      <c r="DL181" s="633"/>
      <c r="DM181" s="633"/>
      <c r="DO181" s="447">
        <f t="shared" si="889"/>
        <v>0</v>
      </c>
      <c r="DP181" s="447">
        <f t="shared" si="890"/>
        <v>0</v>
      </c>
      <c r="DQ181" s="447">
        <f t="shared" si="891"/>
        <v>-3</v>
      </c>
      <c r="DR181" s="447">
        <f t="shared" si="892"/>
        <v>1</v>
      </c>
      <c r="DS181" s="447">
        <f t="shared" si="893"/>
        <v>-2</v>
      </c>
      <c r="DT181" s="447">
        <f t="shared" si="894"/>
        <v>89</v>
      </c>
      <c r="DU181" s="447">
        <f t="shared" si="895"/>
        <v>-131</v>
      </c>
      <c r="DV181" s="447">
        <f t="shared" si="896"/>
        <v>177</v>
      </c>
      <c r="DW181" s="447">
        <f t="shared" si="897"/>
        <v>4</v>
      </c>
      <c r="DX181" s="447">
        <f t="shared" si="898"/>
        <v>3</v>
      </c>
      <c r="DY181" s="447">
        <f t="shared" si="882"/>
        <v>-53</v>
      </c>
      <c r="DZ181" s="447">
        <f t="shared" si="883"/>
        <v>35</v>
      </c>
      <c r="EA181" s="447">
        <f t="shared" si="884"/>
        <v>0</v>
      </c>
      <c r="EB181" s="447">
        <f t="shared" si="885"/>
        <v>-10</v>
      </c>
      <c r="EC181" s="447">
        <f t="shared" si="886"/>
        <v>9</v>
      </c>
      <c r="ED181" s="447">
        <f t="shared" si="887"/>
        <v>0</v>
      </c>
      <c r="EE181" s="240">
        <f t="shared" si="888"/>
        <v>-75</v>
      </c>
    </row>
    <row r="182" spans="1:135" ht="16.5">
      <c r="A182" s="51" t="s">
        <v>1227</v>
      </c>
      <c r="B182" s="216" t="s">
        <v>31</v>
      </c>
      <c r="D182" s="222" t="s">
        <v>378</v>
      </c>
      <c r="E182" s="216" t="s">
        <v>1042</v>
      </c>
      <c r="F182" s="216" t="s">
        <v>1134</v>
      </c>
      <c r="G182" s="411" t="s">
        <v>1362</v>
      </c>
      <c r="H182" s="226">
        <v>0</v>
      </c>
      <c r="I182" s="226">
        <v>0</v>
      </c>
      <c r="J182" s="225">
        <v>0</v>
      </c>
      <c r="K182" s="227">
        <v>0</v>
      </c>
      <c r="L182" s="22">
        <v>0</v>
      </c>
      <c r="M182" s="168" t="s">
        <v>1823</v>
      </c>
      <c r="N182" s="279">
        <v>0</v>
      </c>
      <c r="O182" s="227">
        <v>0</v>
      </c>
      <c r="P182" s="22">
        <v>0</v>
      </c>
      <c r="Q182" s="168" t="s">
        <v>1823</v>
      </c>
      <c r="R182" s="22">
        <v>0</v>
      </c>
      <c r="S182" s="168" t="s">
        <v>1823</v>
      </c>
      <c r="T182" s="226">
        <v>0</v>
      </c>
      <c r="U182" s="227">
        <v>0</v>
      </c>
      <c r="V182" s="225">
        <v>0</v>
      </c>
      <c r="W182" s="227">
        <v>0</v>
      </c>
      <c r="X182" s="22">
        <v>0</v>
      </c>
      <c r="Y182" s="168" t="s">
        <v>1823</v>
      </c>
      <c r="Z182" s="22">
        <v>0</v>
      </c>
      <c r="AA182" s="166" t="s">
        <v>1823</v>
      </c>
      <c r="AB182" s="527">
        <v>0</v>
      </c>
      <c r="AC182" s="528">
        <v>0</v>
      </c>
      <c r="AD182" s="22">
        <v>0</v>
      </c>
      <c r="AE182" s="168" t="s">
        <v>1823</v>
      </c>
      <c r="AF182" s="226">
        <v>0</v>
      </c>
      <c r="AG182" s="227">
        <v>0</v>
      </c>
      <c r="AH182" s="22">
        <v>0</v>
      </c>
      <c r="AI182" s="168" t="s">
        <v>1823</v>
      </c>
      <c r="AJ182" s="266"/>
      <c r="AK182" s="229">
        <v>0</v>
      </c>
      <c r="AL182" s="230">
        <v>0</v>
      </c>
      <c r="AM182" s="241">
        <v>0</v>
      </c>
      <c r="AN182" s="242" t="s">
        <v>1823</v>
      </c>
      <c r="AO182" s="229">
        <v>0</v>
      </c>
      <c r="AP182" s="230">
        <v>0</v>
      </c>
      <c r="AQ182" s="229">
        <v>0</v>
      </c>
      <c r="AR182" s="230">
        <v>0</v>
      </c>
      <c r="AS182" s="229">
        <v>0</v>
      </c>
      <c r="AT182" s="230">
        <v>0</v>
      </c>
      <c r="AU182" s="229">
        <v>0</v>
      </c>
      <c r="AV182" s="230">
        <v>0</v>
      </c>
      <c r="AW182" s="241">
        <v>0</v>
      </c>
      <c r="AX182" s="242" t="s">
        <v>1823</v>
      </c>
      <c r="AY182" s="241">
        <v>0</v>
      </c>
      <c r="AZ182" s="242" t="s">
        <v>1823</v>
      </c>
      <c r="BA182" s="241">
        <v>0</v>
      </c>
      <c r="BB182" s="242" t="s">
        <v>1823</v>
      </c>
      <c r="BC182" s="241">
        <v>0</v>
      </c>
      <c r="BD182" s="242" t="s">
        <v>1823</v>
      </c>
      <c r="BE182" s="241">
        <v>0</v>
      </c>
      <c r="BF182" s="242" t="s">
        <v>1823</v>
      </c>
      <c r="BG182" s="241">
        <v>0</v>
      </c>
      <c r="BH182" s="242" t="s">
        <v>1823</v>
      </c>
      <c r="BI182" s="241">
        <v>0</v>
      </c>
      <c r="BJ182" s="242" t="s">
        <v>1823</v>
      </c>
      <c r="BK182" s="241">
        <v>0</v>
      </c>
      <c r="BL182" s="242" t="s">
        <v>1823</v>
      </c>
      <c r="BM182" s="241">
        <v>0</v>
      </c>
      <c r="BN182" s="242" t="s">
        <v>1823</v>
      </c>
      <c r="BO182" s="267"/>
      <c r="BP182" s="248"/>
      <c r="BQ182" s="249"/>
      <c r="BR182" s="248"/>
      <c r="BS182" s="249"/>
      <c r="BT182" s="248"/>
      <c r="BU182" s="249"/>
      <c r="BV182" s="248"/>
      <c r="BW182" s="249"/>
      <c r="BX182" s="248"/>
      <c r="BY182" s="249"/>
      <c r="BZ182" s="248"/>
      <c r="CA182" s="249"/>
      <c r="CB182" s="236"/>
      <c r="CC182" s="216" t="s">
        <v>1075</v>
      </c>
      <c r="CE182" s="226"/>
      <c r="CF182" s="227"/>
      <c r="CT182" s="437">
        <f t="shared" si="993"/>
        <v>0</v>
      </c>
      <c r="CU182" s="437">
        <f t="shared" si="906"/>
        <v>0</v>
      </c>
      <c r="CV182" s="437">
        <f t="shared" si="907"/>
        <v>0</v>
      </c>
      <c r="CW182" s="437">
        <f t="shared" si="916"/>
        <v>0</v>
      </c>
      <c r="CX182" s="437">
        <f t="shared" si="908"/>
        <v>0</v>
      </c>
      <c r="CY182" s="437">
        <f t="shared" si="917"/>
        <v>0</v>
      </c>
      <c r="CZ182" s="437">
        <f t="shared" si="904"/>
        <v>0</v>
      </c>
      <c r="DA182" s="437">
        <f t="shared" si="936"/>
        <v>0</v>
      </c>
      <c r="DB182" s="437">
        <f t="shared" si="937"/>
        <v>0</v>
      </c>
      <c r="DC182" s="437">
        <f t="shared" si="949"/>
        <v>0</v>
      </c>
      <c r="DD182" s="437">
        <f t="shared" si="905"/>
        <v>0</v>
      </c>
      <c r="DE182" s="437">
        <f t="shared" si="938"/>
        <v>0</v>
      </c>
      <c r="DF182" s="437">
        <f t="shared" si="982"/>
        <v>0</v>
      </c>
      <c r="DG182" s="496">
        <f t="shared" si="939"/>
        <v>0</v>
      </c>
      <c r="DH182" s="496">
        <f t="shared" si="967"/>
        <v>0</v>
      </c>
      <c r="DI182" s="496">
        <f t="shared" si="994"/>
        <v>0</v>
      </c>
      <c r="DJ182" s="496">
        <f t="shared" si="969"/>
        <v>0</v>
      </c>
      <c r="DK182" s="437">
        <f t="shared" si="970"/>
        <v>0</v>
      </c>
      <c r="DL182" s="633"/>
      <c r="DM182" s="633"/>
      <c r="DO182" s="447">
        <f t="shared" si="889"/>
        <v>0</v>
      </c>
      <c r="DP182" s="447">
        <f t="shared" si="890"/>
        <v>0</v>
      </c>
      <c r="DQ182" s="447">
        <f t="shared" si="891"/>
        <v>-3</v>
      </c>
      <c r="DR182" s="447">
        <f t="shared" si="892"/>
        <v>1</v>
      </c>
      <c r="DS182" s="447">
        <f t="shared" si="893"/>
        <v>-2</v>
      </c>
      <c r="DT182" s="447">
        <f t="shared" si="894"/>
        <v>89</v>
      </c>
      <c r="DU182" s="447">
        <f t="shared" si="895"/>
        <v>-131</v>
      </c>
      <c r="DV182" s="447">
        <f t="shared" si="896"/>
        <v>177</v>
      </c>
      <c r="DW182" s="447">
        <f t="shared" si="897"/>
        <v>4</v>
      </c>
      <c r="DX182" s="447">
        <f t="shared" si="898"/>
        <v>3</v>
      </c>
      <c r="DY182" s="447">
        <f t="shared" si="882"/>
        <v>-53</v>
      </c>
      <c r="DZ182" s="447">
        <f t="shared" si="883"/>
        <v>35</v>
      </c>
      <c r="EA182" s="447">
        <f t="shared" si="884"/>
        <v>0</v>
      </c>
      <c r="EB182" s="447">
        <f t="shared" si="885"/>
        <v>-10</v>
      </c>
      <c r="EC182" s="447">
        <f t="shared" si="886"/>
        <v>9</v>
      </c>
      <c r="ED182" s="447">
        <f t="shared" si="887"/>
        <v>0</v>
      </c>
      <c r="EE182" s="240">
        <f t="shared" si="888"/>
        <v>-75</v>
      </c>
    </row>
    <row r="183" spans="1:135" ht="16.5">
      <c r="A183" s="51" t="s">
        <v>1227</v>
      </c>
      <c r="B183" s="216" t="s">
        <v>31</v>
      </c>
      <c r="D183" s="222" t="s">
        <v>378</v>
      </c>
      <c r="E183" s="216" t="s">
        <v>1042</v>
      </c>
      <c r="F183" s="216" t="s">
        <v>1134</v>
      </c>
      <c r="G183" s="411" t="s">
        <v>101</v>
      </c>
      <c r="H183" s="226">
        <v>0</v>
      </c>
      <c r="I183" s="226">
        <v>0</v>
      </c>
      <c r="J183" s="225">
        <v>0</v>
      </c>
      <c r="K183" s="227">
        <v>0</v>
      </c>
      <c r="L183" s="22">
        <v>0</v>
      </c>
      <c r="M183" s="168" t="s">
        <v>1823</v>
      </c>
      <c r="N183" s="283">
        <v>0</v>
      </c>
      <c r="O183" s="227">
        <v>0</v>
      </c>
      <c r="P183" s="226">
        <v>3</v>
      </c>
      <c r="Q183" s="226">
        <v>0</v>
      </c>
      <c r="R183" s="225">
        <v>0</v>
      </c>
      <c r="S183" s="227">
        <v>0</v>
      </c>
      <c r="T183" s="226">
        <v>0</v>
      </c>
      <c r="U183" s="227">
        <v>0</v>
      </c>
      <c r="V183" s="225">
        <v>0</v>
      </c>
      <c r="W183" s="227">
        <v>0</v>
      </c>
      <c r="X183" s="22">
        <v>0</v>
      </c>
      <c r="Y183" s="168" t="s">
        <v>1823</v>
      </c>
      <c r="Z183" s="22">
        <v>0</v>
      </c>
      <c r="AA183" s="166" t="s">
        <v>1823</v>
      </c>
      <c r="AB183" s="527">
        <v>0</v>
      </c>
      <c r="AC183" s="528">
        <v>0</v>
      </c>
      <c r="AD183" s="22">
        <v>0</v>
      </c>
      <c r="AE183" s="168" t="s">
        <v>1823</v>
      </c>
      <c r="AF183" s="226">
        <v>0</v>
      </c>
      <c r="AG183" s="227">
        <v>0</v>
      </c>
      <c r="AH183" s="22">
        <v>0</v>
      </c>
      <c r="AI183" s="168" t="s">
        <v>1823</v>
      </c>
      <c r="AJ183" s="266"/>
      <c r="AK183" s="225">
        <v>0</v>
      </c>
      <c r="AL183" s="226">
        <v>0</v>
      </c>
      <c r="AM183" s="241">
        <v>0</v>
      </c>
      <c r="AN183" s="242" t="s">
        <v>1823</v>
      </c>
      <c r="AO183" s="239">
        <v>0</v>
      </c>
      <c r="AP183" s="242" t="s">
        <v>1823</v>
      </c>
      <c r="AQ183" s="229">
        <v>0</v>
      </c>
      <c r="AR183" s="230">
        <v>0</v>
      </c>
      <c r="AS183" s="229">
        <v>0</v>
      </c>
      <c r="AT183" s="230">
        <v>0</v>
      </c>
      <c r="AU183" s="229">
        <v>0</v>
      </c>
      <c r="AV183" s="230">
        <v>0</v>
      </c>
      <c r="AW183" s="241">
        <v>0</v>
      </c>
      <c r="AX183" s="242" t="s">
        <v>1823</v>
      </c>
      <c r="AY183" s="241">
        <v>0</v>
      </c>
      <c r="AZ183" s="242" t="s">
        <v>1823</v>
      </c>
      <c r="BA183" s="241">
        <v>0</v>
      </c>
      <c r="BB183" s="242" t="s">
        <v>1823</v>
      </c>
      <c r="BC183" s="241">
        <v>0</v>
      </c>
      <c r="BD183" s="242" t="s">
        <v>1823</v>
      </c>
      <c r="BE183" s="241">
        <v>0</v>
      </c>
      <c r="BF183" s="242" t="s">
        <v>1823</v>
      </c>
      <c r="BG183" s="241">
        <v>0</v>
      </c>
      <c r="BH183" s="242" t="s">
        <v>1823</v>
      </c>
      <c r="BI183" s="241">
        <v>0</v>
      </c>
      <c r="BJ183" s="242" t="s">
        <v>1823</v>
      </c>
      <c r="BK183" s="241">
        <v>0</v>
      </c>
      <c r="BL183" s="242" t="s">
        <v>1823</v>
      </c>
      <c r="BM183" s="241">
        <v>0</v>
      </c>
      <c r="BN183" s="242" t="s">
        <v>1823</v>
      </c>
      <c r="BO183" s="267"/>
      <c r="BP183" s="248"/>
      <c r="BQ183" s="249"/>
      <c r="BR183" s="248"/>
      <c r="BS183" s="249"/>
      <c r="BT183" s="248"/>
      <c r="BU183" s="249"/>
      <c r="BV183" s="248"/>
      <c r="BW183" s="249"/>
      <c r="BX183" s="248"/>
      <c r="BY183" s="249"/>
      <c r="BZ183" s="248"/>
      <c r="CA183" s="249"/>
      <c r="CB183" s="236" t="s">
        <v>559</v>
      </c>
      <c r="CE183" s="226"/>
      <c r="CF183" s="227"/>
      <c r="CT183" s="437">
        <f t="shared" si="993"/>
        <v>0</v>
      </c>
      <c r="CU183" s="437">
        <f t="shared" si="906"/>
        <v>0</v>
      </c>
      <c r="CV183" s="437">
        <f t="shared" si="907"/>
        <v>0</v>
      </c>
      <c r="CW183" s="437">
        <f t="shared" si="916"/>
        <v>0</v>
      </c>
      <c r="CX183" s="437">
        <f t="shared" si="908"/>
        <v>3</v>
      </c>
      <c r="CY183" s="437">
        <f t="shared" si="917"/>
        <v>0</v>
      </c>
      <c r="CZ183" s="437">
        <f t="shared" si="904"/>
        <v>0</v>
      </c>
      <c r="DA183" s="437">
        <f t="shared" si="936"/>
        <v>0</v>
      </c>
      <c r="DB183" s="437">
        <f t="shared" si="937"/>
        <v>0</v>
      </c>
      <c r="DC183" s="437">
        <f t="shared" si="949"/>
        <v>0</v>
      </c>
      <c r="DD183" s="437">
        <f t="shared" si="905"/>
        <v>0</v>
      </c>
      <c r="DE183" s="437">
        <f t="shared" si="938"/>
        <v>0</v>
      </c>
      <c r="DF183" s="437">
        <f t="shared" si="982"/>
        <v>0</v>
      </c>
      <c r="DG183" s="496">
        <f t="shared" si="939"/>
        <v>0</v>
      </c>
      <c r="DH183" s="496">
        <f t="shared" si="967"/>
        <v>0</v>
      </c>
      <c r="DI183" s="496">
        <f t="shared" si="994"/>
        <v>0</v>
      </c>
      <c r="DJ183" s="496">
        <f t="shared" si="969"/>
        <v>0</v>
      </c>
      <c r="DK183" s="437">
        <f t="shared" si="970"/>
        <v>0</v>
      </c>
      <c r="DL183" s="633"/>
      <c r="DM183" s="633"/>
      <c r="DO183" s="447">
        <f t="shared" si="889"/>
        <v>0</v>
      </c>
      <c r="DP183" s="447">
        <f t="shared" si="890"/>
        <v>0</v>
      </c>
      <c r="DQ183" s="447">
        <f t="shared" si="891"/>
        <v>0</v>
      </c>
      <c r="DR183" s="447">
        <f t="shared" si="892"/>
        <v>-2</v>
      </c>
      <c r="DS183" s="447">
        <f t="shared" si="893"/>
        <v>-2</v>
      </c>
      <c r="DT183" s="447">
        <f t="shared" si="894"/>
        <v>89</v>
      </c>
      <c r="DU183" s="447">
        <f t="shared" si="895"/>
        <v>-131</v>
      </c>
      <c r="DV183" s="447">
        <f t="shared" si="896"/>
        <v>177</v>
      </c>
      <c r="DW183" s="447">
        <f t="shared" si="897"/>
        <v>4</v>
      </c>
      <c r="DX183" s="447">
        <f t="shared" si="898"/>
        <v>3</v>
      </c>
      <c r="DY183" s="447">
        <f t="shared" si="882"/>
        <v>-53</v>
      </c>
      <c r="DZ183" s="447">
        <f t="shared" si="883"/>
        <v>35</v>
      </c>
      <c r="EA183" s="447">
        <f t="shared" si="884"/>
        <v>0</v>
      </c>
      <c r="EB183" s="447">
        <f t="shared" si="885"/>
        <v>-10</v>
      </c>
      <c r="EC183" s="447">
        <f t="shared" si="886"/>
        <v>9</v>
      </c>
      <c r="ED183" s="447">
        <f t="shared" si="887"/>
        <v>0</v>
      </c>
      <c r="EE183" s="240">
        <f t="shared" si="888"/>
        <v>-75</v>
      </c>
    </row>
    <row r="184" spans="1:135" ht="16.5">
      <c r="A184" s="51" t="s">
        <v>1227</v>
      </c>
      <c r="D184" s="426" t="s">
        <v>525</v>
      </c>
      <c r="E184" s="51" t="s">
        <v>1042</v>
      </c>
      <c r="F184" s="216" t="s">
        <v>1134</v>
      </c>
      <c r="G184" s="411" t="s">
        <v>1368</v>
      </c>
      <c r="H184" s="226">
        <v>0</v>
      </c>
      <c r="I184" s="226">
        <v>0</v>
      </c>
      <c r="J184" s="225">
        <v>0</v>
      </c>
      <c r="K184" s="227">
        <v>0</v>
      </c>
      <c r="L184" s="22">
        <v>0</v>
      </c>
      <c r="M184" s="168" t="s">
        <v>1823</v>
      </c>
      <c r="N184" s="283">
        <v>0</v>
      </c>
      <c r="O184" s="227">
        <v>0</v>
      </c>
      <c r="P184" s="226">
        <v>0</v>
      </c>
      <c r="Q184" s="227">
        <v>0</v>
      </c>
      <c r="R184" s="22">
        <v>0</v>
      </c>
      <c r="S184" s="168" t="s">
        <v>1823</v>
      </c>
      <c r="T184" s="226">
        <v>1</v>
      </c>
      <c r="U184" s="227">
        <v>0</v>
      </c>
      <c r="V184" s="225">
        <v>1</v>
      </c>
      <c r="W184" s="227">
        <v>0</v>
      </c>
      <c r="X184" s="22">
        <f>+V184</f>
        <v>1</v>
      </c>
      <c r="Y184" s="168" t="s">
        <v>1823</v>
      </c>
      <c r="Z184" s="22">
        <v>1</v>
      </c>
      <c r="AA184" s="166" t="s">
        <v>1823</v>
      </c>
      <c r="AB184" s="523">
        <v>1</v>
      </c>
      <c r="AC184" s="528">
        <v>0</v>
      </c>
      <c r="AD184" s="22">
        <f>+AF184</f>
        <v>1</v>
      </c>
      <c r="AE184" s="168" t="s">
        <v>1823</v>
      </c>
      <c r="AF184" s="226">
        <v>1</v>
      </c>
      <c r="AG184" s="227">
        <v>0</v>
      </c>
      <c r="AH184" s="22">
        <v>0</v>
      </c>
      <c r="AI184" s="168" t="s">
        <v>1823</v>
      </c>
      <c r="AJ184" s="266"/>
      <c r="AK184" s="241">
        <v>0</v>
      </c>
      <c r="AL184" s="242" t="s">
        <v>1823</v>
      </c>
      <c r="AM184" s="241">
        <v>0</v>
      </c>
      <c r="AN184" s="242" t="s">
        <v>1823</v>
      </c>
      <c r="AO184" s="239">
        <v>0</v>
      </c>
      <c r="AP184" s="242" t="s">
        <v>1823</v>
      </c>
      <c r="AQ184" s="229">
        <v>0</v>
      </c>
      <c r="AR184" s="230">
        <v>0</v>
      </c>
      <c r="AS184" s="239">
        <v>0</v>
      </c>
      <c r="AT184" s="242" t="s">
        <v>1823</v>
      </c>
      <c r="AU184" s="229">
        <v>0</v>
      </c>
      <c r="AV184" s="230">
        <v>0</v>
      </c>
      <c r="AW184" s="241">
        <v>0</v>
      </c>
      <c r="AX184" s="242" t="s">
        <v>1823</v>
      </c>
      <c r="AY184" s="241">
        <v>0</v>
      </c>
      <c r="AZ184" s="242" t="s">
        <v>1823</v>
      </c>
      <c r="BA184" s="241">
        <v>0</v>
      </c>
      <c r="BB184" s="242" t="s">
        <v>1823</v>
      </c>
      <c r="BC184" s="241">
        <v>0</v>
      </c>
      <c r="BD184" s="242" t="s">
        <v>1823</v>
      </c>
      <c r="BE184" s="241">
        <v>0</v>
      </c>
      <c r="BF184" s="242" t="s">
        <v>1823</v>
      </c>
      <c r="BG184" s="241">
        <v>0</v>
      </c>
      <c r="BH184" s="242" t="s">
        <v>1823</v>
      </c>
      <c r="BI184" s="241">
        <v>0</v>
      </c>
      <c r="BJ184" s="242" t="s">
        <v>1823</v>
      </c>
      <c r="BK184" s="241">
        <v>0</v>
      </c>
      <c r="BL184" s="242" t="s">
        <v>1823</v>
      </c>
      <c r="BM184" s="241">
        <v>0</v>
      </c>
      <c r="BN184" s="242" t="s">
        <v>1823</v>
      </c>
      <c r="BO184" s="267"/>
      <c r="BP184" s="248"/>
      <c r="BQ184" s="249"/>
      <c r="BR184" s="248"/>
      <c r="BS184" s="249"/>
      <c r="BT184" s="248"/>
      <c r="BU184" s="249"/>
      <c r="BV184" s="248"/>
      <c r="BW184" s="249"/>
      <c r="BX184" s="248"/>
      <c r="BY184" s="249"/>
      <c r="BZ184" s="248"/>
      <c r="CA184" s="249"/>
      <c r="CB184" s="236"/>
      <c r="CE184" s="226"/>
      <c r="CF184" s="227"/>
      <c r="CT184" s="437">
        <f t="shared" si="993"/>
        <v>0</v>
      </c>
      <c r="CU184" s="437">
        <f t="shared" si="906"/>
        <v>0</v>
      </c>
      <c r="CV184" s="437">
        <f t="shared" si="907"/>
        <v>0</v>
      </c>
      <c r="CW184" s="437">
        <f t="shared" si="916"/>
        <v>0</v>
      </c>
      <c r="CX184" s="437">
        <f t="shared" si="908"/>
        <v>0</v>
      </c>
      <c r="CY184" s="437">
        <f t="shared" si="917"/>
        <v>0</v>
      </c>
      <c r="CZ184" s="437">
        <f t="shared" ref="CZ184:CZ205" si="995">IF(U184="nd",+T184,+T184+U184)</f>
        <v>1</v>
      </c>
      <c r="DA184" s="437">
        <f t="shared" si="936"/>
        <v>1</v>
      </c>
      <c r="DB184" s="437">
        <f t="shared" si="937"/>
        <v>1</v>
      </c>
      <c r="DC184" s="437">
        <f t="shared" si="949"/>
        <v>1</v>
      </c>
      <c r="DD184" s="437">
        <f t="shared" ref="DD184:DD205" si="996">IF(AC184="nd",+AB184,+AB184+AC184)</f>
        <v>1</v>
      </c>
      <c r="DE184" s="437">
        <f t="shared" si="938"/>
        <v>1</v>
      </c>
      <c r="DF184" s="437">
        <f t="shared" si="982"/>
        <v>1</v>
      </c>
      <c r="DG184" s="496">
        <f t="shared" si="939"/>
        <v>0</v>
      </c>
      <c r="DH184" s="496">
        <f t="shared" si="967"/>
        <v>0</v>
      </c>
      <c r="DI184" s="496">
        <f t="shared" si="994"/>
        <v>0</v>
      </c>
      <c r="DJ184" s="496">
        <f t="shared" si="969"/>
        <v>0</v>
      </c>
      <c r="DK184" s="437">
        <f t="shared" si="970"/>
        <v>0</v>
      </c>
      <c r="DL184" s="633"/>
      <c r="DM184" s="633"/>
      <c r="DO184" s="447">
        <f t="shared" si="889"/>
        <v>0</v>
      </c>
      <c r="DP184" s="447">
        <f t="shared" si="890"/>
        <v>0</v>
      </c>
      <c r="DQ184" s="447">
        <f t="shared" si="891"/>
        <v>0</v>
      </c>
      <c r="DR184" s="447">
        <f t="shared" si="892"/>
        <v>-2</v>
      </c>
      <c r="DS184" s="447">
        <f t="shared" si="893"/>
        <v>-2</v>
      </c>
      <c r="DT184" s="447">
        <f t="shared" si="894"/>
        <v>90</v>
      </c>
      <c r="DU184" s="447">
        <f t="shared" si="895"/>
        <v>-131</v>
      </c>
      <c r="DV184" s="447">
        <f t="shared" si="896"/>
        <v>177</v>
      </c>
      <c r="DW184" s="447">
        <f t="shared" si="897"/>
        <v>4</v>
      </c>
      <c r="DX184" s="447">
        <f t="shared" si="898"/>
        <v>3</v>
      </c>
      <c r="DY184" s="447">
        <f t="shared" si="882"/>
        <v>-53</v>
      </c>
      <c r="DZ184" s="447">
        <f t="shared" si="883"/>
        <v>35</v>
      </c>
      <c r="EA184" s="447">
        <f t="shared" si="884"/>
        <v>-1</v>
      </c>
      <c r="EB184" s="447">
        <f t="shared" si="885"/>
        <v>-10</v>
      </c>
      <c r="EC184" s="447">
        <f t="shared" si="886"/>
        <v>9</v>
      </c>
      <c r="ED184" s="447">
        <f t="shared" si="887"/>
        <v>0</v>
      </c>
      <c r="EE184" s="240">
        <f t="shared" si="888"/>
        <v>-75</v>
      </c>
    </row>
    <row r="185" spans="1:135" ht="16.5">
      <c r="A185" s="51" t="s">
        <v>1227</v>
      </c>
      <c r="B185" s="216" t="s">
        <v>31</v>
      </c>
      <c r="D185" s="222" t="s">
        <v>1179</v>
      </c>
      <c r="E185" s="216" t="s">
        <v>1042</v>
      </c>
      <c r="F185" s="216" t="s">
        <v>1134</v>
      </c>
      <c r="G185" s="411" t="s">
        <v>1365</v>
      </c>
      <c r="H185" s="226">
        <v>0</v>
      </c>
      <c r="I185" s="227">
        <v>0</v>
      </c>
      <c r="J185" s="22">
        <v>0</v>
      </c>
      <c r="K185" s="168" t="s">
        <v>1823</v>
      </c>
      <c r="L185" s="22">
        <v>0</v>
      </c>
      <c r="M185" s="168" t="s">
        <v>1823</v>
      </c>
      <c r="N185" s="279">
        <v>0</v>
      </c>
      <c r="O185" s="227">
        <v>0</v>
      </c>
      <c r="P185" s="226">
        <v>0</v>
      </c>
      <c r="Q185" s="227">
        <v>0</v>
      </c>
      <c r="R185" s="22">
        <v>0</v>
      </c>
      <c r="S185" s="168" t="s">
        <v>1823</v>
      </c>
      <c r="T185" s="22">
        <v>0</v>
      </c>
      <c r="U185" s="168" t="s">
        <v>1823</v>
      </c>
      <c r="V185" s="225">
        <v>0</v>
      </c>
      <c r="W185" s="227">
        <v>0</v>
      </c>
      <c r="X185" s="22">
        <v>0</v>
      </c>
      <c r="Y185" s="168" t="s">
        <v>1823</v>
      </c>
      <c r="Z185" s="22">
        <v>0</v>
      </c>
      <c r="AA185" s="166" t="s">
        <v>1823</v>
      </c>
      <c r="AB185" s="527">
        <v>0</v>
      </c>
      <c r="AC185" s="528">
        <v>0</v>
      </c>
      <c r="AD185" s="22">
        <v>0</v>
      </c>
      <c r="AE185" s="168" t="s">
        <v>1823</v>
      </c>
      <c r="AF185" s="226">
        <v>0</v>
      </c>
      <c r="AG185" s="227">
        <v>0</v>
      </c>
      <c r="AH185" s="22">
        <v>0</v>
      </c>
      <c r="AI185" s="168" t="s">
        <v>1823</v>
      </c>
      <c r="AJ185" s="266">
        <v>42281</v>
      </c>
      <c r="AK185" s="241">
        <v>0</v>
      </c>
      <c r="AL185" s="242" t="s">
        <v>1823</v>
      </c>
      <c r="AM185" s="241">
        <v>0</v>
      </c>
      <c r="AN185" s="242" t="s">
        <v>1823</v>
      </c>
      <c r="AO185" s="239">
        <v>0</v>
      </c>
      <c r="AP185" s="242" t="s">
        <v>1823</v>
      </c>
      <c r="AQ185" s="229">
        <v>0</v>
      </c>
      <c r="AR185" s="230">
        <v>0</v>
      </c>
      <c r="AS185" s="229">
        <v>1</v>
      </c>
      <c r="AT185" s="230">
        <v>0</v>
      </c>
      <c r="AU185" s="229">
        <v>0</v>
      </c>
      <c r="AV185" s="230">
        <v>0</v>
      </c>
      <c r="AW185" s="241">
        <v>0</v>
      </c>
      <c r="AX185" s="242" t="s">
        <v>1823</v>
      </c>
      <c r="AY185" s="241">
        <v>0</v>
      </c>
      <c r="AZ185" s="242" t="s">
        <v>1823</v>
      </c>
      <c r="BA185" s="241">
        <v>0</v>
      </c>
      <c r="BB185" s="242" t="s">
        <v>1823</v>
      </c>
      <c r="BC185" s="241">
        <v>0</v>
      </c>
      <c r="BD185" s="242" t="s">
        <v>1823</v>
      </c>
      <c r="BE185" s="241">
        <v>0</v>
      </c>
      <c r="BF185" s="242" t="s">
        <v>1823</v>
      </c>
      <c r="BG185" s="241">
        <v>0</v>
      </c>
      <c r="BH185" s="242" t="s">
        <v>1823</v>
      </c>
      <c r="BI185" s="241">
        <v>0</v>
      </c>
      <c r="BJ185" s="242" t="s">
        <v>1823</v>
      </c>
      <c r="BK185" s="241">
        <v>0</v>
      </c>
      <c r="BL185" s="242" t="s">
        <v>1823</v>
      </c>
      <c r="BM185" s="241">
        <v>0</v>
      </c>
      <c r="BN185" s="242" t="s">
        <v>1823</v>
      </c>
      <c r="BO185" s="267"/>
      <c r="BP185" s="248"/>
      <c r="BQ185" s="249"/>
      <c r="BR185" s="248"/>
      <c r="BS185" s="249"/>
      <c r="BT185" s="248"/>
      <c r="BU185" s="249"/>
      <c r="BV185" s="248"/>
      <c r="BW185" s="249"/>
      <c r="BX185" s="248"/>
      <c r="BY185" s="249"/>
      <c r="BZ185" s="248"/>
      <c r="CA185" s="249"/>
      <c r="CB185" s="236"/>
      <c r="CE185" s="226"/>
      <c r="CF185" s="227"/>
      <c r="CT185" s="437">
        <f t="shared" si="993"/>
        <v>0</v>
      </c>
      <c r="CU185" s="437">
        <f t="shared" ref="CU185:CU207" si="997">IF(K185="nd",+J185,+J185+K185)</f>
        <v>0</v>
      </c>
      <c r="CV185" s="437">
        <f t="shared" ref="CV185:CV207" si="998">IF(M185="nd",+L185,+L185+M185)</f>
        <v>0</v>
      </c>
      <c r="CW185" s="437">
        <f t="shared" si="916"/>
        <v>0</v>
      </c>
      <c r="CX185" s="437">
        <f t="shared" ref="CX185:CX205" si="999">IF(Q185="nd",+P185,+P185+Q185)</f>
        <v>0</v>
      </c>
      <c r="CY185" s="437">
        <f t="shared" si="917"/>
        <v>0</v>
      </c>
      <c r="CZ185" s="437">
        <f t="shared" si="995"/>
        <v>0</v>
      </c>
      <c r="DA185" s="437">
        <f t="shared" si="936"/>
        <v>0</v>
      </c>
      <c r="DB185" s="437">
        <f t="shared" si="937"/>
        <v>0</v>
      </c>
      <c r="DC185" s="437">
        <f t="shared" si="949"/>
        <v>0</v>
      </c>
      <c r="DD185" s="437">
        <f t="shared" si="996"/>
        <v>0</v>
      </c>
      <c r="DE185" s="437">
        <f t="shared" si="938"/>
        <v>0</v>
      </c>
      <c r="DF185" s="437">
        <f t="shared" si="982"/>
        <v>0</v>
      </c>
      <c r="DG185" s="496">
        <f t="shared" si="939"/>
        <v>0</v>
      </c>
      <c r="DH185" s="496">
        <f t="shared" si="967"/>
        <v>0</v>
      </c>
      <c r="DI185" s="496">
        <f t="shared" si="994"/>
        <v>0</v>
      </c>
      <c r="DJ185" s="496">
        <f t="shared" si="969"/>
        <v>0</v>
      </c>
      <c r="DK185" s="437">
        <f t="shared" si="970"/>
        <v>0</v>
      </c>
      <c r="DL185" s="633"/>
      <c r="DM185" s="633"/>
      <c r="DO185" s="447">
        <f t="shared" si="889"/>
        <v>0</v>
      </c>
      <c r="DP185" s="447">
        <f t="shared" si="890"/>
        <v>0</v>
      </c>
      <c r="DQ185" s="447">
        <f t="shared" si="891"/>
        <v>0</v>
      </c>
      <c r="DR185" s="447">
        <f t="shared" si="892"/>
        <v>-2</v>
      </c>
      <c r="DS185" s="447">
        <f t="shared" si="893"/>
        <v>-2</v>
      </c>
      <c r="DT185" s="447">
        <f t="shared" si="894"/>
        <v>90</v>
      </c>
      <c r="DU185" s="447">
        <f t="shared" si="895"/>
        <v>-131</v>
      </c>
      <c r="DV185" s="447">
        <f t="shared" si="896"/>
        <v>177</v>
      </c>
      <c r="DW185" s="447">
        <f t="shared" si="897"/>
        <v>4</v>
      </c>
      <c r="DX185" s="447">
        <f t="shared" si="898"/>
        <v>3</v>
      </c>
      <c r="DY185" s="447">
        <f t="shared" si="882"/>
        <v>-53</v>
      </c>
      <c r="DZ185" s="447">
        <f t="shared" si="883"/>
        <v>35</v>
      </c>
      <c r="EA185" s="447">
        <f t="shared" si="884"/>
        <v>-1</v>
      </c>
      <c r="EB185" s="447">
        <f t="shared" si="885"/>
        <v>-10</v>
      </c>
      <c r="EC185" s="447">
        <f t="shared" si="886"/>
        <v>9</v>
      </c>
      <c r="ED185" s="447">
        <f t="shared" si="887"/>
        <v>0</v>
      </c>
      <c r="EE185" s="240">
        <f t="shared" si="888"/>
        <v>-75</v>
      </c>
    </row>
    <row r="186" spans="1:135" ht="16.5">
      <c r="A186" s="51" t="s">
        <v>1227</v>
      </c>
      <c r="B186" s="216" t="s">
        <v>31</v>
      </c>
      <c r="D186" s="222" t="s">
        <v>1179</v>
      </c>
      <c r="E186" s="216" t="s">
        <v>1042</v>
      </c>
      <c r="F186" s="216" t="s">
        <v>1134</v>
      </c>
      <c r="G186" s="411" t="s">
        <v>1366</v>
      </c>
      <c r="H186" s="226">
        <v>0</v>
      </c>
      <c r="I186" s="227">
        <v>0</v>
      </c>
      <c r="J186" s="22">
        <v>0</v>
      </c>
      <c r="K186" s="168" t="s">
        <v>1823</v>
      </c>
      <c r="L186" s="22">
        <v>0</v>
      </c>
      <c r="M186" s="168" t="s">
        <v>1823</v>
      </c>
      <c r="N186" s="279">
        <v>0</v>
      </c>
      <c r="O186" s="227">
        <v>0</v>
      </c>
      <c r="P186" s="226">
        <v>0</v>
      </c>
      <c r="Q186" s="227">
        <v>0</v>
      </c>
      <c r="R186" s="22">
        <v>0</v>
      </c>
      <c r="S186" s="168" t="s">
        <v>1823</v>
      </c>
      <c r="T186" s="22">
        <v>0</v>
      </c>
      <c r="U186" s="168" t="s">
        <v>1823</v>
      </c>
      <c r="V186" s="225">
        <v>0</v>
      </c>
      <c r="W186" s="227">
        <v>0</v>
      </c>
      <c r="X186" s="22">
        <v>0</v>
      </c>
      <c r="Y186" s="168" t="s">
        <v>1823</v>
      </c>
      <c r="Z186" s="22">
        <v>0</v>
      </c>
      <c r="AA186" s="166" t="s">
        <v>1823</v>
      </c>
      <c r="AB186" s="527">
        <v>0</v>
      </c>
      <c r="AC186" s="528">
        <v>0</v>
      </c>
      <c r="AD186" s="22">
        <v>0</v>
      </c>
      <c r="AE186" s="168" t="s">
        <v>1823</v>
      </c>
      <c r="AF186" s="226">
        <v>0</v>
      </c>
      <c r="AG186" s="227">
        <v>0</v>
      </c>
      <c r="AH186" s="22">
        <v>0</v>
      </c>
      <c r="AI186" s="168" t="s">
        <v>1823</v>
      </c>
      <c r="AJ186" s="266"/>
      <c r="AK186" s="241">
        <v>0</v>
      </c>
      <c r="AL186" s="242" t="s">
        <v>1823</v>
      </c>
      <c r="AM186" s="241">
        <v>0</v>
      </c>
      <c r="AN186" s="242" t="s">
        <v>1823</v>
      </c>
      <c r="AO186" s="239">
        <v>0</v>
      </c>
      <c r="AP186" s="242" t="s">
        <v>1823</v>
      </c>
      <c r="AQ186" s="229">
        <v>0</v>
      </c>
      <c r="AR186" s="230">
        <v>1</v>
      </c>
      <c r="AS186" s="229">
        <v>0</v>
      </c>
      <c r="AT186" s="230">
        <v>0</v>
      </c>
      <c r="AU186" s="229">
        <v>0</v>
      </c>
      <c r="AV186" s="230" t="s">
        <v>85</v>
      </c>
      <c r="AW186" s="241">
        <v>0</v>
      </c>
      <c r="AX186" s="242" t="s">
        <v>1823</v>
      </c>
      <c r="AY186" s="241">
        <v>0</v>
      </c>
      <c r="AZ186" s="242" t="s">
        <v>1823</v>
      </c>
      <c r="BA186" s="241">
        <v>0</v>
      </c>
      <c r="BB186" s="242" t="s">
        <v>1823</v>
      </c>
      <c r="BC186" s="241">
        <v>0</v>
      </c>
      <c r="BD186" s="242" t="s">
        <v>1823</v>
      </c>
      <c r="BE186" s="241">
        <v>0</v>
      </c>
      <c r="BF186" s="242" t="s">
        <v>1823</v>
      </c>
      <c r="BG186" s="241">
        <v>0</v>
      </c>
      <c r="BH186" s="242" t="s">
        <v>1823</v>
      </c>
      <c r="BI186" s="241">
        <v>0</v>
      </c>
      <c r="BJ186" s="242" t="s">
        <v>1823</v>
      </c>
      <c r="BK186" s="241">
        <v>0</v>
      </c>
      <c r="BL186" s="242" t="s">
        <v>1823</v>
      </c>
      <c r="BM186" s="241">
        <v>0</v>
      </c>
      <c r="BN186" s="242" t="s">
        <v>1823</v>
      </c>
      <c r="BO186" s="267"/>
      <c r="BP186" s="248"/>
      <c r="BQ186" s="249"/>
      <c r="BR186" s="248"/>
      <c r="BS186" s="249"/>
      <c r="BT186" s="248"/>
      <c r="BU186" s="249"/>
      <c r="BV186" s="248"/>
      <c r="BW186" s="249"/>
      <c r="BX186" s="248"/>
      <c r="BY186" s="249"/>
      <c r="BZ186" s="248"/>
      <c r="CA186" s="249"/>
      <c r="CB186" s="236"/>
      <c r="CE186" s="226"/>
      <c r="CF186" s="227"/>
      <c r="CT186" s="437">
        <f t="shared" si="993"/>
        <v>0</v>
      </c>
      <c r="CU186" s="437">
        <f t="shared" si="997"/>
        <v>0</v>
      </c>
      <c r="CV186" s="437">
        <f t="shared" si="998"/>
        <v>0</v>
      </c>
      <c r="CW186" s="437">
        <f t="shared" si="916"/>
        <v>0</v>
      </c>
      <c r="CX186" s="437">
        <f t="shared" si="999"/>
        <v>0</v>
      </c>
      <c r="CY186" s="437">
        <f t="shared" si="917"/>
        <v>0</v>
      </c>
      <c r="CZ186" s="437">
        <f t="shared" si="995"/>
        <v>0</v>
      </c>
      <c r="DA186" s="437">
        <f t="shared" si="936"/>
        <v>0</v>
      </c>
      <c r="DB186" s="437">
        <f t="shared" si="937"/>
        <v>0</v>
      </c>
      <c r="DC186" s="437">
        <f t="shared" si="949"/>
        <v>0</v>
      </c>
      <c r="DD186" s="437">
        <f t="shared" si="996"/>
        <v>0</v>
      </c>
      <c r="DE186" s="437">
        <f t="shared" si="938"/>
        <v>0</v>
      </c>
      <c r="DF186" s="437">
        <f t="shared" si="982"/>
        <v>0</v>
      </c>
      <c r="DG186" s="496">
        <f t="shared" si="939"/>
        <v>0</v>
      </c>
      <c r="DH186" s="496">
        <f t="shared" si="967"/>
        <v>0</v>
      </c>
      <c r="DI186" s="496">
        <f t="shared" si="994"/>
        <v>0</v>
      </c>
      <c r="DJ186" s="496">
        <f t="shared" si="969"/>
        <v>0</v>
      </c>
      <c r="DK186" s="437">
        <f t="shared" si="970"/>
        <v>1</v>
      </c>
      <c r="DL186" s="633"/>
      <c r="DM186" s="633"/>
      <c r="DO186" s="447">
        <f t="shared" si="889"/>
        <v>0</v>
      </c>
      <c r="DP186" s="447">
        <f t="shared" si="890"/>
        <v>0</v>
      </c>
      <c r="DQ186" s="447">
        <f t="shared" si="891"/>
        <v>0</v>
      </c>
      <c r="DR186" s="447">
        <f t="shared" si="892"/>
        <v>-2</v>
      </c>
      <c r="DS186" s="447">
        <f t="shared" si="893"/>
        <v>-2</v>
      </c>
      <c r="DT186" s="447">
        <f t="shared" si="894"/>
        <v>90</v>
      </c>
      <c r="DU186" s="447">
        <f t="shared" si="895"/>
        <v>-131</v>
      </c>
      <c r="DV186" s="447">
        <f t="shared" si="896"/>
        <v>177</v>
      </c>
      <c r="DW186" s="447">
        <f t="shared" si="897"/>
        <v>4</v>
      </c>
      <c r="DX186" s="447">
        <f t="shared" si="898"/>
        <v>3</v>
      </c>
      <c r="DY186" s="447">
        <f t="shared" si="882"/>
        <v>-53</v>
      </c>
      <c r="DZ186" s="447">
        <f t="shared" si="883"/>
        <v>35</v>
      </c>
      <c r="EA186" s="447">
        <f t="shared" si="884"/>
        <v>-1</v>
      </c>
      <c r="EB186" s="447">
        <f t="shared" si="885"/>
        <v>-10</v>
      </c>
      <c r="EC186" s="447">
        <f t="shared" si="886"/>
        <v>9</v>
      </c>
      <c r="ED186" s="447">
        <f t="shared" si="887"/>
        <v>0</v>
      </c>
      <c r="EE186" s="240">
        <f t="shared" si="888"/>
        <v>-74</v>
      </c>
    </row>
    <row r="187" spans="1:135" ht="16.5">
      <c r="A187" s="51" t="s">
        <v>1227</v>
      </c>
      <c r="B187" s="216" t="s">
        <v>31</v>
      </c>
      <c r="D187" s="222" t="s">
        <v>1179</v>
      </c>
      <c r="E187" s="216" t="s">
        <v>1042</v>
      </c>
      <c r="F187" s="216" t="s">
        <v>1134</v>
      </c>
      <c r="G187" s="411" t="s">
        <v>1367</v>
      </c>
      <c r="H187" s="226">
        <v>0</v>
      </c>
      <c r="I187" s="227">
        <v>0</v>
      </c>
      <c r="J187" s="22">
        <v>0</v>
      </c>
      <c r="K187" s="168" t="s">
        <v>1823</v>
      </c>
      <c r="L187" s="22"/>
      <c r="M187" s="168" t="s">
        <v>1823</v>
      </c>
      <c r="N187" s="279">
        <v>1</v>
      </c>
      <c r="O187" s="227">
        <v>0</v>
      </c>
      <c r="P187" s="279">
        <v>1</v>
      </c>
      <c r="Q187" s="227">
        <v>0</v>
      </c>
      <c r="R187" s="22">
        <f>+T187</f>
        <v>1</v>
      </c>
      <c r="S187" s="168" t="s">
        <v>1823</v>
      </c>
      <c r="T187" s="22">
        <f>+V187</f>
        <v>1</v>
      </c>
      <c r="U187" s="168" t="s">
        <v>1823</v>
      </c>
      <c r="V187" s="279">
        <v>1</v>
      </c>
      <c r="W187" s="227">
        <v>0</v>
      </c>
      <c r="X187" s="22">
        <f>+Z187</f>
        <v>1</v>
      </c>
      <c r="Y187" s="168" t="s">
        <v>1823</v>
      </c>
      <c r="Z187" s="22">
        <f>+AB187</f>
        <v>1</v>
      </c>
      <c r="AA187" s="166" t="s">
        <v>1823</v>
      </c>
      <c r="AB187" s="542">
        <v>1</v>
      </c>
      <c r="AC187" s="528">
        <v>0</v>
      </c>
      <c r="AD187" s="563">
        <f>+AF187</f>
        <v>3</v>
      </c>
      <c r="AE187" s="569" t="s">
        <v>1823</v>
      </c>
      <c r="AF187" s="226">
        <v>3</v>
      </c>
      <c r="AG187" s="227">
        <v>0</v>
      </c>
      <c r="AH187" s="22">
        <v>0</v>
      </c>
      <c r="AI187" s="168" t="s">
        <v>1823</v>
      </c>
      <c r="AJ187" s="266"/>
      <c r="AK187" s="241">
        <v>0</v>
      </c>
      <c r="AL187" s="242" t="s">
        <v>1823</v>
      </c>
      <c r="AM187" s="241">
        <v>0</v>
      </c>
      <c r="AN187" s="242" t="s">
        <v>1823</v>
      </c>
      <c r="AO187" s="239">
        <v>0</v>
      </c>
      <c r="AP187" s="242" t="s">
        <v>1823</v>
      </c>
      <c r="AQ187" s="229">
        <v>0</v>
      </c>
      <c r="AR187" s="230">
        <v>0</v>
      </c>
      <c r="AS187" s="229">
        <v>0</v>
      </c>
      <c r="AT187" s="230">
        <v>0</v>
      </c>
      <c r="AU187" s="229">
        <v>0</v>
      </c>
      <c r="AV187" s="230">
        <v>0</v>
      </c>
      <c r="AW187" s="241">
        <v>0</v>
      </c>
      <c r="AX187" s="242" t="s">
        <v>1823</v>
      </c>
      <c r="AY187" s="241">
        <v>0</v>
      </c>
      <c r="AZ187" s="242" t="s">
        <v>1823</v>
      </c>
      <c r="BA187" s="241">
        <v>0</v>
      </c>
      <c r="BB187" s="242" t="s">
        <v>1823</v>
      </c>
      <c r="BC187" s="241">
        <v>0</v>
      </c>
      <c r="BD187" s="242" t="s">
        <v>1823</v>
      </c>
      <c r="BE187" s="241">
        <v>0</v>
      </c>
      <c r="BF187" s="242" t="s">
        <v>1823</v>
      </c>
      <c r="BG187" s="241">
        <v>0</v>
      </c>
      <c r="BH187" s="242" t="s">
        <v>1823</v>
      </c>
      <c r="BI187" s="241">
        <v>0</v>
      </c>
      <c r="BJ187" s="242" t="s">
        <v>1823</v>
      </c>
      <c r="BK187" s="241">
        <v>0</v>
      </c>
      <c r="BL187" s="242" t="s">
        <v>1823</v>
      </c>
      <c r="BM187" s="241">
        <v>0</v>
      </c>
      <c r="BN187" s="242" t="s">
        <v>1823</v>
      </c>
      <c r="BO187" s="267"/>
      <c r="BP187" s="248"/>
      <c r="BQ187" s="249"/>
      <c r="BR187" s="248"/>
      <c r="BS187" s="249"/>
      <c r="BT187" s="248"/>
      <c r="BU187" s="249"/>
      <c r="BV187" s="248"/>
      <c r="BW187" s="249"/>
      <c r="BX187" s="248"/>
      <c r="BY187" s="249"/>
      <c r="BZ187" s="248"/>
      <c r="CA187" s="249"/>
      <c r="CB187" s="236"/>
      <c r="CE187" s="226"/>
      <c r="CF187" s="227"/>
      <c r="CT187" s="437">
        <f t="shared" si="993"/>
        <v>0</v>
      </c>
      <c r="CU187" s="437">
        <f t="shared" si="997"/>
        <v>0</v>
      </c>
      <c r="CV187" s="437">
        <f t="shared" si="998"/>
        <v>0</v>
      </c>
      <c r="CW187" s="437">
        <f t="shared" si="916"/>
        <v>1</v>
      </c>
      <c r="CX187" s="437">
        <f t="shared" si="999"/>
        <v>1</v>
      </c>
      <c r="CY187" s="437">
        <f t="shared" si="917"/>
        <v>1</v>
      </c>
      <c r="CZ187" s="437">
        <f t="shared" si="995"/>
        <v>1</v>
      </c>
      <c r="DA187" s="437">
        <f t="shared" si="936"/>
        <v>1</v>
      </c>
      <c r="DB187" s="437">
        <f t="shared" si="937"/>
        <v>1</v>
      </c>
      <c r="DC187" s="437">
        <f t="shared" si="949"/>
        <v>1</v>
      </c>
      <c r="DD187" s="437">
        <f t="shared" si="996"/>
        <v>1</v>
      </c>
      <c r="DE187" s="437">
        <f t="shared" si="938"/>
        <v>3</v>
      </c>
      <c r="DF187" s="437">
        <f t="shared" si="982"/>
        <v>3</v>
      </c>
      <c r="DG187" s="496">
        <f t="shared" si="939"/>
        <v>0</v>
      </c>
      <c r="DH187" s="496">
        <f t="shared" si="967"/>
        <v>0</v>
      </c>
      <c r="DI187" s="496">
        <f t="shared" si="994"/>
        <v>0</v>
      </c>
      <c r="DJ187" s="496">
        <f t="shared" si="969"/>
        <v>0</v>
      </c>
      <c r="DK187" s="437">
        <f t="shared" si="970"/>
        <v>0</v>
      </c>
      <c r="DL187" s="633"/>
      <c r="DM187" s="633"/>
      <c r="DO187" s="447">
        <f t="shared" si="889"/>
        <v>0</v>
      </c>
      <c r="DP187" s="447">
        <f t="shared" si="890"/>
        <v>1</v>
      </c>
      <c r="DQ187" s="447">
        <f t="shared" si="891"/>
        <v>0</v>
      </c>
      <c r="DR187" s="447">
        <f t="shared" si="892"/>
        <v>-2</v>
      </c>
      <c r="DS187" s="447">
        <f t="shared" si="893"/>
        <v>-2</v>
      </c>
      <c r="DT187" s="447">
        <f t="shared" si="894"/>
        <v>90</v>
      </c>
      <c r="DU187" s="447">
        <f t="shared" si="895"/>
        <v>-131</v>
      </c>
      <c r="DV187" s="447">
        <f t="shared" si="896"/>
        <v>177</v>
      </c>
      <c r="DW187" s="447">
        <f t="shared" si="897"/>
        <v>4</v>
      </c>
      <c r="DX187" s="447">
        <f t="shared" si="898"/>
        <v>3</v>
      </c>
      <c r="DY187" s="447">
        <f t="shared" si="882"/>
        <v>-51</v>
      </c>
      <c r="DZ187" s="447">
        <f t="shared" si="883"/>
        <v>35</v>
      </c>
      <c r="EA187" s="447">
        <f t="shared" si="884"/>
        <v>-4</v>
      </c>
      <c r="EB187" s="447">
        <f t="shared" si="885"/>
        <v>-10</v>
      </c>
      <c r="EC187" s="447">
        <f t="shared" si="886"/>
        <v>9</v>
      </c>
      <c r="ED187" s="447">
        <f t="shared" si="887"/>
        <v>0</v>
      </c>
      <c r="EE187" s="240">
        <f t="shared" si="888"/>
        <v>-74</v>
      </c>
    </row>
    <row r="188" spans="1:135" ht="16.5">
      <c r="A188" s="216" t="s">
        <v>1227</v>
      </c>
      <c r="B188" s="216" t="s">
        <v>31</v>
      </c>
      <c r="D188" s="222" t="s">
        <v>580</v>
      </c>
      <c r="E188" s="216" t="s">
        <v>1043</v>
      </c>
      <c r="F188" s="222" t="s">
        <v>372</v>
      </c>
      <c r="G188" s="411" t="s">
        <v>1264</v>
      </c>
      <c r="H188" s="226"/>
      <c r="I188" s="226"/>
      <c r="J188" s="225">
        <v>0</v>
      </c>
      <c r="K188" s="226">
        <v>0</v>
      </c>
      <c r="L188" s="225">
        <v>0</v>
      </c>
      <c r="M188" s="227">
        <v>0</v>
      </c>
      <c r="N188" s="239">
        <f t="shared" ref="N188" si="1000">+P188</f>
        <v>0</v>
      </c>
      <c r="O188" s="242" t="s">
        <v>1823</v>
      </c>
      <c r="P188" s="226">
        <v>0</v>
      </c>
      <c r="Q188" s="227">
        <v>0</v>
      </c>
      <c r="R188" s="239">
        <f t="shared" ref="R188" si="1001">+T188</f>
        <v>0</v>
      </c>
      <c r="S188" s="242" t="s">
        <v>1823</v>
      </c>
      <c r="T188" s="239">
        <f t="shared" ref="T188" si="1002">+V188</f>
        <v>0</v>
      </c>
      <c r="U188" s="242" t="s">
        <v>1823</v>
      </c>
      <c r="V188" s="225">
        <v>0</v>
      </c>
      <c r="W188" s="227">
        <v>0</v>
      </c>
      <c r="X188" s="239">
        <f t="shared" ref="X188" si="1003">+Z188</f>
        <v>0</v>
      </c>
      <c r="Y188" s="242" t="s">
        <v>1823</v>
      </c>
      <c r="Z188" s="239">
        <f t="shared" ref="Z188" si="1004">+AB188</f>
        <v>0</v>
      </c>
      <c r="AA188" s="252" t="s">
        <v>1823</v>
      </c>
      <c r="AB188" s="523">
        <v>0</v>
      </c>
      <c r="AC188" s="524">
        <v>0</v>
      </c>
      <c r="AD188" s="226">
        <v>0</v>
      </c>
      <c r="AE188" s="227">
        <v>0</v>
      </c>
      <c r="AF188" s="239">
        <v>0</v>
      </c>
      <c r="AG188" s="242" t="s">
        <v>1823</v>
      </c>
      <c r="AH188" s="225">
        <v>1</v>
      </c>
      <c r="AI188" s="227">
        <v>0</v>
      </c>
      <c r="AJ188" s="266"/>
      <c r="AK188" s="308">
        <f>+AH188</f>
        <v>1</v>
      </c>
      <c r="AL188" s="242" t="s">
        <v>1823</v>
      </c>
      <c r="AM188" s="225">
        <v>1</v>
      </c>
      <c r="AN188" s="227">
        <v>0</v>
      </c>
      <c r="AO188" s="239">
        <v>0</v>
      </c>
      <c r="AP188" s="242" t="s">
        <v>1823</v>
      </c>
      <c r="AQ188" s="229">
        <v>0</v>
      </c>
      <c r="AR188" s="242" t="s">
        <v>1823</v>
      </c>
      <c r="AS188" s="366">
        <v>1</v>
      </c>
      <c r="AT188" s="230">
        <v>0</v>
      </c>
      <c r="AU188" s="229">
        <v>0</v>
      </c>
      <c r="AV188" s="230">
        <v>0</v>
      </c>
      <c r="AW188" s="241">
        <v>0</v>
      </c>
      <c r="AX188" s="242" t="s">
        <v>1823</v>
      </c>
      <c r="AY188" s="241">
        <v>0</v>
      </c>
      <c r="AZ188" s="242" t="s">
        <v>1823</v>
      </c>
      <c r="BA188" s="229">
        <v>0</v>
      </c>
      <c r="BB188" s="229">
        <v>0</v>
      </c>
      <c r="BC188" s="241">
        <v>0</v>
      </c>
      <c r="BD188" s="242" t="s">
        <v>1823</v>
      </c>
      <c r="BE188" s="241">
        <v>0</v>
      </c>
      <c r="BF188" s="242" t="s">
        <v>1823</v>
      </c>
      <c r="BG188" s="313">
        <v>0</v>
      </c>
      <c r="BH188" s="1029" t="s">
        <v>1266</v>
      </c>
      <c r="BI188" s="241">
        <v>0</v>
      </c>
      <c r="BJ188" s="242" t="s">
        <v>1823</v>
      </c>
      <c r="BK188" s="241">
        <v>0</v>
      </c>
      <c r="BL188" s="242" t="s">
        <v>1823</v>
      </c>
      <c r="BM188" s="241">
        <v>0</v>
      </c>
      <c r="BN188" s="242" t="s">
        <v>1823</v>
      </c>
      <c r="BO188" s="267"/>
      <c r="BP188" s="248"/>
      <c r="BQ188" s="249"/>
      <c r="BR188" s="248"/>
      <c r="BS188" s="249"/>
      <c r="BT188" s="248"/>
      <c r="BU188" s="249"/>
      <c r="BV188" s="248"/>
      <c r="BW188" s="249"/>
      <c r="BX188" s="248"/>
      <c r="BY188" s="249"/>
      <c r="BZ188" s="248"/>
      <c r="CA188" s="249"/>
      <c r="CB188" s="236" t="s">
        <v>1265</v>
      </c>
      <c r="CE188" s="226"/>
      <c r="CF188" s="227"/>
      <c r="CQ188" s="240">
        <f>MAX(H188:AI188)</f>
        <v>1</v>
      </c>
      <c r="CT188" s="437">
        <f t="shared" si="993"/>
        <v>0</v>
      </c>
      <c r="CU188" s="437">
        <f t="shared" si="997"/>
        <v>0</v>
      </c>
      <c r="CV188" s="437">
        <f t="shared" si="998"/>
        <v>0</v>
      </c>
      <c r="CW188" s="437">
        <f t="shared" ref="CW188:CW207" si="1005">IF(O188="nd",+N188,+N188+O188)</f>
        <v>0</v>
      </c>
      <c r="CX188" s="437">
        <f t="shared" si="999"/>
        <v>0</v>
      </c>
      <c r="CY188" s="437">
        <f t="shared" ref="CY188:CY205" si="1006">IF(S188="nd",+R188,+R188+S188)</f>
        <v>0</v>
      </c>
      <c r="CZ188" s="437">
        <f t="shared" si="995"/>
        <v>0</v>
      </c>
      <c r="DA188" s="437">
        <f t="shared" si="936"/>
        <v>0</v>
      </c>
      <c r="DB188" s="437">
        <f t="shared" si="937"/>
        <v>0</v>
      </c>
      <c r="DC188" s="437">
        <f t="shared" si="949"/>
        <v>0</v>
      </c>
      <c r="DD188" s="437">
        <f t="shared" si="996"/>
        <v>0</v>
      </c>
      <c r="DE188" s="437">
        <f t="shared" si="938"/>
        <v>0</v>
      </c>
      <c r="DF188" s="437">
        <f t="shared" si="982"/>
        <v>0</v>
      </c>
      <c r="DG188" s="496">
        <f t="shared" si="939"/>
        <v>1</v>
      </c>
      <c r="DH188" s="496">
        <f t="shared" si="967"/>
        <v>1</v>
      </c>
      <c r="DI188" s="496">
        <f t="shared" si="994"/>
        <v>1</v>
      </c>
      <c r="DJ188" s="496">
        <f t="shared" si="969"/>
        <v>0</v>
      </c>
      <c r="DK188" s="437">
        <f t="shared" si="970"/>
        <v>0</v>
      </c>
      <c r="DL188" s="633"/>
      <c r="DM188" s="633"/>
      <c r="DO188" s="447">
        <f t="shared" si="889"/>
        <v>0</v>
      </c>
      <c r="DP188" s="447">
        <f t="shared" si="890"/>
        <v>1</v>
      </c>
      <c r="DQ188" s="447">
        <f t="shared" si="891"/>
        <v>0</v>
      </c>
      <c r="DR188" s="447">
        <f t="shared" si="892"/>
        <v>-2</v>
      </c>
      <c r="DS188" s="447">
        <f t="shared" si="893"/>
        <v>-2</v>
      </c>
      <c r="DT188" s="447">
        <f t="shared" si="894"/>
        <v>90</v>
      </c>
      <c r="DU188" s="447">
        <f t="shared" si="895"/>
        <v>-131</v>
      </c>
      <c r="DV188" s="447">
        <f t="shared" si="896"/>
        <v>177</v>
      </c>
      <c r="DW188" s="447">
        <f t="shared" si="897"/>
        <v>4</v>
      </c>
      <c r="DX188" s="447">
        <f t="shared" si="898"/>
        <v>3</v>
      </c>
      <c r="DY188" s="447">
        <f t="shared" si="882"/>
        <v>-51</v>
      </c>
      <c r="DZ188" s="447">
        <f t="shared" si="883"/>
        <v>35</v>
      </c>
      <c r="EA188" s="447">
        <f t="shared" si="884"/>
        <v>-3</v>
      </c>
      <c r="EB188" s="447">
        <f t="shared" si="885"/>
        <v>-10</v>
      </c>
      <c r="EC188" s="447">
        <f t="shared" si="886"/>
        <v>9</v>
      </c>
      <c r="ED188" s="447">
        <f t="shared" si="887"/>
        <v>-1</v>
      </c>
      <c r="EE188" s="240">
        <f t="shared" si="888"/>
        <v>-74</v>
      </c>
    </row>
    <row r="189" spans="1:135" ht="16.5">
      <c r="A189" s="51" t="s">
        <v>1472</v>
      </c>
      <c r="B189" s="216" t="s">
        <v>31</v>
      </c>
      <c r="D189" s="222" t="s">
        <v>64</v>
      </c>
      <c r="E189" s="216" t="s">
        <v>1043</v>
      </c>
      <c r="F189" s="222" t="s">
        <v>1087</v>
      </c>
      <c r="G189" s="411" t="s">
        <v>79</v>
      </c>
      <c r="H189" s="226">
        <v>0</v>
      </c>
      <c r="I189" s="227">
        <v>0</v>
      </c>
      <c r="J189" s="225">
        <v>0</v>
      </c>
      <c r="K189" s="227">
        <v>0</v>
      </c>
      <c r="L189" s="239">
        <v>0</v>
      </c>
      <c r="M189" s="242" t="s">
        <v>1823</v>
      </c>
      <c r="N189" s="239">
        <v>0</v>
      </c>
      <c r="O189" s="242" t="s">
        <v>1823</v>
      </c>
      <c r="P189" s="239">
        <v>0</v>
      </c>
      <c r="Q189" s="242" t="s">
        <v>1823</v>
      </c>
      <c r="R189" s="239">
        <v>0</v>
      </c>
      <c r="S189" s="242" t="s">
        <v>1823</v>
      </c>
      <c r="T189" s="226">
        <v>0</v>
      </c>
      <c r="U189" s="227">
        <v>0</v>
      </c>
      <c r="V189" s="225">
        <v>1</v>
      </c>
      <c r="W189" s="227">
        <v>3</v>
      </c>
      <c r="X189" s="226">
        <v>1</v>
      </c>
      <c r="Y189" s="227">
        <v>0</v>
      </c>
      <c r="Z189" s="226">
        <v>0</v>
      </c>
      <c r="AA189" s="226">
        <v>0</v>
      </c>
      <c r="AB189" s="523">
        <v>0</v>
      </c>
      <c r="AC189" s="524">
        <v>0</v>
      </c>
      <c r="AD189" s="263">
        <v>6</v>
      </c>
      <c r="AE189" s="264">
        <v>2</v>
      </c>
      <c r="AF189" s="226">
        <v>6</v>
      </c>
      <c r="AG189" s="227">
        <v>1</v>
      </c>
      <c r="AH189" s="101">
        <f>+AF189</f>
        <v>6</v>
      </c>
      <c r="AI189" s="488">
        <f>+AG189</f>
        <v>1</v>
      </c>
      <c r="AJ189" s="266">
        <v>42251</v>
      </c>
      <c r="AK189" s="225">
        <v>3</v>
      </c>
      <c r="AL189" s="227">
        <v>4</v>
      </c>
      <c r="AM189" s="241">
        <v>0</v>
      </c>
      <c r="AN189" s="242" t="s">
        <v>1823</v>
      </c>
      <c r="AO189" s="239">
        <v>0</v>
      </c>
      <c r="AP189" s="242" t="s">
        <v>1823</v>
      </c>
      <c r="AQ189" s="241">
        <f>+AS189</f>
        <v>0</v>
      </c>
      <c r="AR189" s="242" t="s">
        <v>1823</v>
      </c>
      <c r="AS189" s="229">
        <v>0</v>
      </c>
      <c r="AT189" s="230">
        <v>0</v>
      </c>
      <c r="AU189" s="229">
        <v>0</v>
      </c>
      <c r="AV189" s="230">
        <v>1</v>
      </c>
      <c r="AW189" s="241">
        <v>0</v>
      </c>
      <c r="AX189" s="242" t="s">
        <v>1823</v>
      </c>
      <c r="AY189" s="241">
        <v>0</v>
      </c>
      <c r="AZ189" s="242" t="s">
        <v>1823</v>
      </c>
      <c r="BA189" s="241">
        <v>0</v>
      </c>
      <c r="BB189" s="242" t="s">
        <v>1823</v>
      </c>
      <c r="BC189" s="241">
        <v>0</v>
      </c>
      <c r="BD189" s="242" t="s">
        <v>1823</v>
      </c>
      <c r="BE189" s="229">
        <v>2</v>
      </c>
      <c r="BF189" s="229">
        <v>0</v>
      </c>
      <c r="BG189" s="241">
        <v>0</v>
      </c>
      <c r="BH189" s="242" t="s">
        <v>1823</v>
      </c>
      <c r="BI189" s="241">
        <v>0</v>
      </c>
      <c r="BJ189" s="242" t="s">
        <v>1823</v>
      </c>
      <c r="BK189" s="241">
        <v>0</v>
      </c>
      <c r="BL189" s="242" t="s">
        <v>1823</v>
      </c>
      <c r="BM189" s="241">
        <v>0</v>
      </c>
      <c r="BN189" s="242" t="s">
        <v>1823</v>
      </c>
      <c r="BO189" s="267"/>
      <c r="BP189" s="248"/>
      <c r="BQ189" s="249"/>
      <c r="BR189" s="248"/>
      <c r="BS189" s="249"/>
      <c r="BT189" s="248"/>
      <c r="BU189" s="249"/>
      <c r="BV189" s="248"/>
      <c r="BW189" s="249"/>
      <c r="BX189" s="248"/>
      <c r="BY189" s="249"/>
      <c r="BZ189" s="248"/>
      <c r="CA189" s="249"/>
      <c r="CB189" s="236" t="s">
        <v>774</v>
      </c>
      <c r="CE189" s="226">
        <v>0</v>
      </c>
      <c r="CF189" s="227"/>
      <c r="CQ189" s="240">
        <f>MAX(H189:AI189)</f>
        <v>6</v>
      </c>
      <c r="CT189" s="437">
        <f t="shared" si="993"/>
        <v>0</v>
      </c>
      <c r="CU189" s="437">
        <f t="shared" si="997"/>
        <v>0</v>
      </c>
      <c r="CV189" s="437">
        <f t="shared" si="998"/>
        <v>0</v>
      </c>
      <c r="CW189" s="437">
        <f t="shared" si="1005"/>
        <v>0</v>
      </c>
      <c r="CX189" s="437">
        <f t="shared" si="999"/>
        <v>0</v>
      </c>
      <c r="CY189" s="437">
        <f t="shared" si="1006"/>
        <v>0</v>
      </c>
      <c r="CZ189" s="437">
        <f t="shared" si="995"/>
        <v>0</v>
      </c>
      <c r="DA189" s="437">
        <f t="shared" si="936"/>
        <v>4</v>
      </c>
      <c r="DB189" s="437">
        <f t="shared" si="937"/>
        <v>1</v>
      </c>
      <c r="DC189" s="437">
        <f t="shared" si="949"/>
        <v>0</v>
      </c>
      <c r="DD189" s="437">
        <f t="shared" si="996"/>
        <v>0</v>
      </c>
      <c r="DE189" s="437">
        <f t="shared" si="938"/>
        <v>8</v>
      </c>
      <c r="DF189" s="437">
        <f t="shared" si="982"/>
        <v>7</v>
      </c>
      <c r="DG189" s="496">
        <f t="shared" si="939"/>
        <v>7</v>
      </c>
      <c r="DH189" s="496">
        <f t="shared" si="967"/>
        <v>7</v>
      </c>
      <c r="DI189" s="496">
        <f t="shared" si="994"/>
        <v>0</v>
      </c>
      <c r="DJ189" s="496">
        <f t="shared" si="969"/>
        <v>0</v>
      </c>
      <c r="DK189" s="437">
        <f t="shared" si="970"/>
        <v>0</v>
      </c>
      <c r="DL189" s="633"/>
      <c r="DM189" s="633"/>
      <c r="DO189" s="447" t="e">
        <f>+CV189-CU189+#REF!</f>
        <v>#REF!</v>
      </c>
      <c r="DP189" s="447" t="e">
        <f>+CW189-CV189+#REF!</f>
        <v>#REF!</v>
      </c>
      <c r="DQ189" s="447" t="e">
        <f>+CX189-CW189+#REF!</f>
        <v>#REF!</v>
      </c>
      <c r="DR189" s="447" t="e">
        <f>+CY189-CX189+#REF!</f>
        <v>#REF!</v>
      </c>
      <c r="DS189" s="447" t="e">
        <f>+CY189-CW189+#REF!</f>
        <v>#REF!</v>
      </c>
      <c r="DT189" s="447" t="e">
        <f>+CZ189-CY189+#REF!</f>
        <v>#REF!</v>
      </c>
      <c r="DU189" s="447" t="e">
        <f>+DA189-CZ189+#REF!</f>
        <v>#REF!</v>
      </c>
      <c r="DV189" s="447" t="e">
        <f>+DB189-DA189+#REF!</f>
        <v>#REF!</v>
      </c>
      <c r="DW189" s="447" t="e">
        <f>+DC189-DB189+#REF!</f>
        <v>#REF!</v>
      </c>
      <c r="DX189" s="447" t="e">
        <f>+DD189-DB189+#REF!</f>
        <v>#REF!</v>
      </c>
      <c r="DY189" s="447" t="e">
        <f>+DE189-DD189+#REF!</f>
        <v>#REF!</v>
      </c>
      <c r="DZ189" s="447" t="e">
        <f>+DF189-DE189+#REF!</f>
        <v>#REF!</v>
      </c>
      <c r="EA189" s="447" t="e">
        <f>+DG189-DF189+#REF!</f>
        <v>#REF!</v>
      </c>
      <c r="EB189" s="447" t="e">
        <f>+DH189-DI189+#REF!</f>
        <v>#REF!</v>
      </c>
      <c r="EC189" s="447" t="e">
        <f>+DI189-DG189+#REF!</f>
        <v>#REF!</v>
      </c>
      <c r="ED189" s="447" t="e">
        <f>+DJ189-DI189+#REF!</f>
        <v>#REF!</v>
      </c>
      <c r="EE189" s="240" t="e">
        <f>+DK189-DJ189+#REF!</f>
        <v>#REF!</v>
      </c>
    </row>
    <row r="190" spans="1:135" ht="16.5">
      <c r="A190" s="216" t="s">
        <v>1227</v>
      </c>
      <c r="B190" s="216" t="s">
        <v>31</v>
      </c>
      <c r="D190" s="222" t="s">
        <v>64</v>
      </c>
      <c r="E190" s="216" t="s">
        <v>1043</v>
      </c>
      <c r="F190" s="222" t="s">
        <v>1087</v>
      </c>
      <c r="G190" s="411" t="s">
        <v>1745</v>
      </c>
      <c r="H190" s="226"/>
      <c r="I190" s="226"/>
      <c r="J190" s="225">
        <v>0</v>
      </c>
      <c r="K190" s="227">
        <v>0</v>
      </c>
      <c r="L190" s="239">
        <v>0</v>
      </c>
      <c r="M190" s="242" t="s">
        <v>1823</v>
      </c>
      <c r="N190" s="239">
        <v>0</v>
      </c>
      <c r="O190" s="242" t="s">
        <v>1823</v>
      </c>
      <c r="P190" s="239">
        <v>0</v>
      </c>
      <c r="Q190" s="242" t="s">
        <v>1823</v>
      </c>
      <c r="R190" s="239">
        <v>0</v>
      </c>
      <c r="S190" s="242" t="s">
        <v>1823</v>
      </c>
      <c r="T190" s="226">
        <v>0</v>
      </c>
      <c r="U190" s="227">
        <v>0</v>
      </c>
      <c r="V190" s="225">
        <v>0</v>
      </c>
      <c r="W190" s="227">
        <v>0</v>
      </c>
      <c r="X190" s="226">
        <v>0</v>
      </c>
      <c r="Y190" s="227">
        <v>0</v>
      </c>
      <c r="Z190" s="226">
        <v>0</v>
      </c>
      <c r="AA190" s="226">
        <v>0</v>
      </c>
      <c r="AB190" s="523">
        <v>0</v>
      </c>
      <c r="AC190" s="524">
        <v>0</v>
      </c>
      <c r="AD190" s="371">
        <v>0</v>
      </c>
      <c r="AE190" s="316">
        <v>4</v>
      </c>
      <c r="AF190" s="226">
        <v>0</v>
      </c>
      <c r="AG190" s="227">
        <v>0</v>
      </c>
      <c r="AH190" s="308">
        <f t="shared" ref="AH190" si="1007">+AF190</f>
        <v>0</v>
      </c>
      <c r="AI190" s="328" t="s">
        <v>1823</v>
      </c>
      <c r="AJ190" s="266">
        <v>42294</v>
      </c>
      <c r="AK190" s="225">
        <v>0</v>
      </c>
      <c r="AL190" s="227">
        <v>0</v>
      </c>
      <c r="AM190" s="239">
        <v>0</v>
      </c>
      <c r="AN190" s="242" t="s">
        <v>1823</v>
      </c>
      <c r="AO190" s="239">
        <v>0</v>
      </c>
      <c r="AP190" s="242" t="s">
        <v>1823</v>
      </c>
      <c r="AQ190" s="241">
        <f t="shared" ref="AQ190" si="1008">+AS190</f>
        <v>0</v>
      </c>
      <c r="AR190" s="242" t="s">
        <v>1823</v>
      </c>
      <c r="AS190" s="229">
        <v>0</v>
      </c>
      <c r="AT190" s="230">
        <v>0</v>
      </c>
      <c r="AU190" s="229">
        <v>0</v>
      </c>
      <c r="AV190" s="230">
        <v>0</v>
      </c>
      <c r="AW190" s="241">
        <v>0</v>
      </c>
      <c r="AX190" s="242" t="s">
        <v>1823</v>
      </c>
      <c r="AY190" s="241">
        <v>0</v>
      </c>
      <c r="AZ190" s="242" t="s">
        <v>1823</v>
      </c>
      <c r="BA190" s="241">
        <v>0</v>
      </c>
      <c r="BB190" s="242" t="s">
        <v>1823</v>
      </c>
      <c r="BC190" s="241">
        <v>0</v>
      </c>
      <c r="BD190" s="242" t="s">
        <v>1823</v>
      </c>
      <c r="BE190" s="229">
        <v>0</v>
      </c>
      <c r="BF190" s="229">
        <v>0</v>
      </c>
      <c r="BG190" s="241">
        <v>0</v>
      </c>
      <c r="BH190" s="242" t="s">
        <v>1823</v>
      </c>
      <c r="BI190" s="241">
        <v>0</v>
      </c>
      <c r="BJ190" s="242" t="s">
        <v>1823</v>
      </c>
      <c r="BK190" s="241">
        <v>0</v>
      </c>
      <c r="BL190" s="242" t="s">
        <v>1823</v>
      </c>
      <c r="BM190" s="241">
        <v>0</v>
      </c>
      <c r="BN190" s="242" t="s">
        <v>1823</v>
      </c>
      <c r="BO190" s="267"/>
      <c r="BP190" s="248"/>
      <c r="BQ190" s="249"/>
      <c r="BR190" s="248"/>
      <c r="BS190" s="249"/>
      <c r="BT190" s="248"/>
      <c r="BU190" s="249"/>
      <c r="BV190" s="248"/>
      <c r="BW190" s="249"/>
      <c r="BX190" s="248"/>
      <c r="BY190" s="249"/>
      <c r="BZ190" s="248"/>
      <c r="CA190" s="249"/>
      <c r="CB190" s="236"/>
      <c r="CE190" s="226"/>
      <c r="CF190" s="227"/>
      <c r="CQ190" s="240">
        <f>MAX(H190:AI190)</f>
        <v>4</v>
      </c>
      <c r="CT190" s="437">
        <f t="shared" si="993"/>
        <v>0</v>
      </c>
      <c r="CU190" s="437">
        <f t="shared" si="997"/>
        <v>0</v>
      </c>
      <c r="CV190" s="437">
        <f t="shared" si="998"/>
        <v>0</v>
      </c>
      <c r="CW190" s="437">
        <f t="shared" si="1005"/>
        <v>0</v>
      </c>
      <c r="CX190" s="437">
        <f t="shared" si="999"/>
        <v>0</v>
      </c>
      <c r="CY190" s="437">
        <f t="shared" si="1006"/>
        <v>0</v>
      </c>
      <c r="CZ190" s="437">
        <f t="shared" si="995"/>
        <v>0</v>
      </c>
      <c r="DA190" s="437">
        <f t="shared" si="936"/>
        <v>0</v>
      </c>
      <c r="DB190" s="437">
        <f t="shared" si="937"/>
        <v>0</v>
      </c>
      <c r="DC190" s="437">
        <f t="shared" si="949"/>
        <v>0</v>
      </c>
      <c r="DD190" s="437">
        <f t="shared" si="996"/>
        <v>0</v>
      </c>
      <c r="DE190" s="437">
        <f t="shared" si="938"/>
        <v>4</v>
      </c>
      <c r="DF190" s="437">
        <f t="shared" si="982"/>
        <v>0</v>
      </c>
      <c r="DG190" s="496">
        <f t="shared" si="939"/>
        <v>0</v>
      </c>
      <c r="DH190" s="496">
        <f t="shared" si="967"/>
        <v>0</v>
      </c>
      <c r="DI190" s="496">
        <f t="shared" si="994"/>
        <v>0</v>
      </c>
      <c r="DJ190" s="496">
        <f t="shared" si="969"/>
        <v>0</v>
      </c>
      <c r="DK190" s="437">
        <f t="shared" si="970"/>
        <v>0</v>
      </c>
      <c r="DL190" s="633"/>
      <c r="DM190" s="633"/>
      <c r="DO190" s="447" t="e">
        <f t="shared" ref="DO190:DO199" si="1009">+CV190-CU190+DO189</f>
        <v>#REF!</v>
      </c>
      <c r="DP190" s="447" t="e">
        <f t="shared" ref="DP190:DP199" si="1010">+CW190-CV190+DP189</f>
        <v>#REF!</v>
      </c>
      <c r="DQ190" s="447" t="e">
        <f t="shared" ref="DQ190:DQ199" si="1011">+CX190-CW190+DQ189</f>
        <v>#REF!</v>
      </c>
      <c r="DR190" s="447" t="e">
        <f t="shared" ref="DR190:DR199" si="1012">+CY190-CX190+DR189</f>
        <v>#REF!</v>
      </c>
      <c r="DS190" s="447" t="e">
        <f t="shared" ref="DS190:DS199" si="1013">+CY190-CW190+DS189</f>
        <v>#REF!</v>
      </c>
      <c r="DT190" s="447" t="e">
        <f t="shared" ref="DT190:DT199" si="1014">+CZ190-CY190+DT189</f>
        <v>#REF!</v>
      </c>
      <c r="DU190" s="447" t="e">
        <f t="shared" ref="DU190:DU199" si="1015">+DA190-CZ190+DU189</f>
        <v>#REF!</v>
      </c>
      <c r="DV190" s="447" t="e">
        <f t="shared" ref="DV190:DV199" si="1016">+DB190-DA190+DV189</f>
        <v>#REF!</v>
      </c>
      <c r="DW190" s="447" t="e">
        <f t="shared" ref="DW190:DW199" si="1017">+DC190-DB190+DW189</f>
        <v>#REF!</v>
      </c>
      <c r="DX190" s="447" t="e">
        <f t="shared" ref="DX190:DX199" si="1018">+DD190-DB190+DX189</f>
        <v>#REF!</v>
      </c>
      <c r="DY190" s="447" t="e">
        <f t="shared" ref="DY190:DY199" si="1019">+DE190-DD190+DY189</f>
        <v>#REF!</v>
      </c>
      <c r="DZ190" s="447" t="e">
        <f t="shared" ref="DZ190:DZ199" si="1020">+DF190-DE190+DZ189</f>
        <v>#REF!</v>
      </c>
      <c r="EA190" s="447" t="e">
        <f t="shared" ref="EA190:EA199" si="1021">+DG190-DF190+EA189</f>
        <v>#REF!</v>
      </c>
      <c r="EB190" s="447" t="e">
        <f t="shared" ref="EB190:EB199" si="1022">+DH190-DI190+EB189</f>
        <v>#REF!</v>
      </c>
      <c r="EC190" s="447" t="e">
        <f t="shared" ref="EC190:EC199" si="1023">+DI190-DG190+EC189</f>
        <v>#REF!</v>
      </c>
      <c r="ED190" s="447" t="e">
        <f t="shared" ref="ED190:ED199" si="1024">+DJ190-DI190+ED189</f>
        <v>#REF!</v>
      </c>
      <c r="EE190" s="240" t="e">
        <f t="shared" ref="EE190:EE199" si="1025">+DK190-DJ190+EE189</f>
        <v>#REF!</v>
      </c>
    </row>
    <row r="191" spans="1:135" ht="16.5">
      <c r="A191" s="51" t="s">
        <v>1472</v>
      </c>
      <c r="B191" s="216" t="s">
        <v>31</v>
      </c>
      <c r="D191" s="222" t="s">
        <v>64</v>
      </c>
      <c r="E191" s="216" t="s">
        <v>1040</v>
      </c>
      <c r="F191" s="222" t="s">
        <v>1087</v>
      </c>
      <c r="G191" s="411" t="s">
        <v>1257</v>
      </c>
      <c r="H191" s="226">
        <v>0</v>
      </c>
      <c r="I191" s="227">
        <v>0</v>
      </c>
      <c r="J191" s="241">
        <f t="shared" ref="J191" si="1026">+H191</f>
        <v>0</v>
      </c>
      <c r="K191" s="242" t="s">
        <v>1823</v>
      </c>
      <c r="L191" s="241">
        <f t="shared" ref="L191" si="1027">+J191</f>
        <v>0</v>
      </c>
      <c r="M191" s="242" t="s">
        <v>1823</v>
      </c>
      <c r="N191" s="226">
        <v>0</v>
      </c>
      <c r="O191" s="227">
        <v>0</v>
      </c>
      <c r="P191" s="226">
        <v>0</v>
      </c>
      <c r="Q191" s="227">
        <v>0</v>
      </c>
      <c r="R191" s="241">
        <f t="shared" ref="R191" si="1028">+P191</f>
        <v>0</v>
      </c>
      <c r="S191" s="242" t="s">
        <v>1823</v>
      </c>
      <c r="T191" s="241">
        <f t="shared" ref="T191" si="1029">+R191</f>
        <v>0</v>
      </c>
      <c r="U191" s="242" t="s">
        <v>1823</v>
      </c>
      <c r="V191" s="241">
        <f t="shared" ref="V191" si="1030">+T191</f>
        <v>0</v>
      </c>
      <c r="W191" s="242" t="s">
        <v>1823</v>
      </c>
      <c r="X191" s="241">
        <f t="shared" ref="X191" si="1031">+V191</f>
        <v>0</v>
      </c>
      <c r="Y191" s="242" t="s">
        <v>1823</v>
      </c>
      <c r="Z191" s="241">
        <f t="shared" ref="Z191" si="1032">+X191</f>
        <v>0</v>
      </c>
      <c r="AA191" s="242" t="s">
        <v>1823</v>
      </c>
      <c r="AB191" s="523">
        <v>1</v>
      </c>
      <c r="AC191" s="541">
        <v>0</v>
      </c>
      <c r="AD191" s="239">
        <f t="shared" ref="AD191" si="1033">+AB191</f>
        <v>1</v>
      </c>
      <c r="AE191" s="242" t="s">
        <v>1823</v>
      </c>
      <c r="AF191" s="226">
        <v>1</v>
      </c>
      <c r="AG191" s="227">
        <v>0</v>
      </c>
      <c r="AH191" s="441">
        <f>+AK191</f>
        <v>4</v>
      </c>
      <c r="AI191" s="443" t="s">
        <v>1823</v>
      </c>
      <c r="AJ191" s="266"/>
      <c r="AK191" s="225">
        <v>4</v>
      </c>
      <c r="AL191" s="227">
        <v>0</v>
      </c>
      <c r="AM191" s="241">
        <v>0</v>
      </c>
      <c r="AN191" s="242" t="s">
        <v>1823</v>
      </c>
      <c r="AO191" s="239">
        <v>0</v>
      </c>
      <c r="AP191" s="242" t="s">
        <v>1823</v>
      </c>
      <c r="AQ191" s="241">
        <f t="shared" ref="AQ191:AQ196" si="1034">+AS191</f>
        <v>0</v>
      </c>
      <c r="AR191" s="242" t="s">
        <v>1823</v>
      </c>
      <c r="AS191" s="241">
        <f>+AU191</f>
        <v>0</v>
      </c>
      <c r="AT191" s="242" t="s">
        <v>1823</v>
      </c>
      <c r="AU191" s="229">
        <v>0</v>
      </c>
      <c r="AV191" s="230" t="s">
        <v>85</v>
      </c>
      <c r="AW191" s="241">
        <v>0</v>
      </c>
      <c r="AX191" s="242" t="s">
        <v>1823</v>
      </c>
      <c r="AY191" s="241">
        <v>0</v>
      </c>
      <c r="AZ191" s="242" t="s">
        <v>1823</v>
      </c>
      <c r="BA191" s="241">
        <v>0</v>
      </c>
      <c r="BB191" s="242" t="s">
        <v>1823</v>
      </c>
      <c r="BC191" s="241">
        <v>0</v>
      </c>
      <c r="BD191" s="242" t="s">
        <v>1823</v>
      </c>
      <c r="BE191" s="241">
        <v>0</v>
      </c>
      <c r="BF191" s="242" t="s">
        <v>1823</v>
      </c>
      <c r="BG191" s="241">
        <v>0</v>
      </c>
      <c r="BH191" s="242" t="s">
        <v>1823</v>
      </c>
      <c r="BI191" s="241">
        <v>0</v>
      </c>
      <c r="BJ191" s="242" t="s">
        <v>1823</v>
      </c>
      <c r="BK191" s="241">
        <v>0</v>
      </c>
      <c r="BL191" s="242" t="s">
        <v>1823</v>
      </c>
      <c r="BM191" s="241">
        <v>0</v>
      </c>
      <c r="BN191" s="242" t="s">
        <v>1823</v>
      </c>
      <c r="BO191" s="267"/>
      <c r="BP191" s="248"/>
      <c r="BQ191" s="249"/>
      <c r="BR191" s="248"/>
      <c r="BS191" s="249"/>
      <c r="BT191" s="248"/>
      <c r="BU191" s="249"/>
      <c r="BV191" s="248"/>
      <c r="BW191" s="249"/>
      <c r="BX191" s="248"/>
      <c r="BY191" s="249"/>
      <c r="BZ191" s="248"/>
      <c r="CA191" s="249"/>
      <c r="CB191" s="236"/>
      <c r="CE191" s="226"/>
      <c r="CF191" s="227"/>
      <c r="CQ191" s="240">
        <f>MAX(H191:AI191)</f>
        <v>4</v>
      </c>
      <c r="CT191" s="437">
        <f t="shared" si="993"/>
        <v>0</v>
      </c>
      <c r="CU191" s="437">
        <f t="shared" si="997"/>
        <v>0</v>
      </c>
      <c r="CV191" s="437">
        <f t="shared" si="998"/>
        <v>0</v>
      </c>
      <c r="CW191" s="437">
        <f t="shared" si="1005"/>
        <v>0</v>
      </c>
      <c r="CX191" s="437">
        <f t="shared" si="999"/>
        <v>0</v>
      </c>
      <c r="CY191" s="437">
        <f t="shared" si="1006"/>
        <v>0</v>
      </c>
      <c r="CZ191" s="437">
        <f t="shared" si="995"/>
        <v>0</v>
      </c>
      <c r="DA191" s="437">
        <f t="shared" si="936"/>
        <v>0</v>
      </c>
      <c r="DB191" s="437">
        <f t="shared" si="937"/>
        <v>0</v>
      </c>
      <c r="DC191" s="437">
        <f t="shared" si="949"/>
        <v>0</v>
      </c>
      <c r="DD191" s="437">
        <f t="shared" si="996"/>
        <v>1</v>
      </c>
      <c r="DE191" s="437">
        <f t="shared" si="938"/>
        <v>1</v>
      </c>
      <c r="DF191" s="437">
        <f t="shared" si="982"/>
        <v>1</v>
      </c>
      <c r="DG191" s="496">
        <f t="shared" si="939"/>
        <v>4</v>
      </c>
      <c r="DH191" s="496">
        <f t="shared" si="967"/>
        <v>4</v>
      </c>
      <c r="DI191" s="496">
        <f t="shared" si="994"/>
        <v>0</v>
      </c>
      <c r="DJ191" s="496">
        <f t="shared" si="969"/>
        <v>0</v>
      </c>
      <c r="DK191" s="437">
        <f t="shared" si="970"/>
        <v>0</v>
      </c>
      <c r="DL191" s="633"/>
      <c r="DM191" s="633"/>
      <c r="DO191" s="447" t="e">
        <f t="shared" si="1009"/>
        <v>#REF!</v>
      </c>
      <c r="DP191" s="447" t="e">
        <f t="shared" si="1010"/>
        <v>#REF!</v>
      </c>
      <c r="DQ191" s="447" t="e">
        <f t="shared" si="1011"/>
        <v>#REF!</v>
      </c>
      <c r="DR191" s="447" t="e">
        <f t="shared" si="1012"/>
        <v>#REF!</v>
      </c>
      <c r="DS191" s="447" t="e">
        <f t="shared" si="1013"/>
        <v>#REF!</v>
      </c>
      <c r="DT191" s="447" t="e">
        <f t="shared" si="1014"/>
        <v>#REF!</v>
      </c>
      <c r="DU191" s="447" t="e">
        <f t="shared" si="1015"/>
        <v>#REF!</v>
      </c>
      <c r="DV191" s="447" t="e">
        <f t="shared" si="1016"/>
        <v>#REF!</v>
      </c>
      <c r="DW191" s="447" t="e">
        <f t="shared" si="1017"/>
        <v>#REF!</v>
      </c>
      <c r="DX191" s="447" t="e">
        <f t="shared" si="1018"/>
        <v>#REF!</v>
      </c>
      <c r="DY191" s="447" t="e">
        <f t="shared" si="1019"/>
        <v>#REF!</v>
      </c>
      <c r="DZ191" s="447" t="e">
        <f t="shared" si="1020"/>
        <v>#REF!</v>
      </c>
      <c r="EA191" s="447" t="e">
        <f t="shared" si="1021"/>
        <v>#REF!</v>
      </c>
      <c r="EB191" s="447" t="e">
        <f t="shared" si="1022"/>
        <v>#REF!</v>
      </c>
      <c r="EC191" s="447" t="e">
        <f t="shared" si="1023"/>
        <v>#REF!</v>
      </c>
      <c r="ED191" s="447" t="e">
        <f t="shared" si="1024"/>
        <v>#REF!</v>
      </c>
      <c r="EE191" s="240" t="e">
        <f t="shared" si="1025"/>
        <v>#REF!</v>
      </c>
    </row>
    <row r="192" spans="1:135" ht="16.5">
      <c r="A192" s="51" t="s">
        <v>1472</v>
      </c>
      <c r="B192" s="216" t="s">
        <v>31</v>
      </c>
      <c r="D192" s="222" t="s">
        <v>64</v>
      </c>
      <c r="E192" s="216" t="s">
        <v>1042</v>
      </c>
      <c r="F192" s="222" t="s">
        <v>1055</v>
      </c>
      <c r="G192" s="411" t="s">
        <v>440</v>
      </c>
      <c r="H192" s="226">
        <v>0</v>
      </c>
      <c r="I192" s="226">
        <v>1</v>
      </c>
      <c r="J192" s="570">
        <v>0</v>
      </c>
      <c r="K192" s="564">
        <f>+I192</f>
        <v>1</v>
      </c>
      <c r="L192" s="570">
        <v>0</v>
      </c>
      <c r="M192" s="564">
        <f>+K192</f>
        <v>1</v>
      </c>
      <c r="N192" s="226">
        <v>0</v>
      </c>
      <c r="O192" s="230">
        <v>0</v>
      </c>
      <c r="P192" s="226">
        <v>0</v>
      </c>
      <c r="Q192" s="230">
        <v>0</v>
      </c>
      <c r="R192" s="563">
        <f t="shared" ref="R192" si="1035">+T192</f>
        <v>1</v>
      </c>
      <c r="S192" s="564">
        <f t="shared" ref="S192" si="1036">+U192</f>
        <v>1</v>
      </c>
      <c r="T192" s="563">
        <f t="shared" ref="T192:AA192" si="1037">+V192</f>
        <v>1</v>
      </c>
      <c r="U192" s="564">
        <f t="shared" si="1037"/>
        <v>1</v>
      </c>
      <c r="V192" s="563">
        <f t="shared" si="1037"/>
        <v>1</v>
      </c>
      <c r="W192" s="564">
        <f t="shared" si="1037"/>
        <v>1</v>
      </c>
      <c r="X192" s="563">
        <f t="shared" si="1037"/>
        <v>1</v>
      </c>
      <c r="Y192" s="564">
        <f t="shared" si="1037"/>
        <v>1</v>
      </c>
      <c r="Z192" s="563">
        <f t="shared" si="1037"/>
        <v>1</v>
      </c>
      <c r="AA192" s="563">
        <f t="shared" si="1037"/>
        <v>1</v>
      </c>
      <c r="AB192" s="527">
        <v>1</v>
      </c>
      <c r="AC192" s="547">
        <v>1</v>
      </c>
      <c r="AD192" s="563">
        <f>+AF192</f>
        <v>1</v>
      </c>
      <c r="AE192" s="564">
        <v>1</v>
      </c>
      <c r="AF192" s="226">
        <v>1</v>
      </c>
      <c r="AG192" s="227">
        <v>0</v>
      </c>
      <c r="AH192" s="20">
        <v>0</v>
      </c>
      <c r="AI192" s="168" t="s">
        <v>1823</v>
      </c>
      <c r="AJ192" s="266"/>
      <c r="AK192" s="241">
        <v>0</v>
      </c>
      <c r="AL192" s="242" t="s">
        <v>1823</v>
      </c>
      <c r="AM192" s="241">
        <v>0</v>
      </c>
      <c r="AN192" s="242" t="s">
        <v>1823</v>
      </c>
      <c r="AO192" s="239">
        <v>0</v>
      </c>
      <c r="AP192" s="242" t="s">
        <v>1823</v>
      </c>
      <c r="AQ192" s="241">
        <f t="shared" si="1034"/>
        <v>0</v>
      </c>
      <c r="AR192" s="242" t="s">
        <v>1823</v>
      </c>
      <c r="AS192" s="229">
        <v>0</v>
      </c>
      <c r="AT192" s="230">
        <v>0</v>
      </c>
      <c r="AU192" s="229">
        <v>0</v>
      </c>
      <c r="AV192" s="230">
        <v>0</v>
      </c>
      <c r="AW192" s="241">
        <v>0</v>
      </c>
      <c r="AX192" s="242" t="s">
        <v>1823</v>
      </c>
      <c r="AY192" s="241">
        <v>0</v>
      </c>
      <c r="AZ192" s="242" t="s">
        <v>1823</v>
      </c>
      <c r="BA192" s="241">
        <v>0</v>
      </c>
      <c r="BB192" s="242" t="s">
        <v>1823</v>
      </c>
      <c r="BC192" s="241">
        <v>0</v>
      </c>
      <c r="BD192" s="242" t="s">
        <v>1823</v>
      </c>
      <c r="BE192" s="241">
        <v>0</v>
      </c>
      <c r="BF192" s="242" t="s">
        <v>1823</v>
      </c>
      <c r="BG192" s="241">
        <v>0</v>
      </c>
      <c r="BH192" s="242" t="s">
        <v>1823</v>
      </c>
      <c r="BI192" s="241">
        <v>0</v>
      </c>
      <c r="BJ192" s="242" t="s">
        <v>1823</v>
      </c>
      <c r="BK192" s="241">
        <v>0</v>
      </c>
      <c r="BL192" s="242" t="s">
        <v>1823</v>
      </c>
      <c r="BM192" s="241">
        <v>0</v>
      </c>
      <c r="BN192" s="242" t="s">
        <v>1823</v>
      </c>
      <c r="BO192" s="267"/>
      <c r="BP192" s="248"/>
      <c r="BQ192" s="249"/>
      <c r="BR192" s="248"/>
      <c r="BS192" s="249"/>
      <c r="BT192" s="248"/>
      <c r="BU192" s="249"/>
      <c r="BV192" s="248"/>
      <c r="BW192" s="249"/>
      <c r="BX192" s="248"/>
      <c r="BY192" s="249"/>
      <c r="BZ192" s="248"/>
      <c r="CA192" s="249"/>
      <c r="CB192" s="236" t="s">
        <v>991</v>
      </c>
      <c r="CE192" s="226"/>
      <c r="CF192" s="227"/>
      <c r="CT192" s="437">
        <f t="shared" si="993"/>
        <v>1</v>
      </c>
      <c r="CU192" s="437">
        <f t="shared" si="997"/>
        <v>1</v>
      </c>
      <c r="CV192" s="437">
        <f t="shared" si="998"/>
        <v>1</v>
      </c>
      <c r="CW192" s="437">
        <f t="shared" si="1005"/>
        <v>0</v>
      </c>
      <c r="CX192" s="437">
        <f t="shared" si="999"/>
        <v>0</v>
      </c>
      <c r="CY192" s="437">
        <f t="shared" si="1006"/>
        <v>2</v>
      </c>
      <c r="CZ192" s="437">
        <f t="shared" si="995"/>
        <v>2</v>
      </c>
      <c r="DA192" s="437">
        <f t="shared" si="936"/>
        <v>2</v>
      </c>
      <c r="DB192" s="437">
        <f t="shared" si="937"/>
        <v>2</v>
      </c>
      <c r="DC192" s="437">
        <f t="shared" si="949"/>
        <v>2</v>
      </c>
      <c r="DD192" s="437">
        <f t="shared" si="996"/>
        <v>2</v>
      </c>
      <c r="DE192" s="437">
        <f t="shared" si="938"/>
        <v>2</v>
      </c>
      <c r="DF192" s="437">
        <f t="shared" si="982"/>
        <v>1</v>
      </c>
      <c r="DG192" s="496">
        <f t="shared" si="939"/>
        <v>0</v>
      </c>
      <c r="DH192" s="496">
        <f t="shared" si="967"/>
        <v>0</v>
      </c>
      <c r="DI192" s="496">
        <f t="shared" si="994"/>
        <v>0</v>
      </c>
      <c r="DJ192" s="496">
        <f t="shared" si="969"/>
        <v>0</v>
      </c>
      <c r="DK192" s="437">
        <f t="shared" si="970"/>
        <v>0</v>
      </c>
      <c r="DL192" s="633"/>
      <c r="DM192" s="633"/>
      <c r="DO192" s="447" t="e">
        <f t="shared" si="1009"/>
        <v>#REF!</v>
      </c>
      <c r="DP192" s="447" t="e">
        <f t="shared" si="1010"/>
        <v>#REF!</v>
      </c>
      <c r="DQ192" s="447" t="e">
        <f t="shared" si="1011"/>
        <v>#REF!</v>
      </c>
      <c r="DR192" s="447" t="e">
        <f t="shared" si="1012"/>
        <v>#REF!</v>
      </c>
      <c r="DS192" s="447" t="e">
        <f t="shared" si="1013"/>
        <v>#REF!</v>
      </c>
      <c r="DT192" s="447" t="e">
        <f t="shared" si="1014"/>
        <v>#REF!</v>
      </c>
      <c r="DU192" s="447" t="e">
        <f t="shared" si="1015"/>
        <v>#REF!</v>
      </c>
      <c r="DV192" s="447" t="e">
        <f t="shared" si="1016"/>
        <v>#REF!</v>
      </c>
      <c r="DW192" s="447" t="e">
        <f t="shared" si="1017"/>
        <v>#REF!</v>
      </c>
      <c r="DX192" s="447" t="e">
        <f t="shared" si="1018"/>
        <v>#REF!</v>
      </c>
      <c r="DY192" s="447" t="e">
        <f t="shared" si="1019"/>
        <v>#REF!</v>
      </c>
      <c r="DZ192" s="447" t="e">
        <f t="shared" si="1020"/>
        <v>#REF!</v>
      </c>
      <c r="EA192" s="447" t="e">
        <f t="shared" si="1021"/>
        <v>#REF!</v>
      </c>
      <c r="EB192" s="447" t="e">
        <f t="shared" si="1022"/>
        <v>#REF!</v>
      </c>
      <c r="EC192" s="447" t="e">
        <f t="shared" si="1023"/>
        <v>#REF!</v>
      </c>
      <c r="ED192" s="447" t="e">
        <f t="shared" si="1024"/>
        <v>#REF!</v>
      </c>
      <c r="EE192" s="240" t="e">
        <f t="shared" si="1025"/>
        <v>#REF!</v>
      </c>
    </row>
    <row r="193" spans="1:135" ht="16.5">
      <c r="A193" s="216" t="s">
        <v>1227</v>
      </c>
      <c r="B193" s="216" t="s">
        <v>31</v>
      </c>
      <c r="D193" s="222" t="s">
        <v>1082</v>
      </c>
      <c r="E193" s="216" t="s">
        <v>1094</v>
      </c>
      <c r="F193" s="222" t="s">
        <v>1055</v>
      </c>
      <c r="G193" s="411" t="s">
        <v>1746</v>
      </c>
      <c r="H193" s="226">
        <v>0</v>
      </c>
      <c r="I193" s="227">
        <v>0</v>
      </c>
      <c r="J193" s="241">
        <f t="shared" ref="J193" si="1038">+H193</f>
        <v>0</v>
      </c>
      <c r="K193" s="242" t="s">
        <v>1823</v>
      </c>
      <c r="L193" s="241">
        <f t="shared" ref="L193:L194" si="1039">+J193</f>
        <v>0</v>
      </c>
      <c r="M193" s="242" t="s">
        <v>1823</v>
      </c>
      <c r="N193" s="241">
        <f t="shared" ref="N193:N194" si="1040">+L193</f>
        <v>0</v>
      </c>
      <c r="O193" s="242" t="s">
        <v>1823</v>
      </c>
      <c r="P193" s="241">
        <f t="shared" ref="P193:P194" si="1041">+N193</f>
        <v>0</v>
      </c>
      <c r="Q193" s="242" t="s">
        <v>1823</v>
      </c>
      <c r="R193" s="241">
        <f t="shared" ref="R193:R194" si="1042">+P193</f>
        <v>0</v>
      </c>
      <c r="S193" s="242" t="s">
        <v>1823</v>
      </c>
      <c r="T193" s="226">
        <v>0</v>
      </c>
      <c r="U193" s="227">
        <v>0</v>
      </c>
      <c r="V193" s="226">
        <v>0</v>
      </c>
      <c r="W193" s="227">
        <v>0</v>
      </c>
      <c r="X193" s="226">
        <v>0</v>
      </c>
      <c r="Y193" s="227">
        <v>0</v>
      </c>
      <c r="Z193" s="239">
        <f t="shared" ref="Z193" si="1043">+V193</f>
        <v>0</v>
      </c>
      <c r="AA193" s="252" t="s">
        <v>1823</v>
      </c>
      <c r="AB193" s="523">
        <v>0</v>
      </c>
      <c r="AC193" s="524">
        <v>0</v>
      </c>
      <c r="AD193" s="226">
        <v>0</v>
      </c>
      <c r="AE193" s="227">
        <v>0</v>
      </c>
      <c r="AF193" s="241">
        <f t="shared" ref="AF193" si="1044">+AD193</f>
        <v>0</v>
      </c>
      <c r="AG193" s="242" t="s">
        <v>1823</v>
      </c>
      <c r="AH193" s="241">
        <f t="shared" ref="AH193" si="1045">+AF193</f>
        <v>0</v>
      </c>
      <c r="AI193" s="242" t="s">
        <v>1823</v>
      </c>
      <c r="AJ193" s="243"/>
      <c r="AK193" s="225">
        <v>0</v>
      </c>
      <c r="AL193" s="226">
        <v>0</v>
      </c>
      <c r="AM193" s="20">
        <v>0</v>
      </c>
      <c r="AN193" s="242" t="s">
        <v>1823</v>
      </c>
      <c r="AO193" s="226">
        <v>1</v>
      </c>
      <c r="AP193" s="227">
        <v>0</v>
      </c>
      <c r="AQ193" s="241">
        <f t="shared" si="1034"/>
        <v>0</v>
      </c>
      <c r="AR193" s="242" t="s">
        <v>1823</v>
      </c>
      <c r="AS193" s="229">
        <v>0</v>
      </c>
      <c r="AT193" s="230">
        <v>0</v>
      </c>
      <c r="AU193" s="229">
        <v>0</v>
      </c>
      <c r="AV193" s="230">
        <v>0</v>
      </c>
      <c r="AW193" s="241">
        <v>0</v>
      </c>
      <c r="AX193" s="242" t="s">
        <v>1823</v>
      </c>
      <c r="AY193" s="241">
        <v>0</v>
      </c>
      <c r="AZ193" s="242" t="s">
        <v>1823</v>
      </c>
      <c r="BA193" s="241">
        <v>0</v>
      </c>
      <c r="BB193" s="242" t="s">
        <v>1823</v>
      </c>
      <c r="BC193" s="241">
        <v>0</v>
      </c>
      <c r="BD193" s="242" t="s">
        <v>1823</v>
      </c>
      <c r="BE193" s="229">
        <v>0</v>
      </c>
      <c r="BF193" s="229">
        <v>0</v>
      </c>
      <c r="BG193" s="241">
        <v>0</v>
      </c>
      <c r="BH193" s="242" t="s">
        <v>1823</v>
      </c>
      <c r="BI193" s="229">
        <v>0</v>
      </c>
      <c r="BJ193" s="230">
        <v>0</v>
      </c>
      <c r="BK193" s="241">
        <v>0</v>
      </c>
      <c r="BL193" s="242" t="s">
        <v>1823</v>
      </c>
      <c r="BM193" s="241">
        <v>0</v>
      </c>
      <c r="BN193" s="242" t="s">
        <v>1823</v>
      </c>
      <c r="BO193" s="231"/>
      <c r="BP193" s="234"/>
      <c r="BQ193" s="235"/>
      <c r="BR193" s="234"/>
      <c r="BS193" s="235"/>
      <c r="BT193" s="234"/>
      <c r="BU193" s="235"/>
      <c r="BV193" s="234"/>
      <c r="BW193" s="235"/>
      <c r="BX193" s="234"/>
      <c r="BY193" s="235"/>
      <c r="BZ193" s="234"/>
      <c r="CA193" s="235"/>
      <c r="CB193" s="236" t="s">
        <v>410</v>
      </c>
      <c r="CE193" s="226"/>
      <c r="CF193" s="227"/>
      <c r="CQ193" s="240">
        <f>MAX(H193:AI193)</f>
        <v>0</v>
      </c>
      <c r="CT193" s="437">
        <f t="shared" si="993"/>
        <v>0</v>
      </c>
      <c r="CU193" s="437">
        <f t="shared" si="997"/>
        <v>0</v>
      </c>
      <c r="CV193" s="437">
        <f t="shared" si="998"/>
        <v>0</v>
      </c>
      <c r="CW193" s="437">
        <f t="shared" si="1005"/>
        <v>0</v>
      </c>
      <c r="CX193" s="437">
        <f t="shared" si="999"/>
        <v>0</v>
      </c>
      <c r="CY193" s="437">
        <f t="shared" si="1006"/>
        <v>0</v>
      </c>
      <c r="CZ193" s="437">
        <f t="shared" si="995"/>
        <v>0</v>
      </c>
      <c r="DA193" s="437">
        <f t="shared" si="936"/>
        <v>0</v>
      </c>
      <c r="DB193" s="437">
        <f t="shared" si="937"/>
        <v>0</v>
      </c>
      <c r="DC193" s="437">
        <f t="shared" si="949"/>
        <v>0</v>
      </c>
      <c r="DD193" s="437">
        <f t="shared" si="996"/>
        <v>0</v>
      </c>
      <c r="DE193" s="437">
        <f t="shared" si="938"/>
        <v>0</v>
      </c>
      <c r="DF193" s="437">
        <f t="shared" si="982"/>
        <v>0</v>
      </c>
      <c r="DG193" s="496">
        <f t="shared" si="939"/>
        <v>0</v>
      </c>
      <c r="DH193" s="496">
        <f t="shared" si="967"/>
        <v>0</v>
      </c>
      <c r="DI193" s="496">
        <f t="shared" si="994"/>
        <v>0</v>
      </c>
      <c r="DJ193" s="496">
        <f t="shared" si="969"/>
        <v>1</v>
      </c>
      <c r="DK193" s="437">
        <f t="shared" si="970"/>
        <v>0</v>
      </c>
      <c r="DL193" s="633"/>
      <c r="DM193" s="633"/>
      <c r="DO193" s="447" t="e">
        <f t="shared" si="1009"/>
        <v>#REF!</v>
      </c>
      <c r="DP193" s="447" t="e">
        <f t="shared" si="1010"/>
        <v>#REF!</v>
      </c>
      <c r="DQ193" s="447" t="e">
        <f t="shared" si="1011"/>
        <v>#REF!</v>
      </c>
      <c r="DR193" s="447" t="e">
        <f t="shared" si="1012"/>
        <v>#REF!</v>
      </c>
      <c r="DS193" s="447" t="e">
        <f t="shared" si="1013"/>
        <v>#REF!</v>
      </c>
      <c r="DT193" s="447" t="e">
        <f t="shared" si="1014"/>
        <v>#REF!</v>
      </c>
      <c r="DU193" s="447" t="e">
        <f t="shared" si="1015"/>
        <v>#REF!</v>
      </c>
      <c r="DV193" s="447" t="e">
        <f t="shared" si="1016"/>
        <v>#REF!</v>
      </c>
      <c r="DW193" s="447" t="e">
        <f t="shared" si="1017"/>
        <v>#REF!</v>
      </c>
      <c r="DX193" s="447" t="e">
        <f t="shared" si="1018"/>
        <v>#REF!</v>
      </c>
      <c r="DY193" s="447" t="e">
        <f t="shared" si="1019"/>
        <v>#REF!</v>
      </c>
      <c r="DZ193" s="447" t="e">
        <f t="shared" si="1020"/>
        <v>#REF!</v>
      </c>
      <c r="EA193" s="447" t="e">
        <f t="shared" si="1021"/>
        <v>#REF!</v>
      </c>
      <c r="EB193" s="447" t="e">
        <f t="shared" si="1022"/>
        <v>#REF!</v>
      </c>
      <c r="EC193" s="447" t="e">
        <f t="shared" si="1023"/>
        <v>#REF!</v>
      </c>
      <c r="ED193" s="447" t="e">
        <f t="shared" si="1024"/>
        <v>#REF!</v>
      </c>
      <c r="EE193" s="240" t="e">
        <f t="shared" si="1025"/>
        <v>#REF!</v>
      </c>
    </row>
    <row r="194" spans="1:135" ht="16.5">
      <c r="A194" s="51" t="s">
        <v>1227</v>
      </c>
      <c r="B194" s="216" t="s">
        <v>31</v>
      </c>
      <c r="D194" s="222" t="s">
        <v>1082</v>
      </c>
      <c r="E194" s="51" t="s">
        <v>1094</v>
      </c>
      <c r="F194" s="222" t="s">
        <v>1055</v>
      </c>
      <c r="G194" s="411" t="s">
        <v>1747</v>
      </c>
      <c r="H194" s="226">
        <v>0</v>
      </c>
      <c r="I194" s="227">
        <v>0</v>
      </c>
      <c r="J194" s="241">
        <f t="shared" ref="J194" si="1046">+H194</f>
        <v>0</v>
      </c>
      <c r="K194" s="242" t="s">
        <v>1823</v>
      </c>
      <c r="L194" s="20">
        <f t="shared" si="1039"/>
        <v>0</v>
      </c>
      <c r="M194" s="168" t="s">
        <v>1823</v>
      </c>
      <c r="N194" s="20">
        <f t="shared" si="1040"/>
        <v>0</v>
      </c>
      <c r="O194" s="168" t="s">
        <v>1823</v>
      </c>
      <c r="P194" s="20">
        <f t="shared" si="1041"/>
        <v>0</v>
      </c>
      <c r="Q194" s="168" t="s">
        <v>1823</v>
      </c>
      <c r="R194" s="20">
        <f t="shared" si="1042"/>
        <v>0</v>
      </c>
      <c r="S194" s="168" t="s">
        <v>1823</v>
      </c>
      <c r="T194" s="226">
        <v>0</v>
      </c>
      <c r="U194" s="227">
        <v>0</v>
      </c>
      <c r="V194" s="225">
        <v>0</v>
      </c>
      <c r="W194" s="339">
        <v>0</v>
      </c>
      <c r="X194" s="340">
        <v>0</v>
      </c>
      <c r="Y194" s="339">
        <v>0</v>
      </c>
      <c r="Z194" s="20">
        <v>0</v>
      </c>
      <c r="AA194" s="166" t="s">
        <v>1823</v>
      </c>
      <c r="AB194" s="523">
        <v>0</v>
      </c>
      <c r="AC194" s="553">
        <v>0</v>
      </c>
      <c r="AD194" s="263">
        <v>0</v>
      </c>
      <c r="AE194" s="264">
        <v>0</v>
      </c>
      <c r="AF194" s="226">
        <v>0</v>
      </c>
      <c r="AG194" s="227">
        <v>0</v>
      </c>
      <c r="AH194" s="241">
        <f t="shared" ref="AH194" si="1047">+AF194</f>
        <v>0</v>
      </c>
      <c r="AI194" s="242" t="s">
        <v>1823</v>
      </c>
      <c r="AJ194" s="358"/>
      <c r="AK194" s="225">
        <v>1</v>
      </c>
      <c r="AL194" s="226">
        <v>0</v>
      </c>
      <c r="AM194" s="20">
        <v>0</v>
      </c>
      <c r="AN194" s="242" t="s">
        <v>1823</v>
      </c>
      <c r="AO194" s="226">
        <v>0</v>
      </c>
      <c r="AP194" s="227">
        <v>0</v>
      </c>
      <c r="AQ194" s="241">
        <f t="shared" si="1034"/>
        <v>0</v>
      </c>
      <c r="AR194" s="242" t="s">
        <v>1823</v>
      </c>
      <c r="AS194" s="229">
        <v>0</v>
      </c>
      <c r="AT194" s="230">
        <v>0</v>
      </c>
      <c r="AU194" s="229">
        <v>0</v>
      </c>
      <c r="AV194" s="230">
        <v>0</v>
      </c>
      <c r="AW194" s="241">
        <v>0</v>
      </c>
      <c r="AX194" s="242" t="s">
        <v>1823</v>
      </c>
      <c r="AY194" s="241">
        <v>0</v>
      </c>
      <c r="AZ194" s="242" t="s">
        <v>1823</v>
      </c>
      <c r="BA194" s="241">
        <v>0</v>
      </c>
      <c r="BB194" s="242" t="s">
        <v>1823</v>
      </c>
      <c r="BC194" s="241">
        <v>0</v>
      </c>
      <c r="BD194" s="242" t="s">
        <v>1823</v>
      </c>
      <c r="BE194" s="229">
        <v>0</v>
      </c>
      <c r="BF194" s="229">
        <v>0</v>
      </c>
      <c r="BG194" s="241">
        <v>0</v>
      </c>
      <c r="BH194" s="242" t="s">
        <v>1823</v>
      </c>
      <c r="BI194" s="241">
        <v>0</v>
      </c>
      <c r="BJ194" s="242" t="s">
        <v>1823</v>
      </c>
      <c r="BK194" s="241">
        <v>0</v>
      </c>
      <c r="BL194" s="242" t="s">
        <v>1823</v>
      </c>
      <c r="BM194" s="241">
        <v>0</v>
      </c>
      <c r="BN194" s="242" t="s">
        <v>1823</v>
      </c>
      <c r="BO194" s="333"/>
      <c r="BP194" s="234"/>
      <c r="BQ194" s="235"/>
      <c r="BR194" s="234"/>
      <c r="BS194" s="235"/>
      <c r="BT194" s="234"/>
      <c r="BU194" s="235"/>
      <c r="BV194" s="234"/>
      <c r="BW194" s="235"/>
      <c r="BX194" s="234"/>
      <c r="BY194" s="235"/>
      <c r="BZ194" s="234"/>
      <c r="CA194" s="235"/>
      <c r="CB194" s="236" t="s">
        <v>712</v>
      </c>
      <c r="CE194" s="226"/>
      <c r="CF194" s="227"/>
      <c r="CT194" s="437">
        <f t="shared" si="993"/>
        <v>0</v>
      </c>
      <c r="CU194" s="437">
        <f t="shared" si="997"/>
        <v>0</v>
      </c>
      <c r="CV194" s="437">
        <f t="shared" si="998"/>
        <v>0</v>
      </c>
      <c r="CW194" s="437">
        <f t="shared" si="1005"/>
        <v>0</v>
      </c>
      <c r="CX194" s="437">
        <f t="shared" si="999"/>
        <v>0</v>
      </c>
      <c r="CY194" s="437">
        <f t="shared" si="1006"/>
        <v>0</v>
      </c>
      <c r="CZ194" s="437">
        <f t="shared" si="995"/>
        <v>0</v>
      </c>
      <c r="DA194" s="437">
        <f t="shared" si="936"/>
        <v>0</v>
      </c>
      <c r="DB194" s="437">
        <f t="shared" si="937"/>
        <v>0</v>
      </c>
      <c r="DC194" s="437">
        <f t="shared" si="949"/>
        <v>0</v>
      </c>
      <c r="DD194" s="437">
        <f t="shared" si="996"/>
        <v>0</v>
      </c>
      <c r="DE194" s="437">
        <f t="shared" si="938"/>
        <v>0</v>
      </c>
      <c r="DF194" s="437">
        <f t="shared" si="982"/>
        <v>0</v>
      </c>
      <c r="DG194" s="496">
        <f t="shared" si="939"/>
        <v>0</v>
      </c>
      <c r="DH194" s="496">
        <f t="shared" si="967"/>
        <v>1</v>
      </c>
      <c r="DI194" s="496">
        <f t="shared" si="994"/>
        <v>0</v>
      </c>
      <c r="DJ194" s="496">
        <f t="shared" si="969"/>
        <v>0</v>
      </c>
      <c r="DK194" s="437">
        <f t="shared" si="970"/>
        <v>0</v>
      </c>
      <c r="DL194" s="633"/>
      <c r="DM194" s="633"/>
      <c r="DO194" s="447" t="e">
        <f t="shared" si="1009"/>
        <v>#REF!</v>
      </c>
      <c r="DP194" s="447" t="e">
        <f t="shared" si="1010"/>
        <v>#REF!</v>
      </c>
      <c r="DQ194" s="447" t="e">
        <f t="shared" si="1011"/>
        <v>#REF!</v>
      </c>
      <c r="DR194" s="447" t="e">
        <f t="shared" si="1012"/>
        <v>#REF!</v>
      </c>
      <c r="DS194" s="447" t="e">
        <f t="shared" si="1013"/>
        <v>#REF!</v>
      </c>
      <c r="DT194" s="447" t="e">
        <f t="shared" si="1014"/>
        <v>#REF!</v>
      </c>
      <c r="DU194" s="447" t="e">
        <f t="shared" si="1015"/>
        <v>#REF!</v>
      </c>
      <c r="DV194" s="447" t="e">
        <f t="shared" si="1016"/>
        <v>#REF!</v>
      </c>
      <c r="DW194" s="447" t="e">
        <f t="shared" si="1017"/>
        <v>#REF!</v>
      </c>
      <c r="DX194" s="447" t="e">
        <f t="shared" si="1018"/>
        <v>#REF!</v>
      </c>
      <c r="DY194" s="447" t="e">
        <f t="shared" si="1019"/>
        <v>#REF!</v>
      </c>
      <c r="DZ194" s="447" t="e">
        <f t="shared" si="1020"/>
        <v>#REF!</v>
      </c>
      <c r="EA194" s="447" t="e">
        <f t="shared" si="1021"/>
        <v>#REF!</v>
      </c>
      <c r="EB194" s="447" t="e">
        <f t="shared" si="1022"/>
        <v>#REF!</v>
      </c>
      <c r="EC194" s="447" t="e">
        <f t="shared" si="1023"/>
        <v>#REF!</v>
      </c>
      <c r="ED194" s="447" t="e">
        <f t="shared" si="1024"/>
        <v>#REF!</v>
      </c>
      <c r="EE194" s="240" t="e">
        <f t="shared" si="1025"/>
        <v>#REF!</v>
      </c>
    </row>
    <row r="195" spans="1:135" ht="16.5">
      <c r="A195" s="51" t="s">
        <v>1227</v>
      </c>
      <c r="B195" s="216" t="s">
        <v>31</v>
      </c>
      <c r="D195" s="222" t="s">
        <v>441</v>
      </c>
      <c r="E195" s="216" t="s">
        <v>1042</v>
      </c>
      <c r="F195" s="222" t="s">
        <v>1055</v>
      </c>
      <c r="G195" s="411" t="s">
        <v>442</v>
      </c>
      <c r="H195" s="226">
        <v>0</v>
      </c>
      <c r="I195" s="227">
        <v>0</v>
      </c>
      <c r="J195" s="353">
        <v>0</v>
      </c>
      <c r="K195" s="230">
        <v>0</v>
      </c>
      <c r="L195" s="20">
        <v>0</v>
      </c>
      <c r="M195" s="168" t="s">
        <v>1823</v>
      </c>
      <c r="N195" s="353">
        <v>0</v>
      </c>
      <c r="O195" s="338">
        <v>0</v>
      </c>
      <c r="P195" s="353">
        <v>0</v>
      </c>
      <c r="Q195" s="230">
        <v>0</v>
      </c>
      <c r="R195" s="20">
        <v>0</v>
      </c>
      <c r="S195" s="168" t="s">
        <v>1823</v>
      </c>
      <c r="T195" s="353">
        <v>0</v>
      </c>
      <c r="U195" s="338">
        <v>0</v>
      </c>
      <c r="V195" s="353">
        <v>0</v>
      </c>
      <c r="W195" s="227">
        <v>2</v>
      </c>
      <c r="X195" s="10">
        <v>0</v>
      </c>
      <c r="Y195" s="4">
        <v>2</v>
      </c>
      <c r="Z195" s="224"/>
      <c r="AA195" s="224"/>
      <c r="AB195" s="554">
        <v>0</v>
      </c>
      <c r="AC195" s="528">
        <v>0</v>
      </c>
      <c r="AD195" s="226">
        <v>0</v>
      </c>
      <c r="AE195" s="227">
        <v>0</v>
      </c>
      <c r="AF195" s="226">
        <v>0</v>
      </c>
      <c r="AG195" s="4">
        <v>0</v>
      </c>
      <c r="AH195" s="226">
        <v>0</v>
      </c>
      <c r="AI195" s="163">
        <v>0</v>
      </c>
      <c r="AJ195" s="246"/>
      <c r="AK195" s="355">
        <v>0</v>
      </c>
      <c r="AL195" s="227">
        <v>0</v>
      </c>
      <c r="AM195" s="501">
        <v>0</v>
      </c>
      <c r="AN195" s="259" t="s">
        <v>1823</v>
      </c>
      <c r="AO195" s="369">
        <v>0</v>
      </c>
      <c r="AP195" s="227">
        <v>0</v>
      </c>
      <c r="AQ195" s="241">
        <f t="shared" si="1034"/>
        <v>0</v>
      </c>
      <c r="AR195" s="242" t="s">
        <v>1823</v>
      </c>
      <c r="AS195" s="229">
        <v>0</v>
      </c>
      <c r="AT195" s="230">
        <v>0</v>
      </c>
      <c r="AU195" s="229">
        <v>0</v>
      </c>
      <c r="AV195" s="230">
        <v>0</v>
      </c>
      <c r="AW195" s="241">
        <v>0</v>
      </c>
      <c r="AX195" s="242" t="s">
        <v>1823</v>
      </c>
      <c r="AY195" s="241">
        <v>0</v>
      </c>
      <c r="AZ195" s="242" t="s">
        <v>1823</v>
      </c>
      <c r="BA195" s="241">
        <v>0</v>
      </c>
      <c r="BB195" s="242" t="s">
        <v>1823</v>
      </c>
      <c r="BC195" s="241">
        <v>0</v>
      </c>
      <c r="BD195" s="242" t="s">
        <v>1823</v>
      </c>
      <c r="BE195" s="229">
        <v>0</v>
      </c>
      <c r="BF195" s="229">
        <v>0</v>
      </c>
      <c r="BG195" s="241">
        <v>0</v>
      </c>
      <c r="BH195" s="242" t="s">
        <v>1823</v>
      </c>
      <c r="BI195" s="229">
        <v>0</v>
      </c>
      <c r="BJ195" s="230">
        <v>0</v>
      </c>
      <c r="BK195" s="241">
        <v>0</v>
      </c>
      <c r="BL195" s="242" t="s">
        <v>1823</v>
      </c>
      <c r="BM195" s="241">
        <v>0</v>
      </c>
      <c r="BN195" s="242" t="s">
        <v>1823</v>
      </c>
      <c r="BO195" s="247"/>
      <c r="BP195" s="248"/>
      <c r="BQ195" s="249"/>
      <c r="BR195" s="248"/>
      <c r="BS195" s="249"/>
      <c r="BT195" s="248"/>
      <c r="BU195" s="249"/>
      <c r="BV195" s="248"/>
      <c r="BW195" s="249"/>
      <c r="BX195" s="248"/>
      <c r="BY195" s="249"/>
      <c r="BZ195" s="248"/>
      <c r="CA195" s="249"/>
      <c r="CB195" s="370" t="s">
        <v>768</v>
      </c>
      <c r="CC195" s="357" t="s">
        <v>812</v>
      </c>
      <c r="CD195" s="357"/>
      <c r="CE195" s="237"/>
      <c r="CF195" s="236"/>
      <c r="CT195" s="437">
        <f t="shared" si="993"/>
        <v>0</v>
      </c>
      <c r="CU195" s="437">
        <f t="shared" si="997"/>
        <v>0</v>
      </c>
      <c r="CV195" s="437">
        <f t="shared" si="998"/>
        <v>0</v>
      </c>
      <c r="CW195" s="437">
        <f t="shared" si="1005"/>
        <v>0</v>
      </c>
      <c r="CX195" s="437">
        <f t="shared" si="999"/>
        <v>0</v>
      </c>
      <c r="CY195" s="437">
        <f t="shared" si="1006"/>
        <v>0</v>
      </c>
      <c r="CZ195" s="437">
        <f t="shared" si="995"/>
        <v>0</v>
      </c>
      <c r="DA195" s="437">
        <f t="shared" si="936"/>
        <v>2</v>
      </c>
      <c r="DB195" s="437">
        <f t="shared" si="937"/>
        <v>2</v>
      </c>
      <c r="DC195" s="437">
        <f t="shared" si="949"/>
        <v>0</v>
      </c>
      <c r="DD195" s="437">
        <f t="shared" si="996"/>
        <v>0</v>
      </c>
      <c r="DE195" s="437">
        <f t="shared" si="938"/>
        <v>0</v>
      </c>
      <c r="DF195" s="437">
        <f t="shared" si="982"/>
        <v>0</v>
      </c>
      <c r="DG195" s="496">
        <f t="shared" si="939"/>
        <v>0</v>
      </c>
      <c r="DH195" s="496">
        <f t="shared" si="967"/>
        <v>0</v>
      </c>
      <c r="DI195" s="496">
        <f t="shared" si="994"/>
        <v>0</v>
      </c>
      <c r="DJ195" s="496">
        <f t="shared" si="969"/>
        <v>0</v>
      </c>
      <c r="DK195" s="437">
        <f t="shared" si="970"/>
        <v>0</v>
      </c>
      <c r="DL195" s="633"/>
      <c r="DM195" s="633"/>
      <c r="DO195" s="447" t="e">
        <f t="shared" si="1009"/>
        <v>#REF!</v>
      </c>
      <c r="DP195" s="447" t="e">
        <f t="shared" si="1010"/>
        <v>#REF!</v>
      </c>
      <c r="DQ195" s="447" t="e">
        <f t="shared" si="1011"/>
        <v>#REF!</v>
      </c>
      <c r="DR195" s="447" t="e">
        <f t="shared" si="1012"/>
        <v>#REF!</v>
      </c>
      <c r="DS195" s="447" t="e">
        <f t="shared" si="1013"/>
        <v>#REF!</v>
      </c>
      <c r="DT195" s="447" t="e">
        <f t="shared" si="1014"/>
        <v>#REF!</v>
      </c>
      <c r="DU195" s="447" t="e">
        <f t="shared" si="1015"/>
        <v>#REF!</v>
      </c>
      <c r="DV195" s="447" t="e">
        <f t="shared" si="1016"/>
        <v>#REF!</v>
      </c>
      <c r="DW195" s="447" t="e">
        <f t="shared" si="1017"/>
        <v>#REF!</v>
      </c>
      <c r="DX195" s="447" t="e">
        <f t="shared" si="1018"/>
        <v>#REF!</v>
      </c>
      <c r="DY195" s="447" t="e">
        <f t="shared" si="1019"/>
        <v>#REF!</v>
      </c>
      <c r="DZ195" s="447" t="e">
        <f t="shared" si="1020"/>
        <v>#REF!</v>
      </c>
      <c r="EA195" s="447" t="e">
        <f t="shared" si="1021"/>
        <v>#REF!</v>
      </c>
      <c r="EB195" s="447" t="e">
        <f t="shared" si="1022"/>
        <v>#REF!</v>
      </c>
      <c r="EC195" s="447" t="e">
        <f t="shared" si="1023"/>
        <v>#REF!</v>
      </c>
      <c r="ED195" s="447" t="e">
        <f t="shared" si="1024"/>
        <v>#REF!</v>
      </c>
      <c r="EE195" s="240" t="e">
        <f t="shared" si="1025"/>
        <v>#REF!</v>
      </c>
    </row>
    <row r="196" spans="1:135" ht="16.5">
      <c r="A196" s="51" t="s">
        <v>1266</v>
      </c>
      <c r="B196" s="216" t="s">
        <v>31</v>
      </c>
      <c r="D196" s="222" t="s">
        <v>441</v>
      </c>
      <c r="E196" s="216" t="s">
        <v>1042</v>
      </c>
      <c r="F196" s="222" t="s">
        <v>1055</v>
      </c>
      <c r="G196" s="411" t="s">
        <v>443</v>
      </c>
      <c r="H196" s="226">
        <v>0</v>
      </c>
      <c r="I196" s="227">
        <v>0</v>
      </c>
      <c r="J196" s="353">
        <v>0</v>
      </c>
      <c r="K196" s="230">
        <v>0</v>
      </c>
      <c r="L196" s="20">
        <v>0</v>
      </c>
      <c r="M196" s="168" t="s">
        <v>1823</v>
      </c>
      <c r="N196" s="353">
        <v>0</v>
      </c>
      <c r="O196" s="338">
        <v>0</v>
      </c>
      <c r="P196" s="353">
        <v>0</v>
      </c>
      <c r="Q196" s="230">
        <v>0</v>
      </c>
      <c r="R196" s="20">
        <v>0</v>
      </c>
      <c r="S196" s="168" t="s">
        <v>1823</v>
      </c>
      <c r="T196" s="353">
        <v>0</v>
      </c>
      <c r="U196" s="338">
        <v>0</v>
      </c>
      <c r="V196" s="353">
        <v>0</v>
      </c>
      <c r="W196" s="227">
        <v>1</v>
      </c>
      <c r="X196" s="10">
        <v>0</v>
      </c>
      <c r="Y196" s="4">
        <v>1</v>
      </c>
      <c r="Z196" s="20">
        <v>0</v>
      </c>
      <c r="AA196" s="166" t="s">
        <v>1823</v>
      </c>
      <c r="AB196" s="555">
        <v>0</v>
      </c>
      <c r="AC196" s="528">
        <v>0</v>
      </c>
      <c r="AD196" s="226">
        <v>0</v>
      </c>
      <c r="AE196" s="227">
        <v>0</v>
      </c>
      <c r="AF196" s="226">
        <v>0</v>
      </c>
      <c r="AG196" s="4">
        <v>0</v>
      </c>
      <c r="AH196" s="226">
        <v>0</v>
      </c>
      <c r="AI196" s="163">
        <v>0</v>
      </c>
      <c r="AJ196" s="246"/>
      <c r="AK196" s="355">
        <v>0</v>
      </c>
      <c r="AL196" s="227">
        <v>0</v>
      </c>
      <c r="AM196" s="501">
        <v>0</v>
      </c>
      <c r="AN196" s="259" t="s">
        <v>1823</v>
      </c>
      <c r="AO196" s="369">
        <v>0</v>
      </c>
      <c r="AP196" s="227">
        <v>0</v>
      </c>
      <c r="AQ196" s="241">
        <f t="shared" si="1034"/>
        <v>0</v>
      </c>
      <c r="AR196" s="242" t="s">
        <v>1823</v>
      </c>
      <c r="AS196" s="229">
        <v>0</v>
      </c>
      <c r="AT196" s="230">
        <v>0</v>
      </c>
      <c r="AU196" s="229">
        <v>0</v>
      </c>
      <c r="AV196" s="230">
        <v>0</v>
      </c>
      <c r="AW196" s="241">
        <v>0</v>
      </c>
      <c r="AX196" s="242" t="s">
        <v>1823</v>
      </c>
      <c r="AY196" s="241">
        <f t="shared" ref="AY196" si="1048">+BA196</f>
        <v>0</v>
      </c>
      <c r="AZ196" s="242" t="s">
        <v>1823</v>
      </c>
      <c r="BA196" s="241">
        <f t="shared" ref="BA196" si="1049">+BC196</f>
        <v>0</v>
      </c>
      <c r="BB196" s="242" t="s">
        <v>1823</v>
      </c>
      <c r="BC196" s="241">
        <f t="shared" ref="BC196" si="1050">+BE196</f>
        <v>0</v>
      </c>
      <c r="BD196" s="242" t="s">
        <v>1823</v>
      </c>
      <c r="BE196" s="229">
        <v>0</v>
      </c>
      <c r="BF196" s="229">
        <v>0</v>
      </c>
      <c r="BG196" s="241">
        <f t="shared" ref="BG196" si="1051">+BI196</f>
        <v>0</v>
      </c>
      <c r="BH196" s="242" t="s">
        <v>1823</v>
      </c>
      <c r="BI196" s="229">
        <v>0</v>
      </c>
      <c r="BJ196" s="230">
        <v>0</v>
      </c>
      <c r="BK196" s="241">
        <f t="shared" ref="BK196" si="1052">+BM196</f>
        <v>0</v>
      </c>
      <c r="BL196" s="242" t="s">
        <v>1823</v>
      </c>
      <c r="BM196" s="241">
        <f t="shared" ref="BM196" si="1053">+BO196</f>
        <v>0</v>
      </c>
      <c r="BN196" s="242" t="s">
        <v>1823</v>
      </c>
      <c r="BO196" s="247"/>
      <c r="BP196" s="248"/>
      <c r="BQ196" s="249"/>
      <c r="BR196" s="248"/>
      <c r="BS196" s="249"/>
      <c r="BT196" s="248"/>
      <c r="BU196" s="249"/>
      <c r="BV196" s="248"/>
      <c r="BW196" s="249"/>
      <c r="BX196" s="248"/>
      <c r="BY196" s="249"/>
      <c r="BZ196" s="248"/>
      <c r="CA196" s="249"/>
      <c r="CB196" s="370" t="s">
        <v>768</v>
      </c>
      <c r="CC196" s="357" t="s">
        <v>812</v>
      </c>
      <c r="CD196" s="357"/>
      <c r="CE196" s="237"/>
      <c r="CF196" s="236"/>
      <c r="CT196" s="437">
        <f t="shared" si="993"/>
        <v>0</v>
      </c>
      <c r="CU196" s="437">
        <f t="shared" si="997"/>
        <v>0</v>
      </c>
      <c r="CV196" s="437">
        <f t="shared" si="998"/>
        <v>0</v>
      </c>
      <c r="CW196" s="437">
        <f t="shared" si="1005"/>
        <v>0</v>
      </c>
      <c r="CX196" s="437">
        <f t="shared" si="999"/>
        <v>0</v>
      </c>
      <c r="CY196" s="437">
        <f t="shared" si="1006"/>
        <v>0</v>
      </c>
      <c r="CZ196" s="437">
        <f t="shared" si="995"/>
        <v>0</v>
      </c>
      <c r="DA196" s="437">
        <f t="shared" si="936"/>
        <v>1</v>
      </c>
      <c r="DB196" s="437">
        <f t="shared" si="937"/>
        <v>1</v>
      </c>
      <c r="DC196" s="437">
        <f t="shared" si="949"/>
        <v>0</v>
      </c>
      <c r="DD196" s="437">
        <f t="shared" si="996"/>
        <v>0</v>
      </c>
      <c r="DE196" s="437">
        <f t="shared" si="938"/>
        <v>0</v>
      </c>
      <c r="DF196" s="437">
        <f t="shared" si="982"/>
        <v>0</v>
      </c>
      <c r="DG196" s="496">
        <f t="shared" si="939"/>
        <v>0</v>
      </c>
      <c r="DH196" s="496">
        <f t="shared" si="967"/>
        <v>0</v>
      </c>
      <c r="DI196" s="496">
        <f t="shared" si="994"/>
        <v>0</v>
      </c>
      <c r="DJ196" s="496">
        <f t="shared" si="969"/>
        <v>0</v>
      </c>
      <c r="DK196" s="437">
        <f t="shared" si="970"/>
        <v>0</v>
      </c>
      <c r="DL196" s="633"/>
      <c r="DM196" s="633"/>
      <c r="DO196" s="447" t="e">
        <f t="shared" si="1009"/>
        <v>#REF!</v>
      </c>
      <c r="DP196" s="447" t="e">
        <f t="shared" si="1010"/>
        <v>#REF!</v>
      </c>
      <c r="DQ196" s="447" t="e">
        <f t="shared" si="1011"/>
        <v>#REF!</v>
      </c>
      <c r="DR196" s="447" t="e">
        <f t="shared" si="1012"/>
        <v>#REF!</v>
      </c>
      <c r="DS196" s="447" t="e">
        <f t="shared" si="1013"/>
        <v>#REF!</v>
      </c>
      <c r="DT196" s="447" t="e">
        <f t="shared" si="1014"/>
        <v>#REF!</v>
      </c>
      <c r="DU196" s="447" t="e">
        <f t="shared" si="1015"/>
        <v>#REF!</v>
      </c>
      <c r="DV196" s="447" t="e">
        <f t="shared" si="1016"/>
        <v>#REF!</v>
      </c>
      <c r="DW196" s="447" t="e">
        <f t="shared" si="1017"/>
        <v>#REF!</v>
      </c>
      <c r="DX196" s="447" t="e">
        <f t="shared" si="1018"/>
        <v>#REF!</v>
      </c>
      <c r="DY196" s="447" t="e">
        <f t="shared" si="1019"/>
        <v>#REF!</v>
      </c>
      <c r="DZ196" s="447" t="e">
        <f t="shared" si="1020"/>
        <v>#REF!</v>
      </c>
      <c r="EA196" s="447" t="e">
        <f t="shared" si="1021"/>
        <v>#REF!</v>
      </c>
      <c r="EB196" s="447" t="e">
        <f t="shared" si="1022"/>
        <v>#REF!</v>
      </c>
      <c r="EC196" s="447" t="e">
        <f t="shared" si="1023"/>
        <v>#REF!</v>
      </c>
      <c r="ED196" s="447" t="e">
        <f t="shared" si="1024"/>
        <v>#REF!</v>
      </c>
      <c r="EE196" s="240" t="e">
        <f t="shared" si="1025"/>
        <v>#REF!</v>
      </c>
    </row>
    <row r="197" spans="1:135" s="455" customFormat="1" ht="17.25" thickBot="1">
      <c r="A197" s="440" t="s">
        <v>1227</v>
      </c>
      <c r="B197" s="455" t="s">
        <v>31</v>
      </c>
      <c r="D197" s="456" t="s">
        <v>385</v>
      </c>
      <c r="E197" s="455" t="s">
        <v>1040</v>
      </c>
      <c r="F197" s="456" t="s">
        <v>1141</v>
      </c>
      <c r="G197" s="457" t="s">
        <v>1282</v>
      </c>
      <c r="H197" s="458">
        <f>+J197</f>
        <v>0</v>
      </c>
      <c r="I197" s="459" t="s">
        <v>1823</v>
      </c>
      <c r="J197" s="460">
        <v>0</v>
      </c>
      <c r="K197" s="362">
        <v>0</v>
      </c>
      <c r="L197" s="458">
        <f>+N197</f>
        <v>0</v>
      </c>
      <c r="M197" s="459" t="s">
        <v>1823</v>
      </c>
      <c r="N197" s="461">
        <v>0</v>
      </c>
      <c r="O197" s="462">
        <v>0</v>
      </c>
      <c r="P197" s="458">
        <f>+R197</f>
        <v>0</v>
      </c>
      <c r="Q197" s="459" t="s">
        <v>1823</v>
      </c>
      <c r="R197" s="460">
        <v>0</v>
      </c>
      <c r="S197" s="362">
        <v>0</v>
      </c>
      <c r="T197" s="461">
        <v>0</v>
      </c>
      <c r="U197" s="462">
        <v>0</v>
      </c>
      <c r="V197" s="458">
        <f>+X197</f>
        <v>0</v>
      </c>
      <c r="W197" s="459" t="s">
        <v>1823</v>
      </c>
      <c r="X197" s="241">
        <f>+Z197</f>
        <v>0</v>
      </c>
      <c r="Y197" s="242" t="s">
        <v>1823</v>
      </c>
      <c r="Z197" s="263">
        <v>0</v>
      </c>
      <c r="AA197" s="263">
        <v>0</v>
      </c>
      <c r="AB197" s="529">
        <f>+AD197</f>
        <v>0</v>
      </c>
      <c r="AC197" s="530" t="s">
        <v>1823</v>
      </c>
      <c r="AD197" s="463">
        <v>0</v>
      </c>
      <c r="AE197" s="464">
        <v>10</v>
      </c>
      <c r="AF197" s="482" t="s">
        <v>1823</v>
      </c>
      <c r="AG197" s="328">
        <f>+AE197</f>
        <v>10</v>
      </c>
      <c r="AH197" s="482" t="s">
        <v>1823</v>
      </c>
      <c r="AI197" s="328">
        <f>+AG197</f>
        <v>10</v>
      </c>
      <c r="AJ197" s="246"/>
      <c r="AK197" s="482" t="s">
        <v>1823</v>
      </c>
      <c r="AL197" s="517">
        <f>+AI197</f>
        <v>10</v>
      </c>
      <c r="AM197" s="225">
        <v>0</v>
      </c>
      <c r="AN197" s="227">
        <v>12</v>
      </c>
      <c r="AO197" s="482" t="s">
        <v>1823</v>
      </c>
      <c r="AP197" s="328">
        <f>+AN197</f>
        <v>12</v>
      </c>
      <c r="AQ197" s="465" t="s">
        <v>1823</v>
      </c>
      <c r="AR197" s="466">
        <f>+AT197</f>
        <v>12</v>
      </c>
      <c r="AS197" s="467">
        <v>0</v>
      </c>
      <c r="AT197" s="468">
        <v>12</v>
      </c>
      <c r="AU197" s="460">
        <v>0</v>
      </c>
      <c r="AV197" s="362">
        <v>12</v>
      </c>
      <c r="AW197" s="465" t="s">
        <v>1823</v>
      </c>
      <c r="AX197" s="466">
        <f t="shared" ref="AX197" si="1054">+AZ197</f>
        <v>12</v>
      </c>
      <c r="AY197" s="465" t="s">
        <v>1823</v>
      </c>
      <c r="AZ197" s="466">
        <f t="shared" ref="AZ197" si="1055">+BB197</f>
        <v>12</v>
      </c>
      <c r="BA197" s="465" t="s">
        <v>1823</v>
      </c>
      <c r="BB197" s="466">
        <f t="shared" ref="BB197" si="1056">+BD197</f>
        <v>12</v>
      </c>
      <c r="BC197" s="465" t="s">
        <v>1823</v>
      </c>
      <c r="BD197" s="466">
        <f t="shared" ref="BD197" si="1057">+BF197</f>
        <v>12</v>
      </c>
      <c r="BE197" s="465" t="s">
        <v>1823</v>
      </c>
      <c r="BF197" s="466">
        <f t="shared" ref="BF197" si="1058">+BH197</f>
        <v>12</v>
      </c>
      <c r="BG197" s="465" t="s">
        <v>1823</v>
      </c>
      <c r="BH197" s="466">
        <f t="shared" ref="BH197" si="1059">+BJ197</f>
        <v>12</v>
      </c>
      <c r="BI197" s="465" t="s">
        <v>1823</v>
      </c>
      <c r="BJ197" s="466">
        <f t="shared" ref="BJ197" si="1060">+BL197</f>
        <v>12</v>
      </c>
      <c r="BK197" s="465" t="s">
        <v>1823</v>
      </c>
      <c r="BL197" s="466">
        <f t="shared" ref="BL197" si="1061">+BN197</f>
        <v>12</v>
      </c>
      <c r="BM197" s="361">
        <v>0</v>
      </c>
      <c r="BN197" s="361">
        <v>12</v>
      </c>
      <c r="BO197" s="469"/>
      <c r="BP197" s="470"/>
      <c r="BQ197" s="471"/>
      <c r="BR197" s="470"/>
      <c r="BS197" s="471"/>
      <c r="BT197" s="470"/>
      <c r="BU197" s="471"/>
      <c r="BV197" s="470"/>
      <c r="BW197" s="471"/>
      <c r="BX197" s="470"/>
      <c r="BY197" s="471">
        <v>3</v>
      </c>
      <c r="BZ197" s="470"/>
      <c r="CA197" s="471"/>
      <c r="CB197" s="472" t="s">
        <v>656</v>
      </c>
      <c r="CC197" s="455" t="s">
        <v>655</v>
      </c>
      <c r="CE197" s="361"/>
      <c r="CF197" s="362"/>
      <c r="CQ197" s="473">
        <f>MAX(H197:AI197)</f>
        <v>10</v>
      </c>
      <c r="CT197" s="474">
        <f t="shared" si="993"/>
        <v>0</v>
      </c>
      <c r="CU197" s="474">
        <f t="shared" si="997"/>
        <v>0</v>
      </c>
      <c r="CV197" s="474">
        <f t="shared" si="998"/>
        <v>0</v>
      </c>
      <c r="CW197" s="474">
        <f t="shared" si="1005"/>
        <v>0</v>
      </c>
      <c r="CX197" s="474">
        <f t="shared" si="999"/>
        <v>0</v>
      </c>
      <c r="CY197" s="474">
        <f t="shared" si="1006"/>
        <v>0</v>
      </c>
      <c r="CZ197" s="474">
        <f t="shared" si="995"/>
        <v>0</v>
      </c>
      <c r="DA197" s="474">
        <f t="shared" si="936"/>
        <v>0</v>
      </c>
      <c r="DB197" s="474">
        <f t="shared" si="937"/>
        <v>0</v>
      </c>
      <c r="DC197" s="474">
        <f t="shared" si="949"/>
        <v>0</v>
      </c>
      <c r="DD197" s="474">
        <f t="shared" si="996"/>
        <v>0</v>
      </c>
      <c r="DE197" s="474">
        <f t="shared" si="938"/>
        <v>10</v>
      </c>
      <c r="DF197" s="474">
        <f>+AG197</f>
        <v>10</v>
      </c>
      <c r="DG197" s="497">
        <f>+AI197</f>
        <v>10</v>
      </c>
      <c r="DH197" s="496">
        <f>+AL197</f>
        <v>10</v>
      </c>
      <c r="DI197" s="496">
        <f t="shared" si="994"/>
        <v>12</v>
      </c>
      <c r="DJ197" s="496">
        <f>+AP197</f>
        <v>12</v>
      </c>
      <c r="DK197" s="437">
        <f>+AR197</f>
        <v>12</v>
      </c>
      <c r="DL197" s="633"/>
      <c r="DM197" s="633"/>
      <c r="DN197" s="237"/>
      <c r="DO197" s="447" t="e">
        <f t="shared" si="1009"/>
        <v>#REF!</v>
      </c>
      <c r="DP197" s="447" t="e">
        <f t="shared" si="1010"/>
        <v>#REF!</v>
      </c>
      <c r="DQ197" s="447" t="e">
        <f t="shared" si="1011"/>
        <v>#REF!</v>
      </c>
      <c r="DR197" s="447" t="e">
        <f t="shared" si="1012"/>
        <v>#REF!</v>
      </c>
      <c r="DS197" s="447" t="e">
        <f t="shared" si="1013"/>
        <v>#REF!</v>
      </c>
      <c r="DT197" s="447" t="e">
        <f t="shared" si="1014"/>
        <v>#REF!</v>
      </c>
      <c r="DU197" s="447" t="e">
        <f t="shared" si="1015"/>
        <v>#REF!</v>
      </c>
      <c r="DV197" s="447" t="e">
        <f t="shared" si="1016"/>
        <v>#REF!</v>
      </c>
      <c r="DW197" s="447" t="e">
        <f t="shared" si="1017"/>
        <v>#REF!</v>
      </c>
      <c r="DX197" s="447" t="e">
        <f t="shared" si="1018"/>
        <v>#REF!</v>
      </c>
      <c r="DY197" s="447" t="e">
        <f t="shared" si="1019"/>
        <v>#REF!</v>
      </c>
      <c r="DZ197" s="447" t="e">
        <f t="shared" si="1020"/>
        <v>#REF!</v>
      </c>
      <c r="EA197" s="447" t="e">
        <f t="shared" si="1021"/>
        <v>#REF!</v>
      </c>
      <c r="EB197" s="447" t="e">
        <f t="shared" si="1022"/>
        <v>#REF!</v>
      </c>
      <c r="EC197" s="447" t="e">
        <f t="shared" si="1023"/>
        <v>#REF!</v>
      </c>
      <c r="ED197" s="447" t="e">
        <f t="shared" si="1024"/>
        <v>#REF!</v>
      </c>
      <c r="EE197" s="240" t="e">
        <f t="shared" si="1025"/>
        <v>#REF!</v>
      </c>
    </row>
    <row r="198" spans="1:135" s="237" customFormat="1" ht="16.5">
      <c r="A198" s="484" t="s">
        <v>1496</v>
      </c>
      <c r="C198" s="622" t="s">
        <v>1496</v>
      </c>
      <c r="D198" s="690" t="s">
        <v>1087</v>
      </c>
      <c r="E198" s="691" t="s">
        <v>1043</v>
      </c>
      <c r="F198" s="484" t="s">
        <v>1087</v>
      </c>
      <c r="G198" s="694" t="s">
        <v>1483</v>
      </c>
      <c r="H198" s="257"/>
      <c r="I198" s="490"/>
      <c r="J198" s="441">
        <v>18</v>
      </c>
      <c r="K198" s="443"/>
      <c r="L198" s="257"/>
      <c r="M198" s="490"/>
      <c r="N198" s="257"/>
      <c r="O198" s="490"/>
      <c r="P198" s="257"/>
      <c r="Q198" s="490"/>
      <c r="R198" s="257"/>
      <c r="S198" s="490"/>
      <c r="T198" s="257"/>
      <c r="U198" s="101"/>
      <c r="V198" s="441">
        <v>104</v>
      </c>
      <c r="W198" s="479">
        <v>20</v>
      </c>
      <c r="X198" s="580"/>
      <c r="Y198" s="581"/>
      <c r="Z198" s="580"/>
      <c r="AA198" s="581"/>
      <c r="AB198" s="664"/>
      <c r="AC198" s="581"/>
      <c r="AD198" s="442">
        <v>30</v>
      </c>
      <c r="AE198" s="487"/>
      <c r="AF198" s="580"/>
      <c r="AG198" s="662"/>
      <c r="AH198" s="580"/>
      <c r="AI198" s="581"/>
      <c r="AJ198" s="246"/>
      <c r="AK198" s="580"/>
      <c r="AL198" s="662"/>
      <c r="AM198" s="580"/>
      <c r="AN198" s="581"/>
      <c r="AO198" s="664"/>
      <c r="AP198" s="581"/>
      <c r="AQ198" s="442">
        <v>77</v>
      </c>
      <c r="AR198" s="321"/>
      <c r="AS198" s="441">
        <v>108</v>
      </c>
      <c r="AT198" s="491">
        <v>30</v>
      </c>
      <c r="AU198" s="441">
        <v>125</v>
      </c>
      <c r="AV198" s="491">
        <v>38</v>
      </c>
      <c r="AW198" s="492"/>
      <c r="AX198" s="492"/>
      <c r="AY198" s="492"/>
      <c r="AZ198" s="491"/>
      <c r="BA198" s="492"/>
      <c r="BB198" s="492"/>
      <c r="BC198" s="492"/>
      <c r="BD198" s="492"/>
      <c r="BE198" s="492"/>
      <c r="BF198" s="492"/>
      <c r="BG198" s="492"/>
      <c r="BH198" s="492"/>
      <c r="BI198" s="492"/>
      <c r="BJ198" s="491"/>
      <c r="BK198" s="492"/>
      <c r="BL198" s="492"/>
      <c r="BM198" s="492"/>
      <c r="BN198" s="492"/>
      <c r="BO198" s="247"/>
      <c r="BP198" s="248"/>
      <c r="BQ198" s="249"/>
      <c r="BR198" s="248"/>
      <c r="BS198" s="249"/>
      <c r="BT198" s="248"/>
      <c r="BU198" s="249"/>
      <c r="BV198" s="248"/>
      <c r="BW198" s="249"/>
      <c r="BX198" s="248"/>
      <c r="BY198" s="249"/>
      <c r="BZ198" s="248"/>
      <c r="CA198" s="249"/>
      <c r="CB198" s="250"/>
      <c r="CE198" s="226"/>
      <c r="CF198" s="226"/>
      <c r="CQ198" s="340"/>
      <c r="CT198" s="437">
        <f t="shared" si="993"/>
        <v>0</v>
      </c>
      <c r="CU198" s="437">
        <f t="shared" si="997"/>
        <v>18</v>
      </c>
      <c r="CV198" s="437">
        <f t="shared" si="998"/>
        <v>0</v>
      </c>
      <c r="CW198" s="437">
        <f t="shared" si="1005"/>
        <v>0</v>
      </c>
      <c r="CX198" s="437">
        <f t="shared" si="999"/>
        <v>0</v>
      </c>
      <c r="CY198" s="437">
        <f t="shared" si="1006"/>
        <v>0</v>
      </c>
      <c r="CZ198" s="437">
        <f t="shared" si="995"/>
        <v>0</v>
      </c>
      <c r="DA198" s="437">
        <f t="shared" si="936"/>
        <v>124</v>
      </c>
      <c r="DB198" s="437">
        <f t="shared" si="937"/>
        <v>0</v>
      </c>
      <c r="DC198" s="437">
        <f t="shared" si="949"/>
        <v>0</v>
      </c>
      <c r="DD198" s="437">
        <f t="shared" si="996"/>
        <v>0</v>
      </c>
      <c r="DE198" s="437">
        <f t="shared" si="938"/>
        <v>30</v>
      </c>
      <c r="DF198" s="437">
        <f t="shared" ref="DF198:DF207" si="1062">IF(AG198="nd",+AF198,+AF198+AG198)</f>
        <v>0</v>
      </c>
      <c r="DG198" s="496">
        <f t="shared" ref="DG198:DG207" si="1063">IF(AI198="nd",+AH198,+AH198+AI198)</f>
        <v>0</v>
      </c>
      <c r="DH198" s="496">
        <f t="shared" ref="DH198:DH207" si="1064">IF(AL198="nd",+AK198,+AK198+AL198)</f>
        <v>0</v>
      </c>
      <c r="DI198" s="496">
        <f t="shared" si="994"/>
        <v>0</v>
      </c>
      <c r="DJ198" s="496">
        <f t="shared" ref="DJ198:DJ207" si="1065">IF(AP198="nd",+AO198,+AO198+AP198)</f>
        <v>0</v>
      </c>
      <c r="DK198" s="437">
        <f t="shared" ref="DK198:DK207" si="1066">IF(AR198="nd",+AQ198,+AQ198+AR198)</f>
        <v>77</v>
      </c>
      <c r="DL198" s="496"/>
      <c r="DM198" s="496"/>
      <c r="DN198" s="485" t="s">
        <v>1484</v>
      </c>
      <c r="DO198" s="447" t="e">
        <f t="shared" si="1009"/>
        <v>#REF!</v>
      </c>
      <c r="DP198" s="447" t="e">
        <f t="shared" si="1010"/>
        <v>#REF!</v>
      </c>
      <c r="DQ198" s="447" t="e">
        <f t="shared" si="1011"/>
        <v>#REF!</v>
      </c>
      <c r="DR198" s="447" t="e">
        <f t="shared" si="1012"/>
        <v>#REF!</v>
      </c>
      <c r="DS198" s="447" t="e">
        <f t="shared" si="1013"/>
        <v>#REF!</v>
      </c>
      <c r="DT198" s="447" t="e">
        <f t="shared" si="1014"/>
        <v>#REF!</v>
      </c>
      <c r="DU198" s="447" t="e">
        <f t="shared" si="1015"/>
        <v>#REF!</v>
      </c>
      <c r="DV198" s="447" t="e">
        <f t="shared" si="1016"/>
        <v>#REF!</v>
      </c>
      <c r="DW198" s="447" t="e">
        <f t="shared" si="1017"/>
        <v>#REF!</v>
      </c>
      <c r="DX198" s="447" t="e">
        <f t="shared" si="1018"/>
        <v>#REF!</v>
      </c>
      <c r="DY198" s="447" t="e">
        <f t="shared" si="1019"/>
        <v>#REF!</v>
      </c>
      <c r="DZ198" s="447" t="e">
        <f t="shared" si="1020"/>
        <v>#REF!</v>
      </c>
      <c r="EA198" s="447" t="e">
        <f t="shared" si="1021"/>
        <v>#REF!</v>
      </c>
      <c r="EB198" s="447" t="e">
        <f t="shared" si="1022"/>
        <v>#REF!</v>
      </c>
      <c r="EC198" s="447" t="e">
        <f t="shared" si="1023"/>
        <v>#REF!</v>
      </c>
      <c r="ED198" s="447" t="e">
        <f t="shared" si="1024"/>
        <v>#REF!</v>
      </c>
      <c r="EE198" s="240" t="e">
        <f t="shared" si="1025"/>
        <v>#REF!</v>
      </c>
    </row>
    <row r="199" spans="1:135" s="237" customFormat="1" ht="16.5">
      <c r="A199" s="484" t="s">
        <v>1496</v>
      </c>
      <c r="C199" s="622" t="s">
        <v>1496</v>
      </c>
      <c r="D199" s="692" t="s">
        <v>1087</v>
      </c>
      <c r="E199" s="693" t="s">
        <v>1043</v>
      </c>
      <c r="F199" s="484" t="s">
        <v>1087</v>
      </c>
      <c r="G199" s="695" t="s">
        <v>1514</v>
      </c>
      <c r="H199" s="257"/>
      <c r="I199" s="490"/>
      <c r="J199" s="442">
        <f>-76-18</f>
        <v>-94</v>
      </c>
      <c r="K199" s="445">
        <v>-22</v>
      </c>
      <c r="L199" s="257"/>
      <c r="M199" s="445">
        <v>-18</v>
      </c>
      <c r="N199" s="257"/>
      <c r="O199" s="490"/>
      <c r="P199" s="257"/>
      <c r="Q199" s="490"/>
      <c r="R199" s="257"/>
      <c r="S199" s="490"/>
      <c r="T199" s="442">
        <f>-90-U199</f>
        <v>-73</v>
      </c>
      <c r="U199" s="445">
        <v>-17</v>
      </c>
      <c r="V199" s="400"/>
      <c r="W199" s="101"/>
      <c r="X199" s="536">
        <v>-50</v>
      </c>
      <c r="Y199" s="530"/>
      <c r="Z199" s="529"/>
      <c r="AA199" s="530"/>
      <c r="AB199" s="239"/>
      <c r="AC199" s="530"/>
      <c r="AD199" s="257"/>
      <c r="AE199" s="285"/>
      <c r="AF199" s="529"/>
      <c r="AG199" s="252"/>
      <c r="AH199" s="529"/>
      <c r="AI199" s="530"/>
      <c r="AJ199" s="246"/>
      <c r="AK199" s="529"/>
      <c r="AL199" s="252"/>
      <c r="AM199" s="529"/>
      <c r="AN199" s="530"/>
      <c r="AO199" s="239"/>
      <c r="AP199" s="530"/>
      <c r="AQ199" s="483"/>
      <c r="AR199" s="253"/>
      <c r="AS199" s="483"/>
      <c r="AT199" s="253"/>
      <c r="AU199" s="483"/>
      <c r="AV199" s="253"/>
      <c r="AW199" s="239"/>
      <c r="AX199" s="239"/>
      <c r="AY199" s="239"/>
      <c r="AZ199" s="253"/>
      <c r="BA199" s="239"/>
      <c r="BB199" s="239"/>
      <c r="BC199" s="239"/>
      <c r="BD199" s="239"/>
      <c r="BE199" s="239"/>
      <c r="BF199" s="239"/>
      <c r="BG199" s="239"/>
      <c r="BH199" s="239"/>
      <c r="BI199" s="239"/>
      <c r="BJ199" s="253"/>
      <c r="BK199" s="239"/>
      <c r="BL199" s="239"/>
      <c r="BM199" s="239"/>
      <c r="BN199" s="239"/>
      <c r="BO199" s="247"/>
      <c r="BP199" s="248"/>
      <c r="BQ199" s="249"/>
      <c r="BR199" s="248"/>
      <c r="BS199" s="249"/>
      <c r="BT199" s="248"/>
      <c r="BU199" s="249"/>
      <c r="BV199" s="248"/>
      <c r="BW199" s="249"/>
      <c r="BX199" s="248"/>
      <c r="BY199" s="249"/>
      <c r="BZ199" s="248"/>
      <c r="CA199" s="249"/>
      <c r="CB199" s="250"/>
      <c r="CE199" s="226"/>
      <c r="CF199" s="226"/>
      <c r="CQ199" s="340"/>
      <c r="CT199" s="437">
        <f t="shared" si="993"/>
        <v>0</v>
      </c>
      <c r="CU199" s="437">
        <f t="shared" si="997"/>
        <v>-116</v>
      </c>
      <c r="CV199" s="437">
        <f t="shared" si="998"/>
        <v>-18</v>
      </c>
      <c r="CW199" s="437">
        <f t="shared" si="1005"/>
        <v>0</v>
      </c>
      <c r="CX199" s="437">
        <f t="shared" si="999"/>
        <v>0</v>
      </c>
      <c r="CY199" s="437">
        <f t="shared" si="1006"/>
        <v>0</v>
      </c>
      <c r="CZ199" s="437">
        <f t="shared" si="995"/>
        <v>-90</v>
      </c>
      <c r="DA199" s="437">
        <f t="shared" si="936"/>
        <v>0</v>
      </c>
      <c r="DB199" s="437">
        <f t="shared" si="937"/>
        <v>-50</v>
      </c>
      <c r="DC199" s="437">
        <f t="shared" si="949"/>
        <v>0</v>
      </c>
      <c r="DD199" s="437">
        <f t="shared" si="996"/>
        <v>0</v>
      </c>
      <c r="DE199" s="437">
        <f t="shared" si="938"/>
        <v>0</v>
      </c>
      <c r="DF199" s="437">
        <f t="shared" si="1062"/>
        <v>0</v>
      </c>
      <c r="DG199" s="496">
        <f t="shared" si="1063"/>
        <v>0</v>
      </c>
      <c r="DH199" s="496">
        <f t="shared" si="1064"/>
        <v>0</v>
      </c>
      <c r="DI199" s="496">
        <f t="shared" si="994"/>
        <v>0</v>
      </c>
      <c r="DJ199" s="496">
        <f t="shared" si="1065"/>
        <v>0</v>
      </c>
      <c r="DK199" s="437">
        <f t="shared" si="1066"/>
        <v>0</v>
      </c>
      <c r="DL199" s="496"/>
      <c r="DM199" s="496"/>
      <c r="DN199" s="485" t="s">
        <v>1515</v>
      </c>
      <c r="DO199" s="447" t="e">
        <f t="shared" si="1009"/>
        <v>#REF!</v>
      </c>
      <c r="DP199" s="447" t="e">
        <f t="shared" si="1010"/>
        <v>#REF!</v>
      </c>
      <c r="DQ199" s="447" t="e">
        <f t="shared" si="1011"/>
        <v>#REF!</v>
      </c>
      <c r="DR199" s="447" t="e">
        <f t="shared" si="1012"/>
        <v>#REF!</v>
      </c>
      <c r="DS199" s="447" t="e">
        <f t="shared" si="1013"/>
        <v>#REF!</v>
      </c>
      <c r="DT199" s="447" t="e">
        <f t="shared" si="1014"/>
        <v>#REF!</v>
      </c>
      <c r="DU199" s="447" t="e">
        <f t="shared" si="1015"/>
        <v>#REF!</v>
      </c>
      <c r="DV199" s="447" t="e">
        <f t="shared" si="1016"/>
        <v>#REF!</v>
      </c>
      <c r="DW199" s="447" t="e">
        <f t="shared" si="1017"/>
        <v>#REF!</v>
      </c>
      <c r="DX199" s="447" t="e">
        <f t="shared" si="1018"/>
        <v>#REF!</v>
      </c>
      <c r="DY199" s="447" t="e">
        <f t="shared" si="1019"/>
        <v>#REF!</v>
      </c>
      <c r="DZ199" s="447" t="e">
        <f t="shared" si="1020"/>
        <v>#REF!</v>
      </c>
      <c r="EA199" s="447" t="e">
        <f t="shared" si="1021"/>
        <v>#REF!</v>
      </c>
      <c r="EB199" s="447" t="e">
        <f t="shared" si="1022"/>
        <v>#REF!</v>
      </c>
      <c r="EC199" s="447" t="e">
        <f t="shared" si="1023"/>
        <v>#REF!</v>
      </c>
      <c r="ED199" s="447" t="e">
        <f t="shared" si="1024"/>
        <v>#REF!</v>
      </c>
      <c r="EE199" s="240" t="e">
        <f t="shared" si="1025"/>
        <v>#REF!</v>
      </c>
    </row>
    <row r="200" spans="1:135" s="894" customFormat="1" ht="17.25" thickBot="1">
      <c r="A200" s="893" t="s">
        <v>1496</v>
      </c>
      <c r="C200" s="926" t="s">
        <v>1496</v>
      </c>
      <c r="D200" s="895" t="s">
        <v>1087</v>
      </c>
      <c r="E200" s="896" t="s">
        <v>1043</v>
      </c>
      <c r="F200" s="893" t="s">
        <v>1087</v>
      </c>
      <c r="G200" s="897" t="s">
        <v>1508</v>
      </c>
      <c r="H200" s="898">
        <f>238-I200</f>
        <v>198</v>
      </c>
      <c r="I200" s="899">
        <v>40</v>
      </c>
      <c r="J200" s="898">
        <f>+H200</f>
        <v>198</v>
      </c>
      <c r="K200" s="899">
        <v>40</v>
      </c>
      <c r="L200" s="900">
        <v>140</v>
      </c>
      <c r="M200" s="901">
        <f>+K200+K199</f>
        <v>18</v>
      </c>
      <c r="N200" s="902">
        <f>+L200+L199</f>
        <v>140</v>
      </c>
      <c r="O200" s="901"/>
      <c r="P200" s="902">
        <v>140</v>
      </c>
      <c r="Q200" s="901"/>
      <c r="R200" s="902">
        <v>140</v>
      </c>
      <c r="S200" s="901"/>
      <c r="T200" s="902">
        <f>+R200</f>
        <v>140</v>
      </c>
      <c r="U200" s="901"/>
      <c r="V200" s="902">
        <v>50</v>
      </c>
      <c r="W200" s="903"/>
      <c r="X200" s="904">
        <v>50</v>
      </c>
      <c r="Y200" s="905"/>
      <c r="Z200" s="904">
        <v>0</v>
      </c>
      <c r="AA200" s="905"/>
      <c r="AB200" s="906">
        <v>0</v>
      </c>
      <c r="AC200" s="905"/>
      <c r="AD200" s="907"/>
      <c r="AE200" s="908"/>
      <c r="AF200" s="904"/>
      <c r="AG200" s="909"/>
      <c r="AH200" s="904"/>
      <c r="AI200" s="905"/>
      <c r="AJ200" s="910"/>
      <c r="AK200" s="904"/>
      <c r="AL200" s="909"/>
      <c r="AM200" s="904"/>
      <c r="AN200" s="905"/>
      <c r="AO200" s="906"/>
      <c r="AP200" s="905"/>
      <c r="AQ200" s="911"/>
      <c r="AR200" s="912"/>
      <c r="AS200" s="913"/>
      <c r="AT200" s="914"/>
      <c r="AU200" s="915"/>
      <c r="AV200" s="916"/>
      <c r="AW200" s="915"/>
      <c r="AX200" s="915"/>
      <c r="AY200" s="915"/>
      <c r="AZ200" s="916"/>
      <c r="BA200" s="915"/>
      <c r="BB200" s="915"/>
      <c r="BC200" s="915"/>
      <c r="BD200" s="915"/>
      <c r="BE200" s="915"/>
      <c r="BF200" s="915"/>
      <c r="BG200" s="915"/>
      <c r="BH200" s="915"/>
      <c r="BI200" s="915"/>
      <c r="BJ200" s="916"/>
      <c r="BK200" s="915"/>
      <c r="BL200" s="915"/>
      <c r="BM200" s="915"/>
      <c r="BN200" s="915"/>
      <c r="BO200" s="917"/>
      <c r="BP200" s="918"/>
      <c r="BQ200" s="919"/>
      <c r="BR200" s="918"/>
      <c r="BS200" s="919"/>
      <c r="BT200" s="918"/>
      <c r="BU200" s="919"/>
      <c r="BV200" s="918"/>
      <c r="BW200" s="919"/>
      <c r="BX200" s="918"/>
      <c r="BY200" s="919"/>
      <c r="BZ200" s="918"/>
      <c r="CA200" s="919"/>
      <c r="CB200" s="920"/>
      <c r="CE200" s="915"/>
      <c r="CF200" s="915"/>
      <c r="CQ200" s="921"/>
      <c r="CS200" s="921">
        <f>SUM(CT12:CT200)</f>
        <v>967</v>
      </c>
      <c r="CT200" s="922">
        <f t="shared" si="993"/>
        <v>238</v>
      </c>
      <c r="CU200" s="922">
        <f t="shared" si="997"/>
        <v>238</v>
      </c>
      <c r="CV200" s="922">
        <f t="shared" si="998"/>
        <v>158</v>
      </c>
      <c r="CW200" s="922">
        <f t="shared" si="1005"/>
        <v>140</v>
      </c>
      <c r="CX200" s="922">
        <f t="shared" si="999"/>
        <v>140</v>
      </c>
      <c r="CY200" s="922">
        <f t="shared" si="1006"/>
        <v>140</v>
      </c>
      <c r="CZ200" s="922">
        <f t="shared" si="995"/>
        <v>140</v>
      </c>
      <c r="DA200" s="922">
        <f t="shared" si="936"/>
        <v>50</v>
      </c>
      <c r="DB200" s="922">
        <f t="shared" si="937"/>
        <v>50</v>
      </c>
      <c r="DC200" s="922">
        <f t="shared" si="949"/>
        <v>0</v>
      </c>
      <c r="DD200" s="922">
        <f t="shared" si="996"/>
        <v>0</v>
      </c>
      <c r="DE200" s="922">
        <f t="shared" si="938"/>
        <v>0</v>
      </c>
      <c r="DF200" s="922">
        <f t="shared" si="1062"/>
        <v>0</v>
      </c>
      <c r="DG200" s="923">
        <f t="shared" si="1063"/>
        <v>0</v>
      </c>
      <c r="DH200" s="923">
        <f t="shared" si="1064"/>
        <v>0</v>
      </c>
      <c r="DI200" s="923">
        <f t="shared" si="994"/>
        <v>0</v>
      </c>
      <c r="DJ200" s="923">
        <f t="shared" si="1065"/>
        <v>0</v>
      </c>
      <c r="DK200" s="922">
        <f t="shared" si="1066"/>
        <v>0</v>
      </c>
      <c r="DL200" s="923"/>
      <c r="DM200" s="923"/>
      <c r="DN200" s="924" t="s">
        <v>1484</v>
      </c>
      <c r="DO200" s="925" t="e">
        <f t="shared" ref="DO200:DO201" si="1067">+CV200-CU200+DO199</f>
        <v>#REF!</v>
      </c>
      <c r="DP200" s="925" t="e">
        <f t="shared" ref="DP200:DP201" si="1068">+CW200-CV200+DP199</f>
        <v>#REF!</v>
      </c>
      <c r="DQ200" s="925" t="e">
        <f t="shared" ref="DQ200:DQ201" si="1069">+CX200-CW200+DQ199</f>
        <v>#REF!</v>
      </c>
      <c r="DR200" s="925" t="e">
        <f t="shared" ref="DR200:DR201" si="1070">+CY200-CX200+DR199</f>
        <v>#REF!</v>
      </c>
      <c r="DS200" s="925" t="e">
        <f t="shared" ref="DS200:DS201" si="1071">+CY200-CW200+DS199</f>
        <v>#REF!</v>
      </c>
      <c r="DT200" s="925" t="e">
        <f t="shared" ref="DT200:DT201" si="1072">+CZ200-CY200+DT199</f>
        <v>#REF!</v>
      </c>
      <c r="DU200" s="925" t="e">
        <f t="shared" ref="DU200:DU201" si="1073">+DA200-CZ200+DU199</f>
        <v>#REF!</v>
      </c>
      <c r="DV200" s="925" t="e">
        <f t="shared" ref="DV200:DV201" si="1074">+DB200-DA200+DV199</f>
        <v>#REF!</v>
      </c>
      <c r="DW200" s="925" t="e">
        <f t="shared" ref="DW200:DW201" si="1075">+DC200-DB200+DW199</f>
        <v>#REF!</v>
      </c>
      <c r="DX200" s="925" t="e">
        <f t="shared" ref="DX200:DX201" si="1076">+DD200-DB200+DX199</f>
        <v>#REF!</v>
      </c>
      <c r="DY200" s="925" t="e">
        <f t="shared" ref="DY200:DY201" si="1077">+DE200-DD200+DY199</f>
        <v>#REF!</v>
      </c>
      <c r="DZ200" s="925" t="e">
        <f t="shared" ref="DZ200:DZ201" si="1078">+DF200-DE200+DZ199</f>
        <v>#REF!</v>
      </c>
      <c r="EA200" s="925" t="e">
        <f t="shared" ref="EA200:EA201" si="1079">+DG200-DF200+EA199</f>
        <v>#REF!</v>
      </c>
      <c r="EB200" s="925" t="e">
        <f t="shared" ref="EB200:EB201" si="1080">+DH200-DI200+EB199</f>
        <v>#REF!</v>
      </c>
      <c r="EC200" s="925" t="e">
        <f t="shared" ref="EC200:EC201" si="1081">+DI200-DG200+EC199</f>
        <v>#REF!</v>
      </c>
      <c r="ED200" s="925" t="e">
        <f t="shared" ref="ED200:ED201" si="1082">+DJ200-DI200+ED199</f>
        <v>#REF!</v>
      </c>
      <c r="EE200" s="921" t="e">
        <f t="shared" ref="EE200:EE201" si="1083">+DK200-DJ200+EE199</f>
        <v>#REF!</v>
      </c>
    </row>
    <row r="201" spans="1:135" ht="17.25" thickTop="1">
      <c r="A201" s="216" t="s">
        <v>1227</v>
      </c>
      <c r="B201" s="216" t="s">
        <v>31</v>
      </c>
      <c r="D201" s="216" t="s">
        <v>1088</v>
      </c>
      <c r="E201" s="216" t="s">
        <v>1040</v>
      </c>
      <c r="F201" s="216" t="s">
        <v>1088</v>
      </c>
      <c r="G201" s="411" t="s">
        <v>75</v>
      </c>
      <c r="H201" s="239">
        <v>0</v>
      </c>
      <c r="I201" s="242" t="s">
        <v>1823</v>
      </c>
      <c r="J201" s="239">
        <v>0</v>
      </c>
      <c r="K201" s="242" t="s">
        <v>1823</v>
      </c>
      <c r="L201" s="239">
        <v>0</v>
      </c>
      <c r="M201" s="242" t="s">
        <v>1823</v>
      </c>
      <c r="N201" s="239">
        <v>0</v>
      </c>
      <c r="O201" s="242" t="s">
        <v>1823</v>
      </c>
      <c r="P201" s="226">
        <v>2</v>
      </c>
      <c r="Q201" s="227">
        <v>0</v>
      </c>
      <c r="R201" s="225">
        <v>2</v>
      </c>
      <c r="S201" s="227">
        <v>0</v>
      </c>
      <c r="T201" s="226">
        <v>2</v>
      </c>
      <c r="U201" s="227">
        <v>0</v>
      </c>
      <c r="V201" s="225">
        <v>2</v>
      </c>
      <c r="W201" s="227">
        <v>0</v>
      </c>
      <c r="X201" s="225">
        <v>2</v>
      </c>
      <c r="Y201" s="227">
        <v>0</v>
      </c>
      <c r="Z201" s="239">
        <f>+X201</f>
        <v>2</v>
      </c>
      <c r="AA201" s="242" t="s">
        <v>1823</v>
      </c>
      <c r="AB201" s="225">
        <v>2</v>
      </c>
      <c r="AC201" s="264">
        <v>0</v>
      </c>
      <c r="AD201" s="241">
        <f>+AF201</f>
        <v>1</v>
      </c>
      <c r="AE201" s="242" t="s">
        <v>1823</v>
      </c>
      <c r="AF201" s="225">
        <v>1</v>
      </c>
      <c r="AG201" s="264">
        <v>0</v>
      </c>
      <c r="AH201" s="241">
        <f t="shared" ref="AH201:AH206" si="1084">+AF201</f>
        <v>1</v>
      </c>
      <c r="AI201" s="242" t="s">
        <v>1823</v>
      </c>
      <c r="AJ201" s="246"/>
      <c r="AK201" s="270">
        <v>1</v>
      </c>
      <c r="AM201" s="560">
        <f t="shared" ref="AM201:AM206" si="1085">+AO201</f>
        <v>2</v>
      </c>
      <c r="AN201" s="561" t="s">
        <v>1823</v>
      </c>
      <c r="AO201" s="540">
        <v>2</v>
      </c>
      <c r="AP201" s="524">
        <v>0</v>
      </c>
      <c r="AQ201" s="239">
        <f>+AO201</f>
        <v>2</v>
      </c>
      <c r="AR201" s="242" t="s">
        <v>1823</v>
      </c>
      <c r="AS201" s="229">
        <v>2</v>
      </c>
      <c r="AT201" s="230">
        <v>0</v>
      </c>
      <c r="AU201" s="229">
        <v>2</v>
      </c>
      <c r="AV201" s="230">
        <v>0</v>
      </c>
      <c r="AW201" s="229">
        <v>2</v>
      </c>
      <c r="AX201" s="229">
        <v>0</v>
      </c>
      <c r="AY201" s="241">
        <f>+BA201</f>
        <v>2</v>
      </c>
      <c r="AZ201" s="242" t="s">
        <v>1823</v>
      </c>
      <c r="BA201" s="229">
        <v>2</v>
      </c>
      <c r="BB201" s="230">
        <v>0</v>
      </c>
      <c r="BC201" s="229">
        <v>2</v>
      </c>
      <c r="BD201" s="230">
        <v>0</v>
      </c>
      <c r="BE201" s="229">
        <v>2</v>
      </c>
      <c r="BF201" s="230">
        <v>0</v>
      </c>
      <c r="BG201" s="241">
        <v>0</v>
      </c>
      <c r="BH201" s="242" t="s">
        <v>1823</v>
      </c>
      <c r="BI201" s="241">
        <v>0</v>
      </c>
      <c r="BJ201" s="242" t="s">
        <v>1823</v>
      </c>
      <c r="BK201" s="241">
        <v>0</v>
      </c>
      <c r="BL201" s="242" t="s">
        <v>1823</v>
      </c>
      <c r="BM201" s="241">
        <v>0</v>
      </c>
      <c r="BN201" s="242" t="s">
        <v>1823</v>
      </c>
      <c r="BO201" s="247"/>
      <c r="BP201" s="248"/>
      <c r="BQ201" s="249"/>
      <c r="BR201" s="248"/>
      <c r="BS201" s="249"/>
      <c r="BT201" s="248"/>
      <c r="BU201" s="249"/>
      <c r="BV201" s="248"/>
      <c r="BW201" s="249"/>
      <c r="BX201" s="248"/>
      <c r="BY201" s="249"/>
      <c r="BZ201" s="248"/>
      <c r="CA201" s="249"/>
      <c r="CB201" s="236" t="s">
        <v>559</v>
      </c>
      <c r="CQ201" s="240">
        <f t="shared" ref="CQ201:CQ227" si="1086">MAX(H201:AI201)</f>
        <v>2</v>
      </c>
      <c r="CT201" s="437">
        <f t="shared" si="993"/>
        <v>0</v>
      </c>
      <c r="CU201" s="437">
        <f t="shared" si="997"/>
        <v>0</v>
      </c>
      <c r="CV201" s="437">
        <f t="shared" si="998"/>
        <v>0</v>
      </c>
      <c r="CW201" s="437">
        <f t="shared" si="1005"/>
        <v>0</v>
      </c>
      <c r="CX201" s="437">
        <f t="shared" si="999"/>
        <v>2</v>
      </c>
      <c r="CY201" s="437">
        <f t="shared" si="1006"/>
        <v>2</v>
      </c>
      <c r="CZ201" s="437">
        <f t="shared" si="995"/>
        <v>2</v>
      </c>
      <c r="DA201" s="437">
        <f t="shared" si="936"/>
        <v>2</v>
      </c>
      <c r="DB201" s="437">
        <f t="shared" si="937"/>
        <v>2</v>
      </c>
      <c r="DC201" s="437">
        <f t="shared" si="949"/>
        <v>2</v>
      </c>
      <c r="DD201" s="437">
        <f t="shared" si="996"/>
        <v>2</v>
      </c>
      <c r="DE201" s="437">
        <f t="shared" si="938"/>
        <v>1</v>
      </c>
      <c r="DF201" s="437">
        <f t="shared" si="1062"/>
        <v>1</v>
      </c>
      <c r="DG201" s="496">
        <f t="shared" si="1063"/>
        <v>1</v>
      </c>
      <c r="DH201" s="496">
        <f t="shared" si="1064"/>
        <v>1</v>
      </c>
      <c r="DI201" s="496">
        <f t="shared" si="994"/>
        <v>2</v>
      </c>
      <c r="DJ201" s="496">
        <f t="shared" si="1065"/>
        <v>2</v>
      </c>
      <c r="DK201" s="437">
        <f t="shared" si="1066"/>
        <v>2</v>
      </c>
      <c r="DL201" s="633"/>
      <c r="DM201" s="633"/>
      <c r="DO201" s="447" t="e">
        <f t="shared" si="1067"/>
        <v>#REF!</v>
      </c>
      <c r="DP201" s="447" t="e">
        <f t="shared" si="1068"/>
        <v>#REF!</v>
      </c>
      <c r="DQ201" s="447" t="e">
        <f t="shared" si="1069"/>
        <v>#REF!</v>
      </c>
      <c r="DR201" s="447" t="e">
        <f t="shared" si="1070"/>
        <v>#REF!</v>
      </c>
      <c r="DS201" s="447" t="e">
        <f t="shared" si="1071"/>
        <v>#REF!</v>
      </c>
      <c r="DT201" s="447" t="e">
        <f t="shared" si="1072"/>
        <v>#REF!</v>
      </c>
      <c r="DU201" s="447" t="e">
        <f t="shared" si="1073"/>
        <v>#REF!</v>
      </c>
      <c r="DV201" s="447" t="e">
        <f t="shared" si="1074"/>
        <v>#REF!</v>
      </c>
      <c r="DW201" s="447" t="e">
        <f t="shared" si="1075"/>
        <v>#REF!</v>
      </c>
      <c r="DX201" s="447" t="e">
        <f t="shared" si="1076"/>
        <v>#REF!</v>
      </c>
      <c r="DY201" s="447" t="e">
        <f t="shared" si="1077"/>
        <v>#REF!</v>
      </c>
      <c r="DZ201" s="447" t="e">
        <f t="shared" si="1078"/>
        <v>#REF!</v>
      </c>
      <c r="EA201" s="447" t="e">
        <f t="shared" si="1079"/>
        <v>#REF!</v>
      </c>
      <c r="EB201" s="447" t="e">
        <f t="shared" si="1080"/>
        <v>#REF!</v>
      </c>
      <c r="EC201" s="447" t="e">
        <f t="shared" si="1081"/>
        <v>#REF!</v>
      </c>
      <c r="ED201" s="447" t="e">
        <f t="shared" si="1082"/>
        <v>#REF!</v>
      </c>
      <c r="EE201" s="240" t="e">
        <f t="shared" si="1083"/>
        <v>#REF!</v>
      </c>
    </row>
    <row r="202" spans="1:135" ht="16.5">
      <c r="A202" s="51" t="s">
        <v>1472</v>
      </c>
      <c r="B202" s="216" t="s">
        <v>31</v>
      </c>
      <c r="D202" s="216" t="s">
        <v>1088</v>
      </c>
      <c r="E202" s="216" t="s">
        <v>1040</v>
      </c>
      <c r="F202" s="216" t="s">
        <v>1088</v>
      </c>
      <c r="G202" s="411" t="s">
        <v>258</v>
      </c>
      <c r="H202" s="226">
        <v>12</v>
      </c>
      <c r="I202" s="227">
        <v>0</v>
      </c>
      <c r="J202" s="442">
        <f>+H202</f>
        <v>12</v>
      </c>
      <c r="K202" s="443" t="s">
        <v>1823</v>
      </c>
      <c r="L202" s="442">
        <f>+J202</f>
        <v>12</v>
      </c>
      <c r="M202" s="443" t="s">
        <v>1823</v>
      </c>
      <c r="N202" s="442">
        <f>+L202</f>
        <v>12</v>
      </c>
      <c r="O202" s="443" t="s">
        <v>1823</v>
      </c>
      <c r="P202" s="226">
        <v>0</v>
      </c>
      <c r="Q202" s="227">
        <v>0</v>
      </c>
      <c r="R202" s="225">
        <v>0</v>
      </c>
      <c r="S202" s="227">
        <v>0</v>
      </c>
      <c r="T202" s="226">
        <v>0</v>
      </c>
      <c r="U202" s="227">
        <v>7</v>
      </c>
      <c r="V202" s="225">
        <v>0</v>
      </c>
      <c r="W202" s="227">
        <v>0</v>
      </c>
      <c r="X202" s="225" t="s">
        <v>85</v>
      </c>
      <c r="Y202" s="227">
        <v>0</v>
      </c>
      <c r="Z202" s="226">
        <v>0</v>
      </c>
      <c r="AA202" s="227">
        <v>6</v>
      </c>
      <c r="AB202" s="225">
        <v>1</v>
      </c>
      <c r="AC202" s="264">
        <v>6</v>
      </c>
      <c r="AD202" s="453">
        <f>+AB202</f>
        <v>1</v>
      </c>
      <c r="AE202" s="445">
        <f>+AC202</f>
        <v>6</v>
      </c>
      <c r="AF202" s="225">
        <v>0</v>
      </c>
      <c r="AG202" s="264">
        <v>0</v>
      </c>
      <c r="AH202" s="441">
        <f>+AK202</f>
        <v>4</v>
      </c>
      <c r="AI202" s="443" t="s">
        <v>1823</v>
      </c>
      <c r="AJ202" s="246"/>
      <c r="AK202" s="441">
        <f t="shared" ref="AK202" si="1087">+AM202</f>
        <v>4</v>
      </c>
      <c r="AL202" s="481" t="s">
        <v>1823</v>
      </c>
      <c r="AM202" s="441">
        <f t="shared" si="1085"/>
        <v>4</v>
      </c>
      <c r="AN202" s="481" t="s">
        <v>1823</v>
      </c>
      <c r="AO202" s="540">
        <v>4</v>
      </c>
      <c r="AP202" s="524">
        <v>0</v>
      </c>
      <c r="AQ202" s="239">
        <f>+AO202</f>
        <v>4</v>
      </c>
      <c r="AR202" s="242" t="s">
        <v>1823</v>
      </c>
      <c r="AS202" s="241">
        <f>+BO202</f>
        <v>0</v>
      </c>
      <c r="AT202" s="242" t="s">
        <v>1823</v>
      </c>
      <c r="AU202" s="229">
        <v>0</v>
      </c>
      <c r="AV202" s="230">
        <v>0</v>
      </c>
      <c r="AW202" s="239">
        <v>0</v>
      </c>
      <c r="AX202" s="242" t="s">
        <v>1823</v>
      </c>
      <c r="AY202" s="239">
        <v>0</v>
      </c>
      <c r="AZ202" s="242" t="s">
        <v>1823</v>
      </c>
      <c r="BA202" s="229">
        <v>0</v>
      </c>
      <c r="BB202" s="230">
        <v>0</v>
      </c>
      <c r="BC202" s="229">
        <v>0</v>
      </c>
      <c r="BD202" s="230">
        <v>0</v>
      </c>
      <c r="BE202" s="229">
        <v>0</v>
      </c>
      <c r="BF202" s="230">
        <v>0</v>
      </c>
      <c r="BG202" s="241">
        <v>0</v>
      </c>
      <c r="BH202" s="242" t="s">
        <v>1823</v>
      </c>
      <c r="BI202" s="241">
        <v>0</v>
      </c>
      <c r="BJ202" s="242" t="s">
        <v>1823</v>
      </c>
      <c r="BK202" s="241">
        <v>0</v>
      </c>
      <c r="BL202" s="242" t="s">
        <v>1823</v>
      </c>
      <c r="BM202" s="241">
        <v>0</v>
      </c>
      <c r="BN202" s="242" t="s">
        <v>1823</v>
      </c>
      <c r="BO202" s="247"/>
      <c r="BP202" s="248"/>
      <c r="BQ202" s="249"/>
      <c r="BR202" s="248"/>
      <c r="BS202" s="249"/>
      <c r="BT202" s="248"/>
      <c r="BU202" s="249"/>
      <c r="BV202" s="248"/>
      <c r="BW202" s="249"/>
      <c r="BX202" s="248"/>
      <c r="BY202" s="249"/>
      <c r="BZ202" s="248"/>
      <c r="CA202" s="249"/>
      <c r="CB202" s="236" t="s">
        <v>1175</v>
      </c>
      <c r="CQ202" s="240">
        <f t="shared" si="1086"/>
        <v>12</v>
      </c>
      <c r="CT202" s="437">
        <f t="shared" si="993"/>
        <v>12</v>
      </c>
      <c r="CU202" s="437">
        <f t="shared" si="997"/>
        <v>12</v>
      </c>
      <c r="CV202" s="437">
        <f t="shared" si="998"/>
        <v>12</v>
      </c>
      <c r="CW202" s="437">
        <f t="shared" si="1005"/>
        <v>12</v>
      </c>
      <c r="CX202" s="437">
        <f t="shared" si="999"/>
        <v>0</v>
      </c>
      <c r="CY202" s="437">
        <f t="shared" si="1006"/>
        <v>0</v>
      </c>
      <c r="CZ202" s="437">
        <f t="shared" si="995"/>
        <v>7</v>
      </c>
      <c r="DA202" s="437">
        <f t="shared" si="936"/>
        <v>0</v>
      </c>
      <c r="DB202" s="437"/>
      <c r="DC202" s="437">
        <f t="shared" si="949"/>
        <v>6</v>
      </c>
      <c r="DD202" s="437">
        <f t="shared" si="996"/>
        <v>7</v>
      </c>
      <c r="DE202" s="437">
        <f t="shared" si="938"/>
        <v>7</v>
      </c>
      <c r="DF202" s="437">
        <f t="shared" si="1062"/>
        <v>0</v>
      </c>
      <c r="DG202" s="496">
        <f t="shared" si="1063"/>
        <v>4</v>
      </c>
      <c r="DH202" s="496">
        <f t="shared" si="1064"/>
        <v>4</v>
      </c>
      <c r="DI202" s="496">
        <f t="shared" si="994"/>
        <v>4</v>
      </c>
      <c r="DJ202" s="496">
        <f t="shared" si="1065"/>
        <v>4</v>
      </c>
      <c r="DK202" s="437">
        <f t="shared" si="1066"/>
        <v>4</v>
      </c>
      <c r="DL202" s="633"/>
      <c r="DM202" s="633"/>
      <c r="DO202" s="447" t="e">
        <f t="shared" ref="DO202:DO229" si="1088">+CV202-CU202+DO201</f>
        <v>#REF!</v>
      </c>
      <c r="DP202" s="447" t="e">
        <f t="shared" ref="DP202:DP229" si="1089">+CW202-CV202+DP201</f>
        <v>#REF!</v>
      </c>
      <c r="DQ202" s="447" t="e">
        <f t="shared" ref="DQ202:DQ229" si="1090">+CX202-CW202+DQ201</f>
        <v>#REF!</v>
      </c>
      <c r="DR202" s="447" t="e">
        <f t="shared" ref="DR202:DR229" si="1091">+CY202-CX202+DR201</f>
        <v>#REF!</v>
      </c>
      <c r="DS202" s="447" t="e">
        <f t="shared" ref="DS202:DS229" si="1092">+CY202-CW202+DS201</f>
        <v>#REF!</v>
      </c>
      <c r="DT202" s="447" t="e">
        <f t="shared" ref="DT202:DT229" si="1093">+CZ202-CY202+DT201</f>
        <v>#REF!</v>
      </c>
      <c r="DU202" s="447" t="e">
        <f t="shared" ref="DU202:DU229" si="1094">+DA202-CZ202+DU201</f>
        <v>#REF!</v>
      </c>
      <c r="DV202" s="447" t="e">
        <f t="shared" ref="DV202:DV229" si="1095">+DB202-DA202+DV201</f>
        <v>#REF!</v>
      </c>
      <c r="DW202" s="447" t="e">
        <f t="shared" ref="DW202:DW229" si="1096">+DC202-DB202+DW201</f>
        <v>#REF!</v>
      </c>
      <c r="DX202" s="447" t="e">
        <f t="shared" ref="DX202:DX229" si="1097">+DD202-DB202+DX201</f>
        <v>#REF!</v>
      </c>
      <c r="DY202" s="447" t="e">
        <f t="shared" ref="DY202:DY229" si="1098">+DE202-DD202+DY201</f>
        <v>#REF!</v>
      </c>
      <c r="DZ202" s="447" t="e">
        <f t="shared" ref="DZ202:DZ229" si="1099">+DF202-DE202+DZ201</f>
        <v>#REF!</v>
      </c>
      <c r="EA202" s="447" t="e">
        <f t="shared" ref="EA202:EA229" si="1100">+DG202-DF202+EA201</f>
        <v>#REF!</v>
      </c>
      <c r="EB202" s="447" t="e">
        <f t="shared" ref="EB202:EB229" si="1101">+DH202-DI202+EB201</f>
        <v>#REF!</v>
      </c>
      <c r="EC202" s="447" t="e">
        <f t="shared" ref="EC202:EC229" si="1102">+DI202-DG202+EC201</f>
        <v>#REF!</v>
      </c>
      <c r="ED202" s="447" t="e">
        <f t="shared" ref="ED202:ED229" si="1103">+DJ202-DI202+ED201</f>
        <v>#REF!</v>
      </c>
      <c r="EE202" s="240" t="e">
        <f t="shared" ref="EE202:EE229" si="1104">+DK202-DJ202+EE201</f>
        <v>#REF!</v>
      </c>
    </row>
    <row r="203" spans="1:135" ht="16.5">
      <c r="A203" s="51" t="s">
        <v>1472</v>
      </c>
      <c r="B203" s="216" t="s">
        <v>31</v>
      </c>
      <c r="D203" s="216" t="s">
        <v>1088</v>
      </c>
      <c r="E203" s="216" t="s">
        <v>1040</v>
      </c>
      <c r="F203" s="216" t="s">
        <v>1088</v>
      </c>
      <c r="G203" s="411" t="s">
        <v>259</v>
      </c>
      <c r="H203" s="226">
        <v>40</v>
      </c>
      <c r="I203" s="227">
        <v>0</v>
      </c>
      <c r="J203" s="442">
        <f>+H203</f>
        <v>40</v>
      </c>
      <c r="K203" s="443" t="s">
        <v>1823</v>
      </c>
      <c r="L203" s="442">
        <f>+J203</f>
        <v>40</v>
      </c>
      <c r="M203" s="443" t="s">
        <v>1823</v>
      </c>
      <c r="N203" s="442">
        <f>+L203</f>
        <v>40</v>
      </c>
      <c r="O203" s="443" t="s">
        <v>1823</v>
      </c>
      <c r="P203" s="226">
        <v>12</v>
      </c>
      <c r="Q203" s="227">
        <v>0</v>
      </c>
      <c r="R203" s="225">
        <v>1</v>
      </c>
      <c r="S203" s="227">
        <v>0</v>
      </c>
      <c r="T203" s="226">
        <v>1</v>
      </c>
      <c r="U203" s="227">
        <v>0</v>
      </c>
      <c r="V203" s="225">
        <v>0</v>
      </c>
      <c r="W203" s="227">
        <v>0</v>
      </c>
      <c r="X203" s="225">
        <v>0</v>
      </c>
      <c r="Y203" s="227">
        <v>0</v>
      </c>
      <c r="Z203" s="239">
        <f>+X203</f>
        <v>0</v>
      </c>
      <c r="AA203" s="242" t="s">
        <v>1823</v>
      </c>
      <c r="AB203" s="225">
        <v>0</v>
      </c>
      <c r="AC203" s="264">
        <v>0</v>
      </c>
      <c r="AD203" s="241">
        <f>+AF203</f>
        <v>0</v>
      </c>
      <c r="AE203" s="242" t="s">
        <v>1823</v>
      </c>
      <c r="AF203" s="225">
        <v>0</v>
      </c>
      <c r="AG203" s="264">
        <v>0</v>
      </c>
      <c r="AH203" s="560">
        <f>+AK203</f>
        <v>1</v>
      </c>
      <c r="AI203" s="559" t="s">
        <v>1823</v>
      </c>
      <c r="AJ203" s="246">
        <v>42221</v>
      </c>
      <c r="AK203" s="270">
        <v>1</v>
      </c>
      <c r="AM203" s="241">
        <f t="shared" si="1085"/>
        <v>1</v>
      </c>
      <c r="AN203" s="252" t="s">
        <v>1823</v>
      </c>
      <c r="AO203" s="540">
        <v>1</v>
      </c>
      <c r="AP203" s="524">
        <v>0</v>
      </c>
      <c r="AQ203" s="239">
        <f>+AO203</f>
        <v>1</v>
      </c>
      <c r="AR203" s="242" t="s">
        <v>1823</v>
      </c>
      <c r="AS203" s="241">
        <f>+BO203</f>
        <v>0</v>
      </c>
      <c r="AT203" s="242" t="s">
        <v>1823</v>
      </c>
      <c r="AU203" s="229">
        <v>0</v>
      </c>
      <c r="AV203" s="230">
        <v>0</v>
      </c>
      <c r="AW203" s="239">
        <v>0</v>
      </c>
      <c r="AX203" s="242" t="s">
        <v>1823</v>
      </c>
      <c r="AY203" s="239">
        <v>0</v>
      </c>
      <c r="AZ203" s="242" t="s">
        <v>1823</v>
      </c>
      <c r="BA203" s="229">
        <v>0</v>
      </c>
      <c r="BB203" s="230">
        <v>0</v>
      </c>
      <c r="BC203" s="229">
        <v>0</v>
      </c>
      <c r="BD203" s="230">
        <v>0</v>
      </c>
      <c r="BE203" s="229">
        <v>0</v>
      </c>
      <c r="BF203" s="230">
        <v>0</v>
      </c>
      <c r="BG203" s="241">
        <v>0</v>
      </c>
      <c r="BH203" s="242" t="s">
        <v>1823</v>
      </c>
      <c r="BI203" s="241">
        <v>0</v>
      </c>
      <c r="BJ203" s="242" t="s">
        <v>1823</v>
      </c>
      <c r="BK203" s="241">
        <v>0</v>
      </c>
      <c r="BL203" s="242" t="s">
        <v>1823</v>
      </c>
      <c r="BM203" s="241">
        <v>0</v>
      </c>
      <c r="BN203" s="242" t="s">
        <v>1823</v>
      </c>
      <c r="BO203" s="247"/>
      <c r="BP203" s="248"/>
      <c r="BQ203" s="249"/>
      <c r="BR203" s="248"/>
      <c r="BS203" s="249"/>
      <c r="BT203" s="248"/>
      <c r="BU203" s="249"/>
      <c r="BV203" s="248"/>
      <c r="BW203" s="249"/>
      <c r="BX203" s="248"/>
      <c r="BY203" s="249"/>
      <c r="BZ203" s="248"/>
      <c r="CA203" s="249"/>
      <c r="CB203" s="236" t="s">
        <v>1221</v>
      </c>
      <c r="CC203" s="237" t="s">
        <v>742</v>
      </c>
      <c r="CH203" s="216" t="s">
        <v>407</v>
      </c>
      <c r="CQ203" s="240">
        <f t="shared" si="1086"/>
        <v>40</v>
      </c>
      <c r="CT203" s="437">
        <f t="shared" si="993"/>
        <v>40</v>
      </c>
      <c r="CU203" s="437">
        <f t="shared" si="997"/>
        <v>40</v>
      </c>
      <c r="CV203" s="437">
        <f t="shared" si="998"/>
        <v>40</v>
      </c>
      <c r="CW203" s="437">
        <f t="shared" si="1005"/>
        <v>40</v>
      </c>
      <c r="CX203" s="437">
        <f t="shared" si="999"/>
        <v>12</v>
      </c>
      <c r="CY203" s="437">
        <f t="shared" si="1006"/>
        <v>1</v>
      </c>
      <c r="CZ203" s="437">
        <f t="shared" si="995"/>
        <v>1</v>
      </c>
      <c r="DA203" s="437">
        <f t="shared" si="936"/>
        <v>0</v>
      </c>
      <c r="DB203" s="437">
        <f>IF(Y203="nd",+X203,+X203+Y203)</f>
        <v>0</v>
      </c>
      <c r="DC203" s="437">
        <f t="shared" si="949"/>
        <v>0</v>
      </c>
      <c r="DD203" s="437">
        <f t="shared" si="996"/>
        <v>0</v>
      </c>
      <c r="DE203" s="437">
        <f t="shared" si="938"/>
        <v>0</v>
      </c>
      <c r="DF203" s="437">
        <f t="shared" si="1062"/>
        <v>0</v>
      </c>
      <c r="DG203" s="496">
        <f t="shared" si="1063"/>
        <v>1</v>
      </c>
      <c r="DH203" s="496">
        <f t="shared" si="1064"/>
        <v>1</v>
      </c>
      <c r="DI203" s="496">
        <f t="shared" si="994"/>
        <v>1</v>
      </c>
      <c r="DJ203" s="496">
        <f t="shared" si="1065"/>
        <v>1</v>
      </c>
      <c r="DK203" s="437">
        <f t="shared" si="1066"/>
        <v>1</v>
      </c>
      <c r="DL203" s="633"/>
      <c r="DM203" s="633"/>
      <c r="DO203" s="447" t="e">
        <f t="shared" si="1088"/>
        <v>#REF!</v>
      </c>
      <c r="DP203" s="447" t="e">
        <f t="shared" si="1089"/>
        <v>#REF!</v>
      </c>
      <c r="DQ203" s="447" t="e">
        <f t="shared" si="1090"/>
        <v>#REF!</v>
      </c>
      <c r="DR203" s="447" t="e">
        <f t="shared" si="1091"/>
        <v>#REF!</v>
      </c>
      <c r="DS203" s="447" t="e">
        <f t="shared" si="1092"/>
        <v>#REF!</v>
      </c>
      <c r="DT203" s="447" t="e">
        <f t="shared" si="1093"/>
        <v>#REF!</v>
      </c>
      <c r="DU203" s="447" t="e">
        <f t="shared" si="1094"/>
        <v>#REF!</v>
      </c>
      <c r="DV203" s="447" t="e">
        <f t="shared" si="1095"/>
        <v>#REF!</v>
      </c>
      <c r="DW203" s="447" t="e">
        <f t="shared" si="1096"/>
        <v>#REF!</v>
      </c>
      <c r="DX203" s="447" t="e">
        <f t="shared" si="1097"/>
        <v>#REF!</v>
      </c>
      <c r="DY203" s="447" t="e">
        <f t="shared" si="1098"/>
        <v>#REF!</v>
      </c>
      <c r="DZ203" s="447" t="e">
        <f t="shared" si="1099"/>
        <v>#REF!</v>
      </c>
      <c r="EA203" s="447" t="e">
        <f t="shared" si="1100"/>
        <v>#REF!</v>
      </c>
      <c r="EB203" s="447" t="e">
        <f t="shared" si="1101"/>
        <v>#REF!</v>
      </c>
      <c r="EC203" s="447" t="e">
        <f t="shared" si="1102"/>
        <v>#REF!</v>
      </c>
      <c r="ED203" s="447" t="e">
        <f t="shared" si="1103"/>
        <v>#REF!</v>
      </c>
      <c r="EE203" s="240" t="e">
        <f t="shared" si="1104"/>
        <v>#REF!</v>
      </c>
    </row>
    <row r="204" spans="1:135" ht="16.5">
      <c r="A204" s="216" t="s">
        <v>1227</v>
      </c>
      <c r="B204" s="216" t="s">
        <v>31</v>
      </c>
      <c r="D204" s="216" t="s">
        <v>1088</v>
      </c>
      <c r="E204" s="216" t="s">
        <v>1040</v>
      </c>
      <c r="F204" s="216" t="s">
        <v>1088</v>
      </c>
      <c r="G204" s="411" t="s">
        <v>108</v>
      </c>
      <c r="H204" s="239">
        <v>0</v>
      </c>
      <c r="I204" s="242" t="s">
        <v>1823</v>
      </c>
      <c r="J204" s="239">
        <v>0</v>
      </c>
      <c r="K204" s="242" t="s">
        <v>1823</v>
      </c>
      <c r="L204" s="239">
        <v>0</v>
      </c>
      <c r="M204" s="242" t="s">
        <v>1823</v>
      </c>
      <c r="N204" s="239">
        <v>0</v>
      </c>
      <c r="O204" s="242" t="s">
        <v>1823</v>
      </c>
      <c r="P204" s="225">
        <v>0</v>
      </c>
      <c r="Q204" s="227">
        <v>0</v>
      </c>
      <c r="R204" s="225">
        <v>0</v>
      </c>
      <c r="S204" s="227">
        <v>0</v>
      </c>
      <c r="T204" s="225">
        <v>0</v>
      </c>
      <c r="U204" s="227">
        <v>0</v>
      </c>
      <c r="V204" s="225">
        <v>0</v>
      </c>
      <c r="W204" s="227">
        <v>0</v>
      </c>
      <c r="X204" s="225">
        <v>0</v>
      </c>
      <c r="Y204" s="227">
        <v>0</v>
      </c>
      <c r="Z204" s="239">
        <f>+X204</f>
        <v>0</v>
      </c>
      <c r="AA204" s="242" t="s">
        <v>1823</v>
      </c>
      <c r="AB204" s="225">
        <v>0</v>
      </c>
      <c r="AC204" s="264">
        <v>0</v>
      </c>
      <c r="AD204" s="241">
        <f>+AF204</f>
        <v>0</v>
      </c>
      <c r="AE204" s="242" t="s">
        <v>1823</v>
      </c>
      <c r="AF204" s="225">
        <v>0</v>
      </c>
      <c r="AG204" s="264">
        <v>0</v>
      </c>
      <c r="AH204" s="241">
        <f t="shared" si="1084"/>
        <v>0</v>
      </c>
      <c r="AI204" s="242" t="s">
        <v>1823</v>
      </c>
      <c r="AJ204" s="246"/>
      <c r="AK204" s="241">
        <v>0</v>
      </c>
      <c r="AL204" s="242" t="s">
        <v>1823</v>
      </c>
      <c r="AM204" s="241">
        <f t="shared" si="1085"/>
        <v>0</v>
      </c>
      <c r="AN204" s="252" t="s">
        <v>1823</v>
      </c>
      <c r="AO204" s="523">
        <v>0</v>
      </c>
      <c r="AP204" s="524">
        <v>0</v>
      </c>
      <c r="AQ204" s="239">
        <f t="shared" ref="AQ204:AQ206" si="1105">+AU204</f>
        <v>0</v>
      </c>
      <c r="AR204" s="242" t="s">
        <v>1823</v>
      </c>
      <c r="AS204" s="229">
        <v>0</v>
      </c>
      <c r="AT204" s="230">
        <v>0</v>
      </c>
      <c r="AU204" s="229">
        <v>0</v>
      </c>
      <c r="AV204" s="230">
        <v>0</v>
      </c>
      <c r="AW204" s="239">
        <v>0</v>
      </c>
      <c r="AX204" s="242" t="s">
        <v>1823</v>
      </c>
      <c r="AY204" s="239">
        <v>0</v>
      </c>
      <c r="AZ204" s="242" t="s">
        <v>1823</v>
      </c>
      <c r="BA204" s="229">
        <v>0</v>
      </c>
      <c r="BB204" s="230">
        <v>0</v>
      </c>
      <c r="BC204" s="241">
        <v>0</v>
      </c>
      <c r="BD204" s="242" t="s">
        <v>1823</v>
      </c>
      <c r="BE204" s="229">
        <v>0</v>
      </c>
      <c r="BF204" s="230">
        <v>0</v>
      </c>
      <c r="BG204" s="241">
        <v>0</v>
      </c>
      <c r="BH204" s="242" t="s">
        <v>1823</v>
      </c>
      <c r="BI204" s="241">
        <v>0</v>
      </c>
      <c r="BJ204" s="242" t="s">
        <v>1823</v>
      </c>
      <c r="BK204" s="241">
        <v>0</v>
      </c>
      <c r="BL204" s="242" t="s">
        <v>1823</v>
      </c>
      <c r="BM204" s="241">
        <v>0</v>
      </c>
      <c r="BN204" s="242" t="s">
        <v>1823</v>
      </c>
      <c r="BO204" s="247"/>
      <c r="BP204" s="248"/>
      <c r="BQ204" s="249"/>
      <c r="BR204" s="248"/>
      <c r="BS204" s="249"/>
      <c r="BT204" s="248"/>
      <c r="BU204" s="249"/>
      <c r="BV204" s="248"/>
      <c r="BW204" s="249"/>
      <c r="BX204" s="248"/>
      <c r="BY204" s="249"/>
      <c r="BZ204" s="248"/>
      <c r="CA204" s="249"/>
      <c r="CB204" s="236" t="s">
        <v>82</v>
      </c>
      <c r="CQ204" s="240">
        <f t="shared" si="1086"/>
        <v>0</v>
      </c>
      <c r="CT204" s="437">
        <f t="shared" si="993"/>
        <v>0</v>
      </c>
      <c r="CU204" s="437">
        <f t="shared" si="997"/>
        <v>0</v>
      </c>
      <c r="CV204" s="437">
        <f t="shared" si="998"/>
        <v>0</v>
      </c>
      <c r="CW204" s="437">
        <f t="shared" si="1005"/>
        <v>0</v>
      </c>
      <c r="CX204" s="437">
        <f t="shared" si="999"/>
        <v>0</v>
      </c>
      <c r="CY204" s="437">
        <f t="shared" si="1006"/>
        <v>0</v>
      </c>
      <c r="CZ204" s="437">
        <f t="shared" si="995"/>
        <v>0</v>
      </c>
      <c r="DA204" s="437">
        <f t="shared" si="936"/>
        <v>0</v>
      </c>
      <c r="DB204" s="437">
        <f>IF(Y204="nd",+X204,+X204+Y204)</f>
        <v>0</v>
      </c>
      <c r="DC204" s="437">
        <f t="shared" si="949"/>
        <v>0</v>
      </c>
      <c r="DD204" s="437">
        <f t="shared" si="996"/>
        <v>0</v>
      </c>
      <c r="DE204" s="437">
        <f t="shared" si="938"/>
        <v>0</v>
      </c>
      <c r="DF204" s="437">
        <f t="shared" si="1062"/>
        <v>0</v>
      </c>
      <c r="DG204" s="496">
        <f t="shared" si="1063"/>
        <v>0</v>
      </c>
      <c r="DH204" s="496">
        <f t="shared" si="1064"/>
        <v>0</v>
      </c>
      <c r="DI204" s="496">
        <f t="shared" si="994"/>
        <v>0</v>
      </c>
      <c r="DJ204" s="496">
        <f t="shared" si="1065"/>
        <v>0</v>
      </c>
      <c r="DK204" s="437">
        <f t="shared" si="1066"/>
        <v>0</v>
      </c>
      <c r="DL204" s="633"/>
      <c r="DM204" s="633"/>
      <c r="DO204" s="447" t="e">
        <f t="shared" si="1088"/>
        <v>#REF!</v>
      </c>
      <c r="DP204" s="447" t="e">
        <f t="shared" si="1089"/>
        <v>#REF!</v>
      </c>
      <c r="DQ204" s="447" t="e">
        <f t="shared" si="1090"/>
        <v>#REF!</v>
      </c>
      <c r="DR204" s="447" t="e">
        <f t="shared" si="1091"/>
        <v>#REF!</v>
      </c>
      <c r="DS204" s="447" t="e">
        <f t="shared" si="1092"/>
        <v>#REF!</v>
      </c>
      <c r="DT204" s="447" t="e">
        <f t="shared" si="1093"/>
        <v>#REF!</v>
      </c>
      <c r="DU204" s="447" t="e">
        <f t="shared" si="1094"/>
        <v>#REF!</v>
      </c>
      <c r="DV204" s="447" t="e">
        <f t="shared" si="1095"/>
        <v>#REF!</v>
      </c>
      <c r="DW204" s="447" t="e">
        <f t="shared" si="1096"/>
        <v>#REF!</v>
      </c>
      <c r="DX204" s="447" t="e">
        <f t="shared" si="1097"/>
        <v>#REF!</v>
      </c>
      <c r="DY204" s="447" t="e">
        <f t="shared" si="1098"/>
        <v>#REF!</v>
      </c>
      <c r="DZ204" s="447" t="e">
        <f t="shared" si="1099"/>
        <v>#REF!</v>
      </c>
      <c r="EA204" s="447" t="e">
        <f t="shared" si="1100"/>
        <v>#REF!</v>
      </c>
      <c r="EB204" s="447" t="e">
        <f t="shared" si="1101"/>
        <v>#REF!</v>
      </c>
      <c r="EC204" s="447" t="e">
        <f t="shared" si="1102"/>
        <v>#REF!</v>
      </c>
      <c r="ED204" s="447" t="e">
        <f t="shared" si="1103"/>
        <v>#REF!</v>
      </c>
      <c r="EE204" s="240" t="e">
        <f t="shared" si="1104"/>
        <v>#REF!</v>
      </c>
    </row>
    <row r="205" spans="1:135" ht="16.5">
      <c r="A205" s="216" t="s">
        <v>1227</v>
      </c>
      <c r="B205" s="216" t="s">
        <v>31</v>
      </c>
      <c r="D205" s="216" t="s">
        <v>1088</v>
      </c>
      <c r="E205" s="216" t="s">
        <v>1040</v>
      </c>
      <c r="F205" s="216" t="s">
        <v>1088</v>
      </c>
      <c r="G205" s="411" t="s">
        <v>109</v>
      </c>
      <c r="H205" s="226">
        <v>0</v>
      </c>
      <c r="I205" s="227">
        <v>0</v>
      </c>
      <c r="J205" s="239">
        <v>0</v>
      </c>
      <c r="K205" s="242" t="s">
        <v>1823</v>
      </c>
      <c r="L205" s="239">
        <v>0</v>
      </c>
      <c r="M205" s="242" t="s">
        <v>1823</v>
      </c>
      <c r="N205" s="225">
        <v>0</v>
      </c>
      <c r="O205" s="227">
        <v>0</v>
      </c>
      <c r="P205" s="225">
        <v>0</v>
      </c>
      <c r="Q205" s="227">
        <v>0</v>
      </c>
      <c r="R205" s="225">
        <v>0</v>
      </c>
      <c r="S205" s="227">
        <v>0</v>
      </c>
      <c r="T205" s="226">
        <v>0</v>
      </c>
      <c r="U205" s="227">
        <v>0</v>
      </c>
      <c r="V205" s="225">
        <v>0</v>
      </c>
      <c r="W205" s="227">
        <v>0</v>
      </c>
      <c r="X205" s="226">
        <v>0</v>
      </c>
      <c r="Y205" s="227">
        <v>0</v>
      </c>
      <c r="Z205" s="226">
        <v>0</v>
      </c>
      <c r="AA205" s="227">
        <v>0</v>
      </c>
      <c r="AB205" s="225">
        <v>0</v>
      </c>
      <c r="AC205" s="264">
        <v>0</v>
      </c>
      <c r="AD205" s="263">
        <v>0</v>
      </c>
      <c r="AE205" s="264">
        <v>0</v>
      </c>
      <c r="AF205" s="283">
        <v>0</v>
      </c>
      <c r="AG205" s="321">
        <v>0</v>
      </c>
      <c r="AH205" s="241">
        <f t="shared" si="1084"/>
        <v>0</v>
      </c>
      <c r="AI205" s="242" t="s">
        <v>1823</v>
      </c>
      <c r="AJ205" s="322"/>
      <c r="AK205" s="225">
        <v>0</v>
      </c>
      <c r="AL205" s="264">
        <v>0</v>
      </c>
      <c r="AM205" s="241">
        <f t="shared" si="1085"/>
        <v>0</v>
      </c>
      <c r="AN205" s="252" t="s">
        <v>1823</v>
      </c>
      <c r="AO205" s="523">
        <v>0</v>
      </c>
      <c r="AP205" s="541">
        <v>0</v>
      </c>
      <c r="AQ205" s="239">
        <f t="shared" si="1105"/>
        <v>0</v>
      </c>
      <c r="AR205" s="242" t="s">
        <v>1823</v>
      </c>
      <c r="AS205" s="241">
        <f>+BO205</f>
        <v>0</v>
      </c>
      <c r="AT205" s="242" t="s">
        <v>1823</v>
      </c>
      <c r="AU205" s="229">
        <v>0</v>
      </c>
      <c r="AV205" s="230">
        <v>0</v>
      </c>
      <c r="AW205" s="239">
        <v>0</v>
      </c>
      <c r="AX205" s="242" t="s">
        <v>1823</v>
      </c>
      <c r="AY205" s="229">
        <v>0</v>
      </c>
      <c r="AZ205" s="230">
        <v>0</v>
      </c>
      <c r="BA205" s="229">
        <v>0</v>
      </c>
      <c r="BB205" s="230">
        <v>0</v>
      </c>
      <c r="BC205" s="229">
        <v>0</v>
      </c>
      <c r="BD205" s="230">
        <v>0</v>
      </c>
      <c r="BE205" s="229">
        <v>0</v>
      </c>
      <c r="BF205" s="230">
        <v>0</v>
      </c>
      <c r="BG205" s="241">
        <v>0</v>
      </c>
      <c r="BH205" s="242" t="s">
        <v>1823</v>
      </c>
      <c r="BI205" s="241">
        <v>0</v>
      </c>
      <c r="BJ205" s="242" t="s">
        <v>1823</v>
      </c>
      <c r="BK205" s="241">
        <v>0</v>
      </c>
      <c r="BL205" s="242" t="s">
        <v>1823</v>
      </c>
      <c r="BM205" s="241">
        <v>0</v>
      </c>
      <c r="BN205" s="242" t="s">
        <v>1823</v>
      </c>
      <c r="BO205" s="323"/>
      <c r="BP205" s="324"/>
      <c r="BQ205" s="325"/>
      <c r="BR205" s="324"/>
      <c r="BS205" s="325"/>
      <c r="BT205" s="324"/>
      <c r="BU205" s="325"/>
      <c r="BV205" s="324"/>
      <c r="BW205" s="325"/>
      <c r="BX205" s="324"/>
      <c r="BY205" s="325"/>
      <c r="BZ205" s="324"/>
      <c r="CA205" s="325"/>
      <c r="CB205" s="236" t="s">
        <v>82</v>
      </c>
      <c r="CQ205" s="240">
        <f t="shared" si="1086"/>
        <v>0</v>
      </c>
      <c r="CT205" s="437">
        <f t="shared" si="993"/>
        <v>0</v>
      </c>
      <c r="CU205" s="437">
        <f t="shared" si="997"/>
        <v>0</v>
      </c>
      <c r="CV205" s="437">
        <f t="shared" si="998"/>
        <v>0</v>
      </c>
      <c r="CW205" s="437">
        <f t="shared" si="1005"/>
        <v>0</v>
      </c>
      <c r="CX205" s="437">
        <f t="shared" si="999"/>
        <v>0</v>
      </c>
      <c r="CY205" s="437">
        <f t="shared" si="1006"/>
        <v>0</v>
      </c>
      <c r="CZ205" s="437">
        <f t="shared" si="995"/>
        <v>0</v>
      </c>
      <c r="DA205" s="437">
        <f t="shared" si="936"/>
        <v>0</v>
      </c>
      <c r="DB205" s="437">
        <f>IF(Y205="nd",+X205,+X205+Y205)</f>
        <v>0</v>
      </c>
      <c r="DC205" s="437">
        <f t="shared" si="949"/>
        <v>0</v>
      </c>
      <c r="DD205" s="437">
        <f t="shared" si="996"/>
        <v>0</v>
      </c>
      <c r="DE205" s="437">
        <f t="shared" si="938"/>
        <v>0</v>
      </c>
      <c r="DF205" s="437">
        <f t="shared" si="1062"/>
        <v>0</v>
      </c>
      <c r="DG205" s="496">
        <f t="shared" si="1063"/>
        <v>0</v>
      </c>
      <c r="DH205" s="496">
        <f t="shared" si="1064"/>
        <v>0</v>
      </c>
      <c r="DI205" s="496">
        <f t="shared" si="994"/>
        <v>0</v>
      </c>
      <c r="DJ205" s="496">
        <f t="shared" si="1065"/>
        <v>0</v>
      </c>
      <c r="DK205" s="437">
        <f t="shared" si="1066"/>
        <v>0</v>
      </c>
      <c r="DL205" s="633"/>
      <c r="DM205" s="633"/>
      <c r="DO205" s="447" t="e">
        <f t="shared" si="1088"/>
        <v>#REF!</v>
      </c>
      <c r="DP205" s="447" t="e">
        <f t="shared" si="1089"/>
        <v>#REF!</v>
      </c>
      <c r="DQ205" s="447" t="e">
        <f t="shared" si="1090"/>
        <v>#REF!</v>
      </c>
      <c r="DR205" s="447" t="e">
        <f t="shared" si="1091"/>
        <v>#REF!</v>
      </c>
      <c r="DS205" s="447" t="e">
        <f t="shared" si="1092"/>
        <v>#REF!</v>
      </c>
      <c r="DT205" s="447" t="e">
        <f t="shared" si="1093"/>
        <v>#REF!</v>
      </c>
      <c r="DU205" s="447" t="e">
        <f t="shared" si="1094"/>
        <v>#REF!</v>
      </c>
      <c r="DV205" s="447" t="e">
        <f t="shared" si="1095"/>
        <v>#REF!</v>
      </c>
      <c r="DW205" s="447" t="e">
        <f t="shared" si="1096"/>
        <v>#REF!</v>
      </c>
      <c r="DX205" s="447" t="e">
        <f t="shared" si="1097"/>
        <v>#REF!</v>
      </c>
      <c r="DY205" s="447" t="e">
        <f t="shared" si="1098"/>
        <v>#REF!</v>
      </c>
      <c r="DZ205" s="447" t="e">
        <f t="shared" si="1099"/>
        <v>#REF!</v>
      </c>
      <c r="EA205" s="447" t="e">
        <f t="shared" si="1100"/>
        <v>#REF!</v>
      </c>
      <c r="EB205" s="447" t="e">
        <f t="shared" si="1101"/>
        <v>#REF!</v>
      </c>
      <c r="EC205" s="447" t="e">
        <f t="shared" si="1102"/>
        <v>#REF!</v>
      </c>
      <c r="ED205" s="447" t="e">
        <f t="shared" si="1103"/>
        <v>#REF!</v>
      </c>
      <c r="EE205" s="240" t="e">
        <f t="shared" si="1104"/>
        <v>#REF!</v>
      </c>
    </row>
    <row r="206" spans="1:135" ht="16.5">
      <c r="A206" s="216" t="s">
        <v>1227</v>
      </c>
      <c r="B206" s="216" t="s">
        <v>31</v>
      </c>
      <c r="D206" s="216" t="s">
        <v>1088</v>
      </c>
      <c r="E206" s="216" t="s">
        <v>1040</v>
      </c>
      <c r="F206" s="216" t="s">
        <v>1088</v>
      </c>
      <c r="G206" s="432" t="s">
        <v>110</v>
      </c>
      <c r="H206" s="239">
        <v>0</v>
      </c>
      <c r="I206" s="242" t="s">
        <v>1823</v>
      </c>
      <c r="J206" s="239">
        <v>0</v>
      </c>
      <c r="K206" s="242" t="s">
        <v>1823</v>
      </c>
      <c r="L206" s="239">
        <v>0</v>
      </c>
      <c r="M206" s="242" t="s">
        <v>1823</v>
      </c>
      <c r="N206" s="239">
        <v>0</v>
      </c>
      <c r="O206" s="242" t="s">
        <v>1823</v>
      </c>
      <c r="P206" s="225" t="s">
        <v>85</v>
      </c>
      <c r="Q206" s="227">
        <v>0</v>
      </c>
      <c r="R206" s="225" t="s">
        <v>85</v>
      </c>
      <c r="S206" s="227">
        <v>0</v>
      </c>
      <c r="T206" s="226" t="s">
        <v>85</v>
      </c>
      <c r="U206" s="227"/>
      <c r="V206" s="277" t="s">
        <v>85</v>
      </c>
      <c r="W206" s="227">
        <v>0</v>
      </c>
      <c r="X206" s="226" t="s">
        <v>85</v>
      </c>
      <c r="Y206" s="227">
        <v>0</v>
      </c>
      <c r="Z206" s="239" t="str">
        <f>+X206</f>
        <v>?</v>
      </c>
      <c r="AA206" s="242" t="s">
        <v>1823</v>
      </c>
      <c r="AB206" s="225" t="s">
        <v>85</v>
      </c>
      <c r="AC206" s="264">
        <v>0</v>
      </c>
      <c r="AD206" s="241">
        <f>+AF206</f>
        <v>0</v>
      </c>
      <c r="AE206" s="242" t="s">
        <v>1823</v>
      </c>
      <c r="AF206" s="283">
        <v>0</v>
      </c>
      <c r="AG206" s="321">
        <v>0</v>
      </c>
      <c r="AH206" s="241">
        <f t="shared" si="1084"/>
        <v>0</v>
      </c>
      <c r="AI206" s="242" t="s">
        <v>1823</v>
      </c>
      <c r="AJ206" s="246"/>
      <c r="AK206" s="241">
        <v>0</v>
      </c>
      <c r="AL206" s="242" t="s">
        <v>1823</v>
      </c>
      <c r="AM206" s="241">
        <f t="shared" si="1085"/>
        <v>0</v>
      </c>
      <c r="AN206" s="252" t="s">
        <v>1823</v>
      </c>
      <c r="AO206" s="523">
        <v>0</v>
      </c>
      <c r="AP206" s="524">
        <v>0</v>
      </c>
      <c r="AQ206" s="239">
        <f t="shared" si="1105"/>
        <v>0</v>
      </c>
      <c r="AR206" s="242" t="s">
        <v>1823</v>
      </c>
      <c r="AS206" s="229">
        <v>0</v>
      </c>
      <c r="AT206" s="230">
        <v>0</v>
      </c>
      <c r="AU206" s="229">
        <v>0</v>
      </c>
      <c r="AV206" s="230">
        <v>0</v>
      </c>
      <c r="AW206" s="239">
        <v>0</v>
      </c>
      <c r="AX206" s="242" t="s">
        <v>1823</v>
      </c>
      <c r="AY206" s="239">
        <v>0</v>
      </c>
      <c r="AZ206" s="242" t="s">
        <v>1823</v>
      </c>
      <c r="BA206" s="229">
        <v>0</v>
      </c>
      <c r="BB206" s="230">
        <v>0</v>
      </c>
      <c r="BC206" s="239">
        <v>0</v>
      </c>
      <c r="BD206" s="242" t="s">
        <v>1823</v>
      </c>
      <c r="BE206" s="229">
        <v>0</v>
      </c>
      <c r="BF206" s="230">
        <v>0</v>
      </c>
      <c r="BG206" s="241">
        <v>0</v>
      </c>
      <c r="BH206" s="242" t="s">
        <v>1823</v>
      </c>
      <c r="BI206" s="239">
        <v>0</v>
      </c>
      <c r="BJ206" s="242" t="s">
        <v>1823</v>
      </c>
      <c r="BK206" s="241">
        <v>0</v>
      </c>
      <c r="BL206" s="242" t="s">
        <v>1823</v>
      </c>
      <c r="BM206" s="241">
        <v>0</v>
      </c>
      <c r="BN206" s="242" t="s">
        <v>1823</v>
      </c>
      <c r="BO206" s="247"/>
      <c r="BP206" s="248"/>
      <c r="BQ206" s="249"/>
      <c r="BR206" s="248"/>
      <c r="BS206" s="249"/>
      <c r="BT206" s="248"/>
      <c r="BU206" s="249"/>
      <c r="BV206" s="248"/>
      <c r="BW206" s="249"/>
      <c r="BX206" s="248"/>
      <c r="BY206" s="249"/>
      <c r="BZ206" s="248"/>
      <c r="CA206" s="249"/>
      <c r="CB206" s="236" t="s">
        <v>82</v>
      </c>
      <c r="CQ206" s="240">
        <f t="shared" si="1086"/>
        <v>0</v>
      </c>
      <c r="CT206" s="437">
        <f t="shared" si="993"/>
        <v>0</v>
      </c>
      <c r="CU206" s="437">
        <f t="shared" si="997"/>
        <v>0</v>
      </c>
      <c r="CV206" s="437">
        <f t="shared" si="998"/>
        <v>0</v>
      </c>
      <c r="CW206" s="437">
        <f t="shared" si="1005"/>
        <v>0</v>
      </c>
      <c r="CX206" s="437"/>
      <c r="CY206" s="437"/>
      <c r="CZ206" s="437"/>
      <c r="DA206" s="437"/>
      <c r="DB206" s="437"/>
      <c r="DC206" s="437"/>
      <c r="DD206" s="437"/>
      <c r="DE206" s="437">
        <f t="shared" si="938"/>
        <v>0</v>
      </c>
      <c r="DF206" s="437">
        <f t="shared" si="1062"/>
        <v>0</v>
      </c>
      <c r="DG206" s="496">
        <f t="shared" si="1063"/>
        <v>0</v>
      </c>
      <c r="DH206" s="496">
        <f t="shared" si="1064"/>
        <v>0</v>
      </c>
      <c r="DI206" s="496">
        <f t="shared" si="994"/>
        <v>0</v>
      </c>
      <c r="DJ206" s="496">
        <f t="shared" si="1065"/>
        <v>0</v>
      </c>
      <c r="DK206" s="437">
        <f t="shared" si="1066"/>
        <v>0</v>
      </c>
      <c r="DL206" s="633"/>
      <c r="DM206" s="633"/>
      <c r="DO206" s="447" t="e">
        <f t="shared" si="1088"/>
        <v>#REF!</v>
      </c>
      <c r="DP206" s="447" t="e">
        <f t="shared" si="1089"/>
        <v>#REF!</v>
      </c>
      <c r="DQ206" s="447" t="e">
        <f t="shared" si="1090"/>
        <v>#REF!</v>
      </c>
      <c r="DR206" s="447" t="e">
        <f t="shared" si="1091"/>
        <v>#REF!</v>
      </c>
      <c r="DS206" s="447" t="e">
        <f t="shared" si="1092"/>
        <v>#REF!</v>
      </c>
      <c r="DT206" s="447" t="e">
        <f t="shared" si="1093"/>
        <v>#REF!</v>
      </c>
      <c r="DU206" s="447" t="e">
        <f t="shared" si="1094"/>
        <v>#REF!</v>
      </c>
      <c r="DV206" s="447" t="e">
        <f t="shared" si="1095"/>
        <v>#REF!</v>
      </c>
      <c r="DW206" s="447" t="e">
        <f t="shared" si="1096"/>
        <v>#REF!</v>
      </c>
      <c r="DX206" s="447" t="e">
        <f t="shared" si="1097"/>
        <v>#REF!</v>
      </c>
      <c r="DY206" s="447" t="e">
        <f t="shared" si="1098"/>
        <v>#REF!</v>
      </c>
      <c r="DZ206" s="447" t="e">
        <f t="shared" si="1099"/>
        <v>#REF!</v>
      </c>
      <c r="EA206" s="447" t="e">
        <f t="shared" si="1100"/>
        <v>#REF!</v>
      </c>
      <c r="EB206" s="447" t="e">
        <f t="shared" si="1101"/>
        <v>#REF!</v>
      </c>
      <c r="EC206" s="447" t="e">
        <f t="shared" si="1102"/>
        <v>#REF!</v>
      </c>
      <c r="ED206" s="447" t="e">
        <f t="shared" si="1103"/>
        <v>#REF!</v>
      </c>
      <c r="EE206" s="240" t="e">
        <f t="shared" si="1104"/>
        <v>#REF!</v>
      </c>
    </row>
    <row r="207" spans="1:135" ht="16.5">
      <c r="A207" s="51" t="s">
        <v>1472</v>
      </c>
      <c r="B207" s="216" t="s">
        <v>31</v>
      </c>
      <c r="D207" s="216" t="s">
        <v>1088</v>
      </c>
      <c r="E207" s="216" t="s">
        <v>1043</v>
      </c>
      <c r="F207" s="216" t="s">
        <v>1088</v>
      </c>
      <c r="G207" s="411" t="s">
        <v>76</v>
      </c>
      <c r="H207" s="226">
        <v>3</v>
      </c>
      <c r="I207" s="227">
        <v>23</v>
      </c>
      <c r="J207" s="225">
        <v>6</v>
      </c>
      <c r="K207" s="227">
        <v>35</v>
      </c>
      <c r="L207" s="441">
        <f>+N207</f>
        <v>33</v>
      </c>
      <c r="M207" s="444">
        <f>+O207</f>
        <v>67</v>
      </c>
      <c r="N207" s="225">
        <v>33</v>
      </c>
      <c r="O207" s="227">
        <v>67</v>
      </c>
      <c r="P207" s="225">
        <v>15</v>
      </c>
      <c r="Q207" s="227">
        <v>37</v>
      </c>
      <c r="R207" s="225">
        <v>45</v>
      </c>
      <c r="S207" s="227">
        <v>57</v>
      </c>
      <c r="T207" s="226">
        <v>6</v>
      </c>
      <c r="U207" s="227">
        <v>28</v>
      </c>
      <c r="V207" s="225">
        <v>3</v>
      </c>
      <c r="W207" s="227">
        <v>29</v>
      </c>
      <c r="X207" s="226">
        <v>3</v>
      </c>
      <c r="Y207" s="227">
        <v>10</v>
      </c>
      <c r="Z207" s="226">
        <v>11</v>
      </c>
      <c r="AA207" s="226">
        <v>20</v>
      </c>
      <c r="AB207" s="225">
        <v>50</v>
      </c>
      <c r="AC207" s="326">
        <v>50</v>
      </c>
      <c r="AD207" s="442">
        <f>+AB207</f>
        <v>50</v>
      </c>
      <c r="AE207" s="444">
        <f>+AC207</f>
        <v>50</v>
      </c>
      <c r="AF207" s="225">
        <v>0</v>
      </c>
      <c r="AG207" s="227">
        <v>42</v>
      </c>
      <c r="AH207" s="442">
        <f>+AF207</f>
        <v>0</v>
      </c>
      <c r="AI207" s="444">
        <f>+AG207</f>
        <v>42</v>
      </c>
      <c r="AJ207" s="246"/>
      <c r="AK207" s="225">
        <v>5</v>
      </c>
      <c r="AL207" s="227">
        <v>35</v>
      </c>
      <c r="AM207" s="225">
        <f>8+3+1+1+1+2+2+4+2+2+5+1+4+2+3+2+7+2+1</f>
        <v>53</v>
      </c>
      <c r="AN207" s="632">
        <f>9+8+4+2+7+3+4+6+4+7+3+15+7+1</f>
        <v>80</v>
      </c>
      <c r="AO207" s="523">
        <v>108</v>
      </c>
      <c r="AP207" s="524">
        <f>31+4+5+40</f>
        <v>80</v>
      </c>
      <c r="AQ207" s="239">
        <f>+AO207</f>
        <v>108</v>
      </c>
      <c r="AR207" s="253">
        <f>+AP207</f>
        <v>80</v>
      </c>
      <c r="AS207" s="229">
        <f>3+7+2+4+1+2+3+2+2+2+2+2+2+2+2+2</f>
        <v>40</v>
      </c>
      <c r="AT207" s="230">
        <f>10+2+8+5+6+9+17+3</f>
        <v>60</v>
      </c>
      <c r="AU207" s="229">
        <v>49</v>
      </c>
      <c r="AV207" s="230">
        <f>8+9+6+7+6+3+4+6+5+10+23</f>
        <v>87</v>
      </c>
      <c r="AW207" s="241">
        <f>+AY207</f>
        <v>16</v>
      </c>
      <c r="AX207" s="253">
        <f>+AZ207</f>
        <v>24</v>
      </c>
      <c r="AY207" s="229">
        <v>16</v>
      </c>
      <c r="AZ207" s="230">
        <v>24</v>
      </c>
      <c r="BA207" s="229">
        <v>16</v>
      </c>
      <c r="BB207" s="230">
        <f>16+10+15+5+2+11+5</f>
        <v>64</v>
      </c>
      <c r="BC207" s="229">
        <v>19</v>
      </c>
      <c r="BD207" s="230">
        <f>12+15+2+16+9+15</f>
        <v>69</v>
      </c>
      <c r="BE207" s="229">
        <v>18</v>
      </c>
      <c r="BF207" s="230">
        <v>70</v>
      </c>
      <c r="BG207" s="241">
        <v>0</v>
      </c>
      <c r="BH207" s="242" t="s">
        <v>1823</v>
      </c>
      <c r="BI207" s="239">
        <v>0</v>
      </c>
      <c r="BJ207" s="242" t="s">
        <v>1823</v>
      </c>
      <c r="BK207" s="241">
        <v>0</v>
      </c>
      <c r="BL207" s="242" t="s">
        <v>1823</v>
      </c>
      <c r="BM207" s="241">
        <v>0</v>
      </c>
      <c r="BN207" s="242" t="s">
        <v>1823</v>
      </c>
      <c r="BO207" s="247"/>
      <c r="BP207" s="248"/>
      <c r="BQ207" s="249"/>
      <c r="BR207" s="248">
        <v>15</v>
      </c>
      <c r="BS207" s="249">
        <v>67</v>
      </c>
      <c r="BT207" s="248"/>
      <c r="BU207" s="249"/>
      <c r="BV207" s="248"/>
      <c r="BW207" s="249"/>
      <c r="BX207" s="248"/>
      <c r="BY207" s="249"/>
      <c r="BZ207" s="248"/>
      <c r="CA207" s="249"/>
      <c r="CB207" s="236" t="s">
        <v>470</v>
      </c>
      <c r="CC207" s="237">
        <f>9+35+17+20+12+12+31+3</f>
        <v>139</v>
      </c>
      <c r="CQ207" s="240">
        <f t="shared" si="1086"/>
        <v>67</v>
      </c>
      <c r="CT207" s="437">
        <f t="shared" si="993"/>
        <v>26</v>
      </c>
      <c r="CU207" s="437">
        <f t="shared" si="997"/>
        <v>41</v>
      </c>
      <c r="CV207" s="437">
        <f t="shared" si="998"/>
        <v>100</v>
      </c>
      <c r="CW207" s="437">
        <f t="shared" si="1005"/>
        <v>100</v>
      </c>
      <c r="CX207" s="437">
        <f>IF(Q207="nd",+P207,+P207+Q207)</f>
        <v>52</v>
      </c>
      <c r="CY207" s="437">
        <f>IF(S207="nd",+R207,+R207+S207)</f>
        <v>102</v>
      </c>
      <c r="CZ207" s="437">
        <f>IF(U207="nd",+T207,+T207+U207)</f>
        <v>34</v>
      </c>
      <c r="DA207" s="437">
        <f>IF(W207="nd",+V207,+V207+W207)</f>
        <v>32</v>
      </c>
      <c r="DB207" s="437">
        <f>IF(Y207="nd",+X207,+X207+Y207)</f>
        <v>13</v>
      </c>
      <c r="DC207" s="437">
        <f>IF(AA207="nd",+Z207,+Z207+AA207)</f>
        <v>31</v>
      </c>
      <c r="DD207" s="437">
        <f>IF(AC207="nd",+AB207,+AB207+AC207)</f>
        <v>100</v>
      </c>
      <c r="DE207" s="437">
        <f t="shared" si="938"/>
        <v>100</v>
      </c>
      <c r="DF207" s="437">
        <f t="shared" si="1062"/>
        <v>42</v>
      </c>
      <c r="DG207" s="496">
        <f t="shared" si="1063"/>
        <v>42</v>
      </c>
      <c r="DH207" s="496">
        <f t="shared" si="1064"/>
        <v>40</v>
      </c>
      <c r="DI207" s="496">
        <f t="shared" si="994"/>
        <v>133</v>
      </c>
      <c r="DJ207" s="496">
        <f t="shared" si="1065"/>
        <v>188</v>
      </c>
      <c r="DK207" s="437">
        <f t="shared" si="1066"/>
        <v>188</v>
      </c>
      <c r="DL207" s="633"/>
      <c r="DM207" s="633"/>
      <c r="DO207" s="447" t="e">
        <f t="shared" si="1088"/>
        <v>#REF!</v>
      </c>
      <c r="DP207" s="447" t="e">
        <f t="shared" si="1089"/>
        <v>#REF!</v>
      </c>
      <c r="DQ207" s="447" t="e">
        <f t="shared" si="1090"/>
        <v>#REF!</v>
      </c>
      <c r="DR207" s="447" t="e">
        <f t="shared" si="1091"/>
        <v>#REF!</v>
      </c>
      <c r="DS207" s="447" t="e">
        <f t="shared" si="1092"/>
        <v>#REF!</v>
      </c>
      <c r="DT207" s="447" t="e">
        <f t="shared" si="1093"/>
        <v>#REF!</v>
      </c>
      <c r="DU207" s="447" t="e">
        <f t="shared" si="1094"/>
        <v>#REF!</v>
      </c>
      <c r="DV207" s="447" t="e">
        <f t="shared" si="1095"/>
        <v>#REF!</v>
      </c>
      <c r="DW207" s="447" t="e">
        <f t="shared" si="1096"/>
        <v>#REF!</v>
      </c>
      <c r="DX207" s="447" t="e">
        <f t="shared" si="1097"/>
        <v>#REF!</v>
      </c>
      <c r="DY207" s="447" t="e">
        <f t="shared" si="1098"/>
        <v>#REF!</v>
      </c>
      <c r="DZ207" s="447" t="e">
        <f t="shared" si="1099"/>
        <v>#REF!</v>
      </c>
      <c r="EA207" s="447" t="e">
        <f t="shared" si="1100"/>
        <v>#REF!</v>
      </c>
      <c r="EB207" s="447" t="e">
        <f t="shared" si="1101"/>
        <v>#REF!</v>
      </c>
      <c r="EC207" s="447" t="e">
        <f t="shared" si="1102"/>
        <v>#REF!</v>
      </c>
      <c r="ED207" s="447" t="e">
        <f t="shared" si="1103"/>
        <v>#REF!</v>
      </c>
      <c r="EE207" s="240" t="e">
        <f t="shared" si="1104"/>
        <v>#REF!</v>
      </c>
    </row>
    <row r="208" spans="1:135">
      <c r="A208" s="51"/>
      <c r="D208" s="216" t="s">
        <v>1088</v>
      </c>
      <c r="E208" s="216" t="s">
        <v>1043</v>
      </c>
      <c r="F208" s="216" t="s">
        <v>1088</v>
      </c>
      <c r="G208" t="s">
        <v>1633</v>
      </c>
      <c r="H208" s="226"/>
      <c r="I208" s="227"/>
      <c r="J208" s="226"/>
      <c r="K208" s="227"/>
      <c r="L208" s="442"/>
      <c r="M208" s="444"/>
      <c r="N208" s="225"/>
      <c r="O208" s="227"/>
      <c r="P208" s="226"/>
      <c r="Q208" s="227"/>
      <c r="R208" s="226"/>
      <c r="S208" s="227"/>
      <c r="T208" s="226"/>
      <c r="U208" s="227"/>
      <c r="V208" s="225"/>
      <c r="W208" s="227"/>
      <c r="X208" s="226"/>
      <c r="Y208" s="227"/>
      <c r="Z208" s="226"/>
      <c r="AA208" s="226"/>
      <c r="AB208" s="226"/>
      <c r="AC208" s="326"/>
      <c r="AD208" s="442"/>
      <c r="AE208" s="444"/>
      <c r="AF208" s="225"/>
      <c r="AG208" s="227"/>
      <c r="AH208" s="442"/>
      <c r="AI208" s="444"/>
      <c r="AJ208" s="246"/>
      <c r="AK208" s="225"/>
      <c r="AL208" s="227"/>
      <c r="AM208" s="225"/>
      <c r="AN208" s="632"/>
      <c r="AO208" s="523"/>
      <c r="AP208" s="524"/>
      <c r="AQ208" s="239"/>
      <c r="AR208" s="253"/>
      <c r="AS208" s="229"/>
      <c r="AT208" s="230"/>
      <c r="AU208" s="229"/>
      <c r="AV208" s="230"/>
      <c r="AW208" s="239">
        <f>+AY208</f>
        <v>4</v>
      </c>
      <c r="AX208" s="242" t="s">
        <v>1823</v>
      </c>
      <c r="AY208" s="229">
        <v>4</v>
      </c>
      <c r="AZ208" s="230">
        <v>0</v>
      </c>
      <c r="BA208" s="229">
        <v>5</v>
      </c>
      <c r="BB208" s="230">
        <v>0</v>
      </c>
      <c r="BC208" s="229">
        <v>9</v>
      </c>
      <c r="BD208" s="230"/>
      <c r="BE208" s="229">
        <v>5</v>
      </c>
      <c r="BF208" s="230">
        <v>0</v>
      </c>
      <c r="BG208" s="241">
        <v>0</v>
      </c>
      <c r="BH208" s="242" t="s">
        <v>1823</v>
      </c>
      <c r="BI208" s="239">
        <v>0</v>
      </c>
      <c r="BJ208" s="242" t="s">
        <v>1823</v>
      </c>
      <c r="BK208" s="241">
        <v>0</v>
      </c>
      <c r="BL208" s="242" t="s">
        <v>1823</v>
      </c>
      <c r="BM208" s="241">
        <v>0</v>
      </c>
      <c r="BN208" s="242" t="s">
        <v>1823</v>
      </c>
      <c r="BO208" s="247"/>
      <c r="BP208" s="248"/>
      <c r="BQ208" s="249"/>
      <c r="BR208" s="248"/>
      <c r="BS208" s="249"/>
      <c r="BT208" s="248"/>
      <c r="BU208" s="249"/>
      <c r="BV208" s="248"/>
      <c r="BW208" s="249"/>
      <c r="BX208" s="248"/>
      <c r="BY208" s="249"/>
      <c r="BZ208" s="248"/>
      <c r="CA208" s="249"/>
      <c r="CB208" s="236"/>
      <c r="CQ208" s="240"/>
      <c r="CT208" s="437"/>
      <c r="CU208" s="437"/>
      <c r="CV208" s="437"/>
      <c r="CW208" s="437"/>
      <c r="CX208" s="437"/>
      <c r="CY208" s="437"/>
      <c r="CZ208" s="437"/>
      <c r="DA208" s="437"/>
      <c r="DB208" s="437"/>
      <c r="DC208" s="437"/>
      <c r="DD208" s="437"/>
      <c r="DE208" s="437"/>
      <c r="DF208" s="437"/>
      <c r="DG208" s="496"/>
      <c r="DH208" s="496"/>
      <c r="DI208" s="496"/>
      <c r="DJ208" s="496"/>
      <c r="DK208" s="437"/>
      <c r="DL208" s="633"/>
      <c r="DM208" s="633"/>
      <c r="DO208" s="447"/>
      <c r="DP208" s="447"/>
      <c r="DQ208" s="447"/>
      <c r="DR208" s="447"/>
      <c r="DS208" s="447"/>
      <c r="DT208" s="447"/>
      <c r="DU208" s="447"/>
      <c r="DV208" s="447"/>
      <c r="DW208" s="447"/>
      <c r="DX208" s="447"/>
      <c r="DY208" s="447"/>
      <c r="DZ208" s="447"/>
      <c r="EA208" s="447"/>
      <c r="EB208" s="447"/>
      <c r="EC208" s="447"/>
      <c r="ED208" s="447"/>
      <c r="EE208" s="240"/>
    </row>
    <row r="209" spans="1:135">
      <c r="A209" s="51"/>
      <c r="D209" s="216" t="s">
        <v>1088</v>
      </c>
      <c r="E209" s="216" t="s">
        <v>1043</v>
      </c>
      <c r="F209" s="216" t="s">
        <v>1088</v>
      </c>
      <c r="G209" t="s">
        <v>1634</v>
      </c>
      <c r="H209" s="226"/>
      <c r="I209" s="227"/>
      <c r="J209" s="226"/>
      <c r="K209" s="227"/>
      <c r="L209" s="442"/>
      <c r="M209" s="444"/>
      <c r="N209" s="225"/>
      <c r="O209" s="227"/>
      <c r="P209" s="226"/>
      <c r="Q209" s="227"/>
      <c r="R209" s="226"/>
      <c r="S209" s="227"/>
      <c r="T209" s="226"/>
      <c r="U209" s="227"/>
      <c r="V209" s="225"/>
      <c r="W209" s="227"/>
      <c r="X209" s="226"/>
      <c r="Y209" s="227"/>
      <c r="Z209" s="226"/>
      <c r="AA209" s="226"/>
      <c r="AB209" s="226"/>
      <c r="AC209" s="326"/>
      <c r="AD209" s="442"/>
      <c r="AE209" s="444"/>
      <c r="AF209" s="225"/>
      <c r="AG209" s="227"/>
      <c r="AH209" s="442"/>
      <c r="AI209" s="444"/>
      <c r="AJ209" s="246"/>
      <c r="AK209" s="225"/>
      <c r="AL209" s="227"/>
      <c r="AM209" s="225"/>
      <c r="AN209" s="632"/>
      <c r="AO209" s="523"/>
      <c r="AP209" s="524"/>
      <c r="AQ209" s="239"/>
      <c r="AR209" s="253"/>
      <c r="AS209" s="229"/>
      <c r="AT209" s="230"/>
      <c r="AU209" s="229"/>
      <c r="AV209" s="230"/>
      <c r="AW209" s="239">
        <v>0</v>
      </c>
      <c r="AX209" s="242" t="s">
        <v>1823</v>
      </c>
      <c r="AY209" s="229">
        <v>1</v>
      </c>
      <c r="AZ209" s="54" t="s">
        <v>1183</v>
      </c>
      <c r="BA209" s="229">
        <v>0</v>
      </c>
      <c r="BB209" s="230">
        <v>0</v>
      </c>
      <c r="BC209" s="229">
        <v>4</v>
      </c>
      <c r="BD209" s="54" t="s">
        <v>1183</v>
      </c>
      <c r="BE209" s="229">
        <v>0</v>
      </c>
      <c r="BF209" s="230">
        <v>0</v>
      </c>
      <c r="BG209" s="241">
        <v>0</v>
      </c>
      <c r="BH209" s="242" t="s">
        <v>1823</v>
      </c>
      <c r="BI209" s="239">
        <v>0</v>
      </c>
      <c r="BJ209" s="242" t="s">
        <v>1823</v>
      </c>
      <c r="BK209" s="241">
        <v>0</v>
      </c>
      <c r="BL209" s="242" t="s">
        <v>1823</v>
      </c>
      <c r="BM209" s="241">
        <v>0</v>
      </c>
      <c r="BN209" s="242" t="s">
        <v>1823</v>
      </c>
      <c r="BO209" s="247">
        <v>42587</v>
      </c>
      <c r="BP209" s="248"/>
      <c r="BQ209" s="249"/>
      <c r="BR209" s="248"/>
      <c r="BS209" s="249"/>
      <c r="BT209" s="248"/>
      <c r="BU209" s="249"/>
      <c r="BV209" s="248"/>
      <c r="BW209" s="249"/>
      <c r="BX209" s="248"/>
      <c r="BY209" s="249"/>
      <c r="BZ209" s="248"/>
      <c r="CA209" s="249"/>
      <c r="CB209" s="236"/>
      <c r="CQ209" s="240"/>
      <c r="CT209" s="437"/>
      <c r="CU209" s="437"/>
      <c r="CV209" s="437"/>
      <c r="CW209" s="437"/>
      <c r="CX209" s="437"/>
      <c r="CY209" s="437"/>
      <c r="CZ209" s="437"/>
      <c r="DA209" s="437"/>
      <c r="DB209" s="437"/>
      <c r="DC209" s="437"/>
      <c r="DD209" s="437"/>
      <c r="DE209" s="437"/>
      <c r="DF209" s="437"/>
      <c r="DG209" s="496"/>
      <c r="DH209" s="496"/>
      <c r="DI209" s="496"/>
      <c r="DJ209" s="496"/>
      <c r="DK209" s="437"/>
      <c r="DL209" s="633"/>
      <c r="DM209" s="633"/>
      <c r="DO209" s="447"/>
      <c r="DP209" s="447"/>
      <c r="DQ209" s="447"/>
      <c r="DR209" s="447"/>
      <c r="DS209" s="447"/>
      <c r="DT209" s="447"/>
      <c r="DU209" s="447"/>
      <c r="DV209" s="447"/>
      <c r="DW209" s="447"/>
      <c r="DX209" s="447"/>
      <c r="DY209" s="447"/>
      <c r="DZ209" s="447"/>
      <c r="EA209" s="447"/>
      <c r="EB209" s="447"/>
      <c r="EC209" s="447"/>
      <c r="ED209" s="447"/>
      <c r="EE209" s="240"/>
    </row>
    <row r="210" spans="1:135">
      <c r="A210" s="51"/>
      <c r="D210" s="216" t="s">
        <v>1088</v>
      </c>
      <c r="E210" s="216" t="s">
        <v>1043</v>
      </c>
      <c r="F210" s="216" t="s">
        <v>1088</v>
      </c>
      <c r="G210" t="s">
        <v>1635</v>
      </c>
      <c r="H210" s="226"/>
      <c r="I210" s="227"/>
      <c r="J210" s="226"/>
      <c r="K210" s="227"/>
      <c r="L210" s="442"/>
      <c r="M210" s="444"/>
      <c r="N210" s="225"/>
      <c r="O210" s="227"/>
      <c r="P210" s="226"/>
      <c r="Q210" s="227"/>
      <c r="R210" s="226"/>
      <c r="S210" s="227"/>
      <c r="T210" s="226"/>
      <c r="U210" s="227"/>
      <c r="V210" s="225"/>
      <c r="W210" s="227"/>
      <c r="X210" s="226"/>
      <c r="Y210" s="227"/>
      <c r="Z210" s="226"/>
      <c r="AA210" s="226"/>
      <c r="AB210" s="226"/>
      <c r="AC210" s="326"/>
      <c r="AD210" s="442"/>
      <c r="AE210" s="444"/>
      <c r="AF210" s="225"/>
      <c r="AG210" s="227"/>
      <c r="AH210" s="442"/>
      <c r="AI210" s="444"/>
      <c r="AJ210" s="246"/>
      <c r="AK210" s="225"/>
      <c r="AL210" s="227"/>
      <c r="AM210" s="225"/>
      <c r="AN210" s="632"/>
      <c r="AO210" s="523"/>
      <c r="AP210" s="524"/>
      <c r="AQ210" s="239"/>
      <c r="AR210" s="253"/>
      <c r="AS210" s="229"/>
      <c r="AT210" s="230"/>
      <c r="AU210" s="229"/>
      <c r="AV210" s="230"/>
      <c r="AW210" s="239">
        <v>0</v>
      </c>
      <c r="AX210" s="242" t="s">
        <v>1823</v>
      </c>
      <c r="AY210" s="229">
        <v>2</v>
      </c>
      <c r="AZ210" s="54">
        <v>0</v>
      </c>
      <c r="BA210" s="229">
        <v>1</v>
      </c>
      <c r="BB210" s="230">
        <v>0</v>
      </c>
      <c r="BC210" s="229">
        <v>1</v>
      </c>
      <c r="BD210" s="230">
        <v>0</v>
      </c>
      <c r="BE210" s="229">
        <v>0</v>
      </c>
      <c r="BF210" s="230">
        <v>0</v>
      </c>
      <c r="BG210" s="241">
        <v>0</v>
      </c>
      <c r="BH210" s="242" t="s">
        <v>1823</v>
      </c>
      <c r="BI210" s="239">
        <v>0</v>
      </c>
      <c r="BJ210" s="242" t="s">
        <v>1823</v>
      </c>
      <c r="BK210" s="241">
        <v>0</v>
      </c>
      <c r="BL210" s="242" t="s">
        <v>1823</v>
      </c>
      <c r="BM210" s="241">
        <v>0</v>
      </c>
      <c r="BN210" s="242" t="s">
        <v>1823</v>
      </c>
      <c r="BO210" s="247"/>
      <c r="BP210" s="248"/>
      <c r="BQ210" s="249"/>
      <c r="BR210" s="248"/>
      <c r="BS210" s="249"/>
      <c r="BT210" s="248"/>
      <c r="BU210" s="249"/>
      <c r="BV210" s="248"/>
      <c r="BW210" s="249"/>
      <c r="BX210" s="248"/>
      <c r="BY210" s="249"/>
      <c r="BZ210" s="248"/>
      <c r="CA210" s="249"/>
      <c r="CB210" s="236"/>
      <c r="CQ210" s="240"/>
      <c r="CT210" s="437"/>
      <c r="CU210" s="437"/>
      <c r="CV210" s="437"/>
      <c r="CW210" s="437"/>
      <c r="CX210" s="437"/>
      <c r="CY210" s="437"/>
      <c r="CZ210" s="437"/>
      <c r="DA210" s="437"/>
      <c r="DB210" s="437"/>
      <c r="DC210" s="437"/>
      <c r="DD210" s="437"/>
      <c r="DE210" s="437"/>
      <c r="DF210" s="437"/>
      <c r="DG210" s="496"/>
      <c r="DH210" s="496"/>
      <c r="DI210" s="496"/>
      <c r="DJ210" s="496"/>
      <c r="DK210" s="437"/>
      <c r="DL210" s="633"/>
      <c r="DM210" s="633"/>
      <c r="DO210" s="447"/>
      <c r="DP210" s="447"/>
      <c r="DQ210" s="447"/>
      <c r="DR210" s="447"/>
      <c r="DS210" s="447"/>
      <c r="DT210" s="447"/>
      <c r="DU210" s="447"/>
      <c r="DV210" s="447"/>
      <c r="DW210" s="447"/>
      <c r="DX210" s="447"/>
      <c r="DY210" s="447"/>
      <c r="DZ210" s="447"/>
      <c r="EA210" s="447"/>
      <c r="EB210" s="447"/>
      <c r="EC210" s="447"/>
      <c r="ED210" s="447"/>
      <c r="EE210" s="240"/>
    </row>
    <row r="211" spans="1:135" ht="16.5">
      <c r="A211" s="51"/>
      <c r="D211" s="216" t="s">
        <v>1088</v>
      </c>
      <c r="E211" s="216" t="s">
        <v>1043</v>
      </c>
      <c r="F211" s="216" t="s">
        <v>1088</v>
      </c>
      <c r="G211" s="411" t="s">
        <v>1632</v>
      </c>
      <c r="H211" s="226"/>
      <c r="I211" s="227"/>
      <c r="J211" s="226"/>
      <c r="K211" s="227"/>
      <c r="L211" s="442"/>
      <c r="M211" s="444"/>
      <c r="N211" s="225"/>
      <c r="O211" s="227"/>
      <c r="P211" s="226"/>
      <c r="Q211" s="227"/>
      <c r="R211" s="226"/>
      <c r="S211" s="227"/>
      <c r="T211" s="226"/>
      <c r="U211" s="227"/>
      <c r="V211" s="225"/>
      <c r="W211" s="227"/>
      <c r="X211" s="226"/>
      <c r="Y211" s="227"/>
      <c r="Z211" s="226"/>
      <c r="AA211" s="226"/>
      <c r="AB211" s="226"/>
      <c r="AC211" s="326"/>
      <c r="AD211" s="442"/>
      <c r="AE211" s="444"/>
      <c r="AF211" s="225"/>
      <c r="AG211" s="227"/>
      <c r="AH211" s="442"/>
      <c r="AI211" s="444"/>
      <c r="AJ211" s="246"/>
      <c r="AK211" s="225"/>
      <c r="AL211" s="227"/>
      <c r="AM211" s="225"/>
      <c r="AN211" s="632"/>
      <c r="AO211" s="523"/>
      <c r="AP211" s="524"/>
      <c r="AQ211" s="239"/>
      <c r="AR211" s="253"/>
      <c r="AS211" s="229"/>
      <c r="AT211" s="230"/>
      <c r="AU211" s="229"/>
      <c r="AV211" s="230"/>
      <c r="AW211" s="229">
        <v>4</v>
      </c>
      <c r="AX211" s="230">
        <v>2</v>
      </c>
      <c r="AY211" s="229">
        <v>3</v>
      </c>
      <c r="AZ211" s="230">
        <v>1</v>
      </c>
      <c r="BA211" s="229">
        <v>0</v>
      </c>
      <c r="BB211" s="230">
        <v>0</v>
      </c>
      <c r="BC211" s="229">
        <v>4</v>
      </c>
      <c r="BD211" s="230">
        <v>0</v>
      </c>
      <c r="BE211" s="229">
        <v>1</v>
      </c>
      <c r="BF211" s="230">
        <v>0</v>
      </c>
      <c r="BG211" s="241">
        <v>0</v>
      </c>
      <c r="BH211" s="242" t="s">
        <v>1823</v>
      </c>
      <c r="BI211" s="239">
        <v>0</v>
      </c>
      <c r="BJ211" s="242" t="s">
        <v>1823</v>
      </c>
      <c r="BK211" s="241">
        <v>0</v>
      </c>
      <c r="BL211" s="242" t="s">
        <v>1823</v>
      </c>
      <c r="BM211" s="241">
        <v>0</v>
      </c>
      <c r="BN211" s="242" t="s">
        <v>1823</v>
      </c>
      <c r="BO211" s="247"/>
      <c r="BP211" s="248"/>
      <c r="BQ211" s="249"/>
      <c r="BR211" s="248"/>
      <c r="BS211" s="249"/>
      <c r="BT211" s="248"/>
      <c r="BU211" s="249"/>
      <c r="BV211" s="248"/>
      <c r="BW211" s="249"/>
      <c r="BX211" s="248"/>
      <c r="BY211" s="249"/>
      <c r="BZ211" s="248"/>
      <c r="CA211" s="249"/>
      <c r="CB211" s="236"/>
      <c r="CQ211" s="240"/>
      <c r="CT211" s="437"/>
      <c r="CU211" s="437"/>
      <c r="CV211" s="437"/>
      <c r="CW211" s="437"/>
      <c r="CX211" s="437"/>
      <c r="CY211" s="437"/>
      <c r="CZ211" s="437"/>
      <c r="DA211" s="437"/>
      <c r="DB211" s="437"/>
      <c r="DC211" s="437"/>
      <c r="DD211" s="437"/>
      <c r="DE211" s="437"/>
      <c r="DF211" s="437"/>
      <c r="DG211" s="496"/>
      <c r="DH211" s="496"/>
      <c r="DI211" s="496"/>
      <c r="DJ211" s="496"/>
      <c r="DK211" s="437"/>
      <c r="DL211" s="633"/>
      <c r="DM211" s="633"/>
      <c r="DO211" s="447"/>
      <c r="DP211" s="447"/>
      <c r="DQ211" s="447"/>
      <c r="DR211" s="447"/>
      <c r="DS211" s="447"/>
      <c r="DT211" s="447"/>
      <c r="DU211" s="447"/>
      <c r="DV211" s="447"/>
      <c r="DW211" s="447"/>
      <c r="DX211" s="447"/>
      <c r="DY211" s="447"/>
      <c r="DZ211" s="447"/>
      <c r="EA211" s="447"/>
      <c r="EB211" s="447"/>
      <c r="EC211" s="447"/>
      <c r="ED211" s="447"/>
      <c r="EE211" s="240"/>
    </row>
    <row r="212" spans="1:135" ht="16.5">
      <c r="A212" s="51"/>
      <c r="D212" s="216" t="s">
        <v>1088</v>
      </c>
      <c r="E212" s="216" t="s">
        <v>1043</v>
      </c>
      <c r="F212" s="216" t="s">
        <v>1088</v>
      </c>
      <c r="G212" s="411" t="s">
        <v>1631</v>
      </c>
      <c r="H212" s="226"/>
      <c r="I212" s="227"/>
      <c r="J212" s="226"/>
      <c r="K212" s="227"/>
      <c r="L212" s="442"/>
      <c r="M212" s="444"/>
      <c r="N212" s="225"/>
      <c r="O212" s="227"/>
      <c r="P212" s="226"/>
      <c r="Q212" s="227"/>
      <c r="R212" s="226"/>
      <c r="S212" s="227"/>
      <c r="T212" s="226"/>
      <c r="U212" s="227"/>
      <c r="V212" s="225"/>
      <c r="W212" s="227"/>
      <c r="X212" s="226"/>
      <c r="Y212" s="227"/>
      <c r="Z212" s="226"/>
      <c r="AA212" s="226"/>
      <c r="AB212" s="226"/>
      <c r="AC212" s="326"/>
      <c r="AD212" s="442"/>
      <c r="AE212" s="444"/>
      <c r="AF212" s="225"/>
      <c r="AG212" s="227"/>
      <c r="AH212" s="442"/>
      <c r="AI212" s="444"/>
      <c r="AJ212" s="246"/>
      <c r="AK212" s="225"/>
      <c r="AL212" s="227"/>
      <c r="AM212" s="225"/>
      <c r="AN212" s="632"/>
      <c r="AO212" s="523"/>
      <c r="AP212" s="524"/>
      <c r="AQ212" s="239"/>
      <c r="AR212" s="253"/>
      <c r="AS212" s="229"/>
      <c r="AT212" s="230"/>
      <c r="AU212" s="229"/>
      <c r="AV212" s="230"/>
      <c r="AW212" s="229">
        <v>0</v>
      </c>
      <c r="AX212" s="230">
        <v>0</v>
      </c>
      <c r="AY212" s="229">
        <v>4</v>
      </c>
      <c r="AZ212" s="230">
        <v>9</v>
      </c>
      <c r="BA212" s="229">
        <v>0</v>
      </c>
      <c r="BB212" s="230">
        <v>0</v>
      </c>
      <c r="BC212" s="229">
        <v>0</v>
      </c>
      <c r="BD212" s="230">
        <v>0</v>
      </c>
      <c r="BE212" s="229">
        <v>0</v>
      </c>
      <c r="BF212" s="230">
        <v>0</v>
      </c>
      <c r="BG212" s="241">
        <v>0</v>
      </c>
      <c r="BH212" s="242" t="s">
        <v>1823</v>
      </c>
      <c r="BI212" s="239">
        <v>0</v>
      </c>
      <c r="BJ212" s="242" t="s">
        <v>1823</v>
      </c>
      <c r="BK212" s="241">
        <v>0</v>
      </c>
      <c r="BL212" s="242" t="s">
        <v>1823</v>
      </c>
      <c r="BM212" s="241">
        <v>0</v>
      </c>
      <c r="BN212" s="242" t="s">
        <v>1823</v>
      </c>
      <c r="BO212" s="247"/>
      <c r="BP212" s="248"/>
      <c r="BQ212" s="249"/>
      <c r="BR212" s="248"/>
      <c r="BS212" s="249"/>
      <c r="BT212" s="248"/>
      <c r="BU212" s="249"/>
      <c r="BV212" s="248"/>
      <c r="BW212" s="249"/>
      <c r="BX212" s="248"/>
      <c r="BY212" s="249"/>
      <c r="BZ212" s="248"/>
      <c r="CA212" s="249"/>
      <c r="CB212" s="236"/>
      <c r="CQ212" s="240"/>
      <c r="CT212" s="437"/>
      <c r="CU212" s="437"/>
      <c r="CV212" s="437"/>
      <c r="CW212" s="437"/>
      <c r="CX212" s="437"/>
      <c r="CY212" s="437"/>
      <c r="CZ212" s="437"/>
      <c r="DA212" s="437"/>
      <c r="DB212" s="437"/>
      <c r="DC212" s="437"/>
      <c r="DD212" s="437"/>
      <c r="DE212" s="437"/>
      <c r="DF212" s="437"/>
      <c r="DG212" s="496"/>
      <c r="DH212" s="496"/>
      <c r="DI212" s="496"/>
      <c r="DJ212" s="496"/>
      <c r="DK212" s="437"/>
      <c r="DL212" s="633"/>
      <c r="DM212" s="633"/>
      <c r="DO212" s="447"/>
      <c r="DP212" s="447"/>
      <c r="DQ212" s="447"/>
      <c r="DR212" s="447"/>
      <c r="DS212" s="447"/>
      <c r="DT212" s="447"/>
      <c r="DU212" s="447"/>
      <c r="DV212" s="447"/>
      <c r="DW212" s="447"/>
      <c r="DX212" s="447"/>
      <c r="DY212" s="447"/>
      <c r="DZ212" s="447"/>
      <c r="EA212" s="447"/>
      <c r="EB212" s="447"/>
      <c r="EC212" s="447"/>
      <c r="ED212" s="447"/>
      <c r="EE212" s="240"/>
    </row>
    <row r="213" spans="1:135" ht="16.5">
      <c r="A213" s="51"/>
      <c r="D213" s="216" t="s">
        <v>1088</v>
      </c>
      <c r="E213" s="216" t="s">
        <v>1043</v>
      </c>
      <c r="F213" s="216" t="s">
        <v>1088</v>
      </c>
      <c r="G213" s="411" t="s">
        <v>1630</v>
      </c>
      <c r="H213" s="226"/>
      <c r="I213" s="227"/>
      <c r="J213" s="226"/>
      <c r="K213" s="227"/>
      <c r="L213" s="442"/>
      <c r="M213" s="444"/>
      <c r="N213" s="225"/>
      <c r="O213" s="227"/>
      <c r="P213" s="226"/>
      <c r="Q213" s="227"/>
      <c r="R213" s="226"/>
      <c r="S213" s="227"/>
      <c r="T213" s="226"/>
      <c r="U213" s="227"/>
      <c r="V213" s="225"/>
      <c r="W213" s="227"/>
      <c r="X213" s="226"/>
      <c r="Y213" s="227"/>
      <c r="Z213" s="226"/>
      <c r="AA213" s="226"/>
      <c r="AB213" s="226"/>
      <c r="AC213" s="326"/>
      <c r="AD213" s="442"/>
      <c r="AE213" s="444"/>
      <c r="AF213" s="225"/>
      <c r="AG213" s="227"/>
      <c r="AH213" s="442"/>
      <c r="AI213" s="444"/>
      <c r="AJ213" s="246"/>
      <c r="AK213" s="225"/>
      <c r="AL213" s="227"/>
      <c r="AM213" s="225"/>
      <c r="AN213" s="632"/>
      <c r="AO213" s="523"/>
      <c r="AP213" s="524"/>
      <c r="AQ213" s="239"/>
      <c r="AR213" s="253"/>
      <c r="AS213" s="229"/>
      <c r="AT213" s="230"/>
      <c r="AU213" s="229"/>
      <c r="AV213" s="230"/>
      <c r="AW213" s="229">
        <v>2</v>
      </c>
      <c r="AX213" s="230">
        <v>0</v>
      </c>
      <c r="AY213" s="229">
        <v>8</v>
      </c>
      <c r="AZ213" s="230">
        <v>0</v>
      </c>
      <c r="BA213" s="229">
        <v>3</v>
      </c>
      <c r="BB213" s="230">
        <v>0</v>
      </c>
      <c r="BC213" s="229">
        <v>0</v>
      </c>
      <c r="BD213" s="230">
        <v>0</v>
      </c>
      <c r="BE213" s="229">
        <v>0</v>
      </c>
      <c r="BF213" s="230">
        <v>0</v>
      </c>
      <c r="BG213" s="241">
        <v>0</v>
      </c>
      <c r="BH213" s="242" t="s">
        <v>1823</v>
      </c>
      <c r="BI213" s="239">
        <v>0</v>
      </c>
      <c r="BJ213" s="242" t="s">
        <v>1823</v>
      </c>
      <c r="BK213" s="241">
        <v>0</v>
      </c>
      <c r="BL213" s="242" t="s">
        <v>1823</v>
      </c>
      <c r="BM213" s="241">
        <v>0</v>
      </c>
      <c r="BN213" s="242" t="s">
        <v>1823</v>
      </c>
      <c r="BO213" s="247"/>
      <c r="BP213" s="248"/>
      <c r="BQ213" s="249"/>
      <c r="BR213" s="248"/>
      <c r="BS213" s="249"/>
      <c r="BT213" s="248"/>
      <c r="BU213" s="249"/>
      <c r="BV213" s="248"/>
      <c r="BW213" s="249"/>
      <c r="BX213" s="248"/>
      <c r="BY213" s="249"/>
      <c r="BZ213" s="248"/>
      <c r="CA213" s="249"/>
      <c r="CB213" s="236"/>
      <c r="CQ213" s="240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96"/>
      <c r="DH213" s="496"/>
      <c r="DI213" s="496"/>
      <c r="DJ213" s="496"/>
      <c r="DK213" s="437"/>
      <c r="DL213" s="633"/>
      <c r="DM213" s="633"/>
      <c r="DO213" s="447"/>
      <c r="DP213" s="447"/>
      <c r="DQ213" s="447"/>
      <c r="DR213" s="447"/>
      <c r="DS213" s="447"/>
      <c r="DT213" s="447"/>
      <c r="DU213" s="447"/>
      <c r="DV213" s="447"/>
      <c r="DW213" s="447"/>
      <c r="DX213" s="447"/>
      <c r="DY213" s="447"/>
      <c r="DZ213" s="447"/>
      <c r="EA213" s="447"/>
      <c r="EB213" s="447"/>
      <c r="EC213" s="447"/>
      <c r="ED213" s="447"/>
      <c r="EE213" s="240"/>
    </row>
    <row r="214" spans="1:135" ht="16.5">
      <c r="A214" s="51"/>
      <c r="D214" s="216" t="s">
        <v>1088</v>
      </c>
      <c r="E214" s="216" t="s">
        <v>1043</v>
      </c>
      <c r="F214" s="216" t="s">
        <v>1088</v>
      </c>
      <c r="G214" s="411" t="s">
        <v>1629</v>
      </c>
      <c r="H214" s="226"/>
      <c r="I214" s="227"/>
      <c r="J214" s="226"/>
      <c r="K214" s="227"/>
      <c r="L214" s="442"/>
      <c r="M214" s="444"/>
      <c r="N214" s="225"/>
      <c r="O214" s="227"/>
      <c r="P214" s="226"/>
      <c r="Q214" s="227"/>
      <c r="R214" s="226"/>
      <c r="S214" s="227"/>
      <c r="T214" s="226"/>
      <c r="U214" s="227"/>
      <c r="V214" s="225"/>
      <c r="W214" s="227"/>
      <c r="X214" s="226"/>
      <c r="Y214" s="227"/>
      <c r="Z214" s="226"/>
      <c r="AA214" s="226"/>
      <c r="AB214" s="226"/>
      <c r="AC214" s="326"/>
      <c r="AD214" s="442"/>
      <c r="AE214" s="444"/>
      <c r="AF214" s="225"/>
      <c r="AG214" s="227"/>
      <c r="AH214" s="442"/>
      <c r="AI214" s="444"/>
      <c r="AJ214" s="246"/>
      <c r="AK214" s="225"/>
      <c r="AL214" s="227"/>
      <c r="AM214" s="225"/>
      <c r="AN214" s="632"/>
      <c r="AO214" s="523"/>
      <c r="AP214" s="524"/>
      <c r="AQ214" s="239"/>
      <c r="AR214" s="253"/>
      <c r="AS214" s="229"/>
      <c r="AT214" s="230"/>
      <c r="AU214" s="229"/>
      <c r="AV214" s="230"/>
      <c r="AW214" s="229">
        <v>6</v>
      </c>
      <c r="AX214" s="230">
        <v>34</v>
      </c>
      <c r="AY214" s="229">
        <v>5</v>
      </c>
      <c r="AZ214" s="230">
        <v>37</v>
      </c>
      <c r="BA214" s="229">
        <v>0</v>
      </c>
      <c r="BB214" s="230">
        <v>11</v>
      </c>
      <c r="BC214" s="229">
        <v>0</v>
      </c>
      <c r="BD214" s="230">
        <v>0</v>
      </c>
      <c r="BE214" s="229">
        <v>0</v>
      </c>
      <c r="BF214" s="230">
        <v>0</v>
      </c>
      <c r="BG214" s="241">
        <v>0</v>
      </c>
      <c r="BH214" s="242" t="s">
        <v>1823</v>
      </c>
      <c r="BI214" s="239">
        <v>0</v>
      </c>
      <c r="BJ214" s="242" t="s">
        <v>1823</v>
      </c>
      <c r="BK214" s="241">
        <v>0</v>
      </c>
      <c r="BL214" s="242" t="s">
        <v>1823</v>
      </c>
      <c r="BM214" s="241">
        <v>0</v>
      </c>
      <c r="BN214" s="242" t="s">
        <v>1823</v>
      </c>
      <c r="BO214" s="247"/>
      <c r="BP214" s="248"/>
      <c r="BQ214" s="249"/>
      <c r="BR214" s="248"/>
      <c r="BS214" s="249"/>
      <c r="BT214" s="248"/>
      <c r="BU214" s="249"/>
      <c r="BV214" s="248"/>
      <c r="BW214" s="249"/>
      <c r="BX214" s="248"/>
      <c r="BY214" s="249"/>
      <c r="BZ214" s="248"/>
      <c r="CA214" s="249"/>
      <c r="CB214" s="236"/>
      <c r="CQ214" s="240"/>
      <c r="CT214" s="437"/>
      <c r="CU214" s="437"/>
      <c r="CV214" s="437"/>
      <c r="CW214" s="437"/>
      <c r="CX214" s="437"/>
      <c r="CY214" s="437"/>
      <c r="CZ214" s="437"/>
      <c r="DA214" s="437"/>
      <c r="DB214" s="437"/>
      <c r="DC214" s="437"/>
      <c r="DD214" s="437"/>
      <c r="DE214" s="437"/>
      <c r="DF214" s="437"/>
      <c r="DG214" s="496"/>
      <c r="DH214" s="496"/>
      <c r="DI214" s="496"/>
      <c r="DJ214" s="496"/>
      <c r="DK214" s="437"/>
      <c r="DL214" s="633"/>
      <c r="DM214" s="633"/>
      <c r="DO214" s="447"/>
      <c r="DP214" s="447"/>
      <c r="DQ214" s="447"/>
      <c r="DR214" s="447"/>
      <c r="DS214" s="447"/>
      <c r="DT214" s="447"/>
      <c r="DU214" s="447"/>
      <c r="DV214" s="447"/>
      <c r="DW214" s="447"/>
      <c r="DX214" s="447"/>
      <c r="DY214" s="447"/>
      <c r="DZ214" s="447"/>
      <c r="EA214" s="447"/>
      <c r="EB214" s="447"/>
      <c r="EC214" s="447"/>
      <c r="ED214" s="447"/>
      <c r="EE214" s="240"/>
    </row>
    <row r="215" spans="1:135" ht="16.5">
      <c r="A215" s="51"/>
      <c r="D215" s="216" t="s">
        <v>1088</v>
      </c>
      <c r="E215" s="216" t="s">
        <v>1043</v>
      </c>
      <c r="F215" s="216" t="s">
        <v>1088</v>
      </c>
      <c r="G215" s="411" t="s">
        <v>1628</v>
      </c>
      <c r="H215" s="226"/>
      <c r="I215" s="227"/>
      <c r="J215" s="226"/>
      <c r="K215" s="227"/>
      <c r="L215" s="442"/>
      <c r="M215" s="444"/>
      <c r="N215" s="225"/>
      <c r="O215" s="227"/>
      <c r="P215" s="226"/>
      <c r="Q215" s="227"/>
      <c r="R215" s="226"/>
      <c r="S215" s="227"/>
      <c r="T215" s="226"/>
      <c r="U215" s="227"/>
      <c r="V215" s="225"/>
      <c r="W215" s="227"/>
      <c r="X215" s="226"/>
      <c r="Y215" s="227"/>
      <c r="Z215" s="226"/>
      <c r="AA215" s="226"/>
      <c r="AB215" s="226"/>
      <c r="AC215" s="326"/>
      <c r="AD215" s="442"/>
      <c r="AE215" s="444"/>
      <c r="AF215" s="225"/>
      <c r="AG215" s="227"/>
      <c r="AH215" s="442"/>
      <c r="AI215" s="444"/>
      <c r="AJ215" s="246"/>
      <c r="AK215" s="225"/>
      <c r="AL215" s="227"/>
      <c r="AM215" s="225"/>
      <c r="AN215" s="632"/>
      <c r="AO215" s="523"/>
      <c r="AP215" s="524"/>
      <c r="AQ215" s="239"/>
      <c r="AR215" s="253"/>
      <c r="AS215" s="229"/>
      <c r="AT215" s="230"/>
      <c r="AU215" s="229"/>
      <c r="AV215" s="230"/>
      <c r="AW215" s="229">
        <v>8</v>
      </c>
      <c r="AX215" s="230">
        <v>21</v>
      </c>
      <c r="AY215" s="229">
        <v>1</v>
      </c>
      <c r="AZ215" s="230">
        <v>21</v>
      </c>
      <c r="BA215" s="229">
        <v>0</v>
      </c>
      <c r="BB215" s="230">
        <v>0</v>
      </c>
      <c r="BC215" s="229">
        <v>0</v>
      </c>
      <c r="BD215" s="230">
        <v>0</v>
      </c>
      <c r="BE215" s="229">
        <v>0</v>
      </c>
      <c r="BF215" s="230">
        <v>0</v>
      </c>
      <c r="BG215" s="241">
        <v>0</v>
      </c>
      <c r="BH215" s="242" t="s">
        <v>1823</v>
      </c>
      <c r="BI215" s="239">
        <v>0</v>
      </c>
      <c r="BJ215" s="242" t="s">
        <v>1823</v>
      </c>
      <c r="BK215" s="241">
        <v>0</v>
      </c>
      <c r="BL215" s="242" t="s">
        <v>1823</v>
      </c>
      <c r="BM215" s="241">
        <v>0</v>
      </c>
      <c r="BN215" s="242" t="s">
        <v>1823</v>
      </c>
      <c r="BO215" s="247"/>
      <c r="BP215" s="248"/>
      <c r="BQ215" s="249"/>
      <c r="BR215" s="248"/>
      <c r="BS215" s="249"/>
      <c r="BT215" s="248"/>
      <c r="BU215" s="249"/>
      <c r="BV215" s="248"/>
      <c r="BW215" s="249"/>
      <c r="BX215" s="248"/>
      <c r="BY215" s="249"/>
      <c r="BZ215" s="248"/>
      <c r="CA215" s="249"/>
      <c r="CB215" s="236"/>
      <c r="CQ215" s="240"/>
      <c r="CT215" s="437"/>
      <c r="CU215" s="437"/>
      <c r="CV215" s="437"/>
      <c r="CW215" s="437"/>
      <c r="CX215" s="437"/>
      <c r="CY215" s="437"/>
      <c r="CZ215" s="437"/>
      <c r="DA215" s="437"/>
      <c r="DB215" s="437"/>
      <c r="DC215" s="437"/>
      <c r="DD215" s="437"/>
      <c r="DE215" s="437"/>
      <c r="DF215" s="437"/>
      <c r="DG215" s="496"/>
      <c r="DH215" s="496"/>
      <c r="DI215" s="496"/>
      <c r="DJ215" s="496"/>
      <c r="DK215" s="437"/>
      <c r="DL215" s="633"/>
      <c r="DM215" s="633"/>
      <c r="DO215" s="447"/>
      <c r="DP215" s="447"/>
      <c r="DQ215" s="447"/>
      <c r="DR215" s="447"/>
      <c r="DS215" s="447"/>
      <c r="DT215" s="447"/>
      <c r="DU215" s="447"/>
      <c r="DV215" s="447"/>
      <c r="DW215" s="447"/>
      <c r="DX215" s="447"/>
      <c r="DY215" s="447"/>
      <c r="DZ215" s="447"/>
      <c r="EA215" s="447"/>
      <c r="EB215" s="447"/>
      <c r="EC215" s="447"/>
      <c r="ED215" s="447"/>
      <c r="EE215" s="240"/>
    </row>
    <row r="216" spans="1:135" ht="16.5">
      <c r="A216" s="51" t="s">
        <v>1472</v>
      </c>
      <c r="B216" s="216" t="s">
        <v>31</v>
      </c>
      <c r="D216" s="216" t="s">
        <v>1088</v>
      </c>
      <c r="E216" s="216" t="s">
        <v>1043</v>
      </c>
      <c r="F216" s="216" t="s">
        <v>1088</v>
      </c>
      <c r="G216" s="411" t="s">
        <v>984</v>
      </c>
      <c r="H216" s="226">
        <v>0</v>
      </c>
      <c r="I216" s="227">
        <v>0</v>
      </c>
      <c r="J216" s="226">
        <v>0</v>
      </c>
      <c r="K216" s="227">
        <v>0</v>
      </c>
      <c r="L216" s="239">
        <v>0</v>
      </c>
      <c r="M216" s="242" t="s">
        <v>1823</v>
      </c>
      <c r="N216" s="225">
        <v>0</v>
      </c>
      <c r="O216" s="227">
        <v>0</v>
      </c>
      <c r="P216" s="239">
        <v>0</v>
      </c>
      <c r="Q216" s="242" t="s">
        <v>1823</v>
      </c>
      <c r="R216" s="239">
        <v>0</v>
      </c>
      <c r="S216" s="242" t="s">
        <v>1823</v>
      </c>
      <c r="T216" s="225">
        <v>0</v>
      </c>
      <c r="U216" s="227">
        <v>0</v>
      </c>
      <c r="V216" s="225">
        <v>0</v>
      </c>
      <c r="W216" s="227">
        <v>0</v>
      </c>
      <c r="X216" s="225">
        <v>0</v>
      </c>
      <c r="Y216" s="227">
        <v>0</v>
      </c>
      <c r="Z216" s="226">
        <v>0</v>
      </c>
      <c r="AA216" s="227">
        <v>0</v>
      </c>
      <c r="AB216" s="226">
        <v>0</v>
      </c>
      <c r="AC216" s="227">
        <v>0</v>
      </c>
      <c r="AD216" s="241">
        <v>0</v>
      </c>
      <c r="AE216" s="242" t="s">
        <v>1823</v>
      </c>
      <c r="AF216" s="441">
        <f>+AH216</f>
        <v>6</v>
      </c>
      <c r="AG216" s="443" t="s">
        <v>1823</v>
      </c>
      <c r="AH216" s="441">
        <f>+AK216</f>
        <v>6</v>
      </c>
      <c r="AI216" s="443" t="s">
        <v>1823</v>
      </c>
      <c r="AJ216" s="246"/>
      <c r="AK216" s="225">
        <v>6</v>
      </c>
      <c r="AL216" s="227"/>
      <c r="AM216" s="441">
        <f t="shared" ref="AM216:AM217" si="1106">+AO216</f>
        <v>10</v>
      </c>
      <c r="AN216" s="442">
        <f t="shared" ref="AN216" si="1107">+AP216</f>
        <v>3</v>
      </c>
      <c r="AO216" s="523">
        <v>10</v>
      </c>
      <c r="AP216" s="524">
        <v>3</v>
      </c>
      <c r="AQ216" s="239">
        <f t="shared" ref="AQ216:AQ222" si="1108">+AO216</f>
        <v>10</v>
      </c>
      <c r="AR216" s="253">
        <f t="shared" ref="AR216:AR222" si="1109">+AP216</f>
        <v>3</v>
      </c>
      <c r="AS216" s="229">
        <v>0</v>
      </c>
      <c r="AT216" s="230">
        <v>0</v>
      </c>
      <c r="AU216" s="229">
        <v>4</v>
      </c>
      <c r="AV216" s="230">
        <v>4</v>
      </c>
      <c r="AW216" s="239">
        <v>0</v>
      </c>
      <c r="AX216" s="242" t="s">
        <v>1823</v>
      </c>
      <c r="AY216" s="229">
        <v>0</v>
      </c>
      <c r="AZ216" s="230">
        <v>0</v>
      </c>
      <c r="BA216" s="229">
        <v>0</v>
      </c>
      <c r="BB216" s="230">
        <v>0</v>
      </c>
      <c r="BC216" s="229">
        <v>3</v>
      </c>
      <c r="BD216" s="230">
        <v>10</v>
      </c>
      <c r="BE216" s="229">
        <v>0</v>
      </c>
      <c r="BF216" s="230">
        <v>0</v>
      </c>
      <c r="BG216" s="241">
        <v>0</v>
      </c>
      <c r="BH216" s="242" t="s">
        <v>1823</v>
      </c>
      <c r="BI216" s="239">
        <v>0</v>
      </c>
      <c r="BJ216" s="242" t="s">
        <v>1823</v>
      </c>
      <c r="BK216" s="241">
        <v>0</v>
      </c>
      <c r="BL216" s="242" t="s">
        <v>1823</v>
      </c>
      <c r="BM216" s="241">
        <v>0</v>
      </c>
      <c r="BN216" s="242" t="s">
        <v>1823</v>
      </c>
      <c r="BO216" s="247"/>
      <c r="BP216" s="248"/>
      <c r="BQ216" s="249"/>
      <c r="BR216" s="248"/>
      <c r="BS216" s="249"/>
      <c r="BT216" s="248"/>
      <c r="BU216" s="249"/>
      <c r="BV216" s="248"/>
      <c r="BW216" s="249"/>
      <c r="BX216" s="248"/>
      <c r="BY216" s="249"/>
      <c r="BZ216" s="248"/>
      <c r="CA216" s="249"/>
      <c r="CB216" s="236" t="s">
        <v>986</v>
      </c>
      <c r="CQ216" s="240">
        <f t="shared" si="1086"/>
        <v>6</v>
      </c>
      <c r="CT216" s="437">
        <f>IF(I216="nd",+H216,+H216+I216)</f>
        <v>0</v>
      </c>
      <c r="CU216" s="437">
        <f>IF(K216="nd",+J216,+J216+K216)</f>
        <v>0</v>
      </c>
      <c r="CV216" s="437">
        <f>IF(M216="nd",+L216,+L216+M216)</f>
        <v>0</v>
      </c>
      <c r="CW216" s="437">
        <f>IF(O216="nd",+N216,+N216+O216)</f>
        <v>0</v>
      </c>
      <c r="CX216" s="437">
        <f>IF(Q216="nd",+P216,+P216+Q216)</f>
        <v>0</v>
      </c>
      <c r="CY216" s="437">
        <f>IF(S216="nd",+R216,+R216+S216)</f>
        <v>0</v>
      </c>
      <c r="CZ216" s="437">
        <f>IF(U216="nd",+T216,+T216+U216)</f>
        <v>0</v>
      </c>
      <c r="DA216" s="437">
        <f>IF(W216="nd",+V216,+V216+W216)</f>
        <v>0</v>
      </c>
      <c r="DB216" s="437">
        <f>IF(Y216="nd",+X216,+X216+Y216)</f>
        <v>0</v>
      </c>
      <c r="DC216" s="437">
        <f>IF(AA216="nd",+Z216,+Z216+AA216)</f>
        <v>0</v>
      </c>
      <c r="DD216" s="437">
        <f>IF(AC216="nd",+AB216,+AB216+AC216)</f>
        <v>0</v>
      </c>
      <c r="DE216" s="437">
        <f>IF(AE216="nd",+AD216,+AD216+AE216)</f>
        <v>0</v>
      </c>
      <c r="DF216" s="437">
        <f>IF(AG216="nd",+AF216,+AF216+AG216)</f>
        <v>6</v>
      </c>
      <c r="DG216" s="496">
        <f>IF(AI216="nd",+AH216,+AH216+AI216)</f>
        <v>6</v>
      </c>
      <c r="DH216" s="496">
        <f>IF(AL216="nd",+AK216,+AK216+AL216)</f>
        <v>6</v>
      </c>
      <c r="DI216" s="496">
        <f>IF(AN216="nd",+AM216,+AM216+AN216)</f>
        <v>13</v>
      </c>
      <c r="DJ216" s="496">
        <f>IF(AP216="nd",+AO216,+AO216+AP216)</f>
        <v>13</v>
      </c>
      <c r="DK216" s="437">
        <f>IF(AR216="nd",+AQ216,+AQ216+AR216)</f>
        <v>13</v>
      </c>
      <c r="DL216" s="633"/>
      <c r="DM216" s="633"/>
      <c r="DO216" s="447" t="e">
        <f>+CV216-CU216+DO207</f>
        <v>#REF!</v>
      </c>
      <c r="DP216" s="447" t="e">
        <f>+CW216-CV216+DP207</f>
        <v>#REF!</v>
      </c>
      <c r="DQ216" s="447" t="e">
        <f>+CX216-CW216+DQ207</f>
        <v>#REF!</v>
      </c>
      <c r="DR216" s="447" t="e">
        <f>+CY216-CX216+DR207</f>
        <v>#REF!</v>
      </c>
      <c r="DS216" s="447" t="e">
        <f>+CY216-CW216+DS207</f>
        <v>#REF!</v>
      </c>
      <c r="DT216" s="447" t="e">
        <f>+CZ216-CY216+DT207</f>
        <v>#REF!</v>
      </c>
      <c r="DU216" s="447" t="e">
        <f>+DA216-CZ216+DU207</f>
        <v>#REF!</v>
      </c>
      <c r="DV216" s="447" t="e">
        <f>+DB216-DA216+DV207</f>
        <v>#REF!</v>
      </c>
      <c r="DW216" s="447" t="e">
        <f>+DC216-DB216+DW207</f>
        <v>#REF!</v>
      </c>
      <c r="DX216" s="447" t="e">
        <f>+DD216-DB216+DX207</f>
        <v>#REF!</v>
      </c>
      <c r="DY216" s="447" t="e">
        <f>+DE216-DD216+DY207</f>
        <v>#REF!</v>
      </c>
      <c r="DZ216" s="447" t="e">
        <f>+DF216-DE216+DZ207</f>
        <v>#REF!</v>
      </c>
      <c r="EA216" s="447" t="e">
        <f>+DG216-DF216+EA207</f>
        <v>#REF!</v>
      </c>
      <c r="EB216" s="447" t="e">
        <f>+DH216-DI216+EB207</f>
        <v>#REF!</v>
      </c>
      <c r="EC216" s="447" t="e">
        <f>+DI216-DG216+EC207</f>
        <v>#REF!</v>
      </c>
      <c r="ED216" s="447" t="e">
        <f>+DJ216-DI216+ED207</f>
        <v>#REF!</v>
      </c>
      <c r="EE216" s="240" t="e">
        <f>+DK216-DJ216+EE207</f>
        <v>#REF!</v>
      </c>
    </row>
    <row r="217" spans="1:135" ht="16.5">
      <c r="A217" s="51"/>
      <c r="D217" s="216" t="s">
        <v>1088</v>
      </c>
      <c r="E217" s="216" t="s">
        <v>1043</v>
      </c>
      <c r="F217" s="216" t="s">
        <v>1088</v>
      </c>
      <c r="G217" s="411" t="s">
        <v>1623</v>
      </c>
      <c r="H217" s="226"/>
      <c r="I217" s="227"/>
      <c r="J217" s="226"/>
      <c r="K217" s="227"/>
      <c r="L217" s="239"/>
      <c r="M217" s="242"/>
      <c r="N217" s="225"/>
      <c r="O217" s="227"/>
      <c r="P217" s="239"/>
      <c r="Q217" s="242"/>
      <c r="R217" s="239"/>
      <c r="S217" s="242"/>
      <c r="T217" s="225"/>
      <c r="U217" s="227"/>
      <c r="V217" s="225"/>
      <c r="W217" s="227"/>
      <c r="X217" s="225"/>
      <c r="Y217" s="227"/>
      <c r="Z217" s="226"/>
      <c r="AA217" s="227"/>
      <c r="AB217" s="226"/>
      <c r="AC217" s="227"/>
      <c r="AD217" s="241"/>
      <c r="AE217" s="242"/>
      <c r="AF217" s="441"/>
      <c r="AG217" s="443"/>
      <c r="AH217" s="441">
        <f>+AK217</f>
        <v>0</v>
      </c>
      <c r="AI217" s="443"/>
      <c r="AJ217" s="246"/>
      <c r="AK217" s="225">
        <v>0</v>
      </c>
      <c r="AL217" s="227">
        <v>0</v>
      </c>
      <c r="AM217" s="241">
        <f t="shared" si="1106"/>
        <v>0</v>
      </c>
      <c r="AN217" s="252" t="s">
        <v>1823</v>
      </c>
      <c r="AO217" s="523">
        <v>0</v>
      </c>
      <c r="AP217" s="524">
        <v>0</v>
      </c>
      <c r="AQ217" s="241">
        <f>+BM217</f>
        <v>0</v>
      </c>
      <c r="AR217" s="242" t="s">
        <v>1823</v>
      </c>
      <c r="AS217" s="241">
        <f>+BO217</f>
        <v>0</v>
      </c>
      <c r="AT217" s="242" t="s">
        <v>1823</v>
      </c>
      <c r="AU217" s="229">
        <v>0</v>
      </c>
      <c r="AV217" s="230">
        <v>0</v>
      </c>
      <c r="AW217" s="239">
        <v>0</v>
      </c>
      <c r="AX217" s="242" t="s">
        <v>1823</v>
      </c>
      <c r="AY217" s="229">
        <v>0</v>
      </c>
      <c r="AZ217" s="230">
        <v>6</v>
      </c>
      <c r="BA217" s="1019">
        <v>1</v>
      </c>
      <c r="BB217" s="1020">
        <v>7</v>
      </c>
      <c r="BC217" s="229">
        <v>1</v>
      </c>
      <c r="BD217" s="230">
        <v>2</v>
      </c>
      <c r="BE217" s="229">
        <v>0</v>
      </c>
      <c r="BF217" s="230">
        <v>0</v>
      </c>
      <c r="BG217" s="241">
        <v>0</v>
      </c>
      <c r="BH217" s="242" t="s">
        <v>1823</v>
      </c>
      <c r="BI217" s="239">
        <v>0</v>
      </c>
      <c r="BJ217" s="242" t="s">
        <v>1823</v>
      </c>
      <c r="BK217" s="241">
        <v>0</v>
      </c>
      <c r="BL217" s="242" t="s">
        <v>1823</v>
      </c>
      <c r="BM217" s="241">
        <v>0</v>
      </c>
      <c r="BN217" s="242" t="s">
        <v>1823</v>
      </c>
      <c r="BO217" s="247"/>
      <c r="BP217" s="248"/>
      <c r="BQ217" s="249"/>
      <c r="BR217" s="248"/>
      <c r="BS217" s="249"/>
      <c r="BT217" s="248"/>
      <c r="BU217" s="249"/>
      <c r="BV217" s="248"/>
      <c r="BW217" s="249"/>
      <c r="BX217" s="248"/>
      <c r="BY217" s="249"/>
      <c r="BZ217" s="248"/>
      <c r="CA217" s="249"/>
      <c r="CB217" s="236"/>
      <c r="CQ217" s="240"/>
      <c r="CT217" s="437"/>
      <c r="CU217" s="437"/>
      <c r="CV217" s="437"/>
      <c r="CW217" s="437"/>
      <c r="CX217" s="437"/>
      <c r="CY217" s="437"/>
      <c r="CZ217" s="437"/>
      <c r="DA217" s="437"/>
      <c r="DB217" s="437"/>
      <c r="DC217" s="437"/>
      <c r="DD217" s="437"/>
      <c r="DE217" s="437"/>
      <c r="DF217" s="437"/>
      <c r="DG217" s="496"/>
      <c r="DH217" s="496">
        <f>IF(AL217="nd",+AK217,+AK217+AL217)</f>
        <v>0</v>
      </c>
      <c r="DI217" s="496"/>
      <c r="DJ217" s="496">
        <f>IF(AP217="nd",+AO217,+AO217+AP217)</f>
        <v>0</v>
      </c>
      <c r="DK217" s="437"/>
      <c r="DL217" s="633"/>
      <c r="DM217" s="633"/>
      <c r="DO217" s="447"/>
      <c r="DP217" s="447"/>
      <c r="DQ217" s="447"/>
      <c r="DR217" s="447"/>
      <c r="DS217" s="447"/>
      <c r="DT217" s="447"/>
      <c r="DU217" s="447"/>
      <c r="DV217" s="447"/>
      <c r="DW217" s="447"/>
      <c r="DX217" s="447"/>
      <c r="DY217" s="447"/>
      <c r="DZ217" s="447"/>
      <c r="EA217" s="447"/>
      <c r="EB217" s="447"/>
      <c r="EC217" s="447"/>
      <c r="ED217" s="447"/>
      <c r="EE217" s="240"/>
    </row>
    <row r="218" spans="1:135" ht="16.5">
      <c r="A218" s="51"/>
      <c r="D218" s="216" t="s">
        <v>1088</v>
      </c>
      <c r="E218" s="216" t="s">
        <v>1043</v>
      </c>
      <c r="F218" s="216" t="s">
        <v>1088</v>
      </c>
      <c r="G218" s="411" t="s">
        <v>1624</v>
      </c>
      <c r="H218" s="226"/>
      <c r="I218" s="227"/>
      <c r="J218" s="226"/>
      <c r="K218" s="227"/>
      <c r="L218" s="239"/>
      <c r="M218" s="242"/>
      <c r="N218" s="225"/>
      <c r="O218" s="227"/>
      <c r="P218" s="239"/>
      <c r="Q218" s="242"/>
      <c r="R218" s="239"/>
      <c r="S218" s="242"/>
      <c r="T218" s="225"/>
      <c r="U218" s="227"/>
      <c r="V218" s="225"/>
      <c r="W218" s="227"/>
      <c r="X218" s="225"/>
      <c r="Y218" s="227"/>
      <c r="Z218" s="226"/>
      <c r="AA218" s="227"/>
      <c r="AB218" s="226"/>
      <c r="AC218" s="227"/>
      <c r="AD218" s="241"/>
      <c r="AE218" s="242"/>
      <c r="AF218" s="441"/>
      <c r="AG218" s="443"/>
      <c r="AH218" s="441"/>
      <c r="AI218" s="443"/>
      <c r="AJ218" s="246"/>
      <c r="AK218" s="225">
        <v>0</v>
      </c>
      <c r="AL218" s="227">
        <v>0</v>
      </c>
      <c r="AM218" s="241">
        <f t="shared" ref="AM218" si="1110">+AO218</f>
        <v>0</v>
      </c>
      <c r="AN218" s="252" t="s">
        <v>1823</v>
      </c>
      <c r="AO218" s="523">
        <v>0</v>
      </c>
      <c r="AP218" s="524">
        <v>0</v>
      </c>
      <c r="AQ218" s="241">
        <f>+BM218</f>
        <v>0</v>
      </c>
      <c r="AR218" s="242" t="s">
        <v>1823</v>
      </c>
      <c r="AS218" s="241">
        <f>+BO218</f>
        <v>0</v>
      </c>
      <c r="AT218" s="242" t="s">
        <v>1823</v>
      </c>
      <c r="AU218" s="229">
        <v>0</v>
      </c>
      <c r="AV218" s="230">
        <v>0</v>
      </c>
      <c r="AW218" s="239">
        <v>0</v>
      </c>
      <c r="AX218" s="242" t="s">
        <v>1823</v>
      </c>
      <c r="AY218" s="229">
        <v>0</v>
      </c>
      <c r="AZ218" s="230">
        <v>0</v>
      </c>
      <c r="BA218" s="1019">
        <v>0</v>
      </c>
      <c r="BB218" s="1020">
        <v>5</v>
      </c>
      <c r="BC218" s="229">
        <v>1</v>
      </c>
      <c r="BD218" s="230">
        <v>2</v>
      </c>
      <c r="BE218" s="229">
        <v>0</v>
      </c>
      <c r="BF218" s="230">
        <v>0</v>
      </c>
      <c r="BG218" s="239">
        <v>0</v>
      </c>
      <c r="BH218" s="242" t="s">
        <v>1823</v>
      </c>
      <c r="BI218" s="241">
        <v>0</v>
      </c>
      <c r="BJ218" s="242" t="s">
        <v>1823</v>
      </c>
      <c r="BK218" s="241">
        <v>0</v>
      </c>
      <c r="BL218" s="242" t="s">
        <v>1823</v>
      </c>
      <c r="BM218" s="241">
        <v>0</v>
      </c>
      <c r="BN218" s="242" t="s">
        <v>1823</v>
      </c>
      <c r="BO218" s="247"/>
      <c r="BP218" s="248"/>
      <c r="BQ218" s="249"/>
      <c r="BR218" s="248"/>
      <c r="BS218" s="249"/>
      <c r="BT218" s="248"/>
      <c r="BU218" s="249"/>
      <c r="BV218" s="248"/>
      <c r="BW218" s="249"/>
      <c r="BX218" s="248"/>
      <c r="BY218" s="249"/>
      <c r="BZ218" s="248"/>
      <c r="CA218" s="249"/>
      <c r="CB218" s="236"/>
      <c r="CQ218" s="240"/>
      <c r="CT218" s="437"/>
      <c r="CU218" s="437"/>
      <c r="CV218" s="437"/>
      <c r="CW218" s="437"/>
      <c r="CX218" s="437"/>
      <c r="CY218" s="437"/>
      <c r="CZ218" s="437"/>
      <c r="DA218" s="437"/>
      <c r="DB218" s="437"/>
      <c r="DC218" s="437"/>
      <c r="DD218" s="437"/>
      <c r="DE218" s="437"/>
      <c r="DF218" s="437"/>
      <c r="DG218" s="496"/>
      <c r="DH218" s="496"/>
      <c r="DI218" s="496"/>
      <c r="DJ218" s="496"/>
      <c r="DK218" s="437"/>
      <c r="DL218" s="633"/>
      <c r="DM218" s="633"/>
      <c r="DO218" s="447"/>
      <c r="DP218" s="447"/>
      <c r="DQ218" s="447"/>
      <c r="DR218" s="447"/>
      <c r="DS218" s="447"/>
      <c r="DT218" s="447"/>
      <c r="DU218" s="447"/>
      <c r="DV218" s="447"/>
      <c r="DW218" s="447"/>
      <c r="DX218" s="447"/>
      <c r="DY218" s="447"/>
      <c r="DZ218" s="447"/>
      <c r="EA218" s="447"/>
      <c r="EB218" s="447"/>
      <c r="EC218" s="447"/>
      <c r="ED218" s="447"/>
      <c r="EE218" s="240"/>
    </row>
    <row r="219" spans="1:135" ht="16.5">
      <c r="A219" s="51"/>
      <c r="D219" s="216" t="s">
        <v>1088</v>
      </c>
      <c r="E219" s="216" t="s">
        <v>1043</v>
      </c>
      <c r="F219" s="216" t="s">
        <v>1088</v>
      </c>
      <c r="G219" s="411" t="s">
        <v>1625</v>
      </c>
      <c r="H219" s="226"/>
      <c r="I219" s="227"/>
      <c r="J219" s="226"/>
      <c r="K219" s="227"/>
      <c r="L219" s="239"/>
      <c r="M219" s="242"/>
      <c r="N219" s="225"/>
      <c r="O219" s="227"/>
      <c r="P219" s="239"/>
      <c r="Q219" s="242"/>
      <c r="R219" s="239"/>
      <c r="S219" s="242"/>
      <c r="T219" s="225"/>
      <c r="U219" s="227"/>
      <c r="V219" s="225"/>
      <c r="W219" s="227"/>
      <c r="X219" s="225"/>
      <c r="Y219" s="227"/>
      <c r="Z219" s="226"/>
      <c r="AA219" s="227"/>
      <c r="AB219" s="226"/>
      <c r="AC219" s="227"/>
      <c r="AD219" s="241"/>
      <c r="AE219" s="242"/>
      <c r="AF219" s="441"/>
      <c r="AG219" s="443"/>
      <c r="AH219" s="441"/>
      <c r="AI219" s="443"/>
      <c r="AJ219" s="246"/>
      <c r="AK219" s="225">
        <v>0</v>
      </c>
      <c r="AL219" s="227">
        <v>0</v>
      </c>
      <c r="AM219" s="241">
        <f t="shared" ref="AM219:AM220" si="1111">+AO219</f>
        <v>0</v>
      </c>
      <c r="AN219" s="252" t="s">
        <v>1823</v>
      </c>
      <c r="AO219" s="523">
        <v>0</v>
      </c>
      <c r="AP219" s="524">
        <v>0</v>
      </c>
      <c r="AQ219" s="241">
        <f t="shared" ref="AQ219:AQ220" si="1112">+BM219</f>
        <v>0</v>
      </c>
      <c r="AR219" s="242" t="s">
        <v>1823</v>
      </c>
      <c r="AS219" s="241">
        <f t="shared" ref="AS219:AS220" si="1113">+BO219</f>
        <v>0</v>
      </c>
      <c r="AT219" s="242" t="s">
        <v>1823</v>
      </c>
      <c r="AU219" s="229">
        <v>0</v>
      </c>
      <c r="AV219" s="230">
        <v>0</v>
      </c>
      <c r="AW219" s="239">
        <v>0</v>
      </c>
      <c r="AX219" s="242" t="s">
        <v>1823</v>
      </c>
      <c r="AY219" s="229">
        <v>0</v>
      </c>
      <c r="AZ219" s="230">
        <v>5</v>
      </c>
      <c r="BA219" s="1019">
        <v>0</v>
      </c>
      <c r="BB219" s="1020">
        <v>5</v>
      </c>
      <c r="BC219" s="229">
        <v>0</v>
      </c>
      <c r="BD219" s="230">
        <v>5</v>
      </c>
      <c r="BE219" s="229">
        <v>0</v>
      </c>
      <c r="BF219" s="230">
        <v>0</v>
      </c>
      <c r="BG219" s="239">
        <v>0</v>
      </c>
      <c r="BH219" s="242" t="s">
        <v>1823</v>
      </c>
      <c r="BI219" s="241">
        <v>0</v>
      </c>
      <c r="BJ219" s="242" t="s">
        <v>1823</v>
      </c>
      <c r="BK219" s="241">
        <v>0</v>
      </c>
      <c r="BL219" s="242" t="s">
        <v>1823</v>
      </c>
      <c r="BM219" s="241">
        <v>0</v>
      </c>
      <c r="BN219" s="242" t="s">
        <v>1823</v>
      </c>
      <c r="BO219" s="247"/>
      <c r="BP219" s="248"/>
      <c r="BQ219" s="249"/>
      <c r="BR219" s="248"/>
      <c r="BS219" s="249"/>
      <c r="BT219" s="248"/>
      <c r="BU219" s="249"/>
      <c r="BV219" s="248"/>
      <c r="BW219" s="249"/>
      <c r="BX219" s="248"/>
      <c r="BY219" s="249"/>
      <c r="BZ219" s="248"/>
      <c r="CA219" s="249"/>
      <c r="CB219" s="236"/>
      <c r="CQ219" s="240"/>
      <c r="CT219" s="437"/>
      <c r="CU219" s="437"/>
      <c r="CV219" s="437"/>
      <c r="CW219" s="437"/>
      <c r="CX219" s="437"/>
      <c r="CY219" s="437"/>
      <c r="CZ219" s="437"/>
      <c r="DA219" s="437"/>
      <c r="DB219" s="437"/>
      <c r="DC219" s="437"/>
      <c r="DD219" s="437"/>
      <c r="DE219" s="437"/>
      <c r="DF219" s="437"/>
      <c r="DG219" s="496"/>
      <c r="DH219" s="496"/>
      <c r="DI219" s="496"/>
      <c r="DJ219" s="496"/>
      <c r="DK219" s="437"/>
      <c r="DL219" s="633"/>
      <c r="DM219" s="633"/>
      <c r="DO219" s="447"/>
      <c r="DP219" s="447"/>
      <c r="DQ219" s="447"/>
      <c r="DR219" s="447"/>
      <c r="DS219" s="447"/>
      <c r="DT219" s="447"/>
      <c r="DU219" s="447"/>
      <c r="DV219" s="447"/>
      <c r="DW219" s="447"/>
      <c r="DX219" s="447"/>
      <c r="DY219" s="447"/>
      <c r="DZ219" s="447"/>
      <c r="EA219" s="447"/>
      <c r="EB219" s="447"/>
      <c r="EC219" s="447"/>
      <c r="ED219" s="447"/>
      <c r="EE219" s="240"/>
    </row>
    <row r="220" spans="1:135" ht="16.5">
      <c r="A220" s="51"/>
      <c r="D220" s="216" t="s">
        <v>1088</v>
      </c>
      <c r="E220" s="216" t="s">
        <v>1043</v>
      </c>
      <c r="F220" s="216" t="s">
        <v>1088</v>
      </c>
      <c r="G220" s="411" t="s">
        <v>1626</v>
      </c>
      <c r="H220" s="226"/>
      <c r="I220" s="227"/>
      <c r="J220" s="226"/>
      <c r="K220" s="227"/>
      <c r="L220" s="239"/>
      <c r="M220" s="242"/>
      <c r="N220" s="225"/>
      <c r="O220" s="227"/>
      <c r="P220" s="239"/>
      <c r="Q220" s="242"/>
      <c r="R220" s="239"/>
      <c r="S220" s="242"/>
      <c r="T220" s="225"/>
      <c r="U220" s="227"/>
      <c r="V220" s="225"/>
      <c r="W220" s="227"/>
      <c r="X220" s="225"/>
      <c r="Y220" s="227"/>
      <c r="Z220" s="226"/>
      <c r="AA220" s="227"/>
      <c r="AB220" s="226"/>
      <c r="AC220" s="227"/>
      <c r="AD220" s="241"/>
      <c r="AE220" s="242"/>
      <c r="AF220" s="441"/>
      <c r="AG220" s="443"/>
      <c r="AH220" s="441"/>
      <c r="AI220" s="443"/>
      <c r="AJ220" s="246"/>
      <c r="AK220" s="225">
        <v>0</v>
      </c>
      <c r="AL220" s="227">
        <v>0</v>
      </c>
      <c r="AM220" s="241">
        <f t="shared" si="1111"/>
        <v>0</v>
      </c>
      <c r="AN220" s="252" t="s">
        <v>1823</v>
      </c>
      <c r="AO220" s="523">
        <v>0</v>
      </c>
      <c r="AP220" s="524">
        <v>0</v>
      </c>
      <c r="AQ220" s="241">
        <f t="shared" si="1112"/>
        <v>0</v>
      </c>
      <c r="AR220" s="242" t="s">
        <v>1823</v>
      </c>
      <c r="AS220" s="241">
        <f t="shared" si="1113"/>
        <v>0</v>
      </c>
      <c r="AT220" s="242" t="s">
        <v>1823</v>
      </c>
      <c r="AU220" s="229">
        <v>0</v>
      </c>
      <c r="AV220" s="230">
        <v>0</v>
      </c>
      <c r="AW220" s="239">
        <v>0</v>
      </c>
      <c r="AX220" s="242" t="s">
        <v>1823</v>
      </c>
      <c r="AY220" s="229">
        <v>0</v>
      </c>
      <c r="AZ220" s="230">
        <v>0</v>
      </c>
      <c r="BA220" s="229">
        <v>0</v>
      </c>
      <c r="BB220" s="230">
        <v>0</v>
      </c>
      <c r="BC220" s="229">
        <v>0</v>
      </c>
      <c r="BD220" s="230">
        <v>1</v>
      </c>
      <c r="BE220" s="229">
        <v>0</v>
      </c>
      <c r="BF220" s="230">
        <v>1</v>
      </c>
      <c r="BG220" s="239">
        <v>0</v>
      </c>
      <c r="BH220" s="242" t="s">
        <v>1823</v>
      </c>
      <c r="BI220" s="241">
        <v>0</v>
      </c>
      <c r="BJ220" s="242" t="s">
        <v>1823</v>
      </c>
      <c r="BK220" s="241">
        <v>0</v>
      </c>
      <c r="BL220" s="242" t="s">
        <v>1823</v>
      </c>
      <c r="BM220" s="241">
        <v>0</v>
      </c>
      <c r="BN220" s="242" t="s">
        <v>1823</v>
      </c>
      <c r="BO220" s="247"/>
      <c r="BP220" s="248"/>
      <c r="BQ220" s="249"/>
      <c r="BR220" s="248"/>
      <c r="BS220" s="249"/>
      <c r="BT220" s="248"/>
      <c r="BU220" s="249"/>
      <c r="BV220" s="248"/>
      <c r="BW220" s="249"/>
      <c r="BX220" s="248"/>
      <c r="BY220" s="249"/>
      <c r="BZ220" s="248"/>
      <c r="CA220" s="249"/>
      <c r="CB220" s="236"/>
      <c r="CQ220" s="240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96"/>
      <c r="DH220" s="496"/>
      <c r="DI220" s="496"/>
      <c r="DJ220" s="496"/>
      <c r="DK220" s="437"/>
      <c r="DL220" s="633"/>
      <c r="DM220" s="633"/>
      <c r="DO220" s="447"/>
      <c r="DP220" s="447"/>
      <c r="DQ220" s="447"/>
      <c r="DR220" s="447"/>
      <c r="DS220" s="447"/>
      <c r="DT220" s="447"/>
      <c r="DU220" s="447"/>
      <c r="DV220" s="447"/>
      <c r="DW220" s="447"/>
      <c r="DX220" s="447"/>
      <c r="DY220" s="447"/>
      <c r="DZ220" s="447"/>
      <c r="EA220" s="447"/>
      <c r="EB220" s="447"/>
      <c r="EC220" s="447"/>
      <c r="ED220" s="447"/>
      <c r="EE220" s="240"/>
    </row>
    <row r="221" spans="1:135" ht="16.5">
      <c r="A221" s="51" t="s">
        <v>1472</v>
      </c>
      <c r="B221" s="216" t="s">
        <v>31</v>
      </c>
      <c r="D221" s="216" t="s">
        <v>1088</v>
      </c>
      <c r="E221" s="216" t="s">
        <v>1043</v>
      </c>
      <c r="F221" s="216" t="s">
        <v>1088</v>
      </c>
      <c r="G221" s="411" t="s">
        <v>275</v>
      </c>
      <c r="H221" s="226">
        <v>0</v>
      </c>
      <c r="I221" s="227">
        <v>0</v>
      </c>
      <c r="J221" s="225">
        <v>0</v>
      </c>
      <c r="K221" s="227">
        <v>0</v>
      </c>
      <c r="L221" s="239">
        <v>0</v>
      </c>
      <c r="M221" s="242" t="s">
        <v>1823</v>
      </c>
      <c r="N221" s="225">
        <v>0</v>
      </c>
      <c r="O221" s="227">
        <v>0</v>
      </c>
      <c r="P221" s="239">
        <v>0</v>
      </c>
      <c r="Q221" s="242" t="s">
        <v>1823</v>
      </c>
      <c r="R221" s="239">
        <v>0</v>
      </c>
      <c r="S221" s="242" t="s">
        <v>1823</v>
      </c>
      <c r="T221" s="225">
        <v>0</v>
      </c>
      <c r="U221" s="227">
        <v>0</v>
      </c>
      <c r="V221" s="225">
        <v>0</v>
      </c>
      <c r="W221" s="227">
        <v>0</v>
      </c>
      <c r="X221" s="225">
        <v>0</v>
      </c>
      <c r="Y221" s="227">
        <v>0</v>
      </c>
      <c r="Z221" s="226">
        <v>0</v>
      </c>
      <c r="AA221" s="227">
        <v>0</v>
      </c>
      <c r="AB221" s="225">
        <v>1</v>
      </c>
      <c r="AC221" s="264">
        <v>0</v>
      </c>
      <c r="AD221" s="241">
        <f t="shared" ref="AD221:AD227" si="1114">+AB221</f>
        <v>1</v>
      </c>
      <c r="AE221" s="242" t="s">
        <v>1823</v>
      </c>
      <c r="AF221" s="241">
        <f>+AD221</f>
        <v>1</v>
      </c>
      <c r="AG221" s="242" t="s">
        <v>1823</v>
      </c>
      <c r="AH221" s="241">
        <f t="shared" ref="AH221:AH227" si="1115">+AF221</f>
        <v>1</v>
      </c>
      <c r="AI221" s="242" t="s">
        <v>1823</v>
      </c>
      <c r="AJ221" s="246"/>
      <c r="AK221" s="225">
        <v>1</v>
      </c>
      <c r="AL221" s="227">
        <v>2</v>
      </c>
      <c r="AM221" s="441">
        <f t="shared" ref="AM221:AN221" si="1116">+AO221</f>
        <v>3</v>
      </c>
      <c r="AN221" s="442">
        <f t="shared" si="1116"/>
        <v>32</v>
      </c>
      <c r="AO221" s="523">
        <v>3</v>
      </c>
      <c r="AP221" s="524">
        <v>32</v>
      </c>
      <c r="AQ221" s="239">
        <f t="shared" si="1108"/>
        <v>3</v>
      </c>
      <c r="AR221" s="253">
        <f t="shared" si="1109"/>
        <v>32</v>
      </c>
      <c r="AS221" s="241">
        <f>+AQ221</f>
        <v>3</v>
      </c>
      <c r="AT221" s="253">
        <f>+AR221</f>
        <v>32</v>
      </c>
      <c r="AU221" s="229">
        <v>3</v>
      </c>
      <c r="AV221" s="230">
        <f>11+16+12</f>
        <v>39</v>
      </c>
      <c r="AW221" s="241">
        <f>+AU221</f>
        <v>3</v>
      </c>
      <c r="AX221" s="253">
        <f>+AV221</f>
        <v>39</v>
      </c>
      <c r="AY221" s="229">
        <v>2</v>
      </c>
      <c r="AZ221" s="230">
        <v>40</v>
      </c>
      <c r="BA221" s="241">
        <f>+AY221</f>
        <v>2</v>
      </c>
      <c r="BB221" s="253">
        <f>+AZ221</f>
        <v>40</v>
      </c>
      <c r="BC221" s="229">
        <v>1</v>
      </c>
      <c r="BD221" s="230">
        <v>40</v>
      </c>
      <c r="BE221" s="241">
        <f>+BC221</f>
        <v>1</v>
      </c>
      <c r="BF221" s="253">
        <f>+BD221</f>
        <v>40</v>
      </c>
      <c r="BG221" s="239">
        <v>0</v>
      </c>
      <c r="BH221" s="242" t="s">
        <v>1823</v>
      </c>
      <c r="BI221" s="241">
        <v>0</v>
      </c>
      <c r="BJ221" s="242" t="s">
        <v>1823</v>
      </c>
      <c r="BK221" s="241">
        <v>0</v>
      </c>
      <c r="BL221" s="242" t="s">
        <v>1823</v>
      </c>
      <c r="BM221" s="241">
        <v>0</v>
      </c>
      <c r="BN221" s="242" t="s">
        <v>1823</v>
      </c>
      <c r="BO221" s="247"/>
      <c r="BP221" s="248"/>
      <c r="BQ221" s="249"/>
      <c r="BR221" s="248"/>
      <c r="BS221" s="249">
        <v>47</v>
      </c>
      <c r="BT221" s="248"/>
      <c r="BU221" s="249"/>
      <c r="BV221" s="248"/>
      <c r="BW221" s="249"/>
      <c r="BX221" s="248"/>
      <c r="BY221" s="249"/>
      <c r="BZ221" s="248"/>
      <c r="CA221" s="249"/>
      <c r="CB221" s="250" t="s">
        <v>659</v>
      </c>
      <c r="CC221" s="238" t="s">
        <v>743</v>
      </c>
      <c r="CD221" s="238"/>
      <c r="CQ221" s="240">
        <f t="shared" si="1086"/>
        <v>1</v>
      </c>
      <c r="CT221" s="437">
        <f t="shared" ref="CT221:CT252" si="1117">IF(I221="nd",+H221,+H221+I221)</f>
        <v>0</v>
      </c>
      <c r="CU221" s="437">
        <f t="shared" ref="CU221:CU252" si="1118">IF(K221="nd",+J221,+J221+K221)</f>
        <v>0</v>
      </c>
      <c r="CV221" s="437">
        <f t="shared" ref="CV221:CV252" si="1119">IF(M221="nd",+L221,+L221+M221)</f>
        <v>0</v>
      </c>
      <c r="CW221" s="437">
        <f>IF(O221="nd",+N221,+N221+O221)</f>
        <v>0</v>
      </c>
      <c r="CX221" s="437">
        <f t="shared" ref="CX221:CX252" si="1120">IF(Q221="nd",+P221,+P221+Q221)</f>
        <v>0</v>
      </c>
      <c r="CY221" s="437">
        <f t="shared" ref="CY221:CY252" si="1121">IF(S221="nd",+R221,+R221+S221)</f>
        <v>0</v>
      </c>
      <c r="CZ221" s="437">
        <f t="shared" ref="CZ221:CZ261" si="1122">IF(U221="nd",+T221,+T221+U221)</f>
        <v>0</v>
      </c>
      <c r="DA221" s="437">
        <f t="shared" ref="DA221:DA261" si="1123">IF(W221="nd",+V221,+V221+W221)</f>
        <v>0</v>
      </c>
      <c r="DB221" s="437">
        <f t="shared" ref="DB221:DB261" si="1124">IF(Y221="nd",+X221,+X221+Y221)</f>
        <v>0</v>
      </c>
      <c r="DC221" s="437">
        <f t="shared" ref="DC221:DC252" si="1125">IF(AA221="nd",+Z221,+Z221+AA221)</f>
        <v>0</v>
      </c>
      <c r="DD221" s="437">
        <f t="shared" ref="DD221:DD252" si="1126">IF(AC221="nd",+AB221,+AB221+AC221)</f>
        <v>1</v>
      </c>
      <c r="DE221" s="437">
        <f t="shared" ref="DE221:DE252" si="1127">IF(AE221="nd",+AD221,+AD221+AE221)</f>
        <v>1</v>
      </c>
      <c r="DF221" s="437">
        <f t="shared" ref="DF221:DF252" si="1128">IF(AG221="nd",+AF221,+AF221+AG221)</f>
        <v>1</v>
      </c>
      <c r="DG221" s="496">
        <f t="shared" ref="DG221:DG252" si="1129">IF(AI221="nd",+AH221,+AH221+AI221)</f>
        <v>1</v>
      </c>
      <c r="DH221" s="496">
        <f t="shared" ref="DH221:DH253" si="1130">IF(AL221="nd",+AK221,+AK221+AL221)</f>
        <v>3</v>
      </c>
      <c r="DI221" s="496">
        <f t="shared" ref="DI221:DI252" si="1131">IF(AN221="nd",+AM221,+AM221+AN221)</f>
        <v>35</v>
      </c>
      <c r="DJ221" s="496">
        <f t="shared" ref="DJ221:DJ260" si="1132">IF(AP221="nd",+AO221,+AO221+AP221)</f>
        <v>35</v>
      </c>
      <c r="DK221" s="437">
        <f t="shared" ref="DK221:DK252" si="1133">IF(AR221="nd",+AQ221,+AQ221+AR221)</f>
        <v>35</v>
      </c>
      <c r="DL221" s="633"/>
      <c r="DM221" s="633"/>
      <c r="DO221" s="447" t="e">
        <f>+CV221-CU221+DO216</f>
        <v>#REF!</v>
      </c>
      <c r="DP221" s="447" t="e">
        <f>+CW221-CV221+DP216</f>
        <v>#REF!</v>
      </c>
      <c r="DQ221" s="447" t="e">
        <f>+CX221-CW221+DQ216</f>
        <v>#REF!</v>
      </c>
      <c r="DR221" s="447" t="e">
        <f>+CY221-CX221+DR216</f>
        <v>#REF!</v>
      </c>
      <c r="DS221" s="447" t="e">
        <f>+CY221-CW221+DS216</f>
        <v>#REF!</v>
      </c>
      <c r="DT221" s="447" t="e">
        <f>+CZ221-CY221+DT216</f>
        <v>#REF!</v>
      </c>
      <c r="DU221" s="447" t="e">
        <f>+DA221-CZ221+DU216</f>
        <v>#REF!</v>
      </c>
      <c r="DV221" s="447" t="e">
        <f>+DB221-DA221+DV216</f>
        <v>#REF!</v>
      </c>
      <c r="DW221" s="447" t="e">
        <f>+DC221-DB221+DW216</f>
        <v>#REF!</v>
      </c>
      <c r="DX221" s="447" t="e">
        <f>+DD221-DB221+DX216</f>
        <v>#REF!</v>
      </c>
      <c r="DY221" s="447" t="e">
        <f>+DE221-DD221+DY216</f>
        <v>#REF!</v>
      </c>
      <c r="DZ221" s="447" t="e">
        <f>+DF221-DE221+DZ216</f>
        <v>#REF!</v>
      </c>
      <c r="EA221" s="447" t="e">
        <f>+DG221-DF221+EA216</f>
        <v>#REF!</v>
      </c>
      <c r="EB221" s="447" t="e">
        <f>+DH221-DI221+EB216</f>
        <v>#REF!</v>
      </c>
      <c r="EC221" s="447" t="e">
        <f>+DI221-DG221+EC216</f>
        <v>#REF!</v>
      </c>
      <c r="ED221" s="447" t="e">
        <f>+DJ221-DI221+ED216</f>
        <v>#REF!</v>
      </c>
      <c r="EE221" s="240" t="e">
        <f>+DK221-DJ221+EE216</f>
        <v>#REF!</v>
      </c>
    </row>
    <row r="222" spans="1:135" ht="16.5">
      <c r="A222" s="216" t="s">
        <v>1227</v>
      </c>
      <c r="B222" s="216" t="s">
        <v>31</v>
      </c>
      <c r="D222" s="216" t="s">
        <v>1088</v>
      </c>
      <c r="E222" s="216" t="s">
        <v>1043</v>
      </c>
      <c r="F222" s="216" t="s">
        <v>1088</v>
      </c>
      <c r="G222" s="411" t="s">
        <v>1627</v>
      </c>
      <c r="H222" s="226">
        <v>0</v>
      </c>
      <c r="I222" s="227">
        <v>0</v>
      </c>
      <c r="J222" s="225">
        <v>0</v>
      </c>
      <c r="K222" s="227">
        <v>0</v>
      </c>
      <c r="L222" s="239">
        <v>0</v>
      </c>
      <c r="M222" s="242" t="s">
        <v>1823</v>
      </c>
      <c r="N222" s="225">
        <v>0</v>
      </c>
      <c r="O222" s="227">
        <v>0</v>
      </c>
      <c r="P222" s="239">
        <v>0</v>
      </c>
      <c r="Q222" s="242" t="s">
        <v>1823</v>
      </c>
      <c r="R222" s="239">
        <v>0</v>
      </c>
      <c r="S222" s="242" t="s">
        <v>1823</v>
      </c>
      <c r="T222" s="226">
        <v>0</v>
      </c>
      <c r="U222" s="227">
        <v>0</v>
      </c>
      <c r="V222" s="225">
        <v>0</v>
      </c>
      <c r="W222" s="227">
        <v>0</v>
      </c>
      <c r="X222" s="241">
        <f>+V222</f>
        <v>0</v>
      </c>
      <c r="Y222" s="242" t="s">
        <v>1823</v>
      </c>
      <c r="Z222" s="226">
        <v>0</v>
      </c>
      <c r="AA222" s="226">
        <v>0</v>
      </c>
      <c r="AB222" s="225">
        <v>0</v>
      </c>
      <c r="AC222" s="264">
        <v>0</v>
      </c>
      <c r="AD222" s="241">
        <f t="shared" si="1114"/>
        <v>0</v>
      </c>
      <c r="AE222" s="242" t="s">
        <v>1823</v>
      </c>
      <c r="AF222" s="241">
        <f>+AD222</f>
        <v>0</v>
      </c>
      <c r="AG222" s="242" t="s">
        <v>1823</v>
      </c>
      <c r="AH222" s="241">
        <f t="shared" si="1115"/>
        <v>0</v>
      </c>
      <c r="AI222" s="242" t="s">
        <v>1823</v>
      </c>
      <c r="AJ222" s="246"/>
      <c r="AK222" s="225">
        <v>0</v>
      </c>
      <c r="AL222" s="226">
        <v>0</v>
      </c>
      <c r="AM222" s="441">
        <f t="shared" ref="AM222" si="1134">+AO222</f>
        <v>12</v>
      </c>
      <c r="AN222" s="442">
        <f t="shared" ref="AN222" si="1135">+AP222</f>
        <v>6</v>
      </c>
      <c r="AO222" s="523">
        <v>12</v>
      </c>
      <c r="AP222" s="524">
        <v>6</v>
      </c>
      <c r="AQ222" s="239">
        <f t="shared" si="1108"/>
        <v>12</v>
      </c>
      <c r="AR222" s="253">
        <f t="shared" si="1109"/>
        <v>6</v>
      </c>
      <c r="AS222" s="241">
        <f t="shared" ref="AS222" si="1136">+AU222</f>
        <v>0</v>
      </c>
      <c r="AT222" s="242" t="s">
        <v>1823</v>
      </c>
      <c r="AU222" s="229">
        <v>0</v>
      </c>
      <c r="AV222" s="230">
        <v>0</v>
      </c>
      <c r="AW222" s="239">
        <v>0</v>
      </c>
      <c r="AX222" s="242" t="s">
        <v>1823</v>
      </c>
      <c r="AY222" s="229">
        <v>0</v>
      </c>
      <c r="AZ222" s="230">
        <v>0</v>
      </c>
      <c r="BA222" s="241">
        <v>0</v>
      </c>
      <c r="BB222" s="242" t="s">
        <v>1823</v>
      </c>
      <c r="BC222" s="229">
        <v>0</v>
      </c>
      <c r="BD222" s="230">
        <v>0</v>
      </c>
      <c r="BE222" s="239">
        <v>0</v>
      </c>
      <c r="BF222" s="242" t="s">
        <v>1823</v>
      </c>
      <c r="BG222" s="241">
        <v>0</v>
      </c>
      <c r="BH222" s="242" t="s">
        <v>1823</v>
      </c>
      <c r="BI222" s="241">
        <v>0</v>
      </c>
      <c r="BJ222" s="242" t="s">
        <v>1823</v>
      </c>
      <c r="BK222" s="241">
        <v>0</v>
      </c>
      <c r="BL222" s="242" t="s">
        <v>1823</v>
      </c>
      <c r="BM222" s="241">
        <v>0</v>
      </c>
      <c r="BN222" s="242" t="s">
        <v>1823</v>
      </c>
      <c r="BO222" s="247"/>
      <c r="BP222" s="248"/>
      <c r="BQ222" s="249"/>
      <c r="BR222" s="248"/>
      <c r="BS222" s="249"/>
      <c r="BT222" s="248"/>
      <c r="BU222" s="249"/>
      <c r="BV222" s="248"/>
      <c r="BW222" s="249"/>
      <c r="BX222" s="248"/>
      <c r="BY222" s="249"/>
      <c r="BZ222" s="248"/>
      <c r="CA222" s="249"/>
      <c r="CB222" s="250"/>
      <c r="CC222" s="238"/>
      <c r="CD222" s="238"/>
      <c r="CQ222" s="240">
        <f t="shared" si="1086"/>
        <v>0</v>
      </c>
      <c r="CT222" s="437">
        <f t="shared" si="1117"/>
        <v>0</v>
      </c>
      <c r="CU222" s="437">
        <f t="shared" si="1118"/>
        <v>0</v>
      </c>
      <c r="CV222" s="437">
        <f t="shared" si="1119"/>
        <v>0</v>
      </c>
      <c r="CW222" s="437">
        <f>IF(O222="nd",+N222,+N222+O222)</f>
        <v>0</v>
      </c>
      <c r="CX222" s="437">
        <f t="shared" si="1120"/>
        <v>0</v>
      </c>
      <c r="CY222" s="437">
        <f t="shared" si="1121"/>
        <v>0</v>
      </c>
      <c r="CZ222" s="437">
        <f t="shared" si="1122"/>
        <v>0</v>
      </c>
      <c r="DA222" s="437">
        <f t="shared" si="1123"/>
        <v>0</v>
      </c>
      <c r="DB222" s="437">
        <f t="shared" si="1124"/>
        <v>0</v>
      </c>
      <c r="DC222" s="437">
        <f t="shared" si="1125"/>
        <v>0</v>
      </c>
      <c r="DD222" s="437">
        <f t="shared" si="1126"/>
        <v>0</v>
      </c>
      <c r="DE222" s="437">
        <f t="shared" si="1127"/>
        <v>0</v>
      </c>
      <c r="DF222" s="437">
        <f t="shared" si="1128"/>
        <v>0</v>
      </c>
      <c r="DG222" s="496">
        <f t="shared" si="1129"/>
        <v>0</v>
      </c>
      <c r="DH222" s="496">
        <f t="shared" si="1130"/>
        <v>0</v>
      </c>
      <c r="DI222" s="496">
        <f t="shared" si="1131"/>
        <v>18</v>
      </c>
      <c r="DJ222" s="496">
        <f t="shared" si="1132"/>
        <v>18</v>
      </c>
      <c r="DK222" s="437">
        <f t="shared" si="1133"/>
        <v>18</v>
      </c>
      <c r="DL222" s="633"/>
      <c r="DM222" s="633"/>
      <c r="DO222" s="447" t="e">
        <f t="shared" si="1088"/>
        <v>#REF!</v>
      </c>
      <c r="DP222" s="447" t="e">
        <f t="shared" si="1089"/>
        <v>#REF!</v>
      </c>
      <c r="DQ222" s="447" t="e">
        <f t="shared" si="1090"/>
        <v>#REF!</v>
      </c>
      <c r="DR222" s="447" t="e">
        <f t="shared" si="1091"/>
        <v>#REF!</v>
      </c>
      <c r="DS222" s="447" t="e">
        <f t="shared" si="1092"/>
        <v>#REF!</v>
      </c>
      <c r="DT222" s="447" t="e">
        <f t="shared" si="1093"/>
        <v>#REF!</v>
      </c>
      <c r="DU222" s="447" t="e">
        <f t="shared" si="1094"/>
        <v>#REF!</v>
      </c>
      <c r="DV222" s="447" t="e">
        <f t="shared" si="1095"/>
        <v>#REF!</v>
      </c>
      <c r="DW222" s="447" t="e">
        <f t="shared" si="1096"/>
        <v>#REF!</v>
      </c>
      <c r="DX222" s="447" t="e">
        <f t="shared" si="1097"/>
        <v>#REF!</v>
      </c>
      <c r="DY222" s="447" t="e">
        <f t="shared" si="1098"/>
        <v>#REF!</v>
      </c>
      <c r="DZ222" s="447" t="e">
        <f t="shared" si="1099"/>
        <v>#REF!</v>
      </c>
      <c r="EA222" s="447" t="e">
        <f t="shared" si="1100"/>
        <v>#REF!</v>
      </c>
      <c r="EB222" s="447" t="e">
        <f t="shared" si="1101"/>
        <v>#REF!</v>
      </c>
      <c r="EC222" s="447" t="e">
        <f t="shared" si="1102"/>
        <v>#REF!</v>
      </c>
      <c r="ED222" s="447" t="e">
        <f t="shared" si="1103"/>
        <v>#REF!</v>
      </c>
      <c r="EE222" s="240" t="e">
        <f t="shared" si="1104"/>
        <v>#REF!</v>
      </c>
    </row>
    <row r="223" spans="1:135" ht="16.5">
      <c r="A223" s="216" t="s">
        <v>1227</v>
      </c>
      <c r="B223" s="216" t="s">
        <v>31</v>
      </c>
      <c r="D223" s="216" t="s">
        <v>1088</v>
      </c>
      <c r="E223" s="216" t="s">
        <v>1043</v>
      </c>
      <c r="F223" s="216" t="s">
        <v>1088</v>
      </c>
      <c r="G223" s="411" t="s">
        <v>1157</v>
      </c>
      <c r="H223" s="226">
        <v>0</v>
      </c>
      <c r="I223" s="227">
        <v>0</v>
      </c>
      <c r="J223" s="226">
        <v>0</v>
      </c>
      <c r="K223" s="227">
        <v>0</v>
      </c>
      <c r="L223" s="479">
        <f>+N223</f>
        <v>5</v>
      </c>
      <c r="M223" s="454" t="s">
        <v>1823</v>
      </c>
      <c r="N223" s="271">
        <v>5</v>
      </c>
      <c r="O223" s="272" t="s">
        <v>1218</v>
      </c>
      <c r="P223" s="479">
        <v>5</v>
      </c>
      <c r="Q223" s="454" t="s">
        <v>1823</v>
      </c>
      <c r="R223" s="479">
        <f>+P223</f>
        <v>5</v>
      </c>
      <c r="S223" s="454" t="s">
        <v>1823</v>
      </c>
      <c r="T223" s="226">
        <v>0</v>
      </c>
      <c r="U223" s="227">
        <v>0</v>
      </c>
      <c r="V223" s="225">
        <v>0</v>
      </c>
      <c r="W223" s="227">
        <v>0</v>
      </c>
      <c r="X223" s="241">
        <f>+V223</f>
        <v>0</v>
      </c>
      <c r="Y223" s="242" t="s">
        <v>1823</v>
      </c>
      <c r="Z223" s="226">
        <v>0</v>
      </c>
      <c r="AA223" s="226">
        <v>0</v>
      </c>
      <c r="AB223" s="225">
        <v>0</v>
      </c>
      <c r="AC223" s="264">
        <v>0</v>
      </c>
      <c r="AD223" s="241">
        <f t="shared" si="1114"/>
        <v>0</v>
      </c>
      <c r="AE223" s="242" t="s">
        <v>1823</v>
      </c>
      <c r="AF223" s="241">
        <f>+AD223</f>
        <v>0</v>
      </c>
      <c r="AG223" s="242" t="s">
        <v>1823</v>
      </c>
      <c r="AH223" s="241">
        <f t="shared" si="1115"/>
        <v>0</v>
      </c>
      <c r="AI223" s="242" t="s">
        <v>1823</v>
      </c>
      <c r="AJ223" s="246">
        <v>42121</v>
      </c>
      <c r="AK223" s="225">
        <v>0</v>
      </c>
      <c r="AL223" s="226">
        <v>0</v>
      </c>
      <c r="AM223" s="241">
        <v>0</v>
      </c>
      <c r="AN223" s="252" t="s">
        <v>1823</v>
      </c>
      <c r="AO223" s="523">
        <v>0</v>
      </c>
      <c r="AP223" s="524">
        <v>0</v>
      </c>
      <c r="AQ223" s="239">
        <v>0</v>
      </c>
      <c r="AR223" s="242" t="s">
        <v>1823</v>
      </c>
      <c r="AS223" s="229">
        <v>0</v>
      </c>
      <c r="AT223" s="230">
        <v>0</v>
      </c>
      <c r="AU223" s="229">
        <v>0</v>
      </c>
      <c r="AV223" s="230">
        <v>0</v>
      </c>
      <c r="AW223" s="239">
        <v>0</v>
      </c>
      <c r="AX223" s="242" t="s">
        <v>1823</v>
      </c>
      <c r="AY223" s="229">
        <v>0</v>
      </c>
      <c r="AZ223" s="230">
        <v>0</v>
      </c>
      <c r="BA223" s="241">
        <v>0</v>
      </c>
      <c r="BB223" s="242" t="s">
        <v>1823</v>
      </c>
      <c r="BC223" s="229">
        <v>0</v>
      </c>
      <c r="BD223" s="230">
        <v>0</v>
      </c>
      <c r="BE223" s="229">
        <v>0</v>
      </c>
      <c r="BF223" s="230">
        <v>0</v>
      </c>
      <c r="BG223" s="241">
        <v>0</v>
      </c>
      <c r="BH223" s="242" t="s">
        <v>1823</v>
      </c>
      <c r="BI223" s="241">
        <v>0</v>
      </c>
      <c r="BJ223" s="242" t="s">
        <v>1823</v>
      </c>
      <c r="BK223" s="241">
        <v>0</v>
      </c>
      <c r="BL223" s="242" t="s">
        <v>1823</v>
      </c>
      <c r="BM223" s="241">
        <v>0</v>
      </c>
      <c r="BN223" s="242" t="s">
        <v>1823</v>
      </c>
      <c r="BO223" s="247"/>
      <c r="BP223" s="248">
        <v>10</v>
      </c>
      <c r="BQ223" s="249">
        <v>7</v>
      </c>
      <c r="BR223" s="248">
        <v>0</v>
      </c>
      <c r="BS223" s="249">
        <v>0</v>
      </c>
      <c r="BT223" s="248"/>
      <c r="BU223" s="249"/>
      <c r="BV223" s="248"/>
      <c r="BW223" s="249"/>
      <c r="BX223" s="248">
        <v>0</v>
      </c>
      <c r="BY223" s="249">
        <v>0</v>
      </c>
      <c r="BZ223" s="248"/>
      <c r="CA223" s="249"/>
      <c r="CB223" s="250"/>
      <c r="CC223" s="238"/>
      <c r="CD223" s="238"/>
      <c r="CQ223" s="240">
        <f t="shared" si="1086"/>
        <v>5</v>
      </c>
      <c r="CT223" s="437">
        <f t="shared" si="1117"/>
        <v>0</v>
      </c>
      <c r="CU223" s="437">
        <f t="shared" si="1118"/>
        <v>0</v>
      </c>
      <c r="CV223" s="437">
        <f t="shared" si="1119"/>
        <v>5</v>
      </c>
      <c r="CW223" s="437">
        <f>+N223</f>
        <v>5</v>
      </c>
      <c r="CX223" s="437">
        <f t="shared" si="1120"/>
        <v>5</v>
      </c>
      <c r="CY223" s="437">
        <f t="shared" si="1121"/>
        <v>5</v>
      </c>
      <c r="CZ223" s="437">
        <f t="shared" si="1122"/>
        <v>0</v>
      </c>
      <c r="DA223" s="437">
        <f t="shared" si="1123"/>
        <v>0</v>
      </c>
      <c r="DB223" s="437">
        <f t="shared" si="1124"/>
        <v>0</v>
      </c>
      <c r="DC223" s="437">
        <f t="shared" si="1125"/>
        <v>0</v>
      </c>
      <c r="DD223" s="437">
        <f t="shared" si="1126"/>
        <v>0</v>
      </c>
      <c r="DE223" s="437">
        <f t="shared" si="1127"/>
        <v>0</v>
      </c>
      <c r="DF223" s="437">
        <f t="shared" si="1128"/>
        <v>0</v>
      </c>
      <c r="DG223" s="496">
        <f t="shared" si="1129"/>
        <v>0</v>
      </c>
      <c r="DH223" s="496">
        <f t="shared" si="1130"/>
        <v>0</v>
      </c>
      <c r="DI223" s="496">
        <f t="shared" si="1131"/>
        <v>0</v>
      </c>
      <c r="DJ223" s="496">
        <f t="shared" si="1132"/>
        <v>0</v>
      </c>
      <c r="DK223" s="437">
        <f t="shared" si="1133"/>
        <v>0</v>
      </c>
      <c r="DL223" s="633"/>
      <c r="DM223" s="633"/>
      <c r="DO223" s="447" t="e">
        <f t="shared" si="1088"/>
        <v>#REF!</v>
      </c>
      <c r="DP223" s="447" t="e">
        <f t="shared" si="1089"/>
        <v>#REF!</v>
      </c>
      <c r="DQ223" s="447" t="e">
        <f t="shared" si="1090"/>
        <v>#REF!</v>
      </c>
      <c r="DR223" s="447" t="e">
        <f t="shared" si="1091"/>
        <v>#REF!</v>
      </c>
      <c r="DS223" s="447" t="e">
        <f t="shared" si="1092"/>
        <v>#REF!</v>
      </c>
      <c r="DT223" s="447" t="e">
        <f t="shared" si="1093"/>
        <v>#REF!</v>
      </c>
      <c r="DU223" s="447" t="e">
        <f t="shared" si="1094"/>
        <v>#REF!</v>
      </c>
      <c r="DV223" s="447" t="e">
        <f t="shared" si="1095"/>
        <v>#REF!</v>
      </c>
      <c r="DW223" s="447" t="e">
        <f t="shared" si="1096"/>
        <v>#REF!</v>
      </c>
      <c r="DX223" s="447" t="e">
        <f t="shared" si="1097"/>
        <v>#REF!</v>
      </c>
      <c r="DY223" s="447" t="e">
        <f t="shared" si="1098"/>
        <v>#REF!</v>
      </c>
      <c r="DZ223" s="447" t="e">
        <f t="shared" si="1099"/>
        <v>#REF!</v>
      </c>
      <c r="EA223" s="447" t="e">
        <f t="shared" si="1100"/>
        <v>#REF!</v>
      </c>
      <c r="EB223" s="447" t="e">
        <f t="shared" si="1101"/>
        <v>#REF!</v>
      </c>
      <c r="EC223" s="447" t="e">
        <f t="shared" si="1102"/>
        <v>#REF!</v>
      </c>
      <c r="ED223" s="447" t="e">
        <f t="shared" si="1103"/>
        <v>#REF!</v>
      </c>
      <c r="EE223" s="240" t="e">
        <f t="shared" si="1104"/>
        <v>#REF!</v>
      </c>
    </row>
    <row r="224" spans="1:135" ht="16.5">
      <c r="A224" s="216" t="s">
        <v>1227</v>
      </c>
      <c r="B224" s="216" t="s">
        <v>31</v>
      </c>
      <c r="D224" s="216" t="s">
        <v>1088</v>
      </c>
      <c r="E224" s="216" t="s">
        <v>1094</v>
      </c>
      <c r="F224" s="216" t="s">
        <v>1088</v>
      </c>
      <c r="G224" s="411" t="s">
        <v>1458</v>
      </c>
      <c r="H224" s="226">
        <v>0</v>
      </c>
      <c r="I224" s="227">
        <v>0</v>
      </c>
      <c r="J224" s="226">
        <v>0</v>
      </c>
      <c r="K224" s="227">
        <v>0</v>
      </c>
      <c r="L224" s="563">
        <f>+N224</f>
        <v>1</v>
      </c>
      <c r="M224" s="559" t="s">
        <v>1823</v>
      </c>
      <c r="N224" s="225">
        <v>1</v>
      </c>
      <c r="O224" s="227">
        <v>0</v>
      </c>
      <c r="P224" s="239">
        <f>+R224</f>
        <v>0</v>
      </c>
      <c r="Q224" s="242" t="s">
        <v>1823</v>
      </c>
      <c r="R224" s="239">
        <f>+T224</f>
        <v>0</v>
      </c>
      <c r="S224" s="242" t="s">
        <v>1823</v>
      </c>
      <c r="T224" s="226">
        <v>0</v>
      </c>
      <c r="U224" s="227">
        <v>0</v>
      </c>
      <c r="V224" s="225">
        <v>0</v>
      </c>
      <c r="W224" s="227">
        <v>0</v>
      </c>
      <c r="X224" s="241">
        <f>+V224</f>
        <v>0</v>
      </c>
      <c r="Y224" s="242" t="s">
        <v>1823</v>
      </c>
      <c r="Z224" s="226">
        <v>0</v>
      </c>
      <c r="AA224" s="226">
        <v>0</v>
      </c>
      <c r="AB224" s="225">
        <v>0</v>
      </c>
      <c r="AC224" s="264">
        <v>0</v>
      </c>
      <c r="AD224" s="241">
        <f t="shared" si="1114"/>
        <v>0</v>
      </c>
      <c r="AE224" s="242" t="s">
        <v>1823</v>
      </c>
      <c r="AF224" s="241">
        <f>+AD224</f>
        <v>0</v>
      </c>
      <c r="AG224" s="242" t="s">
        <v>1823</v>
      </c>
      <c r="AH224" s="241">
        <f t="shared" si="1115"/>
        <v>0</v>
      </c>
      <c r="AI224" s="242" t="s">
        <v>1823</v>
      </c>
      <c r="AJ224" s="246"/>
      <c r="AK224" s="225">
        <v>0</v>
      </c>
      <c r="AL224" s="226">
        <v>0</v>
      </c>
      <c r="AM224" s="225">
        <v>0</v>
      </c>
      <c r="AN224" s="226">
        <v>0</v>
      </c>
      <c r="AO224" s="523">
        <v>0</v>
      </c>
      <c r="AP224" s="524">
        <v>0</v>
      </c>
      <c r="AQ224" s="239">
        <v>0</v>
      </c>
      <c r="AR224" s="242" t="s">
        <v>1823</v>
      </c>
      <c r="AS224" s="241">
        <v>0</v>
      </c>
      <c r="AT224" s="242" t="s">
        <v>1823</v>
      </c>
      <c r="AU224" s="229">
        <v>0</v>
      </c>
      <c r="AV224" s="230">
        <v>0</v>
      </c>
      <c r="AW224" s="229">
        <v>0</v>
      </c>
      <c r="AX224" s="230">
        <v>0</v>
      </c>
      <c r="AY224" s="229">
        <v>0</v>
      </c>
      <c r="AZ224" s="230">
        <v>0</v>
      </c>
      <c r="BA224" s="241">
        <v>0</v>
      </c>
      <c r="BB224" s="242" t="s">
        <v>1823</v>
      </c>
      <c r="BC224" s="229">
        <v>0</v>
      </c>
      <c r="BD224" s="230">
        <v>0</v>
      </c>
      <c r="BE224" s="229">
        <v>0</v>
      </c>
      <c r="BF224" s="230">
        <v>0</v>
      </c>
      <c r="BG224" s="241">
        <v>0</v>
      </c>
      <c r="BH224" s="242" t="s">
        <v>1823</v>
      </c>
      <c r="BI224" s="241">
        <v>0</v>
      </c>
      <c r="BJ224" s="242" t="s">
        <v>1823</v>
      </c>
      <c r="BK224" s="241">
        <v>0</v>
      </c>
      <c r="BL224" s="242" t="s">
        <v>1823</v>
      </c>
      <c r="BM224" s="241">
        <v>0</v>
      </c>
      <c r="BN224" s="242" t="s">
        <v>1823</v>
      </c>
      <c r="BO224" s="247"/>
      <c r="BP224" s="248"/>
      <c r="BQ224" s="249"/>
      <c r="BR224" s="248"/>
      <c r="BS224" s="249"/>
      <c r="BT224" s="248"/>
      <c r="BU224" s="249"/>
      <c r="BV224" s="248"/>
      <c r="BW224" s="249"/>
      <c r="BX224" s="248"/>
      <c r="BY224" s="249"/>
      <c r="BZ224" s="248"/>
      <c r="CA224" s="249"/>
      <c r="CB224" s="236" t="s">
        <v>410</v>
      </c>
      <c r="CC224" s="238"/>
      <c r="CD224" s="238"/>
      <c r="CQ224" s="240">
        <f t="shared" si="1086"/>
        <v>1</v>
      </c>
      <c r="CT224" s="437">
        <f t="shared" si="1117"/>
        <v>0</v>
      </c>
      <c r="CU224" s="437">
        <f t="shared" si="1118"/>
        <v>0</v>
      </c>
      <c r="CV224" s="437">
        <f t="shared" si="1119"/>
        <v>1</v>
      </c>
      <c r="CW224" s="437">
        <f t="shared" ref="CW224:CW270" si="1137">IF(O224="nd",+N224,+N224+O224)</f>
        <v>1</v>
      </c>
      <c r="CX224" s="437">
        <f t="shared" si="1120"/>
        <v>0</v>
      </c>
      <c r="CY224" s="437">
        <f t="shared" si="1121"/>
        <v>0</v>
      </c>
      <c r="CZ224" s="437">
        <f t="shared" si="1122"/>
        <v>0</v>
      </c>
      <c r="DA224" s="437">
        <f t="shared" si="1123"/>
        <v>0</v>
      </c>
      <c r="DB224" s="437">
        <f t="shared" si="1124"/>
        <v>0</v>
      </c>
      <c r="DC224" s="437">
        <f t="shared" si="1125"/>
        <v>0</v>
      </c>
      <c r="DD224" s="437">
        <f t="shared" si="1126"/>
        <v>0</v>
      </c>
      <c r="DE224" s="437">
        <f t="shared" si="1127"/>
        <v>0</v>
      </c>
      <c r="DF224" s="437">
        <f t="shared" si="1128"/>
        <v>0</v>
      </c>
      <c r="DG224" s="496">
        <f t="shared" si="1129"/>
        <v>0</v>
      </c>
      <c r="DH224" s="496">
        <f t="shared" si="1130"/>
        <v>0</v>
      </c>
      <c r="DI224" s="496">
        <f t="shared" si="1131"/>
        <v>0</v>
      </c>
      <c r="DJ224" s="496">
        <f t="shared" si="1132"/>
        <v>0</v>
      </c>
      <c r="DK224" s="437">
        <f t="shared" si="1133"/>
        <v>0</v>
      </c>
      <c r="DL224" s="633"/>
      <c r="DM224" s="633"/>
      <c r="DO224" s="447" t="e">
        <f t="shared" si="1088"/>
        <v>#REF!</v>
      </c>
      <c r="DP224" s="447" t="e">
        <f t="shared" si="1089"/>
        <v>#REF!</v>
      </c>
      <c r="DQ224" s="447" t="e">
        <f t="shared" si="1090"/>
        <v>#REF!</v>
      </c>
      <c r="DR224" s="447" t="e">
        <f t="shared" si="1091"/>
        <v>#REF!</v>
      </c>
      <c r="DS224" s="447" t="e">
        <f t="shared" si="1092"/>
        <v>#REF!</v>
      </c>
      <c r="DT224" s="447" t="e">
        <f t="shared" si="1093"/>
        <v>#REF!</v>
      </c>
      <c r="DU224" s="447" t="e">
        <f t="shared" si="1094"/>
        <v>#REF!</v>
      </c>
      <c r="DV224" s="447" t="e">
        <f t="shared" si="1095"/>
        <v>#REF!</v>
      </c>
      <c r="DW224" s="447" t="e">
        <f t="shared" si="1096"/>
        <v>#REF!</v>
      </c>
      <c r="DX224" s="447" t="e">
        <f t="shared" si="1097"/>
        <v>#REF!</v>
      </c>
      <c r="DY224" s="447" t="e">
        <f t="shared" si="1098"/>
        <v>#REF!</v>
      </c>
      <c r="DZ224" s="447" t="e">
        <f t="shared" si="1099"/>
        <v>#REF!</v>
      </c>
      <c r="EA224" s="447" t="e">
        <f t="shared" si="1100"/>
        <v>#REF!</v>
      </c>
      <c r="EB224" s="447" t="e">
        <f t="shared" si="1101"/>
        <v>#REF!</v>
      </c>
      <c r="EC224" s="447" t="e">
        <f t="shared" si="1102"/>
        <v>#REF!</v>
      </c>
      <c r="ED224" s="447" t="e">
        <f t="shared" si="1103"/>
        <v>#REF!</v>
      </c>
      <c r="EE224" s="240" t="e">
        <f t="shared" si="1104"/>
        <v>#REF!</v>
      </c>
    </row>
    <row r="225" spans="1:135" ht="16.5">
      <c r="A225" s="216" t="s">
        <v>1227</v>
      </c>
      <c r="B225" s="216" t="s">
        <v>31</v>
      </c>
      <c r="D225" s="216" t="s">
        <v>985</v>
      </c>
      <c r="E225" s="216" t="s">
        <v>1043</v>
      </c>
      <c r="F225" s="216" t="s">
        <v>1088</v>
      </c>
      <c r="G225" s="411" t="s">
        <v>1622</v>
      </c>
      <c r="H225" s="226">
        <v>0</v>
      </c>
      <c r="I225" s="227">
        <v>0</v>
      </c>
      <c r="J225" s="225">
        <v>0</v>
      </c>
      <c r="K225" s="227">
        <v>0</v>
      </c>
      <c r="L225" s="239">
        <v>0</v>
      </c>
      <c r="M225" s="242" t="s">
        <v>1823</v>
      </c>
      <c r="N225" s="225">
        <v>0</v>
      </c>
      <c r="O225" s="227">
        <v>0</v>
      </c>
      <c r="P225" s="226">
        <v>0</v>
      </c>
      <c r="Q225" s="227">
        <v>0</v>
      </c>
      <c r="R225" s="225">
        <v>0</v>
      </c>
      <c r="S225" s="227">
        <v>0</v>
      </c>
      <c r="T225" s="225">
        <v>0</v>
      </c>
      <c r="U225" s="227">
        <v>0</v>
      </c>
      <c r="V225" s="225">
        <v>0</v>
      </c>
      <c r="W225" s="227">
        <v>0</v>
      </c>
      <c r="X225" s="225">
        <v>0</v>
      </c>
      <c r="Y225" s="227">
        <v>0</v>
      </c>
      <c r="Z225" s="226">
        <v>0</v>
      </c>
      <c r="AA225" s="227">
        <v>0</v>
      </c>
      <c r="AB225" s="225">
        <v>0</v>
      </c>
      <c r="AC225" s="227">
        <v>0</v>
      </c>
      <c r="AD225" s="241">
        <f t="shared" si="1114"/>
        <v>0</v>
      </c>
      <c r="AE225" s="242" t="s">
        <v>1823</v>
      </c>
      <c r="AF225" s="225">
        <v>0</v>
      </c>
      <c r="AG225" s="227">
        <v>0</v>
      </c>
      <c r="AH225" s="241">
        <f t="shared" si="1115"/>
        <v>0</v>
      </c>
      <c r="AI225" s="242" t="s">
        <v>1823</v>
      </c>
      <c r="AJ225" s="246"/>
      <c r="AK225" s="225">
        <v>0</v>
      </c>
      <c r="AL225" s="226">
        <v>0</v>
      </c>
      <c r="AM225" s="225">
        <v>6</v>
      </c>
      <c r="AN225" s="239">
        <v>0</v>
      </c>
      <c r="AO225" s="523">
        <v>2</v>
      </c>
      <c r="AP225" s="524">
        <v>0</v>
      </c>
      <c r="AQ225" s="239">
        <f>+AO225</f>
        <v>2</v>
      </c>
      <c r="AR225" s="242" t="s">
        <v>1823</v>
      </c>
      <c r="AS225" s="229">
        <v>0</v>
      </c>
      <c r="AT225" s="230">
        <v>0</v>
      </c>
      <c r="AU225" s="229">
        <v>0</v>
      </c>
      <c r="AV225" s="230">
        <v>0</v>
      </c>
      <c r="AW225" s="229">
        <v>0</v>
      </c>
      <c r="AX225" s="230">
        <v>0</v>
      </c>
      <c r="AY225" s="229">
        <v>0</v>
      </c>
      <c r="AZ225" s="230">
        <v>0</v>
      </c>
      <c r="BA225" s="229">
        <v>0</v>
      </c>
      <c r="BB225" s="230">
        <v>0</v>
      </c>
      <c r="BC225" s="229">
        <v>0</v>
      </c>
      <c r="BD225" s="230">
        <v>0</v>
      </c>
      <c r="BE225" s="229">
        <v>0</v>
      </c>
      <c r="BF225" s="230">
        <v>0</v>
      </c>
      <c r="BG225" s="241">
        <v>0</v>
      </c>
      <c r="BH225" s="242" t="s">
        <v>1823</v>
      </c>
      <c r="BI225" s="241">
        <v>0</v>
      </c>
      <c r="BJ225" s="242" t="s">
        <v>1823</v>
      </c>
      <c r="BK225" s="241">
        <v>0</v>
      </c>
      <c r="BL225" s="242" t="s">
        <v>1823</v>
      </c>
      <c r="BM225" s="241">
        <v>0</v>
      </c>
      <c r="BN225" s="242" t="s">
        <v>1823</v>
      </c>
      <c r="BO225" s="247"/>
      <c r="BP225" s="248"/>
      <c r="BQ225" s="249"/>
      <c r="BR225" s="248"/>
      <c r="BS225" s="249"/>
      <c r="BT225" s="248"/>
      <c r="BU225" s="249"/>
      <c r="BV225" s="248"/>
      <c r="BW225" s="249"/>
      <c r="BX225" s="248"/>
      <c r="BY225" s="249"/>
      <c r="BZ225" s="248"/>
      <c r="CA225" s="249"/>
      <c r="CB225" s="250"/>
      <c r="CC225" s="238"/>
      <c r="CD225" s="238"/>
      <c r="CQ225" s="240">
        <f t="shared" si="1086"/>
        <v>0</v>
      </c>
      <c r="CT225" s="437">
        <f t="shared" si="1117"/>
        <v>0</v>
      </c>
      <c r="CU225" s="437">
        <f t="shared" si="1118"/>
        <v>0</v>
      </c>
      <c r="CV225" s="437">
        <f t="shared" si="1119"/>
        <v>0</v>
      </c>
      <c r="CW225" s="437">
        <f t="shared" si="1137"/>
        <v>0</v>
      </c>
      <c r="CX225" s="437">
        <f t="shared" si="1120"/>
        <v>0</v>
      </c>
      <c r="CY225" s="437">
        <f t="shared" si="1121"/>
        <v>0</v>
      </c>
      <c r="CZ225" s="437">
        <f t="shared" si="1122"/>
        <v>0</v>
      </c>
      <c r="DA225" s="437">
        <f t="shared" si="1123"/>
        <v>0</v>
      </c>
      <c r="DB225" s="437">
        <f t="shared" si="1124"/>
        <v>0</v>
      </c>
      <c r="DC225" s="437">
        <f t="shared" si="1125"/>
        <v>0</v>
      </c>
      <c r="DD225" s="437">
        <f t="shared" si="1126"/>
        <v>0</v>
      </c>
      <c r="DE225" s="437">
        <f t="shared" si="1127"/>
        <v>0</v>
      </c>
      <c r="DF225" s="437">
        <f t="shared" si="1128"/>
        <v>0</v>
      </c>
      <c r="DG225" s="496">
        <f t="shared" si="1129"/>
        <v>0</v>
      </c>
      <c r="DH225" s="496">
        <f t="shared" si="1130"/>
        <v>0</v>
      </c>
      <c r="DI225" s="496">
        <f t="shared" si="1131"/>
        <v>6</v>
      </c>
      <c r="DJ225" s="496">
        <f t="shared" si="1132"/>
        <v>2</v>
      </c>
      <c r="DK225" s="437">
        <f t="shared" si="1133"/>
        <v>2</v>
      </c>
      <c r="DL225" s="633"/>
      <c r="DM225" s="633"/>
      <c r="DO225" s="447" t="e">
        <f t="shared" si="1088"/>
        <v>#REF!</v>
      </c>
      <c r="DP225" s="447" t="e">
        <f t="shared" si="1089"/>
        <v>#REF!</v>
      </c>
      <c r="DQ225" s="447" t="e">
        <f t="shared" si="1090"/>
        <v>#REF!</v>
      </c>
      <c r="DR225" s="447" t="e">
        <f t="shared" si="1091"/>
        <v>#REF!</v>
      </c>
      <c r="DS225" s="447" t="e">
        <f t="shared" si="1092"/>
        <v>#REF!</v>
      </c>
      <c r="DT225" s="447" t="e">
        <f t="shared" si="1093"/>
        <v>#REF!</v>
      </c>
      <c r="DU225" s="447" t="e">
        <f t="shared" si="1094"/>
        <v>#REF!</v>
      </c>
      <c r="DV225" s="447" t="e">
        <f t="shared" si="1095"/>
        <v>#REF!</v>
      </c>
      <c r="DW225" s="447" t="e">
        <f t="shared" si="1096"/>
        <v>#REF!</v>
      </c>
      <c r="DX225" s="447" t="e">
        <f t="shared" si="1097"/>
        <v>#REF!</v>
      </c>
      <c r="DY225" s="447" t="e">
        <f t="shared" si="1098"/>
        <v>#REF!</v>
      </c>
      <c r="DZ225" s="447" t="e">
        <f t="shared" si="1099"/>
        <v>#REF!</v>
      </c>
      <c r="EA225" s="447" t="e">
        <f t="shared" si="1100"/>
        <v>#REF!</v>
      </c>
      <c r="EB225" s="447" t="e">
        <f t="shared" si="1101"/>
        <v>#REF!</v>
      </c>
      <c r="EC225" s="447" t="e">
        <f t="shared" si="1102"/>
        <v>#REF!</v>
      </c>
      <c r="ED225" s="447" t="e">
        <f t="shared" si="1103"/>
        <v>#REF!</v>
      </c>
      <c r="EE225" s="240" t="e">
        <f t="shared" si="1104"/>
        <v>#REF!</v>
      </c>
    </row>
    <row r="226" spans="1:135" ht="16.5">
      <c r="A226" s="216" t="s">
        <v>1227</v>
      </c>
      <c r="B226" s="216" t="s">
        <v>31</v>
      </c>
      <c r="D226" s="216" t="s">
        <v>985</v>
      </c>
      <c r="E226" s="216" t="s">
        <v>1043</v>
      </c>
      <c r="F226" s="216" t="s">
        <v>1088</v>
      </c>
      <c r="G226" s="411" t="s">
        <v>1621</v>
      </c>
      <c r="H226" s="226">
        <v>0</v>
      </c>
      <c r="I226" s="227">
        <v>0</v>
      </c>
      <c r="J226" s="225">
        <v>0</v>
      </c>
      <c r="K226" s="227">
        <v>0</v>
      </c>
      <c r="L226" s="239">
        <v>0</v>
      </c>
      <c r="M226" s="242" t="s">
        <v>1823</v>
      </c>
      <c r="N226" s="225">
        <v>0</v>
      </c>
      <c r="O226" s="227">
        <v>0</v>
      </c>
      <c r="P226" s="226">
        <v>0</v>
      </c>
      <c r="Q226" s="227">
        <v>0</v>
      </c>
      <c r="R226" s="225">
        <v>0</v>
      </c>
      <c r="S226" s="227">
        <v>0</v>
      </c>
      <c r="T226" s="225">
        <v>0</v>
      </c>
      <c r="U226" s="227">
        <v>0</v>
      </c>
      <c r="V226" s="225">
        <v>0</v>
      </c>
      <c r="W226" s="227">
        <v>0</v>
      </c>
      <c r="X226" s="225">
        <v>0</v>
      </c>
      <c r="Y226" s="227">
        <v>0</v>
      </c>
      <c r="Z226" s="226">
        <v>0</v>
      </c>
      <c r="AA226" s="227">
        <v>0</v>
      </c>
      <c r="AB226" s="225">
        <v>0</v>
      </c>
      <c r="AC226" s="227">
        <v>0</v>
      </c>
      <c r="AD226" s="241">
        <f t="shared" si="1114"/>
        <v>0</v>
      </c>
      <c r="AE226" s="242" t="s">
        <v>1823</v>
      </c>
      <c r="AF226" s="225">
        <v>0</v>
      </c>
      <c r="AG226" s="227">
        <v>0</v>
      </c>
      <c r="AH226" s="241">
        <f t="shared" si="1115"/>
        <v>0</v>
      </c>
      <c r="AI226" s="242" t="s">
        <v>1823</v>
      </c>
      <c r="AJ226" s="246"/>
      <c r="AK226" s="225">
        <v>0</v>
      </c>
      <c r="AL226" s="226">
        <v>0</v>
      </c>
      <c r="AM226" s="570">
        <f>+AO226</f>
        <v>2</v>
      </c>
      <c r="AN226" s="561" t="s">
        <v>1823</v>
      </c>
      <c r="AO226" s="523">
        <v>2</v>
      </c>
      <c r="AP226" s="524">
        <v>0</v>
      </c>
      <c r="AQ226" s="239">
        <f>+AO226</f>
        <v>2</v>
      </c>
      <c r="AR226" s="242" t="s">
        <v>1823</v>
      </c>
      <c r="AS226" s="229">
        <v>0</v>
      </c>
      <c r="AT226" s="230">
        <v>0</v>
      </c>
      <c r="AU226" s="229">
        <v>0</v>
      </c>
      <c r="AV226" s="230">
        <v>0</v>
      </c>
      <c r="AW226" s="229">
        <v>0</v>
      </c>
      <c r="AX226" s="230">
        <v>0</v>
      </c>
      <c r="AY226" s="229">
        <v>0</v>
      </c>
      <c r="AZ226" s="230">
        <v>0</v>
      </c>
      <c r="BA226" s="229">
        <v>0</v>
      </c>
      <c r="BB226" s="230">
        <v>0</v>
      </c>
      <c r="BC226" s="229">
        <v>0</v>
      </c>
      <c r="BD226" s="230">
        <v>0</v>
      </c>
      <c r="BE226" s="229">
        <v>0</v>
      </c>
      <c r="BF226" s="230">
        <v>0</v>
      </c>
      <c r="BG226" s="241">
        <v>0</v>
      </c>
      <c r="BH226" s="242" t="s">
        <v>1823</v>
      </c>
      <c r="BI226" s="241">
        <v>0</v>
      </c>
      <c r="BJ226" s="242" t="s">
        <v>1823</v>
      </c>
      <c r="BK226" s="241">
        <v>0</v>
      </c>
      <c r="BL226" s="242" t="s">
        <v>1823</v>
      </c>
      <c r="BM226" s="241">
        <v>0</v>
      </c>
      <c r="BN226" s="242" t="s">
        <v>1823</v>
      </c>
      <c r="BO226" s="247"/>
      <c r="BP226" s="248"/>
      <c r="BQ226" s="249"/>
      <c r="BR226" s="248"/>
      <c r="BS226" s="249"/>
      <c r="BT226" s="248"/>
      <c r="BU226" s="249"/>
      <c r="BV226" s="248"/>
      <c r="BW226" s="249"/>
      <c r="BX226" s="248"/>
      <c r="BY226" s="249"/>
      <c r="BZ226" s="248"/>
      <c r="CA226" s="249"/>
      <c r="CB226" s="250"/>
      <c r="CC226" s="238"/>
      <c r="CD226" s="238"/>
      <c r="CQ226" s="240">
        <f t="shared" si="1086"/>
        <v>0</v>
      </c>
      <c r="CT226" s="437">
        <f t="shared" si="1117"/>
        <v>0</v>
      </c>
      <c r="CU226" s="437">
        <f t="shared" si="1118"/>
        <v>0</v>
      </c>
      <c r="CV226" s="437">
        <f t="shared" si="1119"/>
        <v>0</v>
      </c>
      <c r="CW226" s="437">
        <f t="shared" si="1137"/>
        <v>0</v>
      </c>
      <c r="CX226" s="437">
        <f t="shared" si="1120"/>
        <v>0</v>
      </c>
      <c r="CY226" s="437">
        <f t="shared" si="1121"/>
        <v>0</v>
      </c>
      <c r="CZ226" s="437">
        <f t="shared" si="1122"/>
        <v>0</v>
      </c>
      <c r="DA226" s="437">
        <f t="shared" si="1123"/>
        <v>0</v>
      </c>
      <c r="DB226" s="437">
        <f t="shared" si="1124"/>
        <v>0</v>
      </c>
      <c r="DC226" s="437">
        <f t="shared" si="1125"/>
        <v>0</v>
      </c>
      <c r="DD226" s="437">
        <f t="shared" si="1126"/>
        <v>0</v>
      </c>
      <c r="DE226" s="437">
        <f t="shared" si="1127"/>
        <v>0</v>
      </c>
      <c r="DF226" s="437">
        <f t="shared" si="1128"/>
        <v>0</v>
      </c>
      <c r="DG226" s="496">
        <f t="shared" si="1129"/>
        <v>0</v>
      </c>
      <c r="DH226" s="496">
        <f t="shared" si="1130"/>
        <v>0</v>
      </c>
      <c r="DI226" s="496">
        <f t="shared" si="1131"/>
        <v>2</v>
      </c>
      <c r="DJ226" s="496">
        <f t="shared" si="1132"/>
        <v>2</v>
      </c>
      <c r="DK226" s="437">
        <f t="shared" si="1133"/>
        <v>2</v>
      </c>
      <c r="DL226" s="633"/>
      <c r="DM226" s="633"/>
      <c r="DO226" s="447" t="e">
        <f t="shared" si="1088"/>
        <v>#REF!</v>
      </c>
      <c r="DP226" s="447" t="e">
        <f t="shared" si="1089"/>
        <v>#REF!</v>
      </c>
      <c r="DQ226" s="447" t="e">
        <f t="shared" si="1090"/>
        <v>#REF!</v>
      </c>
      <c r="DR226" s="447" t="e">
        <f t="shared" si="1091"/>
        <v>#REF!</v>
      </c>
      <c r="DS226" s="447" t="e">
        <f t="shared" si="1092"/>
        <v>#REF!</v>
      </c>
      <c r="DT226" s="447" t="e">
        <f t="shared" si="1093"/>
        <v>#REF!</v>
      </c>
      <c r="DU226" s="447" t="e">
        <f t="shared" si="1094"/>
        <v>#REF!</v>
      </c>
      <c r="DV226" s="447" t="e">
        <f t="shared" si="1095"/>
        <v>#REF!</v>
      </c>
      <c r="DW226" s="447" t="e">
        <f t="shared" si="1096"/>
        <v>#REF!</v>
      </c>
      <c r="DX226" s="447" t="e">
        <f t="shared" si="1097"/>
        <v>#REF!</v>
      </c>
      <c r="DY226" s="447" t="e">
        <f t="shared" si="1098"/>
        <v>#REF!</v>
      </c>
      <c r="DZ226" s="447" t="e">
        <f t="shared" si="1099"/>
        <v>#REF!</v>
      </c>
      <c r="EA226" s="447" t="e">
        <f t="shared" si="1100"/>
        <v>#REF!</v>
      </c>
      <c r="EB226" s="447" t="e">
        <f t="shared" si="1101"/>
        <v>#REF!</v>
      </c>
      <c r="EC226" s="447" t="e">
        <f t="shared" si="1102"/>
        <v>#REF!</v>
      </c>
      <c r="ED226" s="447" t="e">
        <f t="shared" si="1103"/>
        <v>#REF!</v>
      </c>
      <c r="EE226" s="240" t="e">
        <f t="shared" si="1104"/>
        <v>#REF!</v>
      </c>
    </row>
    <row r="227" spans="1:135" ht="17.25" thickBot="1">
      <c r="A227" s="216" t="s">
        <v>1227</v>
      </c>
      <c r="B227" s="216" t="s">
        <v>31</v>
      </c>
      <c r="D227" s="216" t="s">
        <v>985</v>
      </c>
      <c r="E227" s="216" t="s">
        <v>1043</v>
      </c>
      <c r="F227" s="216" t="s">
        <v>1088</v>
      </c>
      <c r="G227" s="411" t="s">
        <v>1620</v>
      </c>
      <c r="H227" s="226">
        <v>0</v>
      </c>
      <c r="I227" s="227">
        <v>0</v>
      </c>
      <c r="J227" s="226">
        <v>0</v>
      </c>
      <c r="K227" s="227">
        <v>0</v>
      </c>
      <c r="L227" s="226">
        <v>0</v>
      </c>
      <c r="M227" s="227">
        <v>0</v>
      </c>
      <c r="N227" s="226">
        <v>0</v>
      </c>
      <c r="O227" s="227">
        <v>0</v>
      </c>
      <c r="P227" s="226">
        <v>0</v>
      </c>
      <c r="Q227" s="227">
        <v>0</v>
      </c>
      <c r="R227" s="226">
        <v>0</v>
      </c>
      <c r="S227" s="227">
        <v>0</v>
      </c>
      <c r="T227" s="226">
        <v>0</v>
      </c>
      <c r="U227" s="227">
        <v>0</v>
      </c>
      <c r="V227" s="226">
        <v>0</v>
      </c>
      <c r="W227" s="227">
        <v>0</v>
      </c>
      <c r="X227" s="226">
        <v>0</v>
      </c>
      <c r="Y227" s="227">
        <v>0</v>
      </c>
      <c r="Z227" s="226">
        <v>0</v>
      </c>
      <c r="AA227" s="227">
        <v>0</v>
      </c>
      <c r="AB227" s="226">
        <v>0</v>
      </c>
      <c r="AC227" s="227">
        <v>0</v>
      </c>
      <c r="AD227" s="241">
        <f t="shared" si="1114"/>
        <v>0</v>
      </c>
      <c r="AE227" s="242" t="s">
        <v>1823</v>
      </c>
      <c r="AF227" s="225">
        <v>0</v>
      </c>
      <c r="AG227" s="227">
        <v>0</v>
      </c>
      <c r="AH227" s="241">
        <f t="shared" si="1115"/>
        <v>0</v>
      </c>
      <c r="AI227" s="242" t="s">
        <v>1823</v>
      </c>
      <c r="AJ227" s="246"/>
      <c r="AK227" s="225">
        <v>1</v>
      </c>
      <c r="AL227" s="226">
        <v>0</v>
      </c>
      <c r="AM227" s="225">
        <v>0</v>
      </c>
      <c r="AN227" s="226">
        <v>0</v>
      </c>
      <c r="AO227" s="523">
        <v>4</v>
      </c>
      <c r="AP227" s="524">
        <v>0</v>
      </c>
      <c r="AQ227" s="239">
        <f>+AO227</f>
        <v>4</v>
      </c>
      <c r="AR227" s="242" t="s">
        <v>1823</v>
      </c>
      <c r="AS227" s="229">
        <v>0</v>
      </c>
      <c r="AT227" s="230">
        <v>0</v>
      </c>
      <c r="AU227" s="229">
        <v>0</v>
      </c>
      <c r="AV227" s="230">
        <v>0</v>
      </c>
      <c r="AW227" s="229">
        <v>0</v>
      </c>
      <c r="AX227" s="230">
        <v>0</v>
      </c>
      <c r="AY227" s="229">
        <v>0</v>
      </c>
      <c r="AZ227" s="230">
        <v>0</v>
      </c>
      <c r="BA227" s="229">
        <v>0</v>
      </c>
      <c r="BB227" s="230">
        <v>0</v>
      </c>
      <c r="BC227" s="229">
        <v>0</v>
      </c>
      <c r="BD227" s="230">
        <v>0</v>
      </c>
      <c r="BE227" s="229">
        <v>0</v>
      </c>
      <c r="BF227" s="230">
        <v>0</v>
      </c>
      <c r="BG227" s="241">
        <v>0</v>
      </c>
      <c r="BH227" s="242" t="s">
        <v>1823</v>
      </c>
      <c r="BI227" s="241">
        <v>0</v>
      </c>
      <c r="BJ227" s="242" t="s">
        <v>1823</v>
      </c>
      <c r="BK227" s="241">
        <v>0</v>
      </c>
      <c r="BL227" s="242" t="s">
        <v>1823</v>
      </c>
      <c r="BM227" s="241">
        <v>0</v>
      </c>
      <c r="BN227" s="242" t="s">
        <v>1823</v>
      </c>
      <c r="BO227" s="247"/>
      <c r="BP227" s="248"/>
      <c r="BQ227" s="249"/>
      <c r="BR227" s="248"/>
      <c r="BS227" s="249"/>
      <c r="BT227" s="248"/>
      <c r="BU227" s="249"/>
      <c r="BV227" s="248"/>
      <c r="BW227" s="249"/>
      <c r="BX227" s="248"/>
      <c r="BY227" s="249"/>
      <c r="BZ227" s="248"/>
      <c r="CA227" s="249"/>
      <c r="CB227" s="250"/>
      <c r="CC227" s="238"/>
      <c r="CD227" s="238"/>
      <c r="CQ227" s="240">
        <f t="shared" si="1086"/>
        <v>0</v>
      </c>
      <c r="CT227" s="437">
        <f t="shared" si="1117"/>
        <v>0</v>
      </c>
      <c r="CU227" s="437">
        <f t="shared" si="1118"/>
        <v>0</v>
      </c>
      <c r="CV227" s="437">
        <f t="shared" si="1119"/>
        <v>0</v>
      </c>
      <c r="CW227" s="437">
        <f t="shared" si="1137"/>
        <v>0</v>
      </c>
      <c r="CX227" s="437">
        <f t="shared" si="1120"/>
        <v>0</v>
      </c>
      <c r="CY227" s="437">
        <f t="shared" si="1121"/>
        <v>0</v>
      </c>
      <c r="CZ227" s="437">
        <f t="shared" si="1122"/>
        <v>0</v>
      </c>
      <c r="DA227" s="437">
        <f t="shared" si="1123"/>
        <v>0</v>
      </c>
      <c r="DB227" s="437">
        <f t="shared" si="1124"/>
        <v>0</v>
      </c>
      <c r="DC227" s="437">
        <f t="shared" si="1125"/>
        <v>0</v>
      </c>
      <c r="DD227" s="437">
        <f t="shared" si="1126"/>
        <v>0</v>
      </c>
      <c r="DE227" s="437">
        <f t="shared" si="1127"/>
        <v>0</v>
      </c>
      <c r="DF227" s="437">
        <f t="shared" si="1128"/>
        <v>0</v>
      </c>
      <c r="DG227" s="496">
        <f t="shared" si="1129"/>
        <v>0</v>
      </c>
      <c r="DH227" s="496">
        <f t="shared" si="1130"/>
        <v>1</v>
      </c>
      <c r="DI227" s="496">
        <f t="shared" si="1131"/>
        <v>0</v>
      </c>
      <c r="DJ227" s="496">
        <f t="shared" si="1132"/>
        <v>4</v>
      </c>
      <c r="DK227" s="437">
        <f t="shared" si="1133"/>
        <v>4</v>
      </c>
      <c r="DL227" s="633"/>
      <c r="DM227" s="633"/>
      <c r="DO227" s="447" t="e">
        <f t="shared" si="1088"/>
        <v>#REF!</v>
      </c>
      <c r="DP227" s="447" t="e">
        <f t="shared" si="1089"/>
        <v>#REF!</v>
      </c>
      <c r="DQ227" s="447" t="e">
        <f t="shared" si="1090"/>
        <v>#REF!</v>
      </c>
      <c r="DR227" s="447" t="e">
        <f t="shared" si="1091"/>
        <v>#REF!</v>
      </c>
      <c r="DS227" s="447" t="e">
        <f t="shared" si="1092"/>
        <v>#REF!</v>
      </c>
      <c r="DT227" s="447" t="e">
        <f t="shared" si="1093"/>
        <v>#REF!</v>
      </c>
      <c r="DU227" s="447" t="e">
        <f t="shared" si="1094"/>
        <v>#REF!</v>
      </c>
      <c r="DV227" s="447" t="e">
        <f t="shared" si="1095"/>
        <v>#REF!</v>
      </c>
      <c r="DW227" s="447" t="e">
        <f t="shared" si="1096"/>
        <v>#REF!</v>
      </c>
      <c r="DX227" s="447" t="e">
        <f t="shared" si="1097"/>
        <v>#REF!</v>
      </c>
      <c r="DY227" s="447" t="e">
        <f t="shared" si="1098"/>
        <v>#REF!</v>
      </c>
      <c r="DZ227" s="447" t="e">
        <f t="shared" si="1099"/>
        <v>#REF!</v>
      </c>
      <c r="EA227" s="447" t="e">
        <f t="shared" si="1100"/>
        <v>#REF!</v>
      </c>
      <c r="EB227" s="447" t="e">
        <f t="shared" si="1101"/>
        <v>#REF!</v>
      </c>
      <c r="EC227" s="447" t="e">
        <f t="shared" si="1102"/>
        <v>#REF!</v>
      </c>
      <c r="ED227" s="447" t="e">
        <f t="shared" si="1103"/>
        <v>#REF!</v>
      </c>
      <c r="EE227" s="240" t="e">
        <f t="shared" si="1104"/>
        <v>#REF!</v>
      </c>
    </row>
    <row r="228" spans="1:135" ht="16.5">
      <c r="A228" s="51" t="s">
        <v>1496</v>
      </c>
      <c r="C228" s="51" t="s">
        <v>1496</v>
      </c>
      <c r="D228" s="671" t="s">
        <v>1088</v>
      </c>
      <c r="E228" s="672" t="s">
        <v>1043</v>
      </c>
      <c r="F228" s="51" t="s">
        <v>1088</v>
      </c>
      <c r="G228" s="676" t="s">
        <v>1518</v>
      </c>
      <c r="H228" s="101"/>
      <c r="I228" s="505"/>
      <c r="J228" s="101"/>
      <c r="K228" s="505"/>
      <c r="L228" s="101"/>
      <c r="M228" s="505"/>
      <c r="N228" s="101"/>
      <c r="O228" s="505"/>
      <c r="P228" s="479">
        <v>59</v>
      </c>
      <c r="Q228" s="445">
        <v>28</v>
      </c>
      <c r="R228" s="479">
        <v>44</v>
      </c>
      <c r="S228" s="445">
        <v>6</v>
      </c>
      <c r="T228" s="479">
        <v>92</v>
      </c>
      <c r="U228" s="445">
        <v>30</v>
      </c>
      <c r="V228" s="479">
        <v>96</v>
      </c>
      <c r="W228" s="445">
        <v>36</v>
      </c>
      <c r="X228" s="479">
        <v>96</v>
      </c>
      <c r="Y228" s="445">
        <v>55</v>
      </c>
      <c r="Z228" s="479">
        <v>88</v>
      </c>
      <c r="AA228" s="445">
        <v>41</v>
      </c>
      <c r="AB228" s="492">
        <v>48</v>
      </c>
      <c r="AC228" s="445">
        <v>11</v>
      </c>
      <c r="AD228" s="492">
        <v>48</v>
      </c>
      <c r="AE228" s="445">
        <v>11</v>
      </c>
      <c r="AF228" s="441">
        <v>14</v>
      </c>
      <c r="AG228" s="445">
        <v>25</v>
      </c>
      <c r="AH228" s="441">
        <v>9</v>
      </c>
      <c r="AI228" s="445">
        <v>25</v>
      </c>
      <c r="AJ228" s="246"/>
      <c r="AK228" s="441">
        <v>85</v>
      </c>
      <c r="AL228" s="445">
        <v>29</v>
      </c>
      <c r="AM228" s="441">
        <v>11</v>
      </c>
      <c r="AN228" s="101"/>
      <c r="AO228" s="580"/>
      <c r="AP228" s="662"/>
      <c r="AQ228" s="580"/>
      <c r="AR228" s="581"/>
      <c r="AS228" s="442">
        <v>107</v>
      </c>
      <c r="AT228" s="445">
        <v>30</v>
      </c>
      <c r="AU228" s="441">
        <v>93</v>
      </c>
      <c r="AV228" s="445">
        <v>0</v>
      </c>
      <c r="AW228" s="479">
        <v>102</v>
      </c>
      <c r="AX228" s="445">
        <v>2</v>
      </c>
      <c r="AY228" s="479">
        <v>101</v>
      </c>
      <c r="AZ228" s="445"/>
      <c r="BA228" s="479">
        <v>118</v>
      </c>
      <c r="BB228" s="445"/>
      <c r="BC228" s="479">
        <v>108</v>
      </c>
      <c r="BD228" s="445"/>
      <c r="BE228" s="479">
        <v>128</v>
      </c>
      <c r="BF228" s="445">
        <v>11</v>
      </c>
      <c r="BG228" s="479">
        <v>155</v>
      </c>
      <c r="BH228" s="445">
        <v>122</v>
      </c>
      <c r="BI228" s="479">
        <v>155</v>
      </c>
      <c r="BJ228" s="445">
        <v>122</v>
      </c>
      <c r="BK228" s="479">
        <v>155</v>
      </c>
      <c r="BL228" s="445">
        <v>122</v>
      </c>
      <c r="BM228" s="479">
        <v>155</v>
      </c>
      <c r="BN228" s="479">
        <v>122</v>
      </c>
      <c r="BO228" s="247"/>
      <c r="BP228" s="248"/>
      <c r="BQ228" s="249"/>
      <c r="BR228" s="248"/>
      <c r="BS228" s="249"/>
      <c r="BT228" s="248"/>
      <c r="BU228" s="249"/>
      <c r="BV228" s="248"/>
      <c r="BW228" s="249"/>
      <c r="BX228" s="248"/>
      <c r="BY228" s="249"/>
      <c r="BZ228" s="248"/>
      <c r="CA228" s="249"/>
      <c r="CB228" s="250"/>
      <c r="CC228" s="238"/>
      <c r="CD228" s="238"/>
      <c r="CQ228" s="240"/>
      <c r="CT228" s="437">
        <f t="shared" si="1117"/>
        <v>0</v>
      </c>
      <c r="CU228" s="437">
        <f t="shared" si="1118"/>
        <v>0</v>
      </c>
      <c r="CV228" s="437">
        <f t="shared" si="1119"/>
        <v>0</v>
      </c>
      <c r="CW228" s="437">
        <f t="shared" si="1137"/>
        <v>0</v>
      </c>
      <c r="CX228" s="437">
        <f t="shared" si="1120"/>
        <v>87</v>
      </c>
      <c r="CY228" s="437">
        <f t="shared" si="1121"/>
        <v>50</v>
      </c>
      <c r="CZ228" s="437">
        <f t="shared" si="1122"/>
        <v>122</v>
      </c>
      <c r="DA228" s="437">
        <f t="shared" si="1123"/>
        <v>132</v>
      </c>
      <c r="DB228" s="437">
        <f t="shared" si="1124"/>
        <v>151</v>
      </c>
      <c r="DC228" s="437">
        <f t="shared" si="1125"/>
        <v>129</v>
      </c>
      <c r="DD228" s="437">
        <f t="shared" si="1126"/>
        <v>59</v>
      </c>
      <c r="DE228" s="437">
        <f t="shared" si="1127"/>
        <v>59</v>
      </c>
      <c r="DF228" s="437">
        <f t="shared" si="1128"/>
        <v>39</v>
      </c>
      <c r="DG228" s="496">
        <f t="shared" si="1129"/>
        <v>34</v>
      </c>
      <c r="DH228" s="496">
        <f t="shared" si="1130"/>
        <v>114</v>
      </c>
      <c r="DI228" s="496">
        <f t="shared" si="1131"/>
        <v>11</v>
      </c>
      <c r="DJ228" s="496">
        <f t="shared" si="1132"/>
        <v>0</v>
      </c>
      <c r="DK228" s="437">
        <f t="shared" si="1133"/>
        <v>0</v>
      </c>
      <c r="DL228" s="633"/>
      <c r="DM228" s="633"/>
      <c r="DN228" s="51" t="s">
        <v>1064</v>
      </c>
      <c r="DO228" s="447" t="e">
        <f t="shared" si="1088"/>
        <v>#REF!</v>
      </c>
      <c r="DP228" s="447" t="e">
        <f t="shared" si="1089"/>
        <v>#REF!</v>
      </c>
      <c r="DQ228" s="447" t="e">
        <f t="shared" si="1090"/>
        <v>#REF!</v>
      </c>
      <c r="DR228" s="447" t="e">
        <f t="shared" si="1091"/>
        <v>#REF!</v>
      </c>
      <c r="DS228" s="447" t="e">
        <f t="shared" si="1092"/>
        <v>#REF!</v>
      </c>
      <c r="DT228" s="447" t="e">
        <f t="shared" si="1093"/>
        <v>#REF!</v>
      </c>
      <c r="DU228" s="447" t="e">
        <f t="shared" si="1094"/>
        <v>#REF!</v>
      </c>
      <c r="DV228" s="447" t="e">
        <f t="shared" si="1095"/>
        <v>#REF!</v>
      </c>
      <c r="DW228" s="447" t="e">
        <f t="shared" si="1096"/>
        <v>#REF!</v>
      </c>
      <c r="DX228" s="447" t="e">
        <f t="shared" si="1097"/>
        <v>#REF!</v>
      </c>
      <c r="DY228" s="447" t="e">
        <f t="shared" si="1098"/>
        <v>#REF!</v>
      </c>
      <c r="DZ228" s="447" t="e">
        <f t="shared" si="1099"/>
        <v>#REF!</v>
      </c>
      <c r="EA228" s="447" t="e">
        <f t="shared" si="1100"/>
        <v>#REF!</v>
      </c>
      <c r="EB228" s="447" t="e">
        <f t="shared" si="1101"/>
        <v>#REF!</v>
      </c>
      <c r="EC228" s="447" t="e">
        <f t="shared" si="1102"/>
        <v>#REF!</v>
      </c>
      <c r="ED228" s="447" t="e">
        <f t="shared" si="1103"/>
        <v>#REF!</v>
      </c>
      <c r="EE228" s="240" t="e">
        <f t="shared" si="1104"/>
        <v>#REF!</v>
      </c>
    </row>
    <row r="229" spans="1:135" ht="16.5">
      <c r="A229" s="51" t="s">
        <v>1496</v>
      </c>
      <c r="C229" s="51" t="s">
        <v>1496</v>
      </c>
      <c r="D229" s="673" t="s">
        <v>1088</v>
      </c>
      <c r="E229" s="127" t="s">
        <v>1043</v>
      </c>
      <c r="F229" s="51" t="s">
        <v>1088</v>
      </c>
      <c r="G229" s="200" t="s">
        <v>1517</v>
      </c>
      <c r="H229" s="101"/>
      <c r="I229" s="505"/>
      <c r="J229" s="101"/>
      <c r="K229" s="505"/>
      <c r="L229" s="479">
        <v>-33</v>
      </c>
      <c r="M229" s="445">
        <f>-87+55</f>
        <v>-32</v>
      </c>
      <c r="N229" s="101"/>
      <c r="O229" s="505"/>
      <c r="P229" s="257"/>
      <c r="Q229" s="490"/>
      <c r="R229" s="257"/>
      <c r="S229" s="490"/>
      <c r="T229" s="257"/>
      <c r="U229" s="490"/>
      <c r="V229" s="257"/>
      <c r="W229" s="490"/>
      <c r="X229" s="257"/>
      <c r="Y229" s="490"/>
      <c r="Z229" s="257"/>
      <c r="AA229" s="490"/>
      <c r="AB229" s="257"/>
      <c r="AC229" s="490"/>
      <c r="AD229" s="257"/>
      <c r="AE229" s="490"/>
      <c r="AF229" s="257"/>
      <c r="AG229" s="490"/>
      <c r="AH229" s="257"/>
      <c r="AI229" s="490"/>
      <c r="AJ229" s="246"/>
      <c r="AK229" s="257"/>
      <c r="AL229" s="490"/>
      <c r="AM229" s="400"/>
      <c r="AN229" s="479">
        <v>-55</v>
      </c>
      <c r="AO229" s="529">
        <v>-45</v>
      </c>
      <c r="AP229" s="252">
        <v>0</v>
      </c>
      <c r="AQ229" s="529"/>
      <c r="AR229" s="530"/>
      <c r="AS229" s="257"/>
      <c r="AT229" s="505"/>
      <c r="AU229" s="400"/>
      <c r="AV229" s="505">
        <v>-8</v>
      </c>
      <c r="AW229" s="101"/>
      <c r="AX229" s="505"/>
      <c r="AY229" s="101"/>
      <c r="AZ229" s="505"/>
      <c r="BA229" s="101"/>
      <c r="BB229" s="101"/>
      <c r="BC229" s="101"/>
      <c r="BD229" s="101"/>
      <c r="BE229" s="101"/>
      <c r="BF229" s="101"/>
      <c r="BG229" s="101"/>
      <c r="BH229" s="101"/>
      <c r="BI229" s="101"/>
      <c r="BJ229" s="505"/>
      <c r="BK229" s="101"/>
      <c r="BL229" s="101"/>
      <c r="BM229" s="101"/>
      <c r="BN229" s="101"/>
      <c r="BO229" s="247"/>
      <c r="BP229" s="248"/>
      <c r="BQ229" s="249"/>
      <c r="BR229" s="248"/>
      <c r="BS229" s="249"/>
      <c r="BT229" s="248"/>
      <c r="BU229" s="249"/>
      <c r="BV229" s="248"/>
      <c r="BW229" s="249"/>
      <c r="BX229" s="248"/>
      <c r="BY229" s="249"/>
      <c r="BZ229" s="248"/>
      <c r="CA229" s="249"/>
      <c r="CB229" s="250"/>
      <c r="CC229" s="238"/>
      <c r="CD229" s="238"/>
      <c r="CQ229" s="240"/>
      <c r="CT229" s="437">
        <f t="shared" si="1117"/>
        <v>0</v>
      </c>
      <c r="CU229" s="437">
        <f t="shared" si="1118"/>
        <v>0</v>
      </c>
      <c r="CV229" s="437">
        <f t="shared" si="1119"/>
        <v>-65</v>
      </c>
      <c r="CW229" s="437">
        <f t="shared" si="1137"/>
        <v>0</v>
      </c>
      <c r="CX229" s="437">
        <f t="shared" si="1120"/>
        <v>0</v>
      </c>
      <c r="CY229" s="437">
        <f t="shared" si="1121"/>
        <v>0</v>
      </c>
      <c r="CZ229" s="437">
        <f t="shared" si="1122"/>
        <v>0</v>
      </c>
      <c r="DA229" s="437">
        <f t="shared" si="1123"/>
        <v>0</v>
      </c>
      <c r="DB229" s="437">
        <f t="shared" si="1124"/>
        <v>0</v>
      </c>
      <c r="DC229" s="437">
        <f t="shared" si="1125"/>
        <v>0</v>
      </c>
      <c r="DD229" s="437">
        <f t="shared" si="1126"/>
        <v>0</v>
      </c>
      <c r="DE229" s="437">
        <f t="shared" si="1127"/>
        <v>0</v>
      </c>
      <c r="DF229" s="437">
        <f t="shared" si="1128"/>
        <v>0</v>
      </c>
      <c r="DG229" s="496">
        <f t="shared" si="1129"/>
        <v>0</v>
      </c>
      <c r="DH229" s="496">
        <f t="shared" si="1130"/>
        <v>0</v>
      </c>
      <c r="DI229" s="496">
        <f t="shared" si="1131"/>
        <v>-55</v>
      </c>
      <c r="DJ229" s="496">
        <f t="shared" si="1132"/>
        <v>-45</v>
      </c>
      <c r="DK229" s="437">
        <f t="shared" si="1133"/>
        <v>0</v>
      </c>
      <c r="DL229" s="633"/>
      <c r="DM229" s="633"/>
      <c r="DN229" s="51"/>
      <c r="DO229" s="447" t="e">
        <f t="shared" si="1088"/>
        <v>#REF!</v>
      </c>
      <c r="DP229" s="447" t="e">
        <f t="shared" si="1089"/>
        <v>#REF!</v>
      </c>
      <c r="DQ229" s="447" t="e">
        <f t="shared" si="1090"/>
        <v>#REF!</v>
      </c>
      <c r="DR229" s="447" t="e">
        <f t="shared" si="1091"/>
        <v>#REF!</v>
      </c>
      <c r="DS229" s="447" t="e">
        <f t="shared" si="1092"/>
        <v>#REF!</v>
      </c>
      <c r="DT229" s="447" t="e">
        <f t="shared" si="1093"/>
        <v>#REF!</v>
      </c>
      <c r="DU229" s="447" t="e">
        <f t="shared" si="1094"/>
        <v>#REF!</v>
      </c>
      <c r="DV229" s="447" t="e">
        <f t="shared" si="1095"/>
        <v>#REF!</v>
      </c>
      <c r="DW229" s="447" t="e">
        <f t="shared" si="1096"/>
        <v>#REF!</v>
      </c>
      <c r="DX229" s="447" t="e">
        <f t="shared" si="1097"/>
        <v>#REF!</v>
      </c>
      <c r="DY229" s="447" t="e">
        <f t="shared" si="1098"/>
        <v>#REF!</v>
      </c>
      <c r="DZ229" s="447" t="e">
        <f t="shared" si="1099"/>
        <v>#REF!</v>
      </c>
      <c r="EA229" s="447" t="e">
        <f t="shared" si="1100"/>
        <v>#REF!</v>
      </c>
      <c r="EB229" s="447" t="e">
        <f t="shared" si="1101"/>
        <v>#REF!</v>
      </c>
      <c r="EC229" s="447" t="e">
        <f t="shared" si="1102"/>
        <v>#REF!</v>
      </c>
      <c r="ED229" s="447" t="e">
        <f t="shared" si="1103"/>
        <v>#REF!</v>
      </c>
      <c r="EE229" s="240" t="e">
        <f t="shared" si="1104"/>
        <v>#REF!</v>
      </c>
    </row>
    <row r="230" spans="1:135" ht="17.25" thickBot="1">
      <c r="A230" s="51" t="s">
        <v>1496</v>
      </c>
      <c r="C230" s="51" t="s">
        <v>1496</v>
      </c>
      <c r="D230" s="674" t="s">
        <v>1088</v>
      </c>
      <c r="E230" s="675" t="s">
        <v>1043</v>
      </c>
      <c r="F230" s="51" t="s">
        <v>1088</v>
      </c>
      <c r="G230" s="677" t="s">
        <v>1516</v>
      </c>
      <c r="H230" s="696">
        <v>81</v>
      </c>
      <c r="I230" s="697">
        <v>99</v>
      </c>
      <c r="J230" s="698">
        <v>78</v>
      </c>
      <c r="K230" s="697">
        <v>87</v>
      </c>
      <c r="L230" s="696">
        <f>+J230</f>
        <v>78</v>
      </c>
      <c r="M230" s="697">
        <v>87</v>
      </c>
      <c r="N230" s="769">
        <f t="shared" ref="N230:U230" si="1138">+L230+L229</f>
        <v>45</v>
      </c>
      <c r="O230" s="770">
        <f t="shared" si="1138"/>
        <v>55</v>
      </c>
      <c r="P230" s="769">
        <f t="shared" si="1138"/>
        <v>45</v>
      </c>
      <c r="Q230" s="770">
        <f t="shared" si="1138"/>
        <v>55</v>
      </c>
      <c r="R230" s="769">
        <f t="shared" si="1138"/>
        <v>45</v>
      </c>
      <c r="S230" s="770">
        <f t="shared" si="1138"/>
        <v>55</v>
      </c>
      <c r="T230" s="769">
        <f t="shared" si="1138"/>
        <v>45</v>
      </c>
      <c r="U230" s="770">
        <f t="shared" si="1138"/>
        <v>55</v>
      </c>
      <c r="V230" s="769">
        <f t="shared" ref="V230:AI230" si="1139">+T230+T229</f>
        <v>45</v>
      </c>
      <c r="W230" s="770">
        <f t="shared" si="1139"/>
        <v>55</v>
      </c>
      <c r="X230" s="771">
        <f t="shared" si="1139"/>
        <v>45</v>
      </c>
      <c r="Y230" s="770">
        <f t="shared" si="1139"/>
        <v>55</v>
      </c>
      <c r="Z230" s="769">
        <f t="shared" si="1139"/>
        <v>45</v>
      </c>
      <c r="AA230" s="770">
        <f t="shared" si="1139"/>
        <v>55</v>
      </c>
      <c r="AB230" s="769">
        <f t="shared" si="1139"/>
        <v>45</v>
      </c>
      <c r="AC230" s="770">
        <f t="shared" si="1139"/>
        <v>55</v>
      </c>
      <c r="AD230" s="769">
        <f t="shared" si="1139"/>
        <v>45</v>
      </c>
      <c r="AE230" s="770">
        <f t="shared" si="1139"/>
        <v>55</v>
      </c>
      <c r="AF230" s="769">
        <f t="shared" si="1139"/>
        <v>45</v>
      </c>
      <c r="AG230" s="770">
        <f t="shared" si="1139"/>
        <v>55</v>
      </c>
      <c r="AH230" s="769">
        <f t="shared" si="1139"/>
        <v>45</v>
      </c>
      <c r="AI230" s="770">
        <f t="shared" si="1139"/>
        <v>55</v>
      </c>
      <c r="AJ230" s="772"/>
      <c r="AK230" s="771">
        <f>+AH230+AH229</f>
        <v>45</v>
      </c>
      <c r="AL230" s="770">
        <f>+AI230</f>
        <v>55</v>
      </c>
      <c r="AM230" s="771">
        <f t="shared" ref="AM230" si="1140">+AK230+AK229</f>
        <v>45</v>
      </c>
      <c r="AN230" s="812">
        <v>55</v>
      </c>
      <c r="AO230" s="556">
        <f t="shared" ref="AO230" si="1141">+AM230+AM229</f>
        <v>45</v>
      </c>
      <c r="AP230" s="663">
        <f>+AN230+AN229</f>
        <v>0</v>
      </c>
      <c r="AQ230" s="556"/>
      <c r="AR230" s="557"/>
      <c r="AS230" s="257"/>
      <c r="AT230" s="505"/>
      <c r="AU230" s="400"/>
      <c r="AV230" s="505"/>
      <c r="AW230" s="101"/>
      <c r="AX230" s="505"/>
      <c r="AY230" s="101"/>
      <c r="AZ230" s="505"/>
      <c r="BA230" s="101"/>
      <c r="BB230" s="101"/>
      <c r="BC230" s="101"/>
      <c r="BD230" s="101"/>
      <c r="BE230" s="101"/>
      <c r="BF230" s="101"/>
      <c r="BG230" s="101"/>
      <c r="BH230" s="101"/>
      <c r="BI230" s="101"/>
      <c r="BJ230" s="505"/>
      <c r="BK230" s="101"/>
      <c r="BL230" s="101"/>
      <c r="BM230" s="101"/>
      <c r="BN230" s="101"/>
      <c r="BO230" s="247"/>
      <c r="BP230" s="248"/>
      <c r="BQ230" s="249"/>
      <c r="BR230" s="248"/>
      <c r="BS230" s="249"/>
      <c r="BT230" s="248"/>
      <c r="BU230" s="249"/>
      <c r="BV230" s="248"/>
      <c r="BW230" s="249"/>
      <c r="BX230" s="248"/>
      <c r="BY230" s="249"/>
      <c r="BZ230" s="248"/>
      <c r="CA230" s="249"/>
      <c r="CB230" s="250"/>
      <c r="CC230" s="238"/>
      <c r="CD230" s="238"/>
      <c r="CQ230" s="240"/>
      <c r="CT230" s="437">
        <f t="shared" si="1117"/>
        <v>180</v>
      </c>
      <c r="CU230" s="437">
        <f t="shared" si="1118"/>
        <v>165</v>
      </c>
      <c r="CV230" s="437">
        <f t="shared" si="1119"/>
        <v>165</v>
      </c>
      <c r="CW230" s="437">
        <f t="shared" si="1137"/>
        <v>100</v>
      </c>
      <c r="CX230" s="437">
        <f t="shared" si="1120"/>
        <v>100</v>
      </c>
      <c r="CY230" s="437">
        <f t="shared" si="1121"/>
        <v>100</v>
      </c>
      <c r="CZ230" s="437">
        <f t="shared" si="1122"/>
        <v>100</v>
      </c>
      <c r="DA230" s="437">
        <f t="shared" si="1123"/>
        <v>100</v>
      </c>
      <c r="DB230" s="437">
        <f t="shared" si="1124"/>
        <v>100</v>
      </c>
      <c r="DC230" s="437">
        <f t="shared" si="1125"/>
        <v>100</v>
      </c>
      <c r="DD230" s="437">
        <f t="shared" si="1126"/>
        <v>100</v>
      </c>
      <c r="DE230" s="437">
        <f t="shared" si="1127"/>
        <v>100</v>
      </c>
      <c r="DF230" s="437">
        <f t="shared" si="1128"/>
        <v>100</v>
      </c>
      <c r="DG230" s="496">
        <f t="shared" si="1129"/>
        <v>100</v>
      </c>
      <c r="DH230" s="496">
        <f t="shared" si="1130"/>
        <v>100</v>
      </c>
      <c r="DI230" s="496">
        <f t="shared" si="1131"/>
        <v>100</v>
      </c>
      <c r="DJ230" s="496">
        <f t="shared" si="1132"/>
        <v>45</v>
      </c>
      <c r="DK230" s="437">
        <f t="shared" si="1133"/>
        <v>0</v>
      </c>
      <c r="DL230" s="633"/>
      <c r="DM230" s="633"/>
      <c r="DN230" s="51"/>
      <c r="DO230" s="447" t="e">
        <f t="shared" ref="DO230:DO231" si="1142">+CV230-CU230+DO229</f>
        <v>#REF!</v>
      </c>
      <c r="DP230" s="447" t="e">
        <f t="shared" ref="DP230:DP231" si="1143">+CW230-CV230+DP229</f>
        <v>#REF!</v>
      </c>
      <c r="DQ230" s="447" t="e">
        <f t="shared" ref="DQ230:DQ231" si="1144">+CX230-CW230+DQ229</f>
        <v>#REF!</v>
      </c>
      <c r="DR230" s="447" t="e">
        <f t="shared" ref="DR230:DR231" si="1145">+CY230-CX230+DR229</f>
        <v>#REF!</v>
      </c>
      <c r="DS230" s="447" t="e">
        <f t="shared" ref="DS230:DS231" si="1146">+CY230-CW230+DS229</f>
        <v>#REF!</v>
      </c>
      <c r="DT230" s="447" t="e">
        <f t="shared" ref="DT230:DT231" si="1147">+CZ230-CY230+DT229</f>
        <v>#REF!</v>
      </c>
      <c r="DU230" s="447" t="e">
        <f t="shared" ref="DU230:DU231" si="1148">+DA230-CZ230+DU229</f>
        <v>#REF!</v>
      </c>
      <c r="DV230" s="447" t="e">
        <f t="shared" ref="DV230:DV231" si="1149">+DB230-DA230+DV229</f>
        <v>#REF!</v>
      </c>
      <c r="DW230" s="447" t="e">
        <f t="shared" ref="DW230:DW231" si="1150">+DC230-DB230+DW229</f>
        <v>#REF!</v>
      </c>
      <c r="DX230" s="447" t="e">
        <f t="shared" ref="DX230:DX231" si="1151">+DD230-DB230+DX229</f>
        <v>#REF!</v>
      </c>
      <c r="DY230" s="447" t="e">
        <f t="shared" ref="DY230:DY231" si="1152">+DE230-DD230+DY229</f>
        <v>#REF!</v>
      </c>
      <c r="DZ230" s="447" t="e">
        <f t="shared" ref="DZ230:DZ231" si="1153">+DF230-DE230+DZ229</f>
        <v>#REF!</v>
      </c>
      <c r="EA230" s="447" t="e">
        <f t="shared" ref="EA230:EA231" si="1154">+DG230-DF230+EA229</f>
        <v>#REF!</v>
      </c>
      <c r="EB230" s="447" t="e">
        <f t="shared" ref="EB230:EB231" si="1155">+DH230-DI230+EB229</f>
        <v>#REF!</v>
      </c>
      <c r="EC230" s="447" t="e">
        <f t="shared" ref="EC230:EC231" si="1156">+DI230-DG230+EC229</f>
        <v>#REF!</v>
      </c>
      <c r="ED230" s="447" t="e">
        <f t="shared" ref="ED230:ED231" si="1157">+DJ230-DI230+ED229</f>
        <v>#REF!</v>
      </c>
      <c r="EE230" s="240" t="e">
        <f t="shared" ref="EE230:EE231" si="1158">+DK230-DJ230+EE229</f>
        <v>#REF!</v>
      </c>
    </row>
    <row r="231" spans="1:135" ht="16.5">
      <c r="A231" s="51" t="s">
        <v>1472</v>
      </c>
      <c r="B231" s="216" t="s">
        <v>31</v>
      </c>
      <c r="D231" s="222" t="s">
        <v>141</v>
      </c>
      <c r="E231" s="216" t="s">
        <v>1040</v>
      </c>
      <c r="F231" s="216" t="s">
        <v>1088</v>
      </c>
      <c r="G231" s="411" t="s">
        <v>408</v>
      </c>
      <c r="H231" s="239">
        <f>+J231</f>
        <v>15</v>
      </c>
      <c r="I231" s="242" t="s">
        <v>1823</v>
      </c>
      <c r="J231" s="239">
        <f>+L231</f>
        <v>15</v>
      </c>
      <c r="K231" s="242" t="s">
        <v>1823</v>
      </c>
      <c r="L231" s="239">
        <f>+N231</f>
        <v>15</v>
      </c>
      <c r="M231" s="242" t="s">
        <v>1823</v>
      </c>
      <c r="N231" s="239">
        <f>+P231</f>
        <v>15</v>
      </c>
      <c r="O231" s="242" t="s">
        <v>1823</v>
      </c>
      <c r="P231" s="226">
        <v>15</v>
      </c>
      <c r="Q231" s="227">
        <v>0</v>
      </c>
      <c r="R231" s="225">
        <v>11</v>
      </c>
      <c r="S231" s="227">
        <v>2</v>
      </c>
      <c r="T231" s="226">
        <v>7</v>
      </c>
      <c r="U231" s="227">
        <v>0</v>
      </c>
      <c r="V231" s="226">
        <v>7</v>
      </c>
      <c r="W231" s="227">
        <v>0</v>
      </c>
      <c r="X231" s="225">
        <v>7</v>
      </c>
      <c r="Y231" s="227">
        <v>0</v>
      </c>
      <c r="Z231" s="239">
        <f>+X231</f>
        <v>7</v>
      </c>
      <c r="AA231" s="242" t="s">
        <v>1823</v>
      </c>
      <c r="AB231" s="225">
        <v>7</v>
      </c>
      <c r="AC231" s="264">
        <v>0</v>
      </c>
      <c r="AD231" s="560">
        <f>+AF231</f>
        <v>8</v>
      </c>
      <c r="AE231" s="559" t="s">
        <v>1823</v>
      </c>
      <c r="AF231" s="226">
        <v>8</v>
      </c>
      <c r="AG231" s="264">
        <v>0</v>
      </c>
      <c r="AH231" s="441">
        <f>+AF231</f>
        <v>8</v>
      </c>
      <c r="AI231" s="443" t="s">
        <v>1823</v>
      </c>
      <c r="AJ231" s="246">
        <v>42165</v>
      </c>
      <c r="AK231" s="241">
        <v>0</v>
      </c>
      <c r="AL231" s="242" t="s">
        <v>1823</v>
      </c>
      <c r="AM231" s="241">
        <v>0</v>
      </c>
      <c r="AN231" s="242" t="s">
        <v>1823</v>
      </c>
      <c r="AO231" s="226">
        <v>0</v>
      </c>
      <c r="AP231" s="227">
        <v>0</v>
      </c>
      <c r="AQ231" s="241">
        <v>0</v>
      </c>
      <c r="AR231" s="242" t="s">
        <v>1823</v>
      </c>
      <c r="AS231" s="229">
        <v>0</v>
      </c>
      <c r="AT231" s="230">
        <v>0</v>
      </c>
      <c r="AU231" s="241">
        <v>0</v>
      </c>
      <c r="AV231" s="242" t="s">
        <v>1823</v>
      </c>
      <c r="AW231" s="229">
        <v>0</v>
      </c>
      <c r="AX231" s="230">
        <v>0</v>
      </c>
      <c r="AY231" s="239">
        <f>+BA231</f>
        <v>0</v>
      </c>
      <c r="AZ231" s="242" t="s">
        <v>1823</v>
      </c>
      <c r="BA231" s="229">
        <v>0</v>
      </c>
      <c r="BB231" s="230">
        <v>0</v>
      </c>
      <c r="BC231" s="229">
        <v>0</v>
      </c>
      <c r="BD231" s="230">
        <v>0</v>
      </c>
      <c r="BE231" s="229">
        <v>0</v>
      </c>
      <c r="BF231" s="229">
        <v>0</v>
      </c>
      <c r="BG231" s="241">
        <v>0</v>
      </c>
      <c r="BH231" s="242" t="s">
        <v>1823</v>
      </c>
      <c r="BI231" s="241">
        <v>0</v>
      </c>
      <c r="BJ231" s="242" t="s">
        <v>1823</v>
      </c>
      <c r="BK231" s="241">
        <v>0</v>
      </c>
      <c r="BL231" s="242" t="s">
        <v>1823</v>
      </c>
      <c r="BM231" s="241">
        <v>0</v>
      </c>
      <c r="BN231" s="242" t="s">
        <v>1823</v>
      </c>
      <c r="BO231" s="247"/>
      <c r="BP231" s="248"/>
      <c r="BQ231" s="249"/>
      <c r="BR231" s="248"/>
      <c r="BS231" s="249"/>
      <c r="BT231" s="248"/>
      <c r="BU231" s="249"/>
      <c r="BV231" s="248"/>
      <c r="BW231" s="249"/>
      <c r="BX231" s="248"/>
      <c r="BY231" s="249"/>
      <c r="BZ231" s="248"/>
      <c r="CA231" s="249"/>
      <c r="CB231" s="250" t="s">
        <v>262</v>
      </c>
      <c r="CC231" s="237" t="s">
        <v>744</v>
      </c>
      <c r="CQ231" s="240">
        <f>MAX(H231:AI231)</f>
        <v>15</v>
      </c>
      <c r="CT231" s="437">
        <f t="shared" si="1117"/>
        <v>15</v>
      </c>
      <c r="CU231" s="437">
        <f t="shared" si="1118"/>
        <v>15</v>
      </c>
      <c r="CV231" s="437">
        <f t="shared" si="1119"/>
        <v>15</v>
      </c>
      <c r="CW231" s="437">
        <f t="shared" si="1137"/>
        <v>15</v>
      </c>
      <c r="CX231" s="437">
        <f t="shared" si="1120"/>
        <v>15</v>
      </c>
      <c r="CY231" s="437">
        <f t="shared" si="1121"/>
        <v>13</v>
      </c>
      <c r="CZ231" s="437">
        <f t="shared" si="1122"/>
        <v>7</v>
      </c>
      <c r="DA231" s="437">
        <f t="shared" si="1123"/>
        <v>7</v>
      </c>
      <c r="DB231" s="437">
        <f t="shared" si="1124"/>
        <v>7</v>
      </c>
      <c r="DC231" s="437">
        <f t="shared" si="1125"/>
        <v>7</v>
      </c>
      <c r="DD231" s="437">
        <f t="shared" si="1126"/>
        <v>7</v>
      </c>
      <c r="DE231" s="437">
        <f t="shared" si="1127"/>
        <v>8</v>
      </c>
      <c r="DF231" s="437">
        <f t="shared" si="1128"/>
        <v>8</v>
      </c>
      <c r="DG231" s="496">
        <f t="shared" si="1129"/>
        <v>8</v>
      </c>
      <c r="DH231" s="496">
        <f t="shared" si="1130"/>
        <v>0</v>
      </c>
      <c r="DI231" s="496">
        <f t="shared" si="1131"/>
        <v>0</v>
      </c>
      <c r="DJ231" s="496">
        <f t="shared" si="1132"/>
        <v>0</v>
      </c>
      <c r="DK231" s="437">
        <f t="shared" si="1133"/>
        <v>0</v>
      </c>
      <c r="DL231" s="633"/>
      <c r="DM231" s="633"/>
      <c r="DO231" s="447" t="e">
        <f t="shared" si="1142"/>
        <v>#REF!</v>
      </c>
      <c r="DP231" s="447" t="e">
        <f t="shared" si="1143"/>
        <v>#REF!</v>
      </c>
      <c r="DQ231" s="447" t="e">
        <f t="shared" si="1144"/>
        <v>#REF!</v>
      </c>
      <c r="DR231" s="447" t="e">
        <f t="shared" si="1145"/>
        <v>#REF!</v>
      </c>
      <c r="DS231" s="447" t="e">
        <f t="shared" si="1146"/>
        <v>#REF!</v>
      </c>
      <c r="DT231" s="447" t="e">
        <f t="shared" si="1147"/>
        <v>#REF!</v>
      </c>
      <c r="DU231" s="447" t="e">
        <f t="shared" si="1148"/>
        <v>#REF!</v>
      </c>
      <c r="DV231" s="447" t="e">
        <f t="shared" si="1149"/>
        <v>#REF!</v>
      </c>
      <c r="DW231" s="447" t="e">
        <f t="shared" si="1150"/>
        <v>#REF!</v>
      </c>
      <c r="DX231" s="447" t="e">
        <f t="shared" si="1151"/>
        <v>#REF!</v>
      </c>
      <c r="DY231" s="447" t="e">
        <f t="shared" si="1152"/>
        <v>#REF!</v>
      </c>
      <c r="DZ231" s="447" t="e">
        <f t="shared" si="1153"/>
        <v>#REF!</v>
      </c>
      <c r="EA231" s="447" t="e">
        <f t="shared" si="1154"/>
        <v>#REF!</v>
      </c>
      <c r="EB231" s="447" t="e">
        <f t="shared" si="1155"/>
        <v>#REF!</v>
      </c>
      <c r="EC231" s="447" t="e">
        <f t="shared" si="1156"/>
        <v>#REF!</v>
      </c>
      <c r="ED231" s="447" t="e">
        <f t="shared" si="1157"/>
        <v>#REF!</v>
      </c>
      <c r="EE231" s="240" t="e">
        <f t="shared" si="1158"/>
        <v>#REF!</v>
      </c>
    </row>
    <row r="232" spans="1:135" ht="16.5">
      <c r="A232" s="216" t="s">
        <v>1227</v>
      </c>
      <c r="B232" s="216" t="s">
        <v>31</v>
      </c>
      <c r="D232" s="222" t="s">
        <v>737</v>
      </c>
      <c r="E232" s="216" t="s">
        <v>1040</v>
      </c>
      <c r="F232" s="222" t="s">
        <v>1088</v>
      </c>
      <c r="G232" s="411" t="s">
        <v>1617</v>
      </c>
      <c r="H232" s="226">
        <v>0</v>
      </c>
      <c r="I232" s="227">
        <v>0</v>
      </c>
      <c r="J232" s="226">
        <v>0</v>
      </c>
      <c r="K232" s="227">
        <v>0</v>
      </c>
      <c r="L232" s="226">
        <v>0</v>
      </c>
      <c r="M232" s="227">
        <v>0</v>
      </c>
      <c r="N232" s="226">
        <v>0</v>
      </c>
      <c r="O232" s="227">
        <v>0</v>
      </c>
      <c r="P232" s="226">
        <v>0</v>
      </c>
      <c r="Q232" s="227">
        <v>0</v>
      </c>
      <c r="R232" s="241">
        <f>+P232</f>
        <v>0</v>
      </c>
      <c r="S232" s="242" t="s">
        <v>1823</v>
      </c>
      <c r="T232" s="226">
        <v>0</v>
      </c>
      <c r="U232" s="227">
        <v>0</v>
      </c>
      <c r="V232" s="225">
        <v>0</v>
      </c>
      <c r="W232" s="227">
        <v>0</v>
      </c>
      <c r="X232" s="225">
        <v>0</v>
      </c>
      <c r="Y232" s="227">
        <v>0</v>
      </c>
      <c r="Z232" s="239">
        <f>+X232</f>
        <v>0</v>
      </c>
      <c r="AA232" s="242" t="s">
        <v>1823</v>
      </c>
      <c r="AB232" s="226">
        <v>0</v>
      </c>
      <c r="AC232" s="227">
        <v>0</v>
      </c>
      <c r="AD232" s="241">
        <f>+AB232</f>
        <v>0</v>
      </c>
      <c r="AE232" s="242" t="s">
        <v>1823</v>
      </c>
      <c r="AF232" s="226">
        <v>0</v>
      </c>
      <c r="AG232" s="227">
        <v>0</v>
      </c>
      <c r="AH232" s="226">
        <v>0</v>
      </c>
      <c r="AI232" s="227">
        <v>0</v>
      </c>
      <c r="AJ232" s="246"/>
      <c r="AK232" s="225">
        <v>0</v>
      </c>
      <c r="AL232" s="242" t="s">
        <v>1823</v>
      </c>
      <c r="AM232" s="241">
        <v>0</v>
      </c>
      <c r="AN232" s="242" t="s">
        <v>1823</v>
      </c>
      <c r="AO232" s="226">
        <v>0</v>
      </c>
      <c r="AP232" s="227">
        <v>0</v>
      </c>
      <c r="AQ232" s="241">
        <v>0</v>
      </c>
      <c r="AR232" s="242" t="s">
        <v>1823</v>
      </c>
      <c r="AS232" s="241">
        <v>0</v>
      </c>
      <c r="AT232" s="242" t="s">
        <v>1823</v>
      </c>
      <c r="AU232" s="229">
        <v>0</v>
      </c>
      <c r="AV232" s="230">
        <v>0</v>
      </c>
      <c r="AW232" s="241">
        <v>0</v>
      </c>
      <c r="AX232" s="242" t="s">
        <v>1823</v>
      </c>
      <c r="AY232" s="239">
        <f>+BA232</f>
        <v>0</v>
      </c>
      <c r="AZ232" s="242" t="s">
        <v>1823</v>
      </c>
      <c r="BA232" s="241">
        <f t="shared" ref="BA232" si="1159">+BC232</f>
        <v>0</v>
      </c>
      <c r="BB232" s="242" t="s">
        <v>1823</v>
      </c>
      <c r="BC232" s="241">
        <f t="shared" ref="BC232" si="1160">+BE232</f>
        <v>0</v>
      </c>
      <c r="BD232" s="242" t="s">
        <v>1823</v>
      </c>
      <c r="BE232" s="229">
        <v>0</v>
      </c>
      <c r="BF232" s="229">
        <v>0</v>
      </c>
      <c r="BG232" s="241">
        <v>0</v>
      </c>
      <c r="BH232" s="242" t="s">
        <v>1823</v>
      </c>
      <c r="BI232" s="241">
        <v>0</v>
      </c>
      <c r="BJ232" s="242" t="s">
        <v>1823</v>
      </c>
      <c r="BK232" s="241">
        <v>0</v>
      </c>
      <c r="BL232" s="242" t="s">
        <v>1823</v>
      </c>
      <c r="BM232" s="241">
        <v>0</v>
      </c>
      <c r="BN232" s="242" t="s">
        <v>1823</v>
      </c>
      <c r="BO232" s="247"/>
      <c r="BP232" s="248"/>
      <c r="BQ232" s="249"/>
      <c r="BR232" s="248"/>
      <c r="BS232" s="249"/>
      <c r="BT232" s="248"/>
      <c r="BU232" s="249"/>
      <c r="BV232" s="248"/>
      <c r="BW232" s="249"/>
      <c r="BX232" s="248"/>
      <c r="BY232" s="249"/>
      <c r="BZ232" s="248"/>
      <c r="CA232" s="249"/>
      <c r="CB232" s="250" t="s">
        <v>262</v>
      </c>
      <c r="CC232" s="237" t="s">
        <v>739</v>
      </c>
      <c r="CQ232" s="240">
        <f>MAX(H232:AI232)</f>
        <v>0</v>
      </c>
      <c r="CT232" s="437">
        <f t="shared" si="1117"/>
        <v>0</v>
      </c>
      <c r="CU232" s="437">
        <f t="shared" si="1118"/>
        <v>0</v>
      </c>
      <c r="CV232" s="437">
        <f t="shared" si="1119"/>
        <v>0</v>
      </c>
      <c r="CW232" s="437">
        <f t="shared" si="1137"/>
        <v>0</v>
      </c>
      <c r="CX232" s="437">
        <f t="shared" si="1120"/>
        <v>0</v>
      </c>
      <c r="CY232" s="437">
        <f t="shared" si="1121"/>
        <v>0</v>
      </c>
      <c r="CZ232" s="437">
        <f t="shared" si="1122"/>
        <v>0</v>
      </c>
      <c r="DA232" s="437">
        <f t="shared" si="1123"/>
        <v>0</v>
      </c>
      <c r="DB232" s="437">
        <f t="shared" si="1124"/>
        <v>0</v>
      </c>
      <c r="DC232" s="437">
        <f t="shared" si="1125"/>
        <v>0</v>
      </c>
      <c r="DD232" s="437">
        <f t="shared" si="1126"/>
        <v>0</v>
      </c>
      <c r="DE232" s="437">
        <f t="shared" si="1127"/>
        <v>0</v>
      </c>
      <c r="DF232" s="437">
        <f t="shared" si="1128"/>
        <v>0</v>
      </c>
      <c r="DG232" s="496">
        <f t="shared" si="1129"/>
        <v>0</v>
      </c>
      <c r="DH232" s="496">
        <f t="shared" si="1130"/>
        <v>0</v>
      </c>
      <c r="DI232" s="496">
        <f t="shared" si="1131"/>
        <v>0</v>
      </c>
      <c r="DJ232" s="496">
        <f t="shared" si="1132"/>
        <v>0</v>
      </c>
      <c r="DK232" s="437">
        <f t="shared" si="1133"/>
        <v>0</v>
      </c>
      <c r="DL232" s="633"/>
      <c r="DM232" s="633"/>
      <c r="DO232" s="447" t="e">
        <f t="shared" ref="DO232:DO270" si="1161">+CV232-CU232+DO231</f>
        <v>#REF!</v>
      </c>
      <c r="DP232" s="447" t="e">
        <f t="shared" ref="DP232:DP270" si="1162">+CW232-CV232+DP231</f>
        <v>#REF!</v>
      </c>
      <c r="DQ232" s="447" t="e">
        <f t="shared" ref="DQ232:DQ270" si="1163">+CX232-CW232+DQ231</f>
        <v>#REF!</v>
      </c>
      <c r="DR232" s="447" t="e">
        <f t="shared" ref="DR232:DR270" si="1164">+CY232-CX232+DR231</f>
        <v>#REF!</v>
      </c>
      <c r="DS232" s="447" t="e">
        <f t="shared" ref="DS232:DS270" si="1165">+CY232-CW232+DS231</f>
        <v>#REF!</v>
      </c>
      <c r="DT232" s="447" t="e">
        <f t="shared" ref="DT232:DT270" si="1166">+CZ232-CY232+DT231</f>
        <v>#REF!</v>
      </c>
      <c r="DU232" s="447" t="e">
        <f t="shared" ref="DU232:DU270" si="1167">+DA232-CZ232+DU231</f>
        <v>#REF!</v>
      </c>
      <c r="DV232" s="447" t="e">
        <f t="shared" ref="DV232:DV270" si="1168">+DB232-DA232+DV231</f>
        <v>#REF!</v>
      </c>
      <c r="DW232" s="447" t="e">
        <f t="shared" ref="DW232:DW270" si="1169">+DC232-DB232+DW231</f>
        <v>#REF!</v>
      </c>
      <c r="DX232" s="447" t="e">
        <f t="shared" ref="DX232:DX270" si="1170">+DD232-DB232+DX231</f>
        <v>#REF!</v>
      </c>
      <c r="DY232" s="447" t="e">
        <f t="shared" ref="DY232:DY270" si="1171">+DE232-DD232+DY231</f>
        <v>#REF!</v>
      </c>
      <c r="DZ232" s="447" t="e">
        <f t="shared" ref="DZ232:DZ270" si="1172">+DF232-DE232+DZ231</f>
        <v>#REF!</v>
      </c>
      <c r="EA232" s="447" t="e">
        <f t="shared" ref="EA232:EA270" si="1173">+DG232-DF232+EA231</f>
        <v>#REF!</v>
      </c>
      <c r="EB232" s="447" t="e">
        <f t="shared" ref="EB232:EB270" si="1174">+DH232-DI232+EB231</f>
        <v>#REF!</v>
      </c>
      <c r="EC232" s="447" t="e">
        <f t="shared" ref="EC232:EC270" si="1175">+DI232-DG232+EC231</f>
        <v>#REF!</v>
      </c>
      <c r="ED232" s="447" t="e">
        <f t="shared" ref="ED232:ED270" si="1176">+DJ232-DI232+ED231</f>
        <v>#REF!</v>
      </c>
      <c r="EE232" s="240" t="e">
        <f t="shared" ref="EE232:EE270" si="1177">+DK232-DJ232+EE231</f>
        <v>#REF!</v>
      </c>
    </row>
    <row r="233" spans="1:135" ht="16.5">
      <c r="A233" s="216" t="s">
        <v>1227</v>
      </c>
      <c r="B233" s="216" t="s">
        <v>31</v>
      </c>
      <c r="D233" s="222" t="s">
        <v>1009</v>
      </c>
      <c r="E233" s="216" t="s">
        <v>1042</v>
      </c>
      <c r="F233" s="222" t="s">
        <v>1088</v>
      </c>
      <c r="G233" s="411" t="s">
        <v>1618</v>
      </c>
      <c r="H233" s="226">
        <v>0</v>
      </c>
      <c r="I233" s="253">
        <v>0</v>
      </c>
      <c r="J233" s="241">
        <f t="shared" ref="J233" si="1178">+L233</f>
        <v>0</v>
      </c>
      <c r="K233" s="242" t="s">
        <v>1823</v>
      </c>
      <c r="L233" s="241">
        <f t="shared" ref="L233" si="1179">+N233</f>
        <v>0</v>
      </c>
      <c r="M233" s="242" t="s">
        <v>1823</v>
      </c>
      <c r="N233" s="226">
        <v>0</v>
      </c>
      <c r="O233" s="227">
        <v>0</v>
      </c>
      <c r="P233" s="241">
        <f t="shared" ref="P233" si="1180">+R233</f>
        <v>0</v>
      </c>
      <c r="Q233" s="242" t="s">
        <v>1823</v>
      </c>
      <c r="R233" s="241">
        <f t="shared" ref="R233" si="1181">+T233</f>
        <v>0</v>
      </c>
      <c r="S233" s="242" t="s">
        <v>1823</v>
      </c>
      <c r="T233" s="226">
        <v>0</v>
      </c>
      <c r="U233" s="227">
        <v>0</v>
      </c>
      <c r="V233" s="315">
        <v>0</v>
      </c>
      <c r="W233" s="264">
        <v>0</v>
      </c>
      <c r="X233" s="241">
        <f t="shared" ref="X233" si="1182">+Z233</f>
        <v>0</v>
      </c>
      <c r="Y233" s="242" t="s">
        <v>1823</v>
      </c>
      <c r="Z233" s="263">
        <v>0</v>
      </c>
      <c r="AA233" s="263">
        <v>0</v>
      </c>
      <c r="AB233" s="225">
        <v>0</v>
      </c>
      <c r="AC233" s="264">
        <v>0</v>
      </c>
      <c r="AD233" s="241">
        <f>+AB233</f>
        <v>0</v>
      </c>
      <c r="AE233" s="242" t="s">
        <v>1823</v>
      </c>
      <c r="AF233" s="241">
        <f t="shared" ref="AF233" si="1183">+AD233</f>
        <v>0</v>
      </c>
      <c r="AG233" s="242" t="s">
        <v>1823</v>
      </c>
      <c r="AH233" s="241">
        <f t="shared" ref="AH233" si="1184">+AF233</f>
        <v>0</v>
      </c>
      <c r="AI233" s="242" t="s">
        <v>1823</v>
      </c>
      <c r="AJ233" s="246"/>
      <c r="AK233" s="225">
        <v>0</v>
      </c>
      <c r="AL233" s="227">
        <v>0</v>
      </c>
      <c r="AM233" s="241">
        <v>0</v>
      </c>
      <c r="AN233" s="242" t="s">
        <v>1823</v>
      </c>
      <c r="AO233" s="226">
        <v>0</v>
      </c>
      <c r="AP233" s="227">
        <v>0</v>
      </c>
      <c r="AQ233" s="241">
        <v>0</v>
      </c>
      <c r="AR233" s="242" t="s">
        <v>1823</v>
      </c>
      <c r="AS233" s="241">
        <v>0</v>
      </c>
      <c r="AT233" s="242" t="s">
        <v>1823</v>
      </c>
      <c r="AU233" s="229">
        <v>0</v>
      </c>
      <c r="AV233" s="230">
        <v>0</v>
      </c>
      <c r="AW233" s="241">
        <v>0</v>
      </c>
      <c r="AX233" s="242" t="s">
        <v>1823</v>
      </c>
      <c r="AY233" s="229">
        <v>0</v>
      </c>
      <c r="AZ233" s="230">
        <v>0</v>
      </c>
      <c r="BA233" s="241">
        <f t="shared" ref="BA233" si="1185">+BC233</f>
        <v>0</v>
      </c>
      <c r="BB233" s="242" t="s">
        <v>1823</v>
      </c>
      <c r="BC233" s="229">
        <v>0</v>
      </c>
      <c r="BD233" s="230">
        <v>0</v>
      </c>
      <c r="BE233" s="229">
        <v>0</v>
      </c>
      <c r="BF233" s="229">
        <v>0</v>
      </c>
      <c r="BG233" s="241">
        <v>0</v>
      </c>
      <c r="BH233" s="242" t="s">
        <v>1823</v>
      </c>
      <c r="BI233" s="241">
        <v>0</v>
      </c>
      <c r="BJ233" s="242" t="s">
        <v>1823</v>
      </c>
      <c r="BK233" s="241">
        <v>0</v>
      </c>
      <c r="BL233" s="242" t="s">
        <v>1823</v>
      </c>
      <c r="BM233" s="241">
        <v>0</v>
      </c>
      <c r="BN233" s="242" t="s">
        <v>1823</v>
      </c>
      <c r="BO233" s="247"/>
      <c r="BP233" s="248"/>
      <c r="BQ233" s="249"/>
      <c r="BR233" s="248"/>
      <c r="BS233" s="249"/>
      <c r="BT233" s="248"/>
      <c r="BU233" s="249"/>
      <c r="BV233" s="248"/>
      <c r="BW233" s="249"/>
      <c r="BX233" s="248"/>
      <c r="BY233" s="249"/>
      <c r="BZ233" s="248"/>
      <c r="CA233" s="249"/>
      <c r="CB233" s="236" t="s">
        <v>82</v>
      </c>
      <c r="CC233" s="237" t="s">
        <v>1010</v>
      </c>
      <c r="CT233" s="437">
        <f t="shared" si="1117"/>
        <v>0</v>
      </c>
      <c r="CU233" s="437">
        <f t="shared" si="1118"/>
        <v>0</v>
      </c>
      <c r="CV233" s="437">
        <f t="shared" si="1119"/>
        <v>0</v>
      </c>
      <c r="CW233" s="437">
        <f t="shared" si="1137"/>
        <v>0</v>
      </c>
      <c r="CX233" s="437">
        <f t="shared" si="1120"/>
        <v>0</v>
      </c>
      <c r="CY233" s="437">
        <f t="shared" si="1121"/>
        <v>0</v>
      </c>
      <c r="CZ233" s="437">
        <f t="shared" si="1122"/>
        <v>0</v>
      </c>
      <c r="DA233" s="437">
        <f t="shared" si="1123"/>
        <v>0</v>
      </c>
      <c r="DB233" s="437">
        <f t="shared" si="1124"/>
        <v>0</v>
      </c>
      <c r="DC233" s="437">
        <f t="shared" si="1125"/>
        <v>0</v>
      </c>
      <c r="DD233" s="437">
        <f t="shared" si="1126"/>
        <v>0</v>
      </c>
      <c r="DE233" s="437">
        <f t="shared" si="1127"/>
        <v>0</v>
      </c>
      <c r="DF233" s="437">
        <f t="shared" si="1128"/>
        <v>0</v>
      </c>
      <c r="DG233" s="496">
        <f t="shared" si="1129"/>
        <v>0</v>
      </c>
      <c r="DH233" s="496">
        <f t="shared" si="1130"/>
        <v>0</v>
      </c>
      <c r="DI233" s="496">
        <f t="shared" si="1131"/>
        <v>0</v>
      </c>
      <c r="DJ233" s="496">
        <f t="shared" si="1132"/>
        <v>0</v>
      </c>
      <c r="DK233" s="437">
        <f t="shared" si="1133"/>
        <v>0</v>
      </c>
      <c r="DL233" s="633"/>
      <c r="DM233" s="633"/>
      <c r="DO233" s="447" t="e">
        <f t="shared" si="1161"/>
        <v>#REF!</v>
      </c>
      <c r="DP233" s="447" t="e">
        <f t="shared" si="1162"/>
        <v>#REF!</v>
      </c>
      <c r="DQ233" s="447" t="e">
        <f t="shared" si="1163"/>
        <v>#REF!</v>
      </c>
      <c r="DR233" s="447" t="e">
        <f t="shared" si="1164"/>
        <v>#REF!</v>
      </c>
      <c r="DS233" s="447" t="e">
        <f t="shared" si="1165"/>
        <v>#REF!</v>
      </c>
      <c r="DT233" s="447" t="e">
        <f t="shared" si="1166"/>
        <v>#REF!</v>
      </c>
      <c r="DU233" s="447" t="e">
        <f t="shared" si="1167"/>
        <v>#REF!</v>
      </c>
      <c r="DV233" s="447" t="e">
        <f t="shared" si="1168"/>
        <v>#REF!</v>
      </c>
      <c r="DW233" s="447" t="e">
        <f t="shared" si="1169"/>
        <v>#REF!</v>
      </c>
      <c r="DX233" s="447" t="e">
        <f t="shared" si="1170"/>
        <v>#REF!</v>
      </c>
      <c r="DY233" s="447" t="e">
        <f t="shared" si="1171"/>
        <v>#REF!</v>
      </c>
      <c r="DZ233" s="447" t="e">
        <f t="shared" si="1172"/>
        <v>#REF!</v>
      </c>
      <c r="EA233" s="447" t="e">
        <f t="shared" si="1173"/>
        <v>#REF!</v>
      </c>
      <c r="EB233" s="447" t="e">
        <f t="shared" si="1174"/>
        <v>#REF!</v>
      </c>
      <c r="EC233" s="447" t="e">
        <f t="shared" si="1175"/>
        <v>#REF!</v>
      </c>
      <c r="ED233" s="447" t="e">
        <f t="shared" si="1176"/>
        <v>#REF!</v>
      </c>
      <c r="EE233" s="240" t="e">
        <f t="shared" si="1177"/>
        <v>#REF!</v>
      </c>
    </row>
    <row r="234" spans="1:135" ht="16.5">
      <c r="A234" s="216" t="s">
        <v>1227</v>
      </c>
      <c r="B234" s="216" t="s">
        <v>31</v>
      </c>
      <c r="D234" s="222" t="s">
        <v>738</v>
      </c>
      <c r="E234" s="216" t="s">
        <v>1040</v>
      </c>
      <c r="F234" s="222" t="s">
        <v>1088</v>
      </c>
      <c r="G234" s="411" t="s">
        <v>1619</v>
      </c>
      <c r="H234" s="241">
        <f t="shared" ref="H234:O234" si="1186">+J234</f>
        <v>2</v>
      </c>
      <c r="I234" s="253">
        <f t="shared" si="1186"/>
        <v>2</v>
      </c>
      <c r="J234" s="241">
        <f t="shared" si="1186"/>
        <v>2</v>
      </c>
      <c r="K234" s="253">
        <f t="shared" si="1186"/>
        <v>2</v>
      </c>
      <c r="L234" s="241">
        <f t="shared" si="1186"/>
        <v>2</v>
      </c>
      <c r="M234" s="253">
        <f t="shared" si="1186"/>
        <v>2</v>
      </c>
      <c r="N234" s="241">
        <f t="shared" si="1186"/>
        <v>2</v>
      </c>
      <c r="O234" s="253">
        <f t="shared" si="1186"/>
        <v>2</v>
      </c>
      <c r="P234" s="225">
        <v>2</v>
      </c>
      <c r="Q234" s="264">
        <v>2</v>
      </c>
      <c r="R234" s="241">
        <f>+T234</f>
        <v>2</v>
      </c>
      <c r="S234" s="253">
        <f>+U234</f>
        <v>2</v>
      </c>
      <c r="T234" s="226">
        <v>2</v>
      </c>
      <c r="U234" s="227">
        <v>2</v>
      </c>
      <c r="V234" s="225">
        <v>2</v>
      </c>
      <c r="W234" s="227">
        <v>2</v>
      </c>
      <c r="X234" s="225">
        <v>2</v>
      </c>
      <c r="Y234" s="227">
        <v>2</v>
      </c>
      <c r="Z234" s="239">
        <v>2</v>
      </c>
      <c r="AA234" s="242" t="s">
        <v>1823</v>
      </c>
      <c r="AB234" s="225">
        <v>1</v>
      </c>
      <c r="AC234" s="264">
        <v>0</v>
      </c>
      <c r="AD234" s="241">
        <f>+AB234</f>
        <v>1</v>
      </c>
      <c r="AE234" s="242" t="s">
        <v>1823</v>
      </c>
      <c r="AF234" s="226">
        <v>1</v>
      </c>
      <c r="AG234" s="264">
        <v>0</v>
      </c>
      <c r="AH234" s="560">
        <f>+AF234</f>
        <v>1</v>
      </c>
      <c r="AI234" s="559" t="s">
        <v>1823</v>
      </c>
      <c r="AJ234" s="266">
        <v>41963</v>
      </c>
      <c r="AK234" s="225">
        <v>0</v>
      </c>
      <c r="AL234" s="242" t="s">
        <v>1823</v>
      </c>
      <c r="AM234" s="241">
        <v>0</v>
      </c>
      <c r="AN234" s="242" t="s">
        <v>1823</v>
      </c>
      <c r="AO234" s="239">
        <v>0</v>
      </c>
      <c r="AP234" s="242" t="s">
        <v>1823</v>
      </c>
      <c r="AQ234" s="241">
        <v>0</v>
      </c>
      <c r="AR234" s="242" t="s">
        <v>1823</v>
      </c>
      <c r="AS234" s="241">
        <v>0</v>
      </c>
      <c r="AT234" s="242" t="s">
        <v>1823</v>
      </c>
      <c r="AU234" s="229">
        <v>0</v>
      </c>
      <c r="AV234" s="230">
        <v>0</v>
      </c>
      <c r="AW234" s="241">
        <v>0</v>
      </c>
      <c r="AX234" s="242" t="s">
        <v>1823</v>
      </c>
      <c r="AY234" s="229">
        <v>0</v>
      </c>
      <c r="AZ234" s="230">
        <v>0</v>
      </c>
      <c r="BA234" s="229">
        <v>0</v>
      </c>
      <c r="BB234" s="230">
        <v>0</v>
      </c>
      <c r="BC234" s="229">
        <v>0</v>
      </c>
      <c r="BD234" s="230">
        <v>0</v>
      </c>
      <c r="BE234" s="229">
        <v>0</v>
      </c>
      <c r="BF234" s="229">
        <v>0</v>
      </c>
      <c r="BG234" s="241">
        <v>0</v>
      </c>
      <c r="BH234" s="242" t="s">
        <v>1823</v>
      </c>
      <c r="BI234" s="241">
        <v>0</v>
      </c>
      <c r="BJ234" s="242" t="s">
        <v>1823</v>
      </c>
      <c r="BK234" s="241">
        <v>0</v>
      </c>
      <c r="BL234" s="242" t="s">
        <v>1823</v>
      </c>
      <c r="BM234" s="241">
        <v>0</v>
      </c>
      <c r="BN234" s="242" t="s">
        <v>1823</v>
      </c>
      <c r="BO234" s="267"/>
      <c r="BP234" s="248"/>
      <c r="BQ234" s="249"/>
      <c r="BR234" s="248"/>
      <c r="BS234" s="249"/>
      <c r="BT234" s="248"/>
      <c r="BU234" s="249"/>
      <c r="BV234" s="248"/>
      <c r="BW234" s="249"/>
      <c r="BX234" s="248"/>
      <c r="BY234" s="249"/>
      <c r="BZ234" s="248"/>
      <c r="CA234" s="249"/>
      <c r="CB234" s="250" t="s">
        <v>741</v>
      </c>
      <c r="CC234" s="237" t="s">
        <v>740</v>
      </c>
      <c r="CQ234" s="240">
        <f t="shared" ref="CQ234:CQ274" si="1187">MAX(H234:AI234)</f>
        <v>2</v>
      </c>
      <c r="CT234" s="437">
        <f t="shared" si="1117"/>
        <v>4</v>
      </c>
      <c r="CU234" s="437">
        <f t="shared" si="1118"/>
        <v>4</v>
      </c>
      <c r="CV234" s="437">
        <f t="shared" si="1119"/>
        <v>4</v>
      </c>
      <c r="CW234" s="437">
        <f t="shared" si="1137"/>
        <v>4</v>
      </c>
      <c r="CX234" s="437">
        <f t="shared" si="1120"/>
        <v>4</v>
      </c>
      <c r="CY234" s="437">
        <f t="shared" si="1121"/>
        <v>4</v>
      </c>
      <c r="CZ234" s="437">
        <f t="shared" si="1122"/>
        <v>4</v>
      </c>
      <c r="DA234" s="437">
        <f t="shared" si="1123"/>
        <v>4</v>
      </c>
      <c r="DB234" s="437">
        <f t="shared" si="1124"/>
        <v>4</v>
      </c>
      <c r="DC234" s="437">
        <f t="shared" si="1125"/>
        <v>2</v>
      </c>
      <c r="DD234" s="437">
        <f t="shared" si="1126"/>
        <v>1</v>
      </c>
      <c r="DE234" s="437">
        <f t="shared" si="1127"/>
        <v>1</v>
      </c>
      <c r="DF234" s="437">
        <f t="shared" si="1128"/>
        <v>1</v>
      </c>
      <c r="DG234" s="496">
        <f t="shared" si="1129"/>
        <v>1</v>
      </c>
      <c r="DH234" s="496">
        <f t="shared" si="1130"/>
        <v>0</v>
      </c>
      <c r="DI234" s="496">
        <f t="shared" si="1131"/>
        <v>0</v>
      </c>
      <c r="DJ234" s="496">
        <f t="shared" si="1132"/>
        <v>0</v>
      </c>
      <c r="DK234" s="437">
        <f t="shared" si="1133"/>
        <v>0</v>
      </c>
      <c r="DL234" s="633"/>
      <c r="DM234" s="633"/>
      <c r="DO234" s="447" t="e">
        <f t="shared" si="1161"/>
        <v>#REF!</v>
      </c>
      <c r="DP234" s="447" t="e">
        <f t="shared" si="1162"/>
        <v>#REF!</v>
      </c>
      <c r="DQ234" s="447" t="e">
        <f t="shared" si="1163"/>
        <v>#REF!</v>
      </c>
      <c r="DR234" s="447" t="e">
        <f t="shared" si="1164"/>
        <v>#REF!</v>
      </c>
      <c r="DS234" s="447" t="e">
        <f t="shared" si="1165"/>
        <v>#REF!</v>
      </c>
      <c r="DT234" s="447" t="e">
        <f t="shared" si="1166"/>
        <v>#REF!</v>
      </c>
      <c r="DU234" s="447" t="e">
        <f t="shared" si="1167"/>
        <v>#REF!</v>
      </c>
      <c r="DV234" s="447" t="e">
        <f t="shared" si="1168"/>
        <v>#REF!</v>
      </c>
      <c r="DW234" s="447" t="e">
        <f t="shared" si="1169"/>
        <v>#REF!</v>
      </c>
      <c r="DX234" s="447" t="e">
        <f t="shared" si="1170"/>
        <v>#REF!</v>
      </c>
      <c r="DY234" s="447" t="e">
        <f t="shared" si="1171"/>
        <v>#REF!</v>
      </c>
      <c r="DZ234" s="447" t="e">
        <f t="shared" si="1172"/>
        <v>#REF!</v>
      </c>
      <c r="EA234" s="447" t="e">
        <f t="shared" si="1173"/>
        <v>#REF!</v>
      </c>
      <c r="EB234" s="447" t="e">
        <f t="shared" si="1174"/>
        <v>#REF!</v>
      </c>
      <c r="EC234" s="447" t="e">
        <f t="shared" si="1175"/>
        <v>#REF!</v>
      </c>
      <c r="ED234" s="447" t="e">
        <f t="shared" si="1176"/>
        <v>#REF!</v>
      </c>
      <c r="EE234" s="240" t="e">
        <f t="shared" si="1177"/>
        <v>#REF!</v>
      </c>
    </row>
    <row r="235" spans="1:135" ht="16.5">
      <c r="A235" s="216" t="s">
        <v>1227</v>
      </c>
      <c r="B235" s="216" t="s">
        <v>31</v>
      </c>
      <c r="D235" s="222" t="s">
        <v>738</v>
      </c>
      <c r="E235" s="216" t="s">
        <v>1040</v>
      </c>
      <c r="F235" s="222" t="s">
        <v>1088</v>
      </c>
      <c r="G235" s="411" t="s">
        <v>111</v>
      </c>
      <c r="H235" s="241">
        <v>0</v>
      </c>
      <c r="I235" s="242" t="s">
        <v>1823</v>
      </c>
      <c r="J235" s="241">
        <f t="shared" ref="J235" si="1188">+H235</f>
        <v>0</v>
      </c>
      <c r="K235" s="242" t="s">
        <v>1823</v>
      </c>
      <c r="L235" s="241">
        <f t="shared" ref="L235" si="1189">+J235</f>
        <v>0</v>
      </c>
      <c r="M235" s="242" t="s">
        <v>1823</v>
      </c>
      <c r="N235" s="241">
        <f t="shared" ref="N235" si="1190">+L235</f>
        <v>0</v>
      </c>
      <c r="O235" s="242" t="s">
        <v>1823</v>
      </c>
      <c r="P235" s="225">
        <v>0</v>
      </c>
      <c r="Q235" s="227">
        <v>0</v>
      </c>
      <c r="R235" s="225">
        <v>0</v>
      </c>
      <c r="S235" s="227">
        <v>0</v>
      </c>
      <c r="T235" s="226">
        <v>0</v>
      </c>
      <c r="U235" s="227">
        <v>0</v>
      </c>
      <c r="V235" s="225">
        <v>0</v>
      </c>
      <c r="W235" s="227">
        <v>0</v>
      </c>
      <c r="X235" s="315">
        <v>0</v>
      </c>
      <c r="Y235" s="227">
        <v>0</v>
      </c>
      <c r="Z235" s="239">
        <f>+AB235</f>
        <v>0</v>
      </c>
      <c r="AA235" s="242" t="s">
        <v>1823</v>
      </c>
      <c r="AB235" s="225">
        <v>0</v>
      </c>
      <c r="AC235" s="264">
        <v>0</v>
      </c>
      <c r="AD235" s="241">
        <f>+AB235</f>
        <v>0</v>
      </c>
      <c r="AE235" s="242" t="s">
        <v>1823</v>
      </c>
      <c r="AF235" s="226">
        <v>0</v>
      </c>
      <c r="AG235" s="264">
        <v>0</v>
      </c>
      <c r="AH235" s="241">
        <v>0</v>
      </c>
      <c r="AI235" s="242" t="s">
        <v>1823</v>
      </c>
      <c r="AJ235" s="266"/>
      <c r="AK235" s="225">
        <v>0</v>
      </c>
      <c r="AL235" s="242" t="s">
        <v>1823</v>
      </c>
      <c r="AM235" s="241">
        <v>0</v>
      </c>
      <c r="AN235" s="242" t="s">
        <v>1823</v>
      </c>
      <c r="AO235" s="239">
        <v>0</v>
      </c>
      <c r="AP235" s="242" t="s">
        <v>1823</v>
      </c>
      <c r="AQ235" s="241">
        <v>0</v>
      </c>
      <c r="AR235" s="242" t="s">
        <v>1823</v>
      </c>
      <c r="AS235" s="241">
        <v>0</v>
      </c>
      <c r="AT235" s="242" t="s">
        <v>1823</v>
      </c>
      <c r="AU235" s="229">
        <v>0</v>
      </c>
      <c r="AV235" s="230">
        <v>0</v>
      </c>
      <c r="AW235" s="241">
        <v>0</v>
      </c>
      <c r="AX235" s="242" t="s">
        <v>1823</v>
      </c>
      <c r="AY235" s="239">
        <v>0</v>
      </c>
      <c r="AZ235" s="242" t="s">
        <v>1823</v>
      </c>
      <c r="BA235" s="229">
        <v>0</v>
      </c>
      <c r="BB235" s="229">
        <v>0</v>
      </c>
      <c r="BC235" s="241">
        <f t="shared" ref="BC235" si="1191">+BE235</f>
        <v>0</v>
      </c>
      <c r="BD235" s="242" t="s">
        <v>1823</v>
      </c>
      <c r="BE235" s="229">
        <v>0</v>
      </c>
      <c r="BF235" s="229">
        <v>0</v>
      </c>
      <c r="BG235" s="241">
        <v>0</v>
      </c>
      <c r="BH235" s="242" t="s">
        <v>1823</v>
      </c>
      <c r="BI235" s="241">
        <v>0</v>
      </c>
      <c r="BJ235" s="242" t="s">
        <v>1823</v>
      </c>
      <c r="BK235" s="241">
        <v>0</v>
      </c>
      <c r="BL235" s="242" t="s">
        <v>1823</v>
      </c>
      <c r="BM235" s="241">
        <v>0</v>
      </c>
      <c r="BN235" s="242" t="s">
        <v>1823</v>
      </c>
      <c r="BO235" s="267"/>
      <c r="BP235" s="248"/>
      <c r="BQ235" s="249"/>
      <c r="BR235" s="248"/>
      <c r="BS235" s="249"/>
      <c r="BT235" s="248"/>
      <c r="BU235" s="249"/>
      <c r="BV235" s="248"/>
      <c r="BW235" s="249"/>
      <c r="BX235" s="248"/>
      <c r="BY235" s="249"/>
      <c r="BZ235" s="248"/>
      <c r="CA235" s="249"/>
      <c r="CB235" s="236" t="s">
        <v>82</v>
      </c>
      <c r="CG235" s="216" t="s">
        <v>268</v>
      </c>
      <c r="CQ235" s="240">
        <f t="shared" si="1187"/>
        <v>0</v>
      </c>
      <c r="CT235" s="437">
        <f t="shared" si="1117"/>
        <v>0</v>
      </c>
      <c r="CU235" s="437">
        <f t="shared" si="1118"/>
        <v>0</v>
      </c>
      <c r="CV235" s="437">
        <f t="shared" si="1119"/>
        <v>0</v>
      </c>
      <c r="CW235" s="437">
        <f t="shared" si="1137"/>
        <v>0</v>
      </c>
      <c r="CX235" s="437">
        <f t="shared" si="1120"/>
        <v>0</v>
      </c>
      <c r="CY235" s="437">
        <f t="shared" si="1121"/>
        <v>0</v>
      </c>
      <c r="CZ235" s="437">
        <f t="shared" si="1122"/>
        <v>0</v>
      </c>
      <c r="DA235" s="437">
        <f t="shared" si="1123"/>
        <v>0</v>
      </c>
      <c r="DB235" s="437">
        <f t="shared" si="1124"/>
        <v>0</v>
      </c>
      <c r="DC235" s="437">
        <f t="shared" si="1125"/>
        <v>0</v>
      </c>
      <c r="DD235" s="437">
        <f t="shared" si="1126"/>
        <v>0</v>
      </c>
      <c r="DE235" s="437">
        <f t="shared" si="1127"/>
        <v>0</v>
      </c>
      <c r="DF235" s="437">
        <f t="shared" si="1128"/>
        <v>0</v>
      </c>
      <c r="DG235" s="496">
        <f t="shared" si="1129"/>
        <v>0</v>
      </c>
      <c r="DH235" s="496">
        <f t="shared" si="1130"/>
        <v>0</v>
      </c>
      <c r="DI235" s="496">
        <f t="shared" si="1131"/>
        <v>0</v>
      </c>
      <c r="DJ235" s="496">
        <f t="shared" si="1132"/>
        <v>0</v>
      </c>
      <c r="DK235" s="437">
        <f t="shared" si="1133"/>
        <v>0</v>
      </c>
      <c r="DL235" s="633"/>
      <c r="DM235" s="633"/>
      <c r="DO235" s="447" t="e">
        <f t="shared" si="1161"/>
        <v>#REF!</v>
      </c>
      <c r="DP235" s="447" t="e">
        <f t="shared" si="1162"/>
        <v>#REF!</v>
      </c>
      <c r="DQ235" s="447" t="e">
        <f t="shared" si="1163"/>
        <v>#REF!</v>
      </c>
      <c r="DR235" s="447" t="e">
        <f t="shared" si="1164"/>
        <v>#REF!</v>
      </c>
      <c r="DS235" s="447" t="e">
        <f t="shared" si="1165"/>
        <v>#REF!</v>
      </c>
      <c r="DT235" s="447" t="e">
        <f t="shared" si="1166"/>
        <v>#REF!</v>
      </c>
      <c r="DU235" s="447" t="e">
        <f t="shared" si="1167"/>
        <v>#REF!</v>
      </c>
      <c r="DV235" s="447" t="e">
        <f t="shared" si="1168"/>
        <v>#REF!</v>
      </c>
      <c r="DW235" s="447" t="e">
        <f t="shared" si="1169"/>
        <v>#REF!</v>
      </c>
      <c r="DX235" s="447" t="e">
        <f t="shared" si="1170"/>
        <v>#REF!</v>
      </c>
      <c r="DY235" s="447" t="e">
        <f t="shared" si="1171"/>
        <v>#REF!</v>
      </c>
      <c r="DZ235" s="447" t="e">
        <f t="shared" si="1172"/>
        <v>#REF!</v>
      </c>
      <c r="EA235" s="447" t="e">
        <f t="shared" si="1173"/>
        <v>#REF!</v>
      </c>
      <c r="EB235" s="447" t="e">
        <f t="shared" si="1174"/>
        <v>#REF!</v>
      </c>
      <c r="EC235" s="447" t="e">
        <f t="shared" si="1175"/>
        <v>#REF!</v>
      </c>
      <c r="ED235" s="447" t="e">
        <f t="shared" si="1176"/>
        <v>#REF!</v>
      </c>
      <c r="EE235" s="240" t="e">
        <f t="shared" si="1177"/>
        <v>#REF!</v>
      </c>
    </row>
    <row r="236" spans="1:135" ht="16.5">
      <c r="A236" s="216" t="s">
        <v>1227</v>
      </c>
      <c r="B236" s="216" t="s">
        <v>31</v>
      </c>
      <c r="D236" s="222" t="s">
        <v>738</v>
      </c>
      <c r="E236" s="216" t="s">
        <v>1040</v>
      </c>
      <c r="F236" s="222" t="s">
        <v>1088</v>
      </c>
      <c r="G236" s="411" t="s">
        <v>112</v>
      </c>
      <c r="H236" s="241">
        <v>0</v>
      </c>
      <c r="I236" s="242" t="s">
        <v>1823</v>
      </c>
      <c r="J236" s="241">
        <f t="shared" ref="J236" si="1192">+H236</f>
        <v>0</v>
      </c>
      <c r="K236" s="242" t="s">
        <v>1823</v>
      </c>
      <c r="L236" s="241">
        <f t="shared" ref="L236" si="1193">+J236</f>
        <v>0</v>
      </c>
      <c r="M236" s="242" t="s">
        <v>1823</v>
      </c>
      <c r="N236" s="241">
        <f t="shared" ref="N236" si="1194">+L236</f>
        <v>0</v>
      </c>
      <c r="O236" s="242" t="s">
        <v>1823</v>
      </c>
      <c r="P236" s="225">
        <v>0</v>
      </c>
      <c r="Q236" s="227">
        <v>0</v>
      </c>
      <c r="R236" s="225">
        <v>0</v>
      </c>
      <c r="S236" s="227">
        <v>0</v>
      </c>
      <c r="T236" s="226">
        <v>0</v>
      </c>
      <c r="U236" s="227">
        <v>0</v>
      </c>
      <c r="V236" s="225">
        <v>0</v>
      </c>
      <c r="W236" s="227">
        <v>0</v>
      </c>
      <c r="X236" s="315">
        <v>0</v>
      </c>
      <c r="Y236" s="227">
        <v>0</v>
      </c>
      <c r="Z236" s="239">
        <f>+AB236</f>
        <v>0</v>
      </c>
      <c r="AA236" s="242" t="s">
        <v>1823</v>
      </c>
      <c r="AB236" s="225">
        <v>0</v>
      </c>
      <c r="AC236" s="264">
        <v>0</v>
      </c>
      <c r="AD236" s="241">
        <f>+AB236</f>
        <v>0</v>
      </c>
      <c r="AE236" s="242" t="s">
        <v>1823</v>
      </c>
      <c r="AF236" s="226">
        <v>0</v>
      </c>
      <c r="AG236" s="264">
        <v>0</v>
      </c>
      <c r="AH236" s="241">
        <v>0</v>
      </c>
      <c r="AI236" s="242" t="s">
        <v>1823</v>
      </c>
      <c r="AJ236" s="266"/>
      <c r="AK236" s="225">
        <v>0</v>
      </c>
      <c r="AL236" s="242" t="s">
        <v>1823</v>
      </c>
      <c r="AM236" s="241">
        <v>0</v>
      </c>
      <c r="AN236" s="242" t="s">
        <v>1823</v>
      </c>
      <c r="AO236" s="239">
        <v>0</v>
      </c>
      <c r="AP236" s="242" t="s">
        <v>1823</v>
      </c>
      <c r="AQ236" s="241">
        <v>0</v>
      </c>
      <c r="AR236" s="242" t="s">
        <v>1823</v>
      </c>
      <c r="AS236" s="241">
        <v>0</v>
      </c>
      <c r="AT236" s="242" t="s">
        <v>1823</v>
      </c>
      <c r="AU236" s="229">
        <v>0</v>
      </c>
      <c r="AV236" s="230">
        <v>0</v>
      </c>
      <c r="AW236" s="241">
        <v>0</v>
      </c>
      <c r="AX236" s="242" t="s">
        <v>1823</v>
      </c>
      <c r="AY236" s="239">
        <v>0</v>
      </c>
      <c r="AZ236" s="242" t="s">
        <v>1823</v>
      </c>
      <c r="BA236" s="229">
        <v>0</v>
      </c>
      <c r="BB236" s="229">
        <v>0</v>
      </c>
      <c r="BC236" s="241">
        <f t="shared" ref="BC236" si="1195">+BE236</f>
        <v>0</v>
      </c>
      <c r="BD236" s="242" t="s">
        <v>1823</v>
      </c>
      <c r="BE236" s="229">
        <v>0</v>
      </c>
      <c r="BF236" s="229">
        <v>0</v>
      </c>
      <c r="BG236" s="241">
        <v>0</v>
      </c>
      <c r="BH236" s="242" t="s">
        <v>1823</v>
      </c>
      <c r="BI236" s="241">
        <v>0</v>
      </c>
      <c r="BJ236" s="242" t="s">
        <v>1823</v>
      </c>
      <c r="BK236" s="241">
        <v>0</v>
      </c>
      <c r="BL236" s="242" t="s">
        <v>1823</v>
      </c>
      <c r="BM236" s="241">
        <v>0</v>
      </c>
      <c r="BN236" s="242" t="s">
        <v>1823</v>
      </c>
      <c r="BO236" s="267"/>
      <c r="BP236" s="248"/>
      <c r="BQ236" s="249"/>
      <c r="BR236" s="248"/>
      <c r="BS236" s="249"/>
      <c r="BT236" s="248"/>
      <c r="BU236" s="249"/>
      <c r="BV236" s="248"/>
      <c r="BW236" s="249"/>
      <c r="BX236" s="248"/>
      <c r="BY236" s="249"/>
      <c r="BZ236" s="248"/>
      <c r="CA236" s="249"/>
      <c r="CB236" s="236" t="s">
        <v>82</v>
      </c>
      <c r="CQ236" s="240">
        <f t="shared" si="1187"/>
        <v>0</v>
      </c>
      <c r="CT236" s="437">
        <f t="shared" si="1117"/>
        <v>0</v>
      </c>
      <c r="CU236" s="437">
        <f t="shared" si="1118"/>
        <v>0</v>
      </c>
      <c r="CV236" s="437">
        <f t="shared" si="1119"/>
        <v>0</v>
      </c>
      <c r="CW236" s="437">
        <f t="shared" si="1137"/>
        <v>0</v>
      </c>
      <c r="CX236" s="437">
        <f t="shared" si="1120"/>
        <v>0</v>
      </c>
      <c r="CY236" s="437">
        <f t="shared" si="1121"/>
        <v>0</v>
      </c>
      <c r="CZ236" s="437">
        <f t="shared" si="1122"/>
        <v>0</v>
      </c>
      <c r="DA236" s="437">
        <f t="shared" si="1123"/>
        <v>0</v>
      </c>
      <c r="DB236" s="437">
        <f t="shared" si="1124"/>
        <v>0</v>
      </c>
      <c r="DC236" s="437">
        <f t="shared" si="1125"/>
        <v>0</v>
      </c>
      <c r="DD236" s="437">
        <f t="shared" si="1126"/>
        <v>0</v>
      </c>
      <c r="DE236" s="437">
        <f t="shared" si="1127"/>
        <v>0</v>
      </c>
      <c r="DF236" s="437">
        <f t="shared" si="1128"/>
        <v>0</v>
      </c>
      <c r="DG236" s="496">
        <f t="shared" si="1129"/>
        <v>0</v>
      </c>
      <c r="DH236" s="496">
        <f t="shared" si="1130"/>
        <v>0</v>
      </c>
      <c r="DI236" s="496">
        <f t="shared" si="1131"/>
        <v>0</v>
      </c>
      <c r="DJ236" s="496">
        <f t="shared" si="1132"/>
        <v>0</v>
      </c>
      <c r="DK236" s="437">
        <f t="shared" si="1133"/>
        <v>0</v>
      </c>
      <c r="DL236" s="633"/>
      <c r="DM236" s="633"/>
      <c r="DO236" s="447" t="e">
        <f t="shared" si="1161"/>
        <v>#REF!</v>
      </c>
      <c r="DP236" s="447" t="e">
        <f t="shared" si="1162"/>
        <v>#REF!</v>
      </c>
      <c r="DQ236" s="447" t="e">
        <f t="shared" si="1163"/>
        <v>#REF!</v>
      </c>
      <c r="DR236" s="447" t="e">
        <f t="shared" si="1164"/>
        <v>#REF!</v>
      </c>
      <c r="DS236" s="447" t="e">
        <f t="shared" si="1165"/>
        <v>#REF!</v>
      </c>
      <c r="DT236" s="447" t="e">
        <f t="shared" si="1166"/>
        <v>#REF!</v>
      </c>
      <c r="DU236" s="447" t="e">
        <f t="shared" si="1167"/>
        <v>#REF!</v>
      </c>
      <c r="DV236" s="447" t="e">
        <f t="shared" si="1168"/>
        <v>#REF!</v>
      </c>
      <c r="DW236" s="447" t="e">
        <f t="shared" si="1169"/>
        <v>#REF!</v>
      </c>
      <c r="DX236" s="447" t="e">
        <f t="shared" si="1170"/>
        <v>#REF!</v>
      </c>
      <c r="DY236" s="447" t="e">
        <f t="shared" si="1171"/>
        <v>#REF!</v>
      </c>
      <c r="DZ236" s="447" t="e">
        <f t="shared" si="1172"/>
        <v>#REF!</v>
      </c>
      <c r="EA236" s="447" t="e">
        <f t="shared" si="1173"/>
        <v>#REF!</v>
      </c>
      <c r="EB236" s="447" t="e">
        <f t="shared" si="1174"/>
        <v>#REF!</v>
      </c>
      <c r="EC236" s="447" t="e">
        <f t="shared" si="1175"/>
        <v>#REF!</v>
      </c>
      <c r="ED236" s="447" t="e">
        <f t="shared" si="1176"/>
        <v>#REF!</v>
      </c>
      <c r="EE236" s="240" t="e">
        <f t="shared" si="1177"/>
        <v>#REF!</v>
      </c>
    </row>
    <row r="237" spans="1:135" ht="16.5">
      <c r="A237" s="216" t="s">
        <v>1227</v>
      </c>
      <c r="B237" s="216" t="s">
        <v>31</v>
      </c>
      <c r="D237" s="222" t="s">
        <v>735</v>
      </c>
      <c r="E237" s="216" t="s">
        <v>1040</v>
      </c>
      <c r="F237" s="222" t="s">
        <v>1088</v>
      </c>
      <c r="G237" s="411" t="s">
        <v>1467</v>
      </c>
      <c r="H237" s="225">
        <v>0</v>
      </c>
      <c r="I237" s="227">
        <v>0</v>
      </c>
      <c r="J237" s="241">
        <f>+H237</f>
        <v>0</v>
      </c>
      <c r="K237" s="242" t="s">
        <v>1823</v>
      </c>
      <c r="L237" s="241">
        <f>+J237</f>
        <v>0</v>
      </c>
      <c r="M237" s="242" t="s">
        <v>1823</v>
      </c>
      <c r="N237" s="225">
        <v>0</v>
      </c>
      <c r="O237" s="227">
        <v>0</v>
      </c>
      <c r="P237" s="241">
        <f>+N237</f>
        <v>0</v>
      </c>
      <c r="Q237" s="242" t="s">
        <v>1823</v>
      </c>
      <c r="R237" s="241">
        <f>+P237</f>
        <v>0</v>
      </c>
      <c r="S237" s="242" t="s">
        <v>1823</v>
      </c>
      <c r="T237" s="226">
        <v>0</v>
      </c>
      <c r="U237" s="227">
        <v>0</v>
      </c>
      <c r="V237" s="225">
        <v>0</v>
      </c>
      <c r="W237" s="227">
        <v>0</v>
      </c>
      <c r="X237" s="315">
        <v>0</v>
      </c>
      <c r="Y237" s="227">
        <v>0</v>
      </c>
      <c r="Z237" s="226">
        <v>0</v>
      </c>
      <c r="AA237" s="226">
        <v>0</v>
      </c>
      <c r="AB237" s="241">
        <f>+Z237</f>
        <v>0</v>
      </c>
      <c r="AC237" s="242" t="s">
        <v>1823</v>
      </c>
      <c r="AD237" s="225">
        <v>0</v>
      </c>
      <c r="AE237" s="227">
        <v>0</v>
      </c>
      <c r="AF237" s="241">
        <f>+AD237</f>
        <v>0</v>
      </c>
      <c r="AG237" s="242" t="s">
        <v>1823</v>
      </c>
      <c r="AH237" s="225">
        <v>0</v>
      </c>
      <c r="AI237" s="227">
        <v>0</v>
      </c>
      <c r="AJ237" s="322"/>
      <c r="AK237" s="225">
        <v>0</v>
      </c>
      <c r="AL237" s="242" t="s">
        <v>1823</v>
      </c>
      <c r="AM237" s="241">
        <v>0</v>
      </c>
      <c r="AN237" s="242" t="s">
        <v>1823</v>
      </c>
      <c r="AO237" s="279">
        <v>0</v>
      </c>
      <c r="AP237" s="281">
        <v>0</v>
      </c>
      <c r="AQ237" s="241">
        <v>0</v>
      </c>
      <c r="AR237" s="242" t="s">
        <v>1823</v>
      </c>
      <c r="AS237" s="241">
        <v>0</v>
      </c>
      <c r="AT237" s="242" t="s">
        <v>1823</v>
      </c>
      <c r="AU237" s="329">
        <v>0</v>
      </c>
      <c r="AV237" s="330">
        <v>0</v>
      </c>
      <c r="AW237" s="241">
        <v>0</v>
      </c>
      <c r="AX237" s="242" t="s">
        <v>1823</v>
      </c>
      <c r="AY237" s="239">
        <v>0</v>
      </c>
      <c r="AZ237" s="242" t="s">
        <v>1823</v>
      </c>
      <c r="BA237" s="241">
        <v>0</v>
      </c>
      <c r="BB237" s="242" t="s">
        <v>1823</v>
      </c>
      <c r="BC237" s="241">
        <v>0</v>
      </c>
      <c r="BD237" s="242" t="s">
        <v>1823</v>
      </c>
      <c r="BE237" s="241">
        <v>0</v>
      </c>
      <c r="BF237" s="242" t="s">
        <v>1823</v>
      </c>
      <c r="BG237" s="241">
        <v>0</v>
      </c>
      <c r="BH237" s="242" t="s">
        <v>1823</v>
      </c>
      <c r="BI237" s="241">
        <v>0</v>
      </c>
      <c r="BJ237" s="242" t="s">
        <v>1823</v>
      </c>
      <c r="BK237" s="241">
        <v>0</v>
      </c>
      <c r="BL237" s="242" t="s">
        <v>1823</v>
      </c>
      <c r="BM237" s="241">
        <v>0</v>
      </c>
      <c r="BN237" s="242" t="s">
        <v>1823</v>
      </c>
      <c r="BO237" s="323"/>
      <c r="BP237" s="331"/>
      <c r="BQ237" s="332"/>
      <c r="BR237" s="331"/>
      <c r="BS237" s="332"/>
      <c r="BT237" s="331"/>
      <c r="BU237" s="332"/>
      <c r="BV237" s="331"/>
      <c r="BW237" s="332"/>
      <c r="BX237" s="331"/>
      <c r="BY237" s="332"/>
      <c r="BZ237" s="331"/>
      <c r="CA237" s="332"/>
      <c r="CB237" s="250" t="s">
        <v>262</v>
      </c>
      <c r="CC237" s="237" t="s">
        <v>736</v>
      </c>
      <c r="CQ237" s="240">
        <f t="shared" si="1187"/>
        <v>0</v>
      </c>
      <c r="CT237" s="437">
        <f t="shared" si="1117"/>
        <v>0</v>
      </c>
      <c r="CU237" s="437">
        <f t="shared" si="1118"/>
        <v>0</v>
      </c>
      <c r="CV237" s="437">
        <f t="shared" si="1119"/>
        <v>0</v>
      </c>
      <c r="CW237" s="437">
        <f t="shared" si="1137"/>
        <v>0</v>
      </c>
      <c r="CX237" s="437">
        <f t="shared" si="1120"/>
        <v>0</v>
      </c>
      <c r="CY237" s="437">
        <f t="shared" si="1121"/>
        <v>0</v>
      </c>
      <c r="CZ237" s="437">
        <f t="shared" si="1122"/>
        <v>0</v>
      </c>
      <c r="DA237" s="437">
        <f t="shared" si="1123"/>
        <v>0</v>
      </c>
      <c r="DB237" s="437">
        <f t="shared" si="1124"/>
        <v>0</v>
      </c>
      <c r="DC237" s="437">
        <f t="shared" si="1125"/>
        <v>0</v>
      </c>
      <c r="DD237" s="437">
        <f t="shared" si="1126"/>
        <v>0</v>
      </c>
      <c r="DE237" s="437">
        <f t="shared" si="1127"/>
        <v>0</v>
      </c>
      <c r="DF237" s="437">
        <f t="shared" si="1128"/>
        <v>0</v>
      </c>
      <c r="DG237" s="496">
        <f t="shared" si="1129"/>
        <v>0</v>
      </c>
      <c r="DH237" s="496">
        <f t="shared" si="1130"/>
        <v>0</v>
      </c>
      <c r="DI237" s="496">
        <f t="shared" si="1131"/>
        <v>0</v>
      </c>
      <c r="DJ237" s="496">
        <f t="shared" si="1132"/>
        <v>0</v>
      </c>
      <c r="DK237" s="437">
        <f t="shared" si="1133"/>
        <v>0</v>
      </c>
      <c r="DL237" s="633"/>
      <c r="DM237" s="633"/>
      <c r="DO237" s="447" t="e">
        <f t="shared" si="1161"/>
        <v>#REF!</v>
      </c>
      <c r="DP237" s="447" t="e">
        <f t="shared" si="1162"/>
        <v>#REF!</v>
      </c>
      <c r="DQ237" s="447" t="e">
        <f t="shared" si="1163"/>
        <v>#REF!</v>
      </c>
      <c r="DR237" s="447" t="e">
        <f t="shared" si="1164"/>
        <v>#REF!</v>
      </c>
      <c r="DS237" s="447" t="e">
        <f t="shared" si="1165"/>
        <v>#REF!</v>
      </c>
      <c r="DT237" s="447" t="e">
        <f t="shared" si="1166"/>
        <v>#REF!</v>
      </c>
      <c r="DU237" s="447" t="e">
        <f t="shared" si="1167"/>
        <v>#REF!</v>
      </c>
      <c r="DV237" s="447" t="e">
        <f t="shared" si="1168"/>
        <v>#REF!</v>
      </c>
      <c r="DW237" s="447" t="e">
        <f t="shared" si="1169"/>
        <v>#REF!</v>
      </c>
      <c r="DX237" s="447" t="e">
        <f t="shared" si="1170"/>
        <v>#REF!</v>
      </c>
      <c r="DY237" s="447" t="e">
        <f t="shared" si="1171"/>
        <v>#REF!</v>
      </c>
      <c r="DZ237" s="447" t="e">
        <f t="shared" si="1172"/>
        <v>#REF!</v>
      </c>
      <c r="EA237" s="447" t="e">
        <f t="shared" si="1173"/>
        <v>#REF!</v>
      </c>
      <c r="EB237" s="447" t="e">
        <f t="shared" si="1174"/>
        <v>#REF!</v>
      </c>
      <c r="EC237" s="447" t="e">
        <f t="shared" si="1175"/>
        <v>#REF!</v>
      </c>
      <c r="ED237" s="447" t="e">
        <f t="shared" si="1176"/>
        <v>#REF!</v>
      </c>
      <c r="EE237" s="240" t="e">
        <f t="shared" si="1177"/>
        <v>#REF!</v>
      </c>
    </row>
    <row r="238" spans="1:135" ht="16.5">
      <c r="A238" s="216" t="s">
        <v>1227</v>
      </c>
      <c r="B238" s="216" t="s">
        <v>31</v>
      </c>
      <c r="D238" s="222" t="s">
        <v>1118</v>
      </c>
      <c r="E238" s="216" t="s">
        <v>1040</v>
      </c>
      <c r="F238" s="222" t="s">
        <v>1118</v>
      </c>
      <c r="G238" s="411" t="s">
        <v>1730</v>
      </c>
      <c r="H238" s="241">
        <f t="shared" ref="H238:H243" si="1196">+J238</f>
        <v>0</v>
      </c>
      <c r="I238" s="242" t="s">
        <v>1823</v>
      </c>
      <c r="J238" s="241">
        <f t="shared" ref="J238:J243" si="1197">+L238</f>
        <v>0</v>
      </c>
      <c r="K238" s="242" t="s">
        <v>1823</v>
      </c>
      <c r="L238" s="241">
        <f t="shared" ref="L238:L243" si="1198">+N238</f>
        <v>0</v>
      </c>
      <c r="M238" s="242" t="s">
        <v>1823</v>
      </c>
      <c r="N238" s="241">
        <f t="shared" ref="N238:N243" si="1199">+P238</f>
        <v>0</v>
      </c>
      <c r="O238" s="242" t="s">
        <v>1823</v>
      </c>
      <c r="P238" s="225">
        <v>0</v>
      </c>
      <c r="Q238" s="264">
        <v>0</v>
      </c>
      <c r="R238" s="225">
        <v>0</v>
      </c>
      <c r="S238" s="264">
        <v>0</v>
      </c>
      <c r="T238" s="263">
        <v>0</v>
      </c>
      <c r="U238" s="226">
        <v>0</v>
      </c>
      <c r="V238" s="225">
        <v>0</v>
      </c>
      <c r="W238" s="227">
        <v>0</v>
      </c>
      <c r="X238" s="315">
        <v>0</v>
      </c>
      <c r="Y238" s="227">
        <v>0</v>
      </c>
      <c r="Z238" s="239">
        <f t="shared" ref="Z238:Z243" si="1200">+AB238</f>
        <v>0</v>
      </c>
      <c r="AA238" s="242" t="s">
        <v>1823</v>
      </c>
      <c r="AB238" s="225">
        <v>0</v>
      </c>
      <c r="AC238" s="264">
        <v>0</v>
      </c>
      <c r="AD238" s="225">
        <v>0</v>
      </c>
      <c r="AE238" s="264">
        <v>0</v>
      </c>
      <c r="AF238" s="241">
        <f>+AH238</f>
        <v>0</v>
      </c>
      <c r="AG238" s="242" t="s">
        <v>1823</v>
      </c>
      <c r="AH238" s="225">
        <v>0</v>
      </c>
      <c r="AI238" s="264">
        <v>0</v>
      </c>
      <c r="AJ238" s="246"/>
      <c r="AK238" s="225">
        <v>2</v>
      </c>
      <c r="AL238" s="227">
        <v>0</v>
      </c>
      <c r="AM238" s="241">
        <f>+AK238</f>
        <v>2</v>
      </c>
      <c r="AN238" s="227">
        <v>0</v>
      </c>
      <c r="AO238" s="226">
        <v>2</v>
      </c>
      <c r="AP238" s="227">
        <v>0</v>
      </c>
      <c r="AQ238" s="241">
        <f>+AO238</f>
        <v>2</v>
      </c>
      <c r="AR238" s="242" t="s">
        <v>1823</v>
      </c>
      <c r="AS238" s="241">
        <f>+AU238</f>
        <v>1</v>
      </c>
      <c r="AT238" s="242" t="s">
        <v>1823</v>
      </c>
      <c r="AU238" s="229">
        <v>1</v>
      </c>
      <c r="AV238" s="230">
        <v>0</v>
      </c>
      <c r="AW238" s="229">
        <v>2</v>
      </c>
      <c r="AX238" s="230">
        <v>0</v>
      </c>
      <c r="AY238" s="239">
        <f>+BA238</f>
        <v>2</v>
      </c>
      <c r="AZ238" s="242" t="s">
        <v>1823</v>
      </c>
      <c r="BA238" s="229">
        <v>2</v>
      </c>
      <c r="BB238" s="230">
        <v>0</v>
      </c>
      <c r="BC238" s="229">
        <v>2</v>
      </c>
      <c r="BD238" s="230">
        <v>0</v>
      </c>
      <c r="BE238" s="229">
        <v>0</v>
      </c>
      <c r="BF238" s="229">
        <v>0</v>
      </c>
      <c r="BG238" s="241">
        <v>0</v>
      </c>
      <c r="BH238" s="242" t="s">
        <v>1823</v>
      </c>
      <c r="BI238" s="241">
        <v>0</v>
      </c>
      <c r="BJ238" s="242" t="s">
        <v>1823</v>
      </c>
      <c r="BK238" s="241">
        <v>0</v>
      </c>
      <c r="BL238" s="242" t="s">
        <v>1823</v>
      </c>
      <c r="BM238" s="241">
        <v>0</v>
      </c>
      <c r="BN238" s="242" t="s">
        <v>1823</v>
      </c>
      <c r="BO238" s="247"/>
      <c r="BP238" s="248"/>
      <c r="BQ238" s="249"/>
      <c r="BR238" s="248"/>
      <c r="BS238" s="249"/>
      <c r="BT238" s="248"/>
      <c r="BU238" s="249"/>
      <c r="BV238" s="248"/>
      <c r="BW238" s="249"/>
      <c r="BX238" s="248"/>
      <c r="BY238" s="249"/>
      <c r="BZ238" s="248"/>
      <c r="CA238" s="249"/>
      <c r="CB238" s="250" t="s">
        <v>262</v>
      </c>
      <c r="CC238" s="237" t="s">
        <v>746</v>
      </c>
      <c r="CM238" s="289"/>
      <c r="CQ238" s="240">
        <f t="shared" si="1187"/>
        <v>0</v>
      </c>
      <c r="CT238" s="437">
        <f t="shared" si="1117"/>
        <v>0</v>
      </c>
      <c r="CU238" s="437">
        <f t="shared" si="1118"/>
        <v>0</v>
      </c>
      <c r="CV238" s="437">
        <f t="shared" si="1119"/>
        <v>0</v>
      </c>
      <c r="CW238" s="437">
        <f t="shared" si="1137"/>
        <v>0</v>
      </c>
      <c r="CX238" s="437">
        <f t="shared" si="1120"/>
        <v>0</v>
      </c>
      <c r="CY238" s="437">
        <f t="shared" si="1121"/>
        <v>0</v>
      </c>
      <c r="CZ238" s="437">
        <f t="shared" si="1122"/>
        <v>0</v>
      </c>
      <c r="DA238" s="437">
        <f t="shared" si="1123"/>
        <v>0</v>
      </c>
      <c r="DB238" s="437">
        <f t="shared" si="1124"/>
        <v>0</v>
      </c>
      <c r="DC238" s="437">
        <f t="shared" si="1125"/>
        <v>0</v>
      </c>
      <c r="DD238" s="437">
        <f t="shared" si="1126"/>
        <v>0</v>
      </c>
      <c r="DE238" s="437">
        <f t="shared" si="1127"/>
        <v>0</v>
      </c>
      <c r="DF238" s="437">
        <f t="shared" si="1128"/>
        <v>0</v>
      </c>
      <c r="DG238" s="496">
        <f t="shared" si="1129"/>
        <v>0</v>
      </c>
      <c r="DH238" s="496">
        <f t="shared" si="1130"/>
        <v>2</v>
      </c>
      <c r="DI238" s="496">
        <f t="shared" si="1131"/>
        <v>2</v>
      </c>
      <c r="DJ238" s="496">
        <f t="shared" si="1132"/>
        <v>2</v>
      </c>
      <c r="DK238" s="437">
        <f t="shared" si="1133"/>
        <v>2</v>
      </c>
      <c r="DL238" s="633"/>
      <c r="DM238" s="633"/>
      <c r="DO238" s="447" t="e">
        <f t="shared" si="1161"/>
        <v>#REF!</v>
      </c>
      <c r="DP238" s="447" t="e">
        <f t="shared" si="1162"/>
        <v>#REF!</v>
      </c>
      <c r="DQ238" s="447" t="e">
        <f t="shared" si="1163"/>
        <v>#REF!</v>
      </c>
      <c r="DR238" s="447" t="e">
        <f t="shared" si="1164"/>
        <v>#REF!</v>
      </c>
      <c r="DS238" s="447" t="e">
        <f t="shared" si="1165"/>
        <v>#REF!</v>
      </c>
      <c r="DT238" s="447" t="e">
        <f t="shared" si="1166"/>
        <v>#REF!</v>
      </c>
      <c r="DU238" s="447" t="e">
        <f t="shared" si="1167"/>
        <v>#REF!</v>
      </c>
      <c r="DV238" s="447" t="e">
        <f t="shared" si="1168"/>
        <v>#REF!</v>
      </c>
      <c r="DW238" s="447" t="e">
        <f t="shared" si="1169"/>
        <v>#REF!</v>
      </c>
      <c r="DX238" s="447" t="e">
        <f t="shared" si="1170"/>
        <v>#REF!</v>
      </c>
      <c r="DY238" s="447" t="e">
        <f t="shared" si="1171"/>
        <v>#REF!</v>
      </c>
      <c r="DZ238" s="447" t="e">
        <f t="shared" si="1172"/>
        <v>#REF!</v>
      </c>
      <c r="EA238" s="447" t="e">
        <f t="shared" si="1173"/>
        <v>#REF!</v>
      </c>
      <c r="EB238" s="447" t="e">
        <f t="shared" si="1174"/>
        <v>#REF!</v>
      </c>
      <c r="EC238" s="447" t="e">
        <f t="shared" si="1175"/>
        <v>#REF!</v>
      </c>
      <c r="ED238" s="447" t="e">
        <f t="shared" si="1176"/>
        <v>#REF!</v>
      </c>
      <c r="EE238" s="240" t="e">
        <f t="shared" si="1177"/>
        <v>#REF!</v>
      </c>
    </row>
    <row r="239" spans="1:135" ht="16.5">
      <c r="A239" s="51" t="s">
        <v>1472</v>
      </c>
      <c r="B239" s="216" t="s">
        <v>31</v>
      </c>
      <c r="D239" s="222" t="s">
        <v>1118</v>
      </c>
      <c r="E239" s="216" t="s">
        <v>1040</v>
      </c>
      <c r="F239" s="222" t="s">
        <v>1118</v>
      </c>
      <c r="G239" s="411" t="s">
        <v>1731</v>
      </c>
      <c r="H239" s="241">
        <f t="shared" si="1196"/>
        <v>0</v>
      </c>
      <c r="I239" s="242" t="s">
        <v>1823</v>
      </c>
      <c r="J239" s="241">
        <f t="shared" si="1197"/>
        <v>0</v>
      </c>
      <c r="K239" s="242" t="s">
        <v>1823</v>
      </c>
      <c r="L239" s="241">
        <f t="shared" si="1198"/>
        <v>0</v>
      </c>
      <c r="M239" s="242" t="s">
        <v>1823</v>
      </c>
      <c r="N239" s="241">
        <f t="shared" si="1199"/>
        <v>0</v>
      </c>
      <c r="O239" s="242" t="s">
        <v>1823</v>
      </c>
      <c r="P239" s="225">
        <v>0</v>
      </c>
      <c r="Q239" s="264">
        <v>0</v>
      </c>
      <c r="R239" s="225">
        <v>0</v>
      </c>
      <c r="S239" s="264">
        <v>0</v>
      </c>
      <c r="T239" s="263">
        <v>0</v>
      </c>
      <c r="U239" s="226">
        <v>0</v>
      </c>
      <c r="V239" s="225">
        <v>0</v>
      </c>
      <c r="W239" s="227">
        <v>0</v>
      </c>
      <c r="X239" s="315">
        <v>0</v>
      </c>
      <c r="Y239" s="227">
        <v>0</v>
      </c>
      <c r="Z239" s="239">
        <f t="shared" si="1200"/>
        <v>0</v>
      </c>
      <c r="AA239" s="242" t="s">
        <v>1823</v>
      </c>
      <c r="AB239" s="225">
        <v>0</v>
      </c>
      <c r="AC239" s="264">
        <v>0</v>
      </c>
      <c r="AD239" s="225">
        <v>0</v>
      </c>
      <c r="AE239" s="264">
        <v>0</v>
      </c>
      <c r="AF239" s="271">
        <v>79</v>
      </c>
      <c r="AG239" s="316">
        <v>0</v>
      </c>
      <c r="AH239" s="441">
        <f>+AF239</f>
        <v>79</v>
      </c>
      <c r="AI239" s="443" t="s">
        <v>1823</v>
      </c>
      <c r="AJ239" s="246">
        <v>42314</v>
      </c>
      <c r="AK239" s="225">
        <v>4</v>
      </c>
      <c r="AL239" s="226">
        <v>1</v>
      </c>
      <c r="AM239" s="241">
        <f>+AO239</f>
        <v>4</v>
      </c>
      <c r="AN239" s="253">
        <f>+AP239</f>
        <v>1</v>
      </c>
      <c r="AO239" s="226">
        <v>4</v>
      </c>
      <c r="AP239" s="227">
        <v>1</v>
      </c>
      <c r="AQ239" s="241">
        <f>+AO239</f>
        <v>4</v>
      </c>
      <c r="AR239" s="242">
        <f>+AP239</f>
        <v>1</v>
      </c>
      <c r="AS239" s="229">
        <v>1</v>
      </c>
      <c r="AT239" s="230">
        <v>0</v>
      </c>
      <c r="AU239" s="229">
        <v>1</v>
      </c>
      <c r="AV239" s="230">
        <v>0</v>
      </c>
      <c r="AW239" s="229">
        <v>6</v>
      </c>
      <c r="AX239" s="230">
        <v>0</v>
      </c>
      <c r="AY239" s="239">
        <f>+BA239</f>
        <v>4</v>
      </c>
      <c r="AZ239" s="242" t="s">
        <v>1823</v>
      </c>
      <c r="BA239" s="229">
        <v>4</v>
      </c>
      <c r="BB239" s="230">
        <v>0</v>
      </c>
      <c r="BC239" s="229">
        <v>0</v>
      </c>
      <c r="BD239" s="230">
        <v>0</v>
      </c>
      <c r="BE239" s="229">
        <v>0</v>
      </c>
      <c r="BF239" s="229">
        <v>0</v>
      </c>
      <c r="BG239" s="241">
        <v>0</v>
      </c>
      <c r="BH239" s="242" t="s">
        <v>1823</v>
      </c>
      <c r="BI239" s="241">
        <v>0</v>
      </c>
      <c r="BJ239" s="242" t="s">
        <v>1823</v>
      </c>
      <c r="BK239" s="241">
        <v>0</v>
      </c>
      <c r="BL239" s="242" t="s">
        <v>1823</v>
      </c>
      <c r="BM239" s="241">
        <v>0</v>
      </c>
      <c r="BN239" s="242" t="s">
        <v>1823</v>
      </c>
      <c r="BO239" s="247">
        <v>42601</v>
      </c>
      <c r="BP239" s="248"/>
      <c r="BQ239" s="249"/>
      <c r="BR239" s="248"/>
      <c r="BS239" s="249"/>
      <c r="BT239" s="248"/>
      <c r="BU239" s="249"/>
      <c r="BV239" s="248"/>
      <c r="BW239" s="249"/>
      <c r="BX239" s="248"/>
      <c r="BY239" s="249"/>
      <c r="BZ239" s="248"/>
      <c r="CA239" s="249"/>
      <c r="CB239" s="250" t="s">
        <v>747</v>
      </c>
      <c r="CC239" s="237" t="s">
        <v>746</v>
      </c>
      <c r="CM239" s="289"/>
      <c r="CQ239" s="240">
        <f t="shared" si="1187"/>
        <v>79</v>
      </c>
      <c r="CT239" s="437">
        <f t="shared" si="1117"/>
        <v>0</v>
      </c>
      <c r="CU239" s="437">
        <f t="shared" si="1118"/>
        <v>0</v>
      </c>
      <c r="CV239" s="437">
        <f t="shared" si="1119"/>
        <v>0</v>
      </c>
      <c r="CW239" s="437">
        <f t="shared" si="1137"/>
        <v>0</v>
      </c>
      <c r="CX239" s="437">
        <f t="shared" si="1120"/>
        <v>0</v>
      </c>
      <c r="CY239" s="437">
        <f t="shared" si="1121"/>
        <v>0</v>
      </c>
      <c r="CZ239" s="437">
        <f t="shared" si="1122"/>
        <v>0</v>
      </c>
      <c r="DA239" s="437">
        <f t="shared" si="1123"/>
        <v>0</v>
      </c>
      <c r="DB239" s="437">
        <f t="shared" si="1124"/>
        <v>0</v>
      </c>
      <c r="DC239" s="437">
        <f t="shared" si="1125"/>
        <v>0</v>
      </c>
      <c r="DD239" s="437">
        <f t="shared" si="1126"/>
        <v>0</v>
      </c>
      <c r="DE239" s="437">
        <f t="shared" si="1127"/>
        <v>0</v>
      </c>
      <c r="DF239" s="437">
        <f t="shared" si="1128"/>
        <v>79</v>
      </c>
      <c r="DG239" s="496">
        <f t="shared" si="1129"/>
        <v>79</v>
      </c>
      <c r="DH239" s="496">
        <f t="shared" si="1130"/>
        <v>5</v>
      </c>
      <c r="DI239" s="496">
        <f t="shared" si="1131"/>
        <v>5</v>
      </c>
      <c r="DJ239" s="496">
        <f t="shared" si="1132"/>
        <v>5</v>
      </c>
      <c r="DK239" s="437">
        <f t="shared" si="1133"/>
        <v>5</v>
      </c>
      <c r="DL239" s="633"/>
      <c r="DM239" s="633"/>
      <c r="DO239" s="447" t="e">
        <f t="shared" si="1161"/>
        <v>#REF!</v>
      </c>
      <c r="DP239" s="447" t="e">
        <f t="shared" si="1162"/>
        <v>#REF!</v>
      </c>
      <c r="DQ239" s="447" t="e">
        <f t="shared" si="1163"/>
        <v>#REF!</v>
      </c>
      <c r="DR239" s="447" t="e">
        <f t="shared" si="1164"/>
        <v>#REF!</v>
      </c>
      <c r="DS239" s="447" t="e">
        <f t="shared" si="1165"/>
        <v>#REF!</v>
      </c>
      <c r="DT239" s="447" t="e">
        <f t="shared" si="1166"/>
        <v>#REF!</v>
      </c>
      <c r="DU239" s="447" t="e">
        <f t="shared" si="1167"/>
        <v>#REF!</v>
      </c>
      <c r="DV239" s="447" t="e">
        <f t="shared" si="1168"/>
        <v>#REF!</v>
      </c>
      <c r="DW239" s="447" t="e">
        <f t="shared" si="1169"/>
        <v>#REF!</v>
      </c>
      <c r="DX239" s="447" t="e">
        <f t="shared" si="1170"/>
        <v>#REF!</v>
      </c>
      <c r="DY239" s="447" t="e">
        <f t="shared" si="1171"/>
        <v>#REF!</v>
      </c>
      <c r="DZ239" s="447" t="e">
        <f t="shared" si="1172"/>
        <v>#REF!</v>
      </c>
      <c r="EA239" s="447" t="e">
        <f t="shared" si="1173"/>
        <v>#REF!</v>
      </c>
      <c r="EB239" s="447" t="e">
        <f t="shared" si="1174"/>
        <v>#REF!</v>
      </c>
      <c r="EC239" s="447" t="e">
        <f t="shared" si="1175"/>
        <v>#REF!</v>
      </c>
      <c r="ED239" s="447" t="e">
        <f t="shared" si="1176"/>
        <v>#REF!</v>
      </c>
      <c r="EE239" s="240" t="e">
        <f t="shared" si="1177"/>
        <v>#REF!</v>
      </c>
    </row>
    <row r="240" spans="1:135" ht="16.5">
      <c r="A240" s="216" t="s">
        <v>1227</v>
      </c>
      <c r="B240" s="216" t="s">
        <v>31</v>
      </c>
      <c r="D240" s="222" t="s">
        <v>1118</v>
      </c>
      <c r="E240" s="216" t="s">
        <v>1040</v>
      </c>
      <c r="F240" s="222" t="s">
        <v>1118</v>
      </c>
      <c r="G240" s="411" t="s">
        <v>209</v>
      </c>
      <c r="H240" s="241">
        <f t="shared" si="1196"/>
        <v>0</v>
      </c>
      <c r="I240" s="242" t="s">
        <v>1823</v>
      </c>
      <c r="J240" s="241">
        <f t="shared" si="1197"/>
        <v>0</v>
      </c>
      <c r="K240" s="242" t="s">
        <v>1823</v>
      </c>
      <c r="L240" s="241">
        <f t="shared" si="1198"/>
        <v>0</v>
      </c>
      <c r="M240" s="242" t="s">
        <v>1823</v>
      </c>
      <c r="N240" s="241">
        <f t="shared" si="1199"/>
        <v>0</v>
      </c>
      <c r="O240" s="242" t="s">
        <v>1823</v>
      </c>
      <c r="P240" s="225">
        <v>0</v>
      </c>
      <c r="Q240" s="264">
        <v>0</v>
      </c>
      <c r="R240" s="225">
        <v>0</v>
      </c>
      <c r="S240" s="264">
        <v>0</v>
      </c>
      <c r="T240" s="263">
        <v>0</v>
      </c>
      <c r="U240" s="226">
        <v>0</v>
      </c>
      <c r="V240" s="225">
        <v>0</v>
      </c>
      <c r="W240" s="264">
        <v>0</v>
      </c>
      <c r="X240" s="315">
        <v>0</v>
      </c>
      <c r="Y240" s="227">
        <v>0</v>
      </c>
      <c r="Z240" s="239">
        <f t="shared" si="1200"/>
        <v>0</v>
      </c>
      <c r="AA240" s="242" t="s">
        <v>1823</v>
      </c>
      <c r="AB240" s="225">
        <v>0</v>
      </c>
      <c r="AC240" s="264">
        <v>0</v>
      </c>
      <c r="AD240" s="225">
        <v>0</v>
      </c>
      <c r="AE240" s="264">
        <v>0</v>
      </c>
      <c r="AF240" s="225">
        <v>0</v>
      </c>
      <c r="AG240" s="264">
        <v>0</v>
      </c>
      <c r="AH240" s="241">
        <f t="shared" ref="AH240:AH243" si="1201">+AK240</f>
        <v>0</v>
      </c>
      <c r="AI240" s="242" t="s">
        <v>1823</v>
      </c>
      <c r="AJ240" s="266"/>
      <c r="AK240" s="225">
        <v>0</v>
      </c>
      <c r="AL240" s="226">
        <v>0</v>
      </c>
      <c r="AM240" s="241">
        <v>0</v>
      </c>
      <c r="AN240" s="242" t="s">
        <v>1823</v>
      </c>
      <c r="AO240" s="239">
        <v>0</v>
      </c>
      <c r="AP240" s="242" t="s">
        <v>1823</v>
      </c>
      <c r="AQ240" s="229">
        <v>0</v>
      </c>
      <c r="AR240" s="230">
        <v>0</v>
      </c>
      <c r="AS240" s="241">
        <v>0</v>
      </c>
      <c r="AT240" s="242" t="s">
        <v>1823</v>
      </c>
      <c r="AU240" s="229">
        <v>0</v>
      </c>
      <c r="AV240" s="230">
        <v>0</v>
      </c>
      <c r="AW240" s="241">
        <v>0</v>
      </c>
      <c r="AX240" s="242" t="s">
        <v>1823</v>
      </c>
      <c r="AY240" s="239">
        <v>0</v>
      </c>
      <c r="AZ240" s="242" t="s">
        <v>1823</v>
      </c>
      <c r="BA240" s="229">
        <v>0</v>
      </c>
      <c r="BB240" s="229">
        <v>0</v>
      </c>
      <c r="BC240" s="241">
        <v>0</v>
      </c>
      <c r="BD240" s="242" t="s">
        <v>1823</v>
      </c>
      <c r="BE240" s="229">
        <v>0</v>
      </c>
      <c r="BF240" s="229">
        <v>0</v>
      </c>
      <c r="BG240" s="241">
        <v>0</v>
      </c>
      <c r="BH240" s="242" t="s">
        <v>1823</v>
      </c>
      <c r="BI240" s="229">
        <v>0</v>
      </c>
      <c r="BJ240" s="230">
        <v>0</v>
      </c>
      <c r="BK240" s="241">
        <v>0</v>
      </c>
      <c r="BL240" s="242" t="s">
        <v>1823</v>
      </c>
      <c r="BM240" s="241">
        <v>0</v>
      </c>
      <c r="BN240" s="242" t="s">
        <v>1823</v>
      </c>
      <c r="BO240" s="267"/>
      <c r="BP240" s="248"/>
      <c r="BQ240" s="249"/>
      <c r="BR240" s="248"/>
      <c r="BS240" s="249"/>
      <c r="BT240" s="248"/>
      <c r="BU240" s="249"/>
      <c r="BV240" s="248"/>
      <c r="BW240" s="249"/>
      <c r="BX240" s="248"/>
      <c r="BY240" s="249"/>
      <c r="BZ240" s="248"/>
      <c r="CA240" s="249"/>
      <c r="CB240" s="236" t="s">
        <v>82</v>
      </c>
      <c r="CQ240" s="240">
        <f t="shared" si="1187"/>
        <v>0</v>
      </c>
      <c r="CT240" s="437">
        <f t="shared" si="1117"/>
        <v>0</v>
      </c>
      <c r="CU240" s="437">
        <f t="shared" si="1118"/>
        <v>0</v>
      </c>
      <c r="CV240" s="437">
        <f t="shared" si="1119"/>
        <v>0</v>
      </c>
      <c r="CW240" s="437">
        <f t="shared" si="1137"/>
        <v>0</v>
      </c>
      <c r="CX240" s="437">
        <f t="shared" si="1120"/>
        <v>0</v>
      </c>
      <c r="CY240" s="437">
        <f t="shared" si="1121"/>
        <v>0</v>
      </c>
      <c r="CZ240" s="437">
        <f t="shared" si="1122"/>
        <v>0</v>
      </c>
      <c r="DA240" s="437">
        <f t="shared" si="1123"/>
        <v>0</v>
      </c>
      <c r="DB240" s="437">
        <f t="shared" si="1124"/>
        <v>0</v>
      </c>
      <c r="DC240" s="437">
        <f t="shared" si="1125"/>
        <v>0</v>
      </c>
      <c r="DD240" s="437">
        <f t="shared" si="1126"/>
        <v>0</v>
      </c>
      <c r="DE240" s="437">
        <f t="shared" si="1127"/>
        <v>0</v>
      </c>
      <c r="DF240" s="437">
        <f t="shared" si="1128"/>
        <v>0</v>
      </c>
      <c r="DG240" s="496">
        <f t="shared" si="1129"/>
        <v>0</v>
      </c>
      <c r="DH240" s="496">
        <f t="shared" si="1130"/>
        <v>0</v>
      </c>
      <c r="DI240" s="496">
        <f t="shared" si="1131"/>
        <v>0</v>
      </c>
      <c r="DJ240" s="496">
        <f t="shared" si="1132"/>
        <v>0</v>
      </c>
      <c r="DK240" s="437">
        <f t="shared" si="1133"/>
        <v>0</v>
      </c>
      <c r="DL240" s="633"/>
      <c r="DM240" s="633"/>
      <c r="DO240" s="447" t="e">
        <f t="shared" si="1161"/>
        <v>#REF!</v>
      </c>
      <c r="DP240" s="447" t="e">
        <f t="shared" si="1162"/>
        <v>#REF!</v>
      </c>
      <c r="DQ240" s="447" t="e">
        <f t="shared" si="1163"/>
        <v>#REF!</v>
      </c>
      <c r="DR240" s="447" t="e">
        <f t="shared" si="1164"/>
        <v>#REF!</v>
      </c>
      <c r="DS240" s="447" t="e">
        <f t="shared" si="1165"/>
        <v>#REF!</v>
      </c>
      <c r="DT240" s="447" t="e">
        <f t="shared" si="1166"/>
        <v>#REF!</v>
      </c>
      <c r="DU240" s="447" t="e">
        <f t="shared" si="1167"/>
        <v>#REF!</v>
      </c>
      <c r="DV240" s="447" t="e">
        <f t="shared" si="1168"/>
        <v>#REF!</v>
      </c>
      <c r="DW240" s="447" t="e">
        <f t="shared" si="1169"/>
        <v>#REF!</v>
      </c>
      <c r="DX240" s="447" t="e">
        <f t="shared" si="1170"/>
        <v>#REF!</v>
      </c>
      <c r="DY240" s="447" t="e">
        <f t="shared" si="1171"/>
        <v>#REF!</v>
      </c>
      <c r="DZ240" s="447" t="e">
        <f t="shared" si="1172"/>
        <v>#REF!</v>
      </c>
      <c r="EA240" s="447" t="e">
        <f t="shared" si="1173"/>
        <v>#REF!</v>
      </c>
      <c r="EB240" s="447" t="e">
        <f t="shared" si="1174"/>
        <v>#REF!</v>
      </c>
      <c r="EC240" s="447" t="e">
        <f t="shared" si="1175"/>
        <v>#REF!</v>
      </c>
      <c r="ED240" s="447" t="e">
        <f t="shared" si="1176"/>
        <v>#REF!</v>
      </c>
      <c r="EE240" s="240" t="e">
        <f t="shared" si="1177"/>
        <v>#REF!</v>
      </c>
    </row>
    <row r="241" spans="1:135" ht="16.5">
      <c r="A241" s="216" t="s">
        <v>1227</v>
      </c>
      <c r="B241" s="216" t="s">
        <v>31</v>
      </c>
      <c r="D241" s="222" t="s">
        <v>1118</v>
      </c>
      <c r="E241" s="216" t="s">
        <v>1040</v>
      </c>
      <c r="F241" s="222" t="s">
        <v>1118</v>
      </c>
      <c r="G241" s="411" t="s">
        <v>210</v>
      </c>
      <c r="H241" s="241">
        <f t="shared" si="1196"/>
        <v>0</v>
      </c>
      <c r="I241" s="242" t="s">
        <v>1823</v>
      </c>
      <c r="J241" s="241">
        <f t="shared" si="1197"/>
        <v>0</v>
      </c>
      <c r="K241" s="242" t="s">
        <v>1823</v>
      </c>
      <c r="L241" s="241">
        <f t="shared" si="1198"/>
        <v>0</v>
      </c>
      <c r="M241" s="242" t="s">
        <v>1823</v>
      </c>
      <c r="N241" s="241">
        <f t="shared" si="1199"/>
        <v>0</v>
      </c>
      <c r="O241" s="242" t="s">
        <v>1823</v>
      </c>
      <c r="P241" s="225">
        <v>0</v>
      </c>
      <c r="Q241" s="264">
        <v>0</v>
      </c>
      <c r="R241" s="225">
        <v>0</v>
      </c>
      <c r="S241" s="264">
        <v>0</v>
      </c>
      <c r="T241" s="263">
        <v>0</v>
      </c>
      <c r="U241" s="226">
        <v>0</v>
      </c>
      <c r="V241" s="225">
        <v>0</v>
      </c>
      <c r="W241" s="264">
        <v>0</v>
      </c>
      <c r="X241" s="315">
        <v>0</v>
      </c>
      <c r="Y241" s="227">
        <v>0</v>
      </c>
      <c r="Z241" s="239">
        <f t="shared" si="1200"/>
        <v>0</v>
      </c>
      <c r="AA241" s="242" t="s">
        <v>1823</v>
      </c>
      <c r="AB241" s="225">
        <v>0</v>
      </c>
      <c r="AC241" s="264">
        <v>0</v>
      </c>
      <c r="AD241" s="225">
        <v>0</v>
      </c>
      <c r="AE241" s="264">
        <v>0</v>
      </c>
      <c r="AF241" s="225">
        <v>0</v>
      </c>
      <c r="AG241" s="264">
        <v>0</v>
      </c>
      <c r="AH241" s="241">
        <f t="shared" si="1201"/>
        <v>0</v>
      </c>
      <c r="AI241" s="242" t="s">
        <v>1823</v>
      </c>
      <c r="AJ241" s="246"/>
      <c r="AK241" s="225">
        <v>0</v>
      </c>
      <c r="AL241" s="226">
        <v>0</v>
      </c>
      <c r="AM241" s="241">
        <v>0</v>
      </c>
      <c r="AN241" s="242" t="s">
        <v>1823</v>
      </c>
      <c r="AO241" s="226">
        <v>1</v>
      </c>
      <c r="AP241" s="227">
        <v>0</v>
      </c>
      <c r="AQ241" s="241">
        <f>+AO241</f>
        <v>1</v>
      </c>
      <c r="AR241" s="242" t="s">
        <v>1823</v>
      </c>
      <c r="AS241" s="229">
        <v>1</v>
      </c>
      <c r="AT241" s="230">
        <v>0</v>
      </c>
      <c r="AU241" s="229">
        <v>2</v>
      </c>
      <c r="AV241" s="230">
        <v>0</v>
      </c>
      <c r="AW241" s="229">
        <v>0</v>
      </c>
      <c r="AX241" s="230">
        <v>0</v>
      </c>
      <c r="AY241" s="239">
        <f>+AW241</f>
        <v>0</v>
      </c>
      <c r="AZ241" s="242" t="s">
        <v>1823</v>
      </c>
      <c r="BA241" s="229">
        <v>1</v>
      </c>
      <c r="BB241" s="230">
        <v>0</v>
      </c>
      <c r="BC241" s="229">
        <v>0</v>
      </c>
      <c r="BD241" s="230">
        <v>0</v>
      </c>
      <c r="BE241" s="229">
        <v>0</v>
      </c>
      <c r="BF241" s="229">
        <v>0</v>
      </c>
      <c r="BG241" s="241">
        <v>0</v>
      </c>
      <c r="BH241" s="242" t="s">
        <v>1823</v>
      </c>
      <c r="BI241" s="241">
        <v>0</v>
      </c>
      <c r="BJ241" s="242" t="s">
        <v>1823</v>
      </c>
      <c r="BK241" s="241">
        <v>0</v>
      </c>
      <c r="BL241" s="242" t="s">
        <v>1823</v>
      </c>
      <c r="BM241" s="241">
        <v>0</v>
      </c>
      <c r="BN241" s="242" t="s">
        <v>1823</v>
      </c>
      <c r="BO241" s="247"/>
      <c r="BP241" s="248"/>
      <c r="BQ241" s="249"/>
      <c r="BR241" s="248"/>
      <c r="BS241" s="249"/>
      <c r="BT241" s="248"/>
      <c r="BU241" s="249"/>
      <c r="BV241" s="248"/>
      <c r="BW241" s="249"/>
      <c r="BX241" s="248"/>
      <c r="BY241" s="249"/>
      <c r="BZ241" s="248"/>
      <c r="CA241" s="249"/>
      <c r="CB241" s="236" t="s">
        <v>82</v>
      </c>
      <c r="CQ241" s="240">
        <f t="shared" si="1187"/>
        <v>0</v>
      </c>
      <c r="CT241" s="437">
        <f t="shared" si="1117"/>
        <v>0</v>
      </c>
      <c r="CU241" s="437">
        <f t="shared" si="1118"/>
        <v>0</v>
      </c>
      <c r="CV241" s="437">
        <f t="shared" si="1119"/>
        <v>0</v>
      </c>
      <c r="CW241" s="437">
        <f t="shared" si="1137"/>
        <v>0</v>
      </c>
      <c r="CX241" s="437">
        <f t="shared" si="1120"/>
        <v>0</v>
      </c>
      <c r="CY241" s="437">
        <f t="shared" si="1121"/>
        <v>0</v>
      </c>
      <c r="CZ241" s="437">
        <f t="shared" si="1122"/>
        <v>0</v>
      </c>
      <c r="DA241" s="437">
        <f t="shared" si="1123"/>
        <v>0</v>
      </c>
      <c r="DB241" s="437">
        <f t="shared" si="1124"/>
        <v>0</v>
      </c>
      <c r="DC241" s="437">
        <f t="shared" si="1125"/>
        <v>0</v>
      </c>
      <c r="DD241" s="437">
        <f t="shared" si="1126"/>
        <v>0</v>
      </c>
      <c r="DE241" s="437">
        <f t="shared" si="1127"/>
        <v>0</v>
      </c>
      <c r="DF241" s="437">
        <f t="shared" si="1128"/>
        <v>0</v>
      </c>
      <c r="DG241" s="496">
        <f t="shared" si="1129"/>
        <v>0</v>
      </c>
      <c r="DH241" s="496">
        <f t="shared" si="1130"/>
        <v>0</v>
      </c>
      <c r="DI241" s="496">
        <f t="shared" si="1131"/>
        <v>0</v>
      </c>
      <c r="DJ241" s="496">
        <f t="shared" si="1132"/>
        <v>1</v>
      </c>
      <c r="DK241" s="437">
        <f t="shared" si="1133"/>
        <v>1</v>
      </c>
      <c r="DL241" s="633"/>
      <c r="DM241" s="633"/>
      <c r="DO241" s="447" t="e">
        <f t="shared" si="1161"/>
        <v>#REF!</v>
      </c>
      <c r="DP241" s="447" t="e">
        <f t="shared" si="1162"/>
        <v>#REF!</v>
      </c>
      <c r="DQ241" s="447" t="e">
        <f t="shared" si="1163"/>
        <v>#REF!</v>
      </c>
      <c r="DR241" s="447" t="e">
        <f t="shared" si="1164"/>
        <v>#REF!</v>
      </c>
      <c r="DS241" s="447" t="e">
        <f t="shared" si="1165"/>
        <v>#REF!</v>
      </c>
      <c r="DT241" s="447" t="e">
        <f t="shared" si="1166"/>
        <v>#REF!</v>
      </c>
      <c r="DU241" s="447" t="e">
        <f t="shared" si="1167"/>
        <v>#REF!</v>
      </c>
      <c r="DV241" s="447" t="e">
        <f t="shared" si="1168"/>
        <v>#REF!</v>
      </c>
      <c r="DW241" s="447" t="e">
        <f t="shared" si="1169"/>
        <v>#REF!</v>
      </c>
      <c r="DX241" s="447" t="e">
        <f t="shared" si="1170"/>
        <v>#REF!</v>
      </c>
      <c r="DY241" s="447" t="e">
        <f t="shared" si="1171"/>
        <v>#REF!</v>
      </c>
      <c r="DZ241" s="447" t="e">
        <f t="shared" si="1172"/>
        <v>#REF!</v>
      </c>
      <c r="EA241" s="447" t="e">
        <f t="shared" si="1173"/>
        <v>#REF!</v>
      </c>
      <c r="EB241" s="447" t="e">
        <f t="shared" si="1174"/>
        <v>#REF!</v>
      </c>
      <c r="EC241" s="447" t="e">
        <f t="shared" si="1175"/>
        <v>#REF!</v>
      </c>
      <c r="ED241" s="447" t="e">
        <f t="shared" si="1176"/>
        <v>#REF!</v>
      </c>
      <c r="EE241" s="240" t="e">
        <f t="shared" si="1177"/>
        <v>#REF!</v>
      </c>
    </row>
    <row r="242" spans="1:135" ht="16.5">
      <c r="A242" s="216" t="s">
        <v>1227</v>
      </c>
      <c r="B242" s="216" t="s">
        <v>31</v>
      </c>
      <c r="D242" s="222" t="s">
        <v>1118</v>
      </c>
      <c r="E242" s="216" t="s">
        <v>1040</v>
      </c>
      <c r="F242" s="222" t="s">
        <v>1118</v>
      </c>
      <c r="G242" s="411" t="s">
        <v>1616</v>
      </c>
      <c r="H242" s="241">
        <f t="shared" si="1196"/>
        <v>0</v>
      </c>
      <c r="I242" s="242" t="s">
        <v>1823</v>
      </c>
      <c r="J242" s="241">
        <f t="shared" si="1197"/>
        <v>0</v>
      </c>
      <c r="K242" s="242" t="s">
        <v>1823</v>
      </c>
      <c r="L242" s="241">
        <f t="shared" si="1198"/>
        <v>0</v>
      </c>
      <c r="M242" s="242" t="s">
        <v>1823</v>
      </c>
      <c r="N242" s="241">
        <f t="shared" si="1199"/>
        <v>0</v>
      </c>
      <c r="O242" s="242" t="s">
        <v>1823</v>
      </c>
      <c r="P242" s="225">
        <v>0</v>
      </c>
      <c r="Q242" s="264">
        <v>0</v>
      </c>
      <c r="R242" s="225">
        <v>0</v>
      </c>
      <c r="S242" s="264">
        <v>0</v>
      </c>
      <c r="T242" s="263">
        <v>0</v>
      </c>
      <c r="U242" s="226">
        <v>0</v>
      </c>
      <c r="V242" s="225">
        <v>0</v>
      </c>
      <c r="W242" s="264">
        <v>0</v>
      </c>
      <c r="X242" s="315">
        <v>0</v>
      </c>
      <c r="Y242" s="227">
        <v>0</v>
      </c>
      <c r="Z242" s="239">
        <f t="shared" si="1200"/>
        <v>0</v>
      </c>
      <c r="AA242" s="242" t="s">
        <v>1823</v>
      </c>
      <c r="AB242" s="225">
        <v>0</v>
      </c>
      <c r="AC242" s="264">
        <v>0</v>
      </c>
      <c r="AD242" s="225">
        <v>0</v>
      </c>
      <c r="AE242" s="264">
        <v>0</v>
      </c>
      <c r="AF242" s="225">
        <v>0</v>
      </c>
      <c r="AG242" s="264">
        <v>0</v>
      </c>
      <c r="AH242" s="241">
        <f t="shared" si="1201"/>
        <v>0</v>
      </c>
      <c r="AI242" s="242" t="s">
        <v>1823</v>
      </c>
      <c r="AJ242" s="246"/>
      <c r="AK242" s="225">
        <v>0</v>
      </c>
      <c r="AL242" s="227">
        <v>0</v>
      </c>
      <c r="AM242" s="241">
        <v>0</v>
      </c>
      <c r="AN242" s="242" t="s">
        <v>1823</v>
      </c>
      <c r="AO242" s="226">
        <v>0</v>
      </c>
      <c r="AP242" s="227">
        <v>0</v>
      </c>
      <c r="AQ242" s="241">
        <v>0</v>
      </c>
      <c r="AR242" s="242" t="s">
        <v>1823</v>
      </c>
      <c r="AS242" s="241">
        <v>0</v>
      </c>
      <c r="AT242" s="242" t="s">
        <v>1823</v>
      </c>
      <c r="AU242" s="229">
        <v>0</v>
      </c>
      <c r="AV242" s="230">
        <v>0</v>
      </c>
      <c r="AW242" s="229">
        <v>0</v>
      </c>
      <c r="AX242" s="230">
        <v>0</v>
      </c>
      <c r="AY242" s="239">
        <f>+BA242</f>
        <v>0</v>
      </c>
      <c r="AZ242" s="242" t="s">
        <v>1823</v>
      </c>
      <c r="BA242" s="229">
        <v>0</v>
      </c>
      <c r="BB242" s="230">
        <v>0</v>
      </c>
      <c r="BC242" s="229">
        <v>0</v>
      </c>
      <c r="BD242" s="230">
        <v>0</v>
      </c>
      <c r="BE242" s="229">
        <v>0</v>
      </c>
      <c r="BF242" s="229">
        <v>0</v>
      </c>
      <c r="BG242" s="241">
        <v>0</v>
      </c>
      <c r="BH242" s="242" t="s">
        <v>1823</v>
      </c>
      <c r="BI242" s="241">
        <v>0</v>
      </c>
      <c r="BJ242" s="242" t="s">
        <v>1823</v>
      </c>
      <c r="BK242" s="241">
        <v>0</v>
      </c>
      <c r="BL242" s="242" t="s">
        <v>1823</v>
      </c>
      <c r="BM242" s="241">
        <v>0</v>
      </c>
      <c r="BN242" s="242" t="s">
        <v>1823</v>
      </c>
      <c r="BO242" s="247"/>
      <c r="BP242" s="248"/>
      <c r="BQ242" s="249"/>
      <c r="BR242" s="248"/>
      <c r="BS242" s="249"/>
      <c r="BT242" s="248"/>
      <c r="BU242" s="249"/>
      <c r="BV242" s="248"/>
      <c r="BW242" s="249"/>
      <c r="BX242" s="248"/>
      <c r="BY242" s="249"/>
      <c r="BZ242" s="248"/>
      <c r="CA242" s="249"/>
      <c r="CB242" s="250" t="s">
        <v>260</v>
      </c>
      <c r="CC242" s="238" t="s">
        <v>745</v>
      </c>
      <c r="CD242" s="238"/>
      <c r="CQ242" s="240">
        <f t="shared" si="1187"/>
        <v>0</v>
      </c>
      <c r="CT242" s="437">
        <f t="shared" si="1117"/>
        <v>0</v>
      </c>
      <c r="CU242" s="437">
        <f t="shared" si="1118"/>
        <v>0</v>
      </c>
      <c r="CV242" s="437">
        <f t="shared" si="1119"/>
        <v>0</v>
      </c>
      <c r="CW242" s="437">
        <f t="shared" si="1137"/>
        <v>0</v>
      </c>
      <c r="CX242" s="437">
        <f t="shared" si="1120"/>
        <v>0</v>
      </c>
      <c r="CY242" s="437">
        <f t="shared" si="1121"/>
        <v>0</v>
      </c>
      <c r="CZ242" s="437">
        <f t="shared" si="1122"/>
        <v>0</v>
      </c>
      <c r="DA242" s="437">
        <f t="shared" si="1123"/>
        <v>0</v>
      </c>
      <c r="DB242" s="437">
        <f t="shared" si="1124"/>
        <v>0</v>
      </c>
      <c r="DC242" s="437">
        <f t="shared" si="1125"/>
        <v>0</v>
      </c>
      <c r="DD242" s="437">
        <f t="shared" si="1126"/>
        <v>0</v>
      </c>
      <c r="DE242" s="437">
        <f t="shared" si="1127"/>
        <v>0</v>
      </c>
      <c r="DF242" s="437">
        <f t="shared" si="1128"/>
        <v>0</v>
      </c>
      <c r="DG242" s="496">
        <f t="shared" si="1129"/>
        <v>0</v>
      </c>
      <c r="DH242" s="496">
        <f t="shared" si="1130"/>
        <v>0</v>
      </c>
      <c r="DI242" s="496">
        <f t="shared" si="1131"/>
        <v>0</v>
      </c>
      <c r="DJ242" s="496">
        <f t="shared" si="1132"/>
        <v>0</v>
      </c>
      <c r="DK242" s="437">
        <f t="shared" si="1133"/>
        <v>0</v>
      </c>
      <c r="DL242" s="633"/>
      <c r="DM242" s="633"/>
      <c r="DN242" s="51"/>
      <c r="DO242" s="447" t="e">
        <f t="shared" si="1161"/>
        <v>#REF!</v>
      </c>
      <c r="DP242" s="447" t="e">
        <f t="shared" si="1162"/>
        <v>#REF!</v>
      </c>
      <c r="DQ242" s="447" t="e">
        <f t="shared" si="1163"/>
        <v>#REF!</v>
      </c>
      <c r="DR242" s="447" t="e">
        <f t="shared" si="1164"/>
        <v>#REF!</v>
      </c>
      <c r="DS242" s="447" t="e">
        <f t="shared" si="1165"/>
        <v>#REF!</v>
      </c>
      <c r="DT242" s="447" t="e">
        <f t="shared" si="1166"/>
        <v>#REF!</v>
      </c>
      <c r="DU242" s="447" t="e">
        <f t="shared" si="1167"/>
        <v>#REF!</v>
      </c>
      <c r="DV242" s="447" t="e">
        <f t="shared" si="1168"/>
        <v>#REF!</v>
      </c>
      <c r="DW242" s="447" t="e">
        <f t="shared" si="1169"/>
        <v>#REF!</v>
      </c>
      <c r="DX242" s="447" t="e">
        <f t="shared" si="1170"/>
        <v>#REF!</v>
      </c>
      <c r="DY242" s="447" t="e">
        <f t="shared" si="1171"/>
        <v>#REF!</v>
      </c>
      <c r="DZ242" s="447" t="e">
        <f t="shared" si="1172"/>
        <v>#REF!</v>
      </c>
      <c r="EA242" s="447" t="e">
        <f t="shared" si="1173"/>
        <v>#REF!</v>
      </c>
      <c r="EB242" s="447" t="e">
        <f t="shared" si="1174"/>
        <v>#REF!</v>
      </c>
      <c r="EC242" s="447" t="e">
        <f t="shared" si="1175"/>
        <v>#REF!</v>
      </c>
      <c r="ED242" s="447" t="e">
        <f t="shared" si="1176"/>
        <v>#REF!</v>
      </c>
      <c r="EE242" s="240" t="e">
        <f t="shared" si="1177"/>
        <v>#REF!</v>
      </c>
    </row>
    <row r="243" spans="1:135" s="894" customFormat="1" ht="17.25" thickBot="1">
      <c r="A243" s="926" t="s">
        <v>546</v>
      </c>
      <c r="B243" s="894" t="s">
        <v>31</v>
      </c>
      <c r="C243" s="926" t="s">
        <v>1064</v>
      </c>
      <c r="D243" s="927" t="s">
        <v>1118</v>
      </c>
      <c r="E243" s="894" t="s">
        <v>1040</v>
      </c>
      <c r="F243" s="927" t="s">
        <v>1118</v>
      </c>
      <c r="G243" s="956" t="s">
        <v>211</v>
      </c>
      <c r="H243" s="928">
        <f t="shared" si="1196"/>
        <v>0</v>
      </c>
      <c r="I243" s="929" t="s">
        <v>1823</v>
      </c>
      <c r="J243" s="928">
        <f t="shared" si="1197"/>
        <v>0</v>
      </c>
      <c r="K243" s="929" t="s">
        <v>1823</v>
      </c>
      <c r="L243" s="928">
        <f t="shared" si="1198"/>
        <v>0</v>
      </c>
      <c r="M243" s="929" t="s">
        <v>1823</v>
      </c>
      <c r="N243" s="928">
        <f t="shared" si="1199"/>
        <v>0</v>
      </c>
      <c r="O243" s="929" t="s">
        <v>1823</v>
      </c>
      <c r="P243" s="930">
        <v>0</v>
      </c>
      <c r="Q243" s="931">
        <v>0</v>
      </c>
      <c r="R243" s="930">
        <v>0</v>
      </c>
      <c r="S243" s="931">
        <v>0</v>
      </c>
      <c r="T243" s="932">
        <v>0</v>
      </c>
      <c r="U243" s="915">
        <v>0</v>
      </c>
      <c r="V243" s="930">
        <v>0</v>
      </c>
      <c r="W243" s="931">
        <v>0</v>
      </c>
      <c r="X243" s="933">
        <v>0</v>
      </c>
      <c r="Y243" s="916">
        <v>0</v>
      </c>
      <c r="Z243" s="906">
        <f t="shared" si="1200"/>
        <v>0</v>
      </c>
      <c r="AA243" s="929" t="s">
        <v>1823</v>
      </c>
      <c r="AB243" s="930">
        <v>0</v>
      </c>
      <c r="AC243" s="931">
        <v>0</v>
      </c>
      <c r="AD243" s="930">
        <v>0</v>
      </c>
      <c r="AE243" s="931">
        <v>0</v>
      </c>
      <c r="AF243" s="930">
        <v>0</v>
      </c>
      <c r="AG243" s="931">
        <v>0</v>
      </c>
      <c r="AH243" s="928">
        <f t="shared" si="1201"/>
        <v>0</v>
      </c>
      <c r="AI243" s="929" t="s">
        <v>1823</v>
      </c>
      <c r="AJ243" s="910"/>
      <c r="AK243" s="930">
        <v>0</v>
      </c>
      <c r="AL243" s="916">
        <v>0</v>
      </c>
      <c r="AM243" s="928">
        <v>0</v>
      </c>
      <c r="AN243" s="929" t="s">
        <v>1823</v>
      </c>
      <c r="AO243" s="915">
        <v>0</v>
      </c>
      <c r="AP243" s="916">
        <v>0</v>
      </c>
      <c r="AQ243" s="928">
        <v>0</v>
      </c>
      <c r="AR243" s="929" t="s">
        <v>1823</v>
      </c>
      <c r="AS243" s="913">
        <v>0</v>
      </c>
      <c r="AT243" s="914">
        <v>0</v>
      </c>
      <c r="AU243" s="913">
        <v>0</v>
      </c>
      <c r="AV243" s="914">
        <v>0</v>
      </c>
      <c r="AW243" s="913">
        <v>0</v>
      </c>
      <c r="AX243" s="914">
        <v>0</v>
      </c>
      <c r="AY243" s="906">
        <f>+BA243</f>
        <v>0</v>
      </c>
      <c r="AZ243" s="929" t="s">
        <v>1823</v>
      </c>
      <c r="BA243" s="913">
        <v>0</v>
      </c>
      <c r="BB243" s="914">
        <v>0</v>
      </c>
      <c r="BC243" s="913">
        <v>0</v>
      </c>
      <c r="BD243" s="914">
        <v>0</v>
      </c>
      <c r="BE243" s="913">
        <v>0</v>
      </c>
      <c r="BF243" s="913">
        <v>0</v>
      </c>
      <c r="BG243" s="928">
        <v>0</v>
      </c>
      <c r="BH243" s="929" t="s">
        <v>1823</v>
      </c>
      <c r="BI243" s="928">
        <v>0</v>
      </c>
      <c r="BJ243" s="929" t="s">
        <v>1823</v>
      </c>
      <c r="BK243" s="928">
        <v>0</v>
      </c>
      <c r="BL243" s="929" t="s">
        <v>1823</v>
      </c>
      <c r="BM243" s="928">
        <v>0</v>
      </c>
      <c r="BN243" s="929" t="s">
        <v>1823</v>
      </c>
      <c r="BO243" s="917"/>
      <c r="BP243" s="918"/>
      <c r="BQ243" s="919"/>
      <c r="BR243" s="918"/>
      <c r="BS243" s="919"/>
      <c r="BT243" s="918"/>
      <c r="BU243" s="919"/>
      <c r="BV243" s="918"/>
      <c r="BW243" s="919"/>
      <c r="BX243" s="918"/>
      <c r="BY243" s="919"/>
      <c r="BZ243" s="918"/>
      <c r="CA243" s="919"/>
      <c r="CB243" s="934" t="s">
        <v>82</v>
      </c>
      <c r="CQ243" s="921">
        <f t="shared" si="1187"/>
        <v>0</v>
      </c>
      <c r="CT243" s="922">
        <f t="shared" si="1117"/>
        <v>0</v>
      </c>
      <c r="CU243" s="922">
        <f t="shared" si="1118"/>
        <v>0</v>
      </c>
      <c r="CV243" s="922">
        <f t="shared" si="1119"/>
        <v>0</v>
      </c>
      <c r="CW243" s="922">
        <f t="shared" si="1137"/>
        <v>0</v>
      </c>
      <c r="CX243" s="922">
        <f t="shared" si="1120"/>
        <v>0</v>
      </c>
      <c r="CY243" s="922">
        <f t="shared" si="1121"/>
        <v>0</v>
      </c>
      <c r="CZ243" s="922">
        <f t="shared" si="1122"/>
        <v>0</v>
      </c>
      <c r="DA243" s="922">
        <f t="shared" si="1123"/>
        <v>0</v>
      </c>
      <c r="DB243" s="922">
        <f t="shared" si="1124"/>
        <v>0</v>
      </c>
      <c r="DC243" s="922">
        <f t="shared" si="1125"/>
        <v>0</v>
      </c>
      <c r="DD243" s="922">
        <f t="shared" si="1126"/>
        <v>0</v>
      </c>
      <c r="DE243" s="922">
        <f t="shared" si="1127"/>
        <v>0</v>
      </c>
      <c r="DF243" s="922">
        <f t="shared" si="1128"/>
        <v>0</v>
      </c>
      <c r="DG243" s="923">
        <f t="shared" si="1129"/>
        <v>0</v>
      </c>
      <c r="DH243" s="923">
        <f t="shared" si="1130"/>
        <v>0</v>
      </c>
      <c r="DI243" s="923">
        <f t="shared" si="1131"/>
        <v>0</v>
      </c>
      <c r="DJ243" s="923">
        <f t="shared" si="1132"/>
        <v>0</v>
      </c>
      <c r="DK243" s="922">
        <f t="shared" si="1133"/>
        <v>0</v>
      </c>
      <c r="DL243" s="922"/>
      <c r="DM243" s="922"/>
      <c r="DN243" s="926" t="s">
        <v>1500</v>
      </c>
      <c r="DO243" s="935" t="e">
        <f t="shared" si="1161"/>
        <v>#REF!</v>
      </c>
      <c r="DP243" s="935" t="e">
        <f t="shared" si="1162"/>
        <v>#REF!</v>
      </c>
      <c r="DQ243" s="935" t="e">
        <f t="shared" si="1163"/>
        <v>#REF!</v>
      </c>
      <c r="DR243" s="935" t="e">
        <f t="shared" si="1164"/>
        <v>#REF!</v>
      </c>
      <c r="DS243" s="935" t="e">
        <f t="shared" si="1165"/>
        <v>#REF!</v>
      </c>
      <c r="DT243" s="935" t="e">
        <f t="shared" si="1166"/>
        <v>#REF!</v>
      </c>
      <c r="DU243" s="935" t="e">
        <f t="shared" si="1167"/>
        <v>#REF!</v>
      </c>
      <c r="DV243" s="935" t="e">
        <f t="shared" si="1168"/>
        <v>#REF!</v>
      </c>
      <c r="DW243" s="935" t="e">
        <f t="shared" si="1169"/>
        <v>#REF!</v>
      </c>
      <c r="DX243" s="935" t="e">
        <f t="shared" si="1170"/>
        <v>#REF!</v>
      </c>
      <c r="DY243" s="935" t="e">
        <f t="shared" si="1171"/>
        <v>#REF!</v>
      </c>
      <c r="DZ243" s="935" t="e">
        <f t="shared" si="1172"/>
        <v>#REF!</v>
      </c>
      <c r="EA243" s="935" t="e">
        <f t="shared" si="1173"/>
        <v>#REF!</v>
      </c>
      <c r="EB243" s="935" t="e">
        <f t="shared" si="1174"/>
        <v>#REF!</v>
      </c>
      <c r="EC243" s="935" t="e">
        <f t="shared" si="1175"/>
        <v>#REF!</v>
      </c>
      <c r="ED243" s="935" t="e">
        <f t="shared" si="1176"/>
        <v>#REF!</v>
      </c>
      <c r="EE243" s="921" t="e">
        <f t="shared" si="1177"/>
        <v>#REF!</v>
      </c>
    </row>
    <row r="244" spans="1:135" ht="17.25" thickTop="1">
      <c r="A244" s="216" t="s">
        <v>1227</v>
      </c>
      <c r="B244" s="216" t="s">
        <v>31</v>
      </c>
      <c r="D244" s="222" t="s">
        <v>269</v>
      </c>
      <c r="E244" s="216" t="s">
        <v>1040</v>
      </c>
      <c r="F244" s="222" t="s">
        <v>363</v>
      </c>
      <c r="G244" s="411" t="s">
        <v>1466</v>
      </c>
      <c r="H244" s="239">
        <f>+J244</f>
        <v>34</v>
      </c>
      <c r="I244" s="242" t="s">
        <v>1823</v>
      </c>
      <c r="J244" s="239">
        <f>+L244</f>
        <v>34</v>
      </c>
      <c r="K244" s="242" t="s">
        <v>1823</v>
      </c>
      <c r="L244" s="239">
        <f>+N244</f>
        <v>34</v>
      </c>
      <c r="M244" s="242" t="s">
        <v>1823</v>
      </c>
      <c r="N244" s="239">
        <f>+P244</f>
        <v>34</v>
      </c>
      <c r="O244" s="242" t="s">
        <v>1823</v>
      </c>
      <c r="P244" s="226">
        <v>34</v>
      </c>
      <c r="Q244" s="227">
        <v>0</v>
      </c>
      <c r="R244" s="241">
        <f t="shared" ref="R244:R248" si="1202">+T244</f>
        <v>33</v>
      </c>
      <c r="S244" s="242" t="s">
        <v>1823</v>
      </c>
      <c r="T244" s="226">
        <v>33</v>
      </c>
      <c r="U244" s="227">
        <v>0</v>
      </c>
      <c r="V244" s="226">
        <v>34</v>
      </c>
      <c r="W244" s="227">
        <v>0</v>
      </c>
      <c r="X244" s="225">
        <v>34</v>
      </c>
      <c r="Y244" s="227">
        <v>0</v>
      </c>
      <c r="Z244" s="239">
        <f>+X244</f>
        <v>34</v>
      </c>
      <c r="AA244" s="252" t="s">
        <v>1823</v>
      </c>
      <c r="AB244" s="523">
        <v>38</v>
      </c>
      <c r="AC244" s="524">
        <v>0</v>
      </c>
      <c r="AD244" s="263">
        <v>26</v>
      </c>
      <c r="AE244" s="264">
        <v>0</v>
      </c>
      <c r="AF244" s="226">
        <v>24</v>
      </c>
      <c r="AG244" s="227">
        <v>0</v>
      </c>
      <c r="AH244" s="239">
        <f>+AF244</f>
        <v>24</v>
      </c>
      <c r="AI244" s="242" t="s">
        <v>1823</v>
      </c>
      <c r="AJ244" s="310"/>
      <c r="AK244" s="523">
        <v>20</v>
      </c>
      <c r="AL244" s="524"/>
      <c r="AM244" s="442">
        <f>+AK244</f>
        <v>20</v>
      </c>
      <c r="AN244" s="481" t="s">
        <v>1823</v>
      </c>
      <c r="AO244" s="536">
        <f>+AM244</f>
        <v>20</v>
      </c>
      <c r="AP244" s="539" t="s">
        <v>1823</v>
      </c>
      <c r="AQ244" s="442">
        <f>+AO244</f>
        <v>20</v>
      </c>
      <c r="AR244" s="443" t="s">
        <v>1823</v>
      </c>
      <c r="AS244" s="442">
        <f>+AQ244</f>
        <v>20</v>
      </c>
      <c r="AT244" s="443" t="s">
        <v>1823</v>
      </c>
      <c r="AU244" s="229">
        <v>0</v>
      </c>
      <c r="AV244" s="230">
        <v>0</v>
      </c>
      <c r="AW244" s="229"/>
      <c r="AX244" s="230"/>
      <c r="AY244" s="239">
        <v>0</v>
      </c>
      <c r="AZ244" s="242" t="s">
        <v>1823</v>
      </c>
      <c r="BA244" s="229">
        <v>0</v>
      </c>
      <c r="BB244" s="229">
        <v>0</v>
      </c>
      <c r="BC244" s="241">
        <v>0</v>
      </c>
      <c r="BD244" s="242" t="s">
        <v>1823</v>
      </c>
      <c r="BE244" s="229">
        <v>0</v>
      </c>
      <c r="BF244" s="229">
        <v>0</v>
      </c>
      <c r="BG244" s="241">
        <v>0</v>
      </c>
      <c r="BH244" s="242" t="s">
        <v>1823</v>
      </c>
      <c r="BI244" s="229">
        <v>0</v>
      </c>
      <c r="BJ244" s="230">
        <v>0</v>
      </c>
      <c r="BK244" s="241">
        <v>0</v>
      </c>
      <c r="BL244" s="242" t="s">
        <v>1823</v>
      </c>
      <c r="BM244" s="241">
        <v>0</v>
      </c>
      <c r="BN244" s="242" t="s">
        <v>1823</v>
      </c>
      <c r="BO244" s="267"/>
      <c r="BP244" s="248"/>
      <c r="BQ244" s="249"/>
      <c r="BR244" s="248"/>
      <c r="BS244" s="249"/>
      <c r="BT244" s="248"/>
      <c r="BU244" s="249"/>
      <c r="BV244" s="248"/>
      <c r="BW244" s="249"/>
      <c r="BX244" s="248"/>
      <c r="BY244" s="249"/>
      <c r="BZ244" s="248"/>
      <c r="CA244" s="249"/>
      <c r="CB244" s="250" t="s">
        <v>260</v>
      </c>
      <c r="CC244" s="238" t="s">
        <v>667</v>
      </c>
      <c r="CD244" s="238"/>
      <c r="CE244" s="226"/>
      <c r="CF244" s="227"/>
      <c r="CQ244" s="240">
        <f t="shared" si="1187"/>
        <v>38</v>
      </c>
      <c r="CT244" s="437">
        <f t="shared" si="1117"/>
        <v>34</v>
      </c>
      <c r="CU244" s="437">
        <f t="shared" si="1118"/>
        <v>34</v>
      </c>
      <c r="CV244" s="437">
        <f t="shared" si="1119"/>
        <v>34</v>
      </c>
      <c r="CW244" s="437">
        <f t="shared" si="1137"/>
        <v>34</v>
      </c>
      <c r="CX244" s="437">
        <f t="shared" si="1120"/>
        <v>34</v>
      </c>
      <c r="CY244" s="437">
        <f t="shared" si="1121"/>
        <v>33</v>
      </c>
      <c r="CZ244" s="437">
        <f t="shared" si="1122"/>
        <v>33</v>
      </c>
      <c r="DA244" s="437">
        <f t="shared" si="1123"/>
        <v>34</v>
      </c>
      <c r="DB244" s="437">
        <f t="shared" si="1124"/>
        <v>34</v>
      </c>
      <c r="DC244" s="437">
        <f t="shared" si="1125"/>
        <v>34</v>
      </c>
      <c r="DD244" s="437">
        <f t="shared" si="1126"/>
        <v>38</v>
      </c>
      <c r="DE244" s="437">
        <f t="shared" si="1127"/>
        <v>26</v>
      </c>
      <c r="DF244" s="437">
        <f t="shared" si="1128"/>
        <v>24</v>
      </c>
      <c r="DG244" s="496">
        <f t="shared" si="1129"/>
        <v>24</v>
      </c>
      <c r="DH244" s="496">
        <f t="shared" si="1130"/>
        <v>20</v>
      </c>
      <c r="DI244" s="496">
        <f t="shared" si="1131"/>
        <v>20</v>
      </c>
      <c r="DJ244" s="496">
        <f t="shared" si="1132"/>
        <v>20</v>
      </c>
      <c r="DK244" s="437">
        <f t="shared" si="1133"/>
        <v>20</v>
      </c>
      <c r="DL244" s="633"/>
      <c r="DM244" s="633"/>
      <c r="DO244" s="447" t="e">
        <f t="shared" si="1161"/>
        <v>#REF!</v>
      </c>
      <c r="DP244" s="447" t="e">
        <f t="shared" si="1162"/>
        <v>#REF!</v>
      </c>
      <c r="DQ244" s="447" t="e">
        <f t="shared" si="1163"/>
        <v>#REF!</v>
      </c>
      <c r="DR244" s="447" t="e">
        <f t="shared" si="1164"/>
        <v>#REF!</v>
      </c>
      <c r="DS244" s="447" t="e">
        <f t="shared" si="1165"/>
        <v>#REF!</v>
      </c>
      <c r="DT244" s="447" t="e">
        <f t="shared" si="1166"/>
        <v>#REF!</v>
      </c>
      <c r="DU244" s="447" t="e">
        <f t="shared" si="1167"/>
        <v>#REF!</v>
      </c>
      <c r="DV244" s="447" t="e">
        <f t="shared" si="1168"/>
        <v>#REF!</v>
      </c>
      <c r="DW244" s="447" t="e">
        <f t="shared" si="1169"/>
        <v>#REF!</v>
      </c>
      <c r="DX244" s="447" t="e">
        <f t="shared" si="1170"/>
        <v>#REF!</v>
      </c>
      <c r="DY244" s="447" t="e">
        <f t="shared" si="1171"/>
        <v>#REF!</v>
      </c>
      <c r="DZ244" s="447" t="e">
        <f t="shared" si="1172"/>
        <v>#REF!</v>
      </c>
      <c r="EA244" s="447" t="e">
        <f t="shared" si="1173"/>
        <v>#REF!</v>
      </c>
      <c r="EB244" s="447" t="e">
        <f t="shared" si="1174"/>
        <v>#REF!</v>
      </c>
      <c r="EC244" s="447" t="e">
        <f t="shared" si="1175"/>
        <v>#REF!</v>
      </c>
      <c r="ED244" s="447" t="e">
        <f t="shared" si="1176"/>
        <v>#REF!</v>
      </c>
      <c r="EE244" s="240" t="e">
        <f t="shared" si="1177"/>
        <v>#REF!</v>
      </c>
    </row>
    <row r="245" spans="1:135" ht="16.5">
      <c r="A245" s="216" t="s">
        <v>1227</v>
      </c>
      <c r="B245" s="216" t="s">
        <v>31</v>
      </c>
      <c r="D245" s="222" t="s">
        <v>269</v>
      </c>
      <c r="E245" s="216" t="s">
        <v>1040</v>
      </c>
      <c r="F245" s="222" t="s">
        <v>363</v>
      </c>
      <c r="G245" s="411" t="s">
        <v>1465</v>
      </c>
      <c r="H245" s="239">
        <f>+J245</f>
        <v>2</v>
      </c>
      <c r="I245" s="242" t="s">
        <v>1823</v>
      </c>
      <c r="J245" s="239">
        <f>+L245</f>
        <v>2</v>
      </c>
      <c r="K245" s="242" t="s">
        <v>1823</v>
      </c>
      <c r="L245" s="239">
        <f>+N245</f>
        <v>2</v>
      </c>
      <c r="M245" s="242" t="s">
        <v>1823</v>
      </c>
      <c r="N245" s="239">
        <f>+P245</f>
        <v>2</v>
      </c>
      <c r="O245" s="242" t="s">
        <v>1823</v>
      </c>
      <c r="P245" s="226">
        <v>2</v>
      </c>
      <c r="Q245" s="227">
        <v>0</v>
      </c>
      <c r="R245" s="241">
        <f t="shared" si="1202"/>
        <v>1</v>
      </c>
      <c r="S245" s="242" t="s">
        <v>1823</v>
      </c>
      <c r="T245" s="226">
        <v>1</v>
      </c>
      <c r="U245" s="227">
        <v>0</v>
      </c>
      <c r="V245" s="226">
        <v>4</v>
      </c>
      <c r="W245" s="227">
        <v>0</v>
      </c>
      <c r="X245" s="225">
        <v>4</v>
      </c>
      <c r="Y245" s="227">
        <v>0</v>
      </c>
      <c r="Z245" s="558">
        <f>+X245</f>
        <v>4</v>
      </c>
      <c r="AA245" s="561" t="s">
        <v>1823</v>
      </c>
      <c r="AB245" s="523">
        <v>2</v>
      </c>
      <c r="AC245" s="524">
        <v>0</v>
      </c>
      <c r="AD245" s="263">
        <v>0</v>
      </c>
      <c r="AE245" s="264">
        <v>0</v>
      </c>
      <c r="AF245" s="226">
        <v>3</v>
      </c>
      <c r="AG245" s="227">
        <v>0</v>
      </c>
      <c r="AH245" s="239">
        <f>+AF245</f>
        <v>3</v>
      </c>
      <c r="AI245" s="242" t="s">
        <v>1823</v>
      </c>
      <c r="AJ245" s="310"/>
      <c r="AK245" s="523">
        <v>2</v>
      </c>
      <c r="AL245" s="524"/>
      <c r="AM245" s="239">
        <f>+AO245</f>
        <v>0</v>
      </c>
      <c r="AN245" s="252" t="s">
        <v>1823</v>
      </c>
      <c r="AO245" s="529">
        <f>+AQ245</f>
        <v>0</v>
      </c>
      <c r="AP245" s="530" t="s">
        <v>1823</v>
      </c>
      <c r="AQ245" s="239">
        <f>+AS245</f>
        <v>0</v>
      </c>
      <c r="AR245" s="242" t="s">
        <v>1823</v>
      </c>
      <c r="AS245" s="241">
        <f>+AU245</f>
        <v>0</v>
      </c>
      <c r="AT245" s="242" t="s">
        <v>1823</v>
      </c>
      <c r="AU245" s="241">
        <f>+BO245</f>
        <v>0</v>
      </c>
      <c r="AV245" s="242" t="s">
        <v>1823</v>
      </c>
      <c r="AW245" s="252"/>
      <c r="AX245" s="242"/>
      <c r="AY245" s="239">
        <v>0</v>
      </c>
      <c r="AZ245" s="242" t="s">
        <v>1823</v>
      </c>
      <c r="BA245" s="229">
        <v>0</v>
      </c>
      <c r="BB245" s="229">
        <v>0</v>
      </c>
      <c r="BC245" s="241">
        <v>0</v>
      </c>
      <c r="BD245" s="242" t="s">
        <v>1823</v>
      </c>
      <c r="BE245" s="229">
        <v>0</v>
      </c>
      <c r="BF245" s="229">
        <v>0</v>
      </c>
      <c r="BG245" s="241">
        <v>0</v>
      </c>
      <c r="BH245" s="242" t="s">
        <v>1823</v>
      </c>
      <c r="BI245" s="229">
        <v>0</v>
      </c>
      <c r="BJ245" s="230">
        <v>0</v>
      </c>
      <c r="BK245" s="241">
        <v>0</v>
      </c>
      <c r="BL245" s="242" t="s">
        <v>1823</v>
      </c>
      <c r="BM245" s="241">
        <v>0</v>
      </c>
      <c r="BN245" s="242" t="s">
        <v>1823</v>
      </c>
      <c r="BO245" s="267"/>
      <c r="BP245" s="248"/>
      <c r="BQ245" s="249"/>
      <c r="BR245" s="248"/>
      <c r="BS245" s="249"/>
      <c r="BT245" s="248"/>
      <c r="BU245" s="249"/>
      <c r="BV245" s="248"/>
      <c r="BW245" s="249"/>
      <c r="BX245" s="248"/>
      <c r="BY245" s="249"/>
      <c r="BZ245" s="248"/>
      <c r="CA245" s="249"/>
      <c r="CB245" s="250"/>
      <c r="CC245" s="238"/>
      <c r="CD245" s="238"/>
      <c r="CE245" s="226"/>
      <c r="CF245" s="227"/>
      <c r="CQ245" s="240">
        <f t="shared" si="1187"/>
        <v>4</v>
      </c>
      <c r="CT245" s="437">
        <f t="shared" si="1117"/>
        <v>2</v>
      </c>
      <c r="CU245" s="437">
        <f t="shared" si="1118"/>
        <v>2</v>
      </c>
      <c r="CV245" s="437">
        <f t="shared" si="1119"/>
        <v>2</v>
      </c>
      <c r="CW245" s="437">
        <f t="shared" si="1137"/>
        <v>2</v>
      </c>
      <c r="CX245" s="437">
        <f t="shared" si="1120"/>
        <v>2</v>
      </c>
      <c r="CY245" s="437">
        <f t="shared" si="1121"/>
        <v>1</v>
      </c>
      <c r="CZ245" s="437">
        <f t="shared" si="1122"/>
        <v>1</v>
      </c>
      <c r="DA245" s="437">
        <f t="shared" si="1123"/>
        <v>4</v>
      </c>
      <c r="DB245" s="437">
        <f t="shared" si="1124"/>
        <v>4</v>
      </c>
      <c r="DC245" s="437">
        <f t="shared" si="1125"/>
        <v>4</v>
      </c>
      <c r="DD245" s="437">
        <f t="shared" si="1126"/>
        <v>2</v>
      </c>
      <c r="DE245" s="437">
        <f t="shared" si="1127"/>
        <v>0</v>
      </c>
      <c r="DF245" s="437">
        <f t="shared" si="1128"/>
        <v>3</v>
      </c>
      <c r="DG245" s="496">
        <f t="shared" si="1129"/>
        <v>3</v>
      </c>
      <c r="DH245" s="496">
        <f t="shared" si="1130"/>
        <v>2</v>
      </c>
      <c r="DI245" s="496">
        <f t="shared" si="1131"/>
        <v>0</v>
      </c>
      <c r="DJ245" s="496">
        <f t="shared" si="1132"/>
        <v>0</v>
      </c>
      <c r="DK245" s="437">
        <f t="shared" si="1133"/>
        <v>0</v>
      </c>
      <c r="DL245" s="633"/>
      <c r="DM245" s="633"/>
      <c r="DO245" s="447" t="e">
        <f t="shared" si="1161"/>
        <v>#REF!</v>
      </c>
      <c r="DP245" s="447" t="e">
        <f t="shared" si="1162"/>
        <v>#REF!</v>
      </c>
      <c r="DQ245" s="447" t="e">
        <f t="shared" si="1163"/>
        <v>#REF!</v>
      </c>
      <c r="DR245" s="447" t="e">
        <f t="shared" si="1164"/>
        <v>#REF!</v>
      </c>
      <c r="DS245" s="447" t="e">
        <f t="shared" si="1165"/>
        <v>#REF!</v>
      </c>
      <c r="DT245" s="447" t="e">
        <f t="shared" si="1166"/>
        <v>#REF!</v>
      </c>
      <c r="DU245" s="447" t="e">
        <f t="shared" si="1167"/>
        <v>#REF!</v>
      </c>
      <c r="DV245" s="447" t="e">
        <f t="shared" si="1168"/>
        <v>#REF!</v>
      </c>
      <c r="DW245" s="447" t="e">
        <f t="shared" si="1169"/>
        <v>#REF!</v>
      </c>
      <c r="DX245" s="447" t="e">
        <f t="shared" si="1170"/>
        <v>#REF!</v>
      </c>
      <c r="DY245" s="447" t="e">
        <f t="shared" si="1171"/>
        <v>#REF!</v>
      </c>
      <c r="DZ245" s="447" t="e">
        <f t="shared" si="1172"/>
        <v>#REF!</v>
      </c>
      <c r="EA245" s="447" t="e">
        <f t="shared" si="1173"/>
        <v>#REF!</v>
      </c>
      <c r="EB245" s="447" t="e">
        <f t="shared" si="1174"/>
        <v>#REF!</v>
      </c>
      <c r="EC245" s="447" t="e">
        <f t="shared" si="1175"/>
        <v>#REF!</v>
      </c>
      <c r="ED245" s="447" t="e">
        <f t="shared" si="1176"/>
        <v>#REF!</v>
      </c>
      <c r="EE245" s="240" t="e">
        <f t="shared" si="1177"/>
        <v>#REF!</v>
      </c>
    </row>
    <row r="246" spans="1:135" ht="16.5">
      <c r="A246" s="216" t="s">
        <v>1227</v>
      </c>
      <c r="B246" s="216" t="s">
        <v>31</v>
      </c>
      <c r="D246" s="222" t="s">
        <v>269</v>
      </c>
      <c r="E246" s="216" t="s">
        <v>1040</v>
      </c>
      <c r="F246" s="222" t="s">
        <v>363</v>
      </c>
      <c r="G246" s="411" t="s">
        <v>1468</v>
      </c>
      <c r="H246" s="239">
        <f>+J246</f>
        <v>4</v>
      </c>
      <c r="I246" s="242" t="s">
        <v>1823</v>
      </c>
      <c r="J246" s="239">
        <f>+L246</f>
        <v>4</v>
      </c>
      <c r="K246" s="242" t="s">
        <v>1823</v>
      </c>
      <c r="L246" s="239">
        <f>+N246</f>
        <v>4</v>
      </c>
      <c r="M246" s="242" t="s">
        <v>1823</v>
      </c>
      <c r="N246" s="239">
        <f>+P246</f>
        <v>4</v>
      </c>
      <c r="O246" s="242" t="s">
        <v>1823</v>
      </c>
      <c r="P246" s="226">
        <v>4</v>
      </c>
      <c r="Q246" s="227">
        <v>0</v>
      </c>
      <c r="R246" s="241">
        <f t="shared" si="1202"/>
        <v>2</v>
      </c>
      <c r="S246" s="242" t="s">
        <v>1823</v>
      </c>
      <c r="T246" s="226">
        <v>2</v>
      </c>
      <c r="U246" s="227">
        <v>0</v>
      </c>
      <c r="V246" s="226">
        <v>3</v>
      </c>
      <c r="W246" s="227">
        <v>0</v>
      </c>
      <c r="X246" s="225">
        <v>3</v>
      </c>
      <c r="Y246" s="227">
        <v>0</v>
      </c>
      <c r="Z246" s="558">
        <f>+X246</f>
        <v>3</v>
      </c>
      <c r="AA246" s="561" t="s">
        <v>1823</v>
      </c>
      <c r="AB246" s="523">
        <v>5</v>
      </c>
      <c r="AC246" s="524">
        <v>0</v>
      </c>
      <c r="AD246" s="263">
        <v>2</v>
      </c>
      <c r="AE246" s="264">
        <v>0</v>
      </c>
      <c r="AF246" s="226">
        <v>2</v>
      </c>
      <c r="AG246" s="227">
        <v>0</v>
      </c>
      <c r="AH246" s="239">
        <f>+AF246</f>
        <v>2</v>
      </c>
      <c r="AI246" s="242" t="s">
        <v>1823</v>
      </c>
      <c r="AJ246" s="310"/>
      <c r="AK246" s="523">
        <v>1</v>
      </c>
      <c r="AL246" s="524"/>
      <c r="AM246" s="442">
        <f>+AK246</f>
        <v>1</v>
      </c>
      <c r="AN246" s="481" t="s">
        <v>1823</v>
      </c>
      <c r="AO246" s="529">
        <v>0</v>
      </c>
      <c r="AP246" s="530" t="s">
        <v>1823</v>
      </c>
      <c r="AQ246" s="442">
        <f>+AO246</f>
        <v>0</v>
      </c>
      <c r="AR246" s="443" t="s">
        <v>1823</v>
      </c>
      <c r="AS246" s="241">
        <f>+AQ246</f>
        <v>0</v>
      </c>
      <c r="AT246" s="242" t="s">
        <v>1823</v>
      </c>
      <c r="AU246" s="229">
        <v>1</v>
      </c>
      <c r="AV246" s="230">
        <v>0</v>
      </c>
      <c r="AW246" s="239">
        <f>+AY246</f>
        <v>1</v>
      </c>
      <c r="AX246" s="242" t="s">
        <v>1823</v>
      </c>
      <c r="AY246" s="239">
        <f>+BA246</f>
        <v>1</v>
      </c>
      <c r="AZ246" s="242" t="s">
        <v>1823</v>
      </c>
      <c r="BA246" s="229">
        <v>1</v>
      </c>
      <c r="BB246" s="229">
        <v>0</v>
      </c>
      <c r="BC246" s="241">
        <v>0</v>
      </c>
      <c r="BD246" s="242" t="s">
        <v>1823</v>
      </c>
      <c r="BE246" s="229">
        <v>1</v>
      </c>
      <c r="BF246" s="229">
        <v>0</v>
      </c>
      <c r="BG246" s="241">
        <v>0</v>
      </c>
      <c r="BH246" s="242" t="s">
        <v>1823</v>
      </c>
      <c r="BI246" s="229">
        <v>3</v>
      </c>
      <c r="BJ246" s="230">
        <v>0</v>
      </c>
      <c r="BK246" s="241">
        <v>0</v>
      </c>
      <c r="BL246" s="242" t="s">
        <v>1823</v>
      </c>
      <c r="BM246" s="241">
        <v>0</v>
      </c>
      <c r="BN246" s="242" t="s">
        <v>1823</v>
      </c>
      <c r="BO246" s="267"/>
      <c r="BP246" s="248"/>
      <c r="BQ246" s="249"/>
      <c r="BR246" s="248"/>
      <c r="BS246" s="249"/>
      <c r="BT246" s="248"/>
      <c r="BU246" s="249"/>
      <c r="BV246" s="248"/>
      <c r="BW246" s="249"/>
      <c r="BX246" s="248"/>
      <c r="BY246" s="249"/>
      <c r="BZ246" s="248"/>
      <c r="CA246" s="249"/>
      <c r="CB246" s="250" t="s">
        <v>260</v>
      </c>
      <c r="CC246" s="238" t="s">
        <v>748</v>
      </c>
      <c r="CD246" s="238"/>
      <c r="CE246" s="226"/>
      <c r="CF246" s="227"/>
      <c r="CQ246" s="240">
        <f t="shared" si="1187"/>
        <v>5</v>
      </c>
      <c r="CT246" s="437">
        <f t="shared" si="1117"/>
        <v>4</v>
      </c>
      <c r="CU246" s="437">
        <f t="shared" si="1118"/>
        <v>4</v>
      </c>
      <c r="CV246" s="437">
        <f t="shared" si="1119"/>
        <v>4</v>
      </c>
      <c r="CW246" s="437">
        <f t="shared" si="1137"/>
        <v>4</v>
      </c>
      <c r="CX246" s="437">
        <f t="shared" si="1120"/>
        <v>4</v>
      </c>
      <c r="CY246" s="437">
        <f t="shared" si="1121"/>
        <v>2</v>
      </c>
      <c r="CZ246" s="437">
        <f t="shared" si="1122"/>
        <v>2</v>
      </c>
      <c r="DA246" s="437">
        <f t="shared" si="1123"/>
        <v>3</v>
      </c>
      <c r="DB246" s="437">
        <f t="shared" si="1124"/>
        <v>3</v>
      </c>
      <c r="DC246" s="437">
        <f t="shared" si="1125"/>
        <v>3</v>
      </c>
      <c r="DD246" s="437">
        <f t="shared" si="1126"/>
        <v>5</v>
      </c>
      <c r="DE246" s="437">
        <f t="shared" si="1127"/>
        <v>2</v>
      </c>
      <c r="DF246" s="437">
        <f t="shared" si="1128"/>
        <v>2</v>
      </c>
      <c r="DG246" s="496">
        <f t="shared" si="1129"/>
        <v>2</v>
      </c>
      <c r="DH246" s="496">
        <f t="shared" si="1130"/>
        <v>1</v>
      </c>
      <c r="DI246" s="496">
        <f t="shared" si="1131"/>
        <v>1</v>
      </c>
      <c r="DJ246" s="496">
        <f t="shared" si="1132"/>
        <v>0</v>
      </c>
      <c r="DK246" s="437">
        <f t="shared" si="1133"/>
        <v>0</v>
      </c>
      <c r="DL246" s="633"/>
      <c r="DM246" s="633"/>
      <c r="DO246" s="447" t="e">
        <f t="shared" si="1161"/>
        <v>#REF!</v>
      </c>
      <c r="DP246" s="447" t="e">
        <f t="shared" si="1162"/>
        <v>#REF!</v>
      </c>
      <c r="DQ246" s="447" t="e">
        <f t="shared" si="1163"/>
        <v>#REF!</v>
      </c>
      <c r="DR246" s="447" t="e">
        <f t="shared" si="1164"/>
        <v>#REF!</v>
      </c>
      <c r="DS246" s="447" t="e">
        <f t="shared" si="1165"/>
        <v>#REF!</v>
      </c>
      <c r="DT246" s="447" t="e">
        <f t="shared" si="1166"/>
        <v>#REF!</v>
      </c>
      <c r="DU246" s="447" t="e">
        <f t="shared" si="1167"/>
        <v>#REF!</v>
      </c>
      <c r="DV246" s="447" t="e">
        <f t="shared" si="1168"/>
        <v>#REF!</v>
      </c>
      <c r="DW246" s="447" t="e">
        <f t="shared" si="1169"/>
        <v>#REF!</v>
      </c>
      <c r="DX246" s="447" t="e">
        <f t="shared" si="1170"/>
        <v>#REF!</v>
      </c>
      <c r="DY246" s="447" t="e">
        <f t="shared" si="1171"/>
        <v>#REF!</v>
      </c>
      <c r="DZ246" s="447" t="e">
        <f t="shared" si="1172"/>
        <v>#REF!</v>
      </c>
      <c r="EA246" s="447" t="e">
        <f t="shared" si="1173"/>
        <v>#REF!</v>
      </c>
      <c r="EB246" s="447" t="e">
        <f t="shared" si="1174"/>
        <v>#REF!</v>
      </c>
      <c r="EC246" s="447" t="e">
        <f t="shared" si="1175"/>
        <v>#REF!</v>
      </c>
      <c r="ED246" s="447" t="e">
        <f t="shared" si="1176"/>
        <v>#REF!</v>
      </c>
      <c r="EE246" s="240" t="e">
        <f t="shared" si="1177"/>
        <v>#REF!</v>
      </c>
    </row>
    <row r="247" spans="1:135" ht="16.5">
      <c r="A247" s="216" t="s">
        <v>1227</v>
      </c>
      <c r="B247" s="216" t="s">
        <v>31</v>
      </c>
      <c r="D247" s="222" t="s">
        <v>269</v>
      </c>
      <c r="E247" s="216" t="s">
        <v>1040</v>
      </c>
      <c r="F247" s="222" t="s">
        <v>363</v>
      </c>
      <c r="G247" s="411" t="s">
        <v>270</v>
      </c>
      <c r="H247" s="239">
        <f>+J247</f>
        <v>11</v>
      </c>
      <c r="I247" s="242" t="s">
        <v>1823</v>
      </c>
      <c r="J247" s="239">
        <f>+L247</f>
        <v>11</v>
      </c>
      <c r="K247" s="242" t="s">
        <v>1823</v>
      </c>
      <c r="L247" s="239">
        <f>+N247</f>
        <v>11</v>
      </c>
      <c r="M247" s="242" t="s">
        <v>1823</v>
      </c>
      <c r="N247" s="239">
        <f>+P247</f>
        <v>11</v>
      </c>
      <c r="O247" s="242" t="s">
        <v>1823</v>
      </c>
      <c r="P247" s="226">
        <v>11</v>
      </c>
      <c r="Q247" s="227">
        <v>0</v>
      </c>
      <c r="R247" s="241">
        <f t="shared" si="1202"/>
        <v>11</v>
      </c>
      <c r="S247" s="242" t="s">
        <v>1823</v>
      </c>
      <c r="T247" s="226">
        <v>11</v>
      </c>
      <c r="U247" s="227">
        <v>0</v>
      </c>
      <c r="V247" s="226">
        <v>13</v>
      </c>
      <c r="W247" s="227">
        <v>0</v>
      </c>
      <c r="X247" s="225">
        <v>13</v>
      </c>
      <c r="Y247" s="227">
        <v>0</v>
      </c>
      <c r="Z247" s="558">
        <f>+X247</f>
        <v>13</v>
      </c>
      <c r="AA247" s="561" t="s">
        <v>1823</v>
      </c>
      <c r="AB247" s="523">
        <v>11</v>
      </c>
      <c r="AC247" s="524">
        <v>0</v>
      </c>
      <c r="AD247" s="263">
        <v>11</v>
      </c>
      <c r="AE247" s="264">
        <v>0</v>
      </c>
      <c r="AF247" s="226">
        <v>9</v>
      </c>
      <c r="AG247" s="226">
        <v>0</v>
      </c>
      <c r="AH247" s="241">
        <f>+AF247</f>
        <v>9</v>
      </c>
      <c r="AI247" s="242" t="s">
        <v>1823</v>
      </c>
      <c r="AJ247" s="310"/>
      <c r="AK247" s="575">
        <v>12</v>
      </c>
      <c r="AL247" s="524"/>
      <c r="AM247" s="442">
        <f>+AK247</f>
        <v>12</v>
      </c>
      <c r="AN247" s="481" t="s">
        <v>1823</v>
      </c>
      <c r="AO247" s="536">
        <f>+AM247</f>
        <v>12</v>
      </c>
      <c r="AP247" s="539" t="s">
        <v>1823</v>
      </c>
      <c r="AQ247" s="442">
        <f>+AO247</f>
        <v>12</v>
      </c>
      <c r="AR247" s="443" t="s">
        <v>1823</v>
      </c>
      <c r="AS247" s="241">
        <f>+BO247</f>
        <v>0</v>
      </c>
      <c r="AT247" s="242" t="s">
        <v>1823</v>
      </c>
      <c r="AU247" s="229">
        <v>2</v>
      </c>
      <c r="AV247" s="230">
        <v>0</v>
      </c>
      <c r="AW247" s="239">
        <f>+AY247</f>
        <v>2</v>
      </c>
      <c r="AX247" s="242" t="s">
        <v>1823</v>
      </c>
      <c r="AY247" s="239">
        <f>+BA247</f>
        <v>2</v>
      </c>
      <c r="AZ247" s="242" t="s">
        <v>1823</v>
      </c>
      <c r="BA247" s="229">
        <v>2</v>
      </c>
      <c r="BB247" s="229">
        <v>0</v>
      </c>
      <c r="BC247" s="241">
        <f>+BE247</f>
        <v>3</v>
      </c>
      <c r="BD247" s="242" t="s">
        <v>1823</v>
      </c>
      <c r="BE247" s="229">
        <v>3</v>
      </c>
      <c r="BF247" s="229">
        <v>0</v>
      </c>
      <c r="BG247" s="241">
        <f>+BI247</f>
        <v>1</v>
      </c>
      <c r="BH247" s="242" t="s">
        <v>1823</v>
      </c>
      <c r="BI247" s="229">
        <v>1</v>
      </c>
      <c r="BJ247" s="230">
        <v>0</v>
      </c>
      <c r="BK247" s="241">
        <v>0</v>
      </c>
      <c r="BL247" s="242" t="s">
        <v>1823</v>
      </c>
      <c r="BM247" s="241">
        <v>0</v>
      </c>
      <c r="BN247" s="242" t="s">
        <v>1823</v>
      </c>
      <c r="BO247" s="267"/>
      <c r="BP247" s="248"/>
      <c r="BQ247" s="249"/>
      <c r="BR247" s="248"/>
      <c r="BS247" s="249"/>
      <c r="BT247" s="248"/>
      <c r="BU247" s="249"/>
      <c r="BV247" s="248"/>
      <c r="BW247" s="249"/>
      <c r="BX247" s="248"/>
      <c r="BY247" s="249"/>
      <c r="BZ247" s="248"/>
      <c r="CA247" s="249"/>
      <c r="CB247" s="250" t="s">
        <v>666</v>
      </c>
      <c r="CC247" s="238" t="s">
        <v>667</v>
      </c>
      <c r="CD247" s="238"/>
      <c r="CE247" s="226"/>
      <c r="CF247" s="227"/>
      <c r="CQ247" s="240">
        <f t="shared" si="1187"/>
        <v>13</v>
      </c>
      <c r="CT247" s="437">
        <f t="shared" si="1117"/>
        <v>11</v>
      </c>
      <c r="CU247" s="437">
        <f t="shared" si="1118"/>
        <v>11</v>
      </c>
      <c r="CV247" s="437">
        <f t="shared" si="1119"/>
        <v>11</v>
      </c>
      <c r="CW247" s="437">
        <f t="shared" si="1137"/>
        <v>11</v>
      </c>
      <c r="CX247" s="437">
        <f t="shared" si="1120"/>
        <v>11</v>
      </c>
      <c r="CY247" s="437">
        <f t="shared" si="1121"/>
        <v>11</v>
      </c>
      <c r="CZ247" s="437">
        <f t="shared" si="1122"/>
        <v>11</v>
      </c>
      <c r="DA247" s="437">
        <f t="shared" si="1123"/>
        <v>13</v>
      </c>
      <c r="DB247" s="437">
        <f t="shared" si="1124"/>
        <v>13</v>
      </c>
      <c r="DC247" s="437">
        <f t="shared" si="1125"/>
        <v>13</v>
      </c>
      <c r="DD247" s="437">
        <f t="shared" si="1126"/>
        <v>11</v>
      </c>
      <c r="DE247" s="437">
        <f t="shared" si="1127"/>
        <v>11</v>
      </c>
      <c r="DF247" s="437">
        <f t="shared" si="1128"/>
        <v>9</v>
      </c>
      <c r="DG247" s="496">
        <f t="shared" si="1129"/>
        <v>9</v>
      </c>
      <c r="DH247" s="496">
        <f t="shared" si="1130"/>
        <v>12</v>
      </c>
      <c r="DI247" s="496">
        <f t="shared" si="1131"/>
        <v>12</v>
      </c>
      <c r="DJ247" s="496">
        <f t="shared" si="1132"/>
        <v>12</v>
      </c>
      <c r="DK247" s="437">
        <f t="shared" si="1133"/>
        <v>12</v>
      </c>
      <c r="DL247" s="633"/>
      <c r="DM247" s="633"/>
      <c r="DO247" s="447" t="e">
        <f t="shared" si="1161"/>
        <v>#REF!</v>
      </c>
      <c r="DP247" s="447" t="e">
        <f t="shared" si="1162"/>
        <v>#REF!</v>
      </c>
      <c r="DQ247" s="447" t="e">
        <f t="shared" si="1163"/>
        <v>#REF!</v>
      </c>
      <c r="DR247" s="447" t="e">
        <f t="shared" si="1164"/>
        <v>#REF!</v>
      </c>
      <c r="DS247" s="447" t="e">
        <f t="shared" si="1165"/>
        <v>#REF!</v>
      </c>
      <c r="DT247" s="447" t="e">
        <f t="shared" si="1166"/>
        <v>#REF!</v>
      </c>
      <c r="DU247" s="447" t="e">
        <f t="shared" si="1167"/>
        <v>#REF!</v>
      </c>
      <c r="DV247" s="447" t="e">
        <f t="shared" si="1168"/>
        <v>#REF!</v>
      </c>
      <c r="DW247" s="447" t="e">
        <f t="shared" si="1169"/>
        <v>#REF!</v>
      </c>
      <c r="DX247" s="447" t="e">
        <f t="shared" si="1170"/>
        <v>#REF!</v>
      </c>
      <c r="DY247" s="447" t="e">
        <f t="shared" si="1171"/>
        <v>#REF!</v>
      </c>
      <c r="DZ247" s="447" t="e">
        <f t="shared" si="1172"/>
        <v>#REF!</v>
      </c>
      <c r="EA247" s="447" t="e">
        <f t="shared" si="1173"/>
        <v>#REF!</v>
      </c>
      <c r="EB247" s="447" t="e">
        <f t="shared" si="1174"/>
        <v>#REF!</v>
      </c>
      <c r="EC247" s="447" t="e">
        <f t="shared" si="1175"/>
        <v>#REF!</v>
      </c>
      <c r="ED247" s="447" t="e">
        <f t="shared" si="1176"/>
        <v>#REF!</v>
      </c>
      <c r="EE247" s="240" t="e">
        <f t="shared" si="1177"/>
        <v>#REF!</v>
      </c>
    </row>
    <row r="248" spans="1:135" ht="16.5">
      <c r="A248" s="216" t="s">
        <v>1227</v>
      </c>
      <c r="B248" s="216" t="s">
        <v>31</v>
      </c>
      <c r="D248" s="222" t="s">
        <v>269</v>
      </c>
      <c r="E248" s="216" t="s">
        <v>1040</v>
      </c>
      <c r="F248" s="222" t="s">
        <v>363</v>
      </c>
      <c r="G248" s="411" t="s">
        <v>1469</v>
      </c>
      <c r="H248" s="239">
        <v>0</v>
      </c>
      <c r="I248" s="242" t="s">
        <v>1823</v>
      </c>
      <c r="J248" s="239">
        <v>0</v>
      </c>
      <c r="K248" s="242" t="s">
        <v>1823</v>
      </c>
      <c r="L248" s="239">
        <v>0</v>
      </c>
      <c r="M248" s="242" t="s">
        <v>1823</v>
      </c>
      <c r="N248" s="239">
        <v>0</v>
      </c>
      <c r="O248" s="242" t="s">
        <v>1823</v>
      </c>
      <c r="P248" s="226">
        <v>0</v>
      </c>
      <c r="Q248" s="227">
        <v>0</v>
      </c>
      <c r="R248" s="241">
        <f t="shared" si="1202"/>
        <v>0</v>
      </c>
      <c r="S248" s="242" t="s">
        <v>1823</v>
      </c>
      <c r="T248" s="226">
        <v>0</v>
      </c>
      <c r="U248" s="227">
        <v>0</v>
      </c>
      <c r="V248" s="226">
        <v>0</v>
      </c>
      <c r="W248" s="227">
        <v>0</v>
      </c>
      <c r="X248" s="226">
        <v>0</v>
      </c>
      <c r="Y248" s="226">
        <v>0</v>
      </c>
      <c r="Z248" s="241">
        <f>+AB248</f>
        <v>0</v>
      </c>
      <c r="AA248" s="252" t="s">
        <v>1823</v>
      </c>
      <c r="AB248" s="523">
        <v>0</v>
      </c>
      <c r="AC248" s="524">
        <v>0</v>
      </c>
      <c r="AD248" s="226">
        <v>0</v>
      </c>
      <c r="AE248" s="227">
        <v>0</v>
      </c>
      <c r="AF248" s="226">
        <v>0</v>
      </c>
      <c r="AG248" s="227">
        <v>0</v>
      </c>
      <c r="AH248" s="239">
        <f>+AJ248</f>
        <v>0</v>
      </c>
      <c r="AI248" s="242" t="s">
        <v>1823</v>
      </c>
      <c r="AJ248" s="310"/>
      <c r="AK248" s="523">
        <v>0</v>
      </c>
      <c r="AL248" s="524"/>
      <c r="AM248" s="239">
        <v>0</v>
      </c>
      <c r="AN248" s="252" t="s">
        <v>1823</v>
      </c>
      <c r="AO248" s="529">
        <v>0</v>
      </c>
      <c r="AP248" s="530" t="s">
        <v>1823</v>
      </c>
      <c r="AQ248" s="239">
        <f>+AU248</f>
        <v>0</v>
      </c>
      <c r="AR248" s="242" t="s">
        <v>1823</v>
      </c>
      <c r="AS248" s="241">
        <f>+BO248</f>
        <v>0</v>
      </c>
      <c r="AT248" s="242" t="s">
        <v>1823</v>
      </c>
      <c r="AU248" s="229">
        <v>0</v>
      </c>
      <c r="AV248" s="230">
        <v>0</v>
      </c>
      <c r="AW248" s="229"/>
      <c r="AX248" s="230"/>
      <c r="AY248" s="239">
        <v>0</v>
      </c>
      <c r="AZ248" s="242" t="s">
        <v>1823</v>
      </c>
      <c r="BA248" s="229">
        <v>0</v>
      </c>
      <c r="BB248" s="229">
        <v>0</v>
      </c>
      <c r="BC248" s="241">
        <v>0</v>
      </c>
      <c r="BD248" s="242" t="s">
        <v>1823</v>
      </c>
      <c r="BE248" s="229">
        <v>0</v>
      </c>
      <c r="BF248" s="229">
        <v>0</v>
      </c>
      <c r="BG248" s="241">
        <v>0</v>
      </c>
      <c r="BH248" s="242" t="s">
        <v>1823</v>
      </c>
      <c r="BI248" s="229">
        <v>0</v>
      </c>
      <c r="BJ248" s="230">
        <v>0</v>
      </c>
      <c r="BK248" s="241">
        <v>0</v>
      </c>
      <c r="BL248" s="242" t="s">
        <v>1823</v>
      </c>
      <c r="BM248" s="241">
        <v>0</v>
      </c>
      <c r="BN248" s="242" t="s">
        <v>1823</v>
      </c>
      <c r="BO248" s="267"/>
      <c r="BP248" s="248"/>
      <c r="BQ248" s="249"/>
      <c r="BR248" s="248"/>
      <c r="BS248" s="249"/>
      <c r="BT248" s="248"/>
      <c r="BU248" s="249"/>
      <c r="BV248" s="248"/>
      <c r="BW248" s="249"/>
      <c r="BX248" s="248"/>
      <c r="BY248" s="249"/>
      <c r="BZ248" s="248"/>
      <c r="CA248" s="249"/>
      <c r="CB248" s="250" t="s">
        <v>262</v>
      </c>
      <c r="CC248" s="238" t="s">
        <v>749</v>
      </c>
      <c r="CD248" s="238"/>
      <c r="CE248" s="226"/>
      <c r="CF248" s="226"/>
      <c r="CQ248" s="240">
        <f t="shared" si="1187"/>
        <v>0</v>
      </c>
      <c r="CT248" s="437">
        <f t="shared" si="1117"/>
        <v>0</v>
      </c>
      <c r="CU248" s="437">
        <f t="shared" si="1118"/>
        <v>0</v>
      </c>
      <c r="CV248" s="437">
        <f t="shared" si="1119"/>
        <v>0</v>
      </c>
      <c r="CW248" s="437">
        <f t="shared" si="1137"/>
        <v>0</v>
      </c>
      <c r="CX248" s="437">
        <f t="shared" si="1120"/>
        <v>0</v>
      </c>
      <c r="CY248" s="437">
        <f t="shared" si="1121"/>
        <v>0</v>
      </c>
      <c r="CZ248" s="437">
        <f t="shared" si="1122"/>
        <v>0</v>
      </c>
      <c r="DA248" s="437">
        <f t="shared" si="1123"/>
        <v>0</v>
      </c>
      <c r="DB248" s="437">
        <f t="shared" si="1124"/>
        <v>0</v>
      </c>
      <c r="DC248" s="437">
        <f t="shared" si="1125"/>
        <v>0</v>
      </c>
      <c r="DD248" s="437">
        <f t="shared" si="1126"/>
        <v>0</v>
      </c>
      <c r="DE248" s="437">
        <f t="shared" si="1127"/>
        <v>0</v>
      </c>
      <c r="DF248" s="437">
        <f t="shared" si="1128"/>
        <v>0</v>
      </c>
      <c r="DG248" s="496">
        <f t="shared" si="1129"/>
        <v>0</v>
      </c>
      <c r="DH248" s="496">
        <f t="shared" si="1130"/>
        <v>0</v>
      </c>
      <c r="DI248" s="496">
        <f t="shared" si="1131"/>
        <v>0</v>
      </c>
      <c r="DJ248" s="496">
        <f t="shared" si="1132"/>
        <v>0</v>
      </c>
      <c r="DK248" s="437">
        <f t="shared" si="1133"/>
        <v>0</v>
      </c>
      <c r="DL248" s="633"/>
      <c r="DM248" s="633"/>
      <c r="DO248" s="447" t="e">
        <f t="shared" si="1161"/>
        <v>#REF!</v>
      </c>
      <c r="DP248" s="447" t="e">
        <f t="shared" si="1162"/>
        <v>#REF!</v>
      </c>
      <c r="DQ248" s="447" t="e">
        <f t="shared" si="1163"/>
        <v>#REF!</v>
      </c>
      <c r="DR248" s="447" t="e">
        <f t="shared" si="1164"/>
        <v>#REF!</v>
      </c>
      <c r="DS248" s="447" t="e">
        <f t="shared" si="1165"/>
        <v>#REF!</v>
      </c>
      <c r="DT248" s="447" t="e">
        <f t="shared" si="1166"/>
        <v>#REF!</v>
      </c>
      <c r="DU248" s="447" t="e">
        <f t="shared" si="1167"/>
        <v>#REF!</v>
      </c>
      <c r="DV248" s="447" t="e">
        <f t="shared" si="1168"/>
        <v>#REF!</v>
      </c>
      <c r="DW248" s="447" t="e">
        <f t="shared" si="1169"/>
        <v>#REF!</v>
      </c>
      <c r="DX248" s="447" t="e">
        <f t="shared" si="1170"/>
        <v>#REF!</v>
      </c>
      <c r="DY248" s="447" t="e">
        <f t="shared" si="1171"/>
        <v>#REF!</v>
      </c>
      <c r="DZ248" s="447" t="e">
        <f t="shared" si="1172"/>
        <v>#REF!</v>
      </c>
      <c r="EA248" s="447" t="e">
        <f t="shared" si="1173"/>
        <v>#REF!</v>
      </c>
      <c r="EB248" s="447" t="e">
        <f t="shared" si="1174"/>
        <v>#REF!</v>
      </c>
      <c r="EC248" s="447" t="e">
        <f t="shared" si="1175"/>
        <v>#REF!</v>
      </c>
      <c r="ED248" s="447" t="e">
        <f t="shared" si="1176"/>
        <v>#REF!</v>
      </c>
      <c r="EE248" s="240" t="e">
        <f t="shared" si="1177"/>
        <v>#REF!</v>
      </c>
    </row>
    <row r="249" spans="1:135" ht="16.5">
      <c r="A249" s="51" t="s">
        <v>1472</v>
      </c>
      <c r="B249" s="216" t="s">
        <v>31</v>
      </c>
      <c r="D249" s="222" t="s">
        <v>478</v>
      </c>
      <c r="E249" s="216" t="s">
        <v>1040</v>
      </c>
      <c r="F249" s="222" t="s">
        <v>363</v>
      </c>
      <c r="G249" s="411" t="s">
        <v>569</v>
      </c>
      <c r="H249" s="239">
        <v>0</v>
      </c>
      <c r="I249" s="242" t="s">
        <v>1823</v>
      </c>
      <c r="J249" s="239">
        <v>0</v>
      </c>
      <c r="K249" s="242" t="s">
        <v>1823</v>
      </c>
      <c r="L249" s="239">
        <v>0</v>
      </c>
      <c r="M249" s="242" t="s">
        <v>1823</v>
      </c>
      <c r="N249" s="239">
        <v>0</v>
      </c>
      <c r="O249" s="242" t="s">
        <v>1823</v>
      </c>
      <c r="P249" s="226">
        <v>0</v>
      </c>
      <c r="Q249" s="227">
        <v>0</v>
      </c>
      <c r="R249" s="241">
        <f t="shared" ref="R249" si="1203">+T249</f>
        <v>4</v>
      </c>
      <c r="S249" s="242" t="s">
        <v>1823</v>
      </c>
      <c r="T249" s="226">
        <v>4</v>
      </c>
      <c r="U249" s="227">
        <v>4</v>
      </c>
      <c r="V249" s="226">
        <v>0</v>
      </c>
      <c r="W249" s="227">
        <v>0</v>
      </c>
      <c r="X249" s="226">
        <v>0</v>
      </c>
      <c r="Y249" s="226">
        <v>0</v>
      </c>
      <c r="Z249" s="241">
        <f>+X249</f>
        <v>0</v>
      </c>
      <c r="AA249" s="252">
        <f>+AC249</f>
        <v>1</v>
      </c>
      <c r="AB249" s="542">
        <v>3</v>
      </c>
      <c r="AC249" s="584">
        <v>1</v>
      </c>
      <c r="AD249" s="279">
        <v>0</v>
      </c>
      <c r="AE249" s="281">
        <v>0</v>
      </c>
      <c r="AF249" s="279">
        <v>0</v>
      </c>
      <c r="AG249" s="284">
        <v>0</v>
      </c>
      <c r="AH249" s="239">
        <f>+AF249</f>
        <v>0</v>
      </c>
      <c r="AI249" s="242" t="s">
        <v>1823</v>
      </c>
      <c r="AJ249" s="310">
        <v>42267</v>
      </c>
      <c r="AK249" s="523">
        <v>0</v>
      </c>
      <c r="AL249" s="524">
        <v>0</v>
      </c>
      <c r="AM249" s="529">
        <f>+AO249</f>
        <v>3</v>
      </c>
      <c r="AN249" s="252" t="s">
        <v>1823</v>
      </c>
      <c r="AO249" s="529">
        <f>+AQ249</f>
        <v>3</v>
      </c>
      <c r="AP249" s="530" t="s">
        <v>1823</v>
      </c>
      <c r="AQ249" s="229">
        <v>3</v>
      </c>
      <c r="AR249" s="230">
        <v>0</v>
      </c>
      <c r="AS249" s="241">
        <f>+AU249</f>
        <v>3</v>
      </c>
      <c r="AT249" s="242" t="s">
        <v>1823</v>
      </c>
      <c r="AU249" s="229">
        <v>3</v>
      </c>
      <c r="AV249" s="230">
        <v>1</v>
      </c>
      <c r="AW249" s="239">
        <f>+AY249</f>
        <v>1</v>
      </c>
      <c r="AX249" s="242" t="s">
        <v>1823</v>
      </c>
      <c r="AY249" s="239">
        <f>+BA249</f>
        <v>1</v>
      </c>
      <c r="AZ249" s="242" t="s">
        <v>1823</v>
      </c>
      <c r="BA249" s="229">
        <v>1</v>
      </c>
      <c r="BB249" s="229">
        <v>0</v>
      </c>
      <c r="BC249" s="241">
        <v>0</v>
      </c>
      <c r="BD249" s="242" t="s">
        <v>1823</v>
      </c>
      <c r="BE249" s="229">
        <v>0</v>
      </c>
      <c r="BF249" s="229">
        <v>0</v>
      </c>
      <c r="BG249" s="241">
        <v>0</v>
      </c>
      <c r="BH249" s="242" t="s">
        <v>1823</v>
      </c>
      <c r="BI249" s="229">
        <v>1</v>
      </c>
      <c r="BJ249" s="229">
        <v>0</v>
      </c>
      <c r="BK249" s="241">
        <v>0</v>
      </c>
      <c r="BL249" s="242" t="s">
        <v>1823</v>
      </c>
      <c r="BM249" s="241">
        <v>0</v>
      </c>
      <c r="BN249" s="242" t="s">
        <v>1823</v>
      </c>
      <c r="BO249" s="327" t="s">
        <v>546</v>
      </c>
      <c r="BP249" s="248"/>
      <c r="BQ249" s="248"/>
      <c r="BR249" s="248"/>
      <c r="BS249" s="248"/>
      <c r="BT249" s="248"/>
      <c r="BU249" s="249"/>
      <c r="BV249" s="248"/>
      <c r="BW249" s="248"/>
      <c r="BX249" s="248"/>
      <c r="BY249" s="248"/>
      <c r="BZ249" s="248"/>
      <c r="CA249" s="248"/>
      <c r="CB249" s="216" t="s">
        <v>1135</v>
      </c>
      <c r="CC249" s="216"/>
      <c r="CD249" s="216"/>
      <c r="CQ249" s="240">
        <f t="shared" si="1187"/>
        <v>4</v>
      </c>
      <c r="CT249" s="437">
        <f t="shared" si="1117"/>
        <v>0</v>
      </c>
      <c r="CU249" s="437">
        <f t="shared" si="1118"/>
        <v>0</v>
      </c>
      <c r="CV249" s="437">
        <f t="shared" si="1119"/>
        <v>0</v>
      </c>
      <c r="CW249" s="437">
        <f t="shared" si="1137"/>
        <v>0</v>
      </c>
      <c r="CX249" s="437">
        <f t="shared" si="1120"/>
        <v>0</v>
      </c>
      <c r="CY249" s="437">
        <f t="shared" si="1121"/>
        <v>4</v>
      </c>
      <c r="CZ249" s="437">
        <f t="shared" si="1122"/>
        <v>8</v>
      </c>
      <c r="DA249" s="437">
        <f t="shared" si="1123"/>
        <v>0</v>
      </c>
      <c r="DB249" s="437">
        <f t="shared" si="1124"/>
        <v>0</v>
      </c>
      <c r="DC249" s="437">
        <f t="shared" si="1125"/>
        <v>1</v>
      </c>
      <c r="DD249" s="437">
        <f t="shared" si="1126"/>
        <v>4</v>
      </c>
      <c r="DE249" s="437">
        <f t="shared" si="1127"/>
        <v>0</v>
      </c>
      <c r="DF249" s="437">
        <f t="shared" si="1128"/>
        <v>0</v>
      </c>
      <c r="DG249" s="496">
        <f t="shared" si="1129"/>
        <v>0</v>
      </c>
      <c r="DH249" s="496">
        <f t="shared" si="1130"/>
        <v>0</v>
      </c>
      <c r="DI249" s="496">
        <f t="shared" si="1131"/>
        <v>3</v>
      </c>
      <c r="DJ249" s="496">
        <f t="shared" si="1132"/>
        <v>3</v>
      </c>
      <c r="DK249" s="437">
        <f t="shared" si="1133"/>
        <v>3</v>
      </c>
      <c r="DL249" s="633"/>
      <c r="DM249" s="633"/>
      <c r="DO249" s="447" t="e">
        <f t="shared" si="1161"/>
        <v>#REF!</v>
      </c>
      <c r="DP249" s="447" t="e">
        <f t="shared" si="1162"/>
        <v>#REF!</v>
      </c>
      <c r="DQ249" s="447" t="e">
        <f t="shared" si="1163"/>
        <v>#REF!</v>
      </c>
      <c r="DR249" s="447" t="e">
        <f t="shared" si="1164"/>
        <v>#REF!</v>
      </c>
      <c r="DS249" s="447" t="e">
        <f t="shared" si="1165"/>
        <v>#REF!</v>
      </c>
      <c r="DT249" s="447" t="e">
        <f t="shared" si="1166"/>
        <v>#REF!</v>
      </c>
      <c r="DU249" s="447" t="e">
        <f t="shared" si="1167"/>
        <v>#REF!</v>
      </c>
      <c r="DV249" s="447" t="e">
        <f t="shared" si="1168"/>
        <v>#REF!</v>
      </c>
      <c r="DW249" s="447" t="e">
        <f t="shared" si="1169"/>
        <v>#REF!</v>
      </c>
      <c r="DX249" s="447" t="e">
        <f t="shared" si="1170"/>
        <v>#REF!</v>
      </c>
      <c r="DY249" s="447" t="e">
        <f t="shared" si="1171"/>
        <v>#REF!</v>
      </c>
      <c r="DZ249" s="447" t="e">
        <f t="shared" si="1172"/>
        <v>#REF!</v>
      </c>
      <c r="EA249" s="447" t="e">
        <f t="shared" si="1173"/>
        <v>#REF!</v>
      </c>
      <c r="EB249" s="447" t="e">
        <f t="shared" si="1174"/>
        <v>#REF!</v>
      </c>
      <c r="EC249" s="447" t="e">
        <f t="shared" si="1175"/>
        <v>#REF!</v>
      </c>
      <c r="ED249" s="447" t="e">
        <f t="shared" si="1176"/>
        <v>#REF!</v>
      </c>
      <c r="EE249" s="240" t="e">
        <f t="shared" si="1177"/>
        <v>#REF!</v>
      </c>
    </row>
    <row r="250" spans="1:135" ht="16.5">
      <c r="A250" s="216" t="s">
        <v>1227</v>
      </c>
      <c r="B250" s="216" t="s">
        <v>31</v>
      </c>
      <c r="D250" s="222" t="s">
        <v>478</v>
      </c>
      <c r="E250" s="216" t="s">
        <v>1043</v>
      </c>
      <c r="F250" s="222" t="s">
        <v>363</v>
      </c>
      <c r="G250" s="411" t="s">
        <v>1470</v>
      </c>
      <c r="H250" s="239">
        <v>0</v>
      </c>
      <c r="I250" s="242" t="s">
        <v>1823</v>
      </c>
      <c r="J250" s="239">
        <v>0</v>
      </c>
      <c r="K250" s="242" t="s">
        <v>1823</v>
      </c>
      <c r="L250" s="239">
        <v>0</v>
      </c>
      <c r="M250" s="242" t="s">
        <v>1823</v>
      </c>
      <c r="N250" s="239">
        <v>0</v>
      </c>
      <c r="O250" s="242" t="s">
        <v>1823</v>
      </c>
      <c r="P250" s="226">
        <v>0</v>
      </c>
      <c r="Q250" s="227">
        <v>0</v>
      </c>
      <c r="R250" s="239">
        <v>0</v>
      </c>
      <c r="S250" s="242" t="s">
        <v>1823</v>
      </c>
      <c r="T250" s="226">
        <v>0</v>
      </c>
      <c r="U250" s="227">
        <v>0</v>
      </c>
      <c r="V250" s="226">
        <v>0</v>
      </c>
      <c r="W250" s="227">
        <v>0</v>
      </c>
      <c r="X250" s="226">
        <v>0</v>
      </c>
      <c r="Y250" s="226">
        <v>0</v>
      </c>
      <c r="Z250" s="241">
        <v>0</v>
      </c>
      <c r="AA250" s="252" t="s">
        <v>1823</v>
      </c>
      <c r="AB250" s="542">
        <v>0</v>
      </c>
      <c r="AC250" s="584">
        <v>0</v>
      </c>
      <c r="AD250" s="279">
        <v>0</v>
      </c>
      <c r="AE250" s="281">
        <v>0</v>
      </c>
      <c r="AF250" s="283">
        <v>0</v>
      </c>
      <c r="AG250" s="281">
        <v>0</v>
      </c>
      <c r="AH250" s="239">
        <v>0</v>
      </c>
      <c r="AI250" s="242" t="s">
        <v>1823</v>
      </c>
      <c r="AJ250" s="310"/>
      <c r="AK250" s="523">
        <v>1</v>
      </c>
      <c r="AL250" s="524">
        <v>0</v>
      </c>
      <c r="AM250" s="257">
        <f>+AO250</f>
        <v>0</v>
      </c>
      <c r="AN250" s="256" t="s">
        <v>1823</v>
      </c>
      <c r="AO250" s="644">
        <f>+AQ250</f>
        <v>0</v>
      </c>
      <c r="AP250" s="645" t="s">
        <v>1823</v>
      </c>
      <c r="AQ250" s="229">
        <v>0</v>
      </c>
      <c r="AR250" s="253">
        <v>0</v>
      </c>
      <c r="AS250" s="241">
        <f>+AU250</f>
        <v>0</v>
      </c>
      <c r="AT250" s="242" t="s">
        <v>1823</v>
      </c>
      <c r="AU250" s="229">
        <v>0</v>
      </c>
      <c r="AV250" s="230">
        <v>0</v>
      </c>
      <c r="AW250" s="229"/>
      <c r="AX250" s="230"/>
      <c r="AY250" s="239">
        <v>0</v>
      </c>
      <c r="AZ250" s="242" t="s">
        <v>1823</v>
      </c>
      <c r="BA250" s="229">
        <v>0</v>
      </c>
      <c r="BB250" s="229">
        <v>0</v>
      </c>
      <c r="BC250" s="241">
        <v>0</v>
      </c>
      <c r="BD250" s="242" t="s">
        <v>1823</v>
      </c>
      <c r="BE250" s="229">
        <v>0</v>
      </c>
      <c r="BF250" s="229">
        <v>0</v>
      </c>
      <c r="BG250" s="241">
        <v>0</v>
      </c>
      <c r="BH250" s="242" t="s">
        <v>1823</v>
      </c>
      <c r="BI250" s="229">
        <v>2</v>
      </c>
      <c r="BJ250" s="229">
        <v>0</v>
      </c>
      <c r="BK250" s="241">
        <v>0</v>
      </c>
      <c r="BL250" s="242" t="s">
        <v>1823</v>
      </c>
      <c r="BM250" s="241">
        <v>0</v>
      </c>
      <c r="BN250" s="242" t="s">
        <v>1823</v>
      </c>
      <c r="BO250" s="311"/>
      <c r="BP250" s="248"/>
      <c r="BQ250" s="248"/>
      <c r="BR250" s="248"/>
      <c r="BS250" s="248"/>
      <c r="BT250" s="248"/>
      <c r="BU250" s="249"/>
      <c r="BV250" s="248"/>
      <c r="BW250" s="248"/>
      <c r="BX250" s="248"/>
      <c r="BY250" s="248"/>
      <c r="BZ250" s="248"/>
      <c r="CA250" s="248"/>
      <c r="CB250" s="216" t="s">
        <v>1136</v>
      </c>
      <c r="CC250" s="216"/>
      <c r="CD250" s="216"/>
      <c r="CQ250" s="240">
        <f t="shared" si="1187"/>
        <v>0</v>
      </c>
      <c r="CT250" s="437">
        <f t="shared" si="1117"/>
        <v>0</v>
      </c>
      <c r="CU250" s="437">
        <f t="shared" si="1118"/>
        <v>0</v>
      </c>
      <c r="CV250" s="437">
        <f t="shared" si="1119"/>
        <v>0</v>
      </c>
      <c r="CW250" s="437">
        <f t="shared" si="1137"/>
        <v>0</v>
      </c>
      <c r="CX250" s="437">
        <f t="shared" si="1120"/>
        <v>0</v>
      </c>
      <c r="CY250" s="437">
        <f t="shared" si="1121"/>
        <v>0</v>
      </c>
      <c r="CZ250" s="437">
        <f t="shared" si="1122"/>
        <v>0</v>
      </c>
      <c r="DA250" s="437">
        <f t="shared" si="1123"/>
        <v>0</v>
      </c>
      <c r="DB250" s="437">
        <f t="shared" si="1124"/>
        <v>0</v>
      </c>
      <c r="DC250" s="437">
        <f t="shared" si="1125"/>
        <v>0</v>
      </c>
      <c r="DD250" s="437">
        <f t="shared" si="1126"/>
        <v>0</v>
      </c>
      <c r="DE250" s="437">
        <f t="shared" si="1127"/>
        <v>0</v>
      </c>
      <c r="DF250" s="437">
        <f t="shared" si="1128"/>
        <v>0</v>
      </c>
      <c r="DG250" s="496">
        <f t="shared" si="1129"/>
        <v>0</v>
      </c>
      <c r="DH250" s="496">
        <f t="shared" si="1130"/>
        <v>1</v>
      </c>
      <c r="DI250" s="496">
        <f t="shared" si="1131"/>
        <v>0</v>
      </c>
      <c r="DJ250" s="496">
        <f t="shared" si="1132"/>
        <v>0</v>
      </c>
      <c r="DK250" s="437">
        <f t="shared" si="1133"/>
        <v>0</v>
      </c>
      <c r="DL250" s="633"/>
      <c r="DM250" s="633"/>
      <c r="DO250" s="447" t="e">
        <f t="shared" si="1161"/>
        <v>#REF!</v>
      </c>
      <c r="DP250" s="447" t="e">
        <f t="shared" si="1162"/>
        <v>#REF!</v>
      </c>
      <c r="DQ250" s="447" t="e">
        <f t="shared" si="1163"/>
        <v>#REF!</v>
      </c>
      <c r="DR250" s="447" t="e">
        <f t="shared" si="1164"/>
        <v>#REF!</v>
      </c>
      <c r="DS250" s="447" t="e">
        <f t="shared" si="1165"/>
        <v>#REF!</v>
      </c>
      <c r="DT250" s="447" t="e">
        <f t="shared" si="1166"/>
        <v>#REF!</v>
      </c>
      <c r="DU250" s="447" t="e">
        <f t="shared" si="1167"/>
        <v>#REF!</v>
      </c>
      <c r="DV250" s="447" t="e">
        <f t="shared" si="1168"/>
        <v>#REF!</v>
      </c>
      <c r="DW250" s="447" t="e">
        <f t="shared" si="1169"/>
        <v>#REF!</v>
      </c>
      <c r="DX250" s="447" t="e">
        <f t="shared" si="1170"/>
        <v>#REF!</v>
      </c>
      <c r="DY250" s="447" t="e">
        <f t="shared" si="1171"/>
        <v>#REF!</v>
      </c>
      <c r="DZ250" s="447" t="e">
        <f t="shared" si="1172"/>
        <v>#REF!</v>
      </c>
      <c r="EA250" s="447" t="e">
        <f t="shared" si="1173"/>
        <v>#REF!</v>
      </c>
      <c r="EB250" s="447" t="e">
        <f t="shared" si="1174"/>
        <v>#REF!</v>
      </c>
      <c r="EC250" s="447" t="e">
        <f t="shared" si="1175"/>
        <v>#REF!</v>
      </c>
      <c r="ED250" s="447" t="e">
        <f t="shared" si="1176"/>
        <v>#REF!</v>
      </c>
      <c r="EE250" s="240" t="e">
        <f t="shared" si="1177"/>
        <v>#REF!</v>
      </c>
    </row>
    <row r="251" spans="1:135" ht="16.5">
      <c r="A251" s="216" t="s">
        <v>1227</v>
      </c>
      <c r="B251" s="216" t="s">
        <v>31</v>
      </c>
      <c r="D251" s="222" t="s">
        <v>478</v>
      </c>
      <c r="E251" s="216" t="s">
        <v>1043</v>
      </c>
      <c r="F251" s="222" t="s">
        <v>363</v>
      </c>
      <c r="G251" s="411" t="s">
        <v>1471</v>
      </c>
      <c r="H251" s="239">
        <v>0</v>
      </c>
      <c r="I251" s="242" t="s">
        <v>1823</v>
      </c>
      <c r="J251" s="239">
        <v>0</v>
      </c>
      <c r="K251" s="242" t="s">
        <v>1823</v>
      </c>
      <c r="L251" s="239">
        <v>0</v>
      </c>
      <c r="M251" s="242" t="s">
        <v>1823</v>
      </c>
      <c r="N251" s="239">
        <v>0</v>
      </c>
      <c r="O251" s="242" t="s">
        <v>1823</v>
      </c>
      <c r="P251" s="226">
        <v>0</v>
      </c>
      <c r="Q251" s="227">
        <v>0</v>
      </c>
      <c r="R251" s="239">
        <v>0</v>
      </c>
      <c r="S251" s="242" t="s">
        <v>1823</v>
      </c>
      <c r="T251" s="226">
        <v>0</v>
      </c>
      <c r="U251" s="227">
        <v>0</v>
      </c>
      <c r="V251" s="226">
        <v>0</v>
      </c>
      <c r="W251" s="227">
        <v>0</v>
      </c>
      <c r="X251" s="226">
        <v>0</v>
      </c>
      <c r="Y251" s="226">
        <v>0</v>
      </c>
      <c r="Z251" s="241">
        <v>0</v>
      </c>
      <c r="AA251" s="252" t="s">
        <v>1823</v>
      </c>
      <c r="AB251" s="542">
        <v>0</v>
      </c>
      <c r="AC251" s="584">
        <v>0</v>
      </c>
      <c r="AD251" s="279">
        <v>0</v>
      </c>
      <c r="AE251" s="281">
        <v>0</v>
      </c>
      <c r="AF251" s="283">
        <v>0</v>
      </c>
      <c r="AG251" s="281">
        <v>0</v>
      </c>
      <c r="AH251" s="239">
        <v>0</v>
      </c>
      <c r="AI251" s="242" t="s">
        <v>1823</v>
      </c>
      <c r="AJ251" s="310"/>
      <c r="AK251" s="523">
        <v>2</v>
      </c>
      <c r="AL251" s="524">
        <v>0</v>
      </c>
      <c r="AM251" s="257">
        <f>+AO251</f>
        <v>0</v>
      </c>
      <c r="AN251" s="256" t="s">
        <v>1823</v>
      </c>
      <c r="AO251" s="644">
        <f>+AQ251</f>
        <v>0</v>
      </c>
      <c r="AP251" s="645" t="s">
        <v>1823</v>
      </c>
      <c r="AQ251" s="229">
        <v>0</v>
      </c>
      <c r="AR251" s="230">
        <v>0</v>
      </c>
      <c r="AS251" s="241">
        <f>+AU251</f>
        <v>0</v>
      </c>
      <c r="AT251" s="242" t="s">
        <v>1823</v>
      </c>
      <c r="AU251" s="229">
        <v>0</v>
      </c>
      <c r="AV251" s="230">
        <v>0</v>
      </c>
      <c r="AW251" s="229"/>
      <c r="AX251" s="230"/>
      <c r="AY251" s="239">
        <v>0</v>
      </c>
      <c r="AZ251" s="242" t="s">
        <v>1823</v>
      </c>
      <c r="BA251" s="229">
        <v>0</v>
      </c>
      <c r="BB251" s="229">
        <v>0</v>
      </c>
      <c r="BC251" s="241">
        <v>0</v>
      </c>
      <c r="BD251" s="242" t="s">
        <v>1823</v>
      </c>
      <c r="BE251" s="229">
        <v>0</v>
      </c>
      <c r="BF251" s="229">
        <v>0</v>
      </c>
      <c r="BG251" s="241">
        <v>0</v>
      </c>
      <c r="BH251" s="242" t="s">
        <v>1823</v>
      </c>
      <c r="BI251" s="229">
        <v>5</v>
      </c>
      <c r="BJ251" s="229">
        <v>0</v>
      </c>
      <c r="BK251" s="241">
        <v>0</v>
      </c>
      <c r="BL251" s="242" t="s">
        <v>1823</v>
      </c>
      <c r="BM251" s="241">
        <v>0</v>
      </c>
      <c r="BN251" s="242" t="s">
        <v>1823</v>
      </c>
      <c r="BO251" s="311"/>
      <c r="BP251" s="248"/>
      <c r="BQ251" s="248"/>
      <c r="BR251" s="248"/>
      <c r="BS251" s="248"/>
      <c r="BT251" s="248"/>
      <c r="BU251" s="249"/>
      <c r="BV251" s="248"/>
      <c r="BW251" s="248"/>
      <c r="BX251" s="248"/>
      <c r="BY251" s="248"/>
      <c r="BZ251" s="248"/>
      <c r="CA251" s="248"/>
      <c r="CB251" s="216" t="s">
        <v>1136</v>
      </c>
      <c r="CC251" s="216"/>
      <c r="CD251" s="216"/>
      <c r="CQ251" s="240">
        <f t="shared" si="1187"/>
        <v>0</v>
      </c>
      <c r="CT251" s="437">
        <f t="shared" si="1117"/>
        <v>0</v>
      </c>
      <c r="CU251" s="437">
        <f t="shared" si="1118"/>
        <v>0</v>
      </c>
      <c r="CV251" s="437">
        <f t="shared" si="1119"/>
        <v>0</v>
      </c>
      <c r="CW251" s="437">
        <f t="shared" si="1137"/>
        <v>0</v>
      </c>
      <c r="CX251" s="437">
        <f t="shared" si="1120"/>
        <v>0</v>
      </c>
      <c r="CY251" s="437">
        <f t="shared" si="1121"/>
        <v>0</v>
      </c>
      <c r="CZ251" s="437">
        <f t="shared" si="1122"/>
        <v>0</v>
      </c>
      <c r="DA251" s="437">
        <f t="shared" si="1123"/>
        <v>0</v>
      </c>
      <c r="DB251" s="437">
        <f t="shared" si="1124"/>
        <v>0</v>
      </c>
      <c r="DC251" s="437">
        <f t="shared" si="1125"/>
        <v>0</v>
      </c>
      <c r="DD251" s="437">
        <f t="shared" si="1126"/>
        <v>0</v>
      </c>
      <c r="DE251" s="437">
        <f t="shared" si="1127"/>
        <v>0</v>
      </c>
      <c r="DF251" s="437">
        <f t="shared" si="1128"/>
        <v>0</v>
      </c>
      <c r="DG251" s="496">
        <f t="shared" si="1129"/>
        <v>0</v>
      </c>
      <c r="DH251" s="496">
        <f t="shared" si="1130"/>
        <v>2</v>
      </c>
      <c r="DI251" s="496">
        <f t="shared" si="1131"/>
        <v>0</v>
      </c>
      <c r="DJ251" s="496">
        <f t="shared" si="1132"/>
        <v>0</v>
      </c>
      <c r="DK251" s="437">
        <f t="shared" si="1133"/>
        <v>0</v>
      </c>
      <c r="DL251" s="633"/>
      <c r="DM251" s="633"/>
      <c r="DO251" s="447" t="e">
        <f t="shared" si="1161"/>
        <v>#REF!</v>
      </c>
      <c r="DP251" s="447" t="e">
        <f t="shared" si="1162"/>
        <v>#REF!</v>
      </c>
      <c r="DQ251" s="447" t="e">
        <f t="shared" si="1163"/>
        <v>#REF!</v>
      </c>
      <c r="DR251" s="447" t="e">
        <f t="shared" si="1164"/>
        <v>#REF!</v>
      </c>
      <c r="DS251" s="447" t="e">
        <f t="shared" si="1165"/>
        <v>#REF!</v>
      </c>
      <c r="DT251" s="447" t="e">
        <f t="shared" si="1166"/>
        <v>#REF!</v>
      </c>
      <c r="DU251" s="447" t="e">
        <f t="shared" si="1167"/>
        <v>#REF!</v>
      </c>
      <c r="DV251" s="447" t="e">
        <f t="shared" si="1168"/>
        <v>#REF!</v>
      </c>
      <c r="DW251" s="447" t="e">
        <f t="shared" si="1169"/>
        <v>#REF!</v>
      </c>
      <c r="DX251" s="447" t="e">
        <f t="shared" si="1170"/>
        <v>#REF!</v>
      </c>
      <c r="DY251" s="447" t="e">
        <f t="shared" si="1171"/>
        <v>#REF!</v>
      </c>
      <c r="DZ251" s="447" t="e">
        <f t="shared" si="1172"/>
        <v>#REF!</v>
      </c>
      <c r="EA251" s="447" t="e">
        <f t="shared" si="1173"/>
        <v>#REF!</v>
      </c>
      <c r="EB251" s="447" t="e">
        <f t="shared" si="1174"/>
        <v>#REF!</v>
      </c>
      <c r="EC251" s="447" t="e">
        <f t="shared" si="1175"/>
        <v>#REF!</v>
      </c>
      <c r="ED251" s="447" t="e">
        <f t="shared" si="1176"/>
        <v>#REF!</v>
      </c>
      <c r="EE251" s="240" t="e">
        <f t="shared" si="1177"/>
        <v>#REF!</v>
      </c>
    </row>
    <row r="252" spans="1:135" ht="16.5">
      <c r="A252" s="216" t="s">
        <v>1227</v>
      </c>
      <c r="B252" s="216" t="s">
        <v>31</v>
      </c>
      <c r="D252" s="222" t="s">
        <v>478</v>
      </c>
      <c r="E252" s="216" t="s">
        <v>1043</v>
      </c>
      <c r="F252" s="222" t="s">
        <v>363</v>
      </c>
      <c r="G252" s="411" t="s">
        <v>1593</v>
      </c>
      <c r="H252" s="239">
        <v>0</v>
      </c>
      <c r="I252" s="242" t="s">
        <v>1823</v>
      </c>
      <c r="J252" s="239">
        <v>0</v>
      </c>
      <c r="K252" s="242" t="s">
        <v>1823</v>
      </c>
      <c r="L252" s="239">
        <v>0</v>
      </c>
      <c r="M252" s="242" t="s">
        <v>1823</v>
      </c>
      <c r="N252" s="239">
        <v>0</v>
      </c>
      <c r="O252" s="242" t="s">
        <v>1823</v>
      </c>
      <c r="P252" s="226">
        <v>0</v>
      </c>
      <c r="Q252" s="227">
        <v>0</v>
      </c>
      <c r="R252" s="239">
        <v>0</v>
      </c>
      <c r="S252" s="242" t="s">
        <v>1823</v>
      </c>
      <c r="T252" s="226">
        <v>0</v>
      </c>
      <c r="U252" s="227">
        <v>0</v>
      </c>
      <c r="V252" s="226">
        <v>0</v>
      </c>
      <c r="W252" s="227">
        <v>0</v>
      </c>
      <c r="X252" s="226">
        <v>0</v>
      </c>
      <c r="Y252" s="226">
        <v>0</v>
      </c>
      <c r="Z252" s="241">
        <v>0</v>
      </c>
      <c r="AA252" s="252" t="s">
        <v>1823</v>
      </c>
      <c r="AB252" s="542">
        <v>3</v>
      </c>
      <c r="AC252" s="584">
        <v>0</v>
      </c>
      <c r="AD252" s="279">
        <v>0</v>
      </c>
      <c r="AE252" s="281">
        <v>0</v>
      </c>
      <c r="AF252" s="283">
        <v>0</v>
      </c>
      <c r="AG252" s="281">
        <v>0</v>
      </c>
      <c r="AH252" s="239">
        <v>0</v>
      </c>
      <c r="AI252" s="242" t="s">
        <v>1823</v>
      </c>
      <c r="AJ252" s="310"/>
      <c r="AK252" s="523">
        <v>1</v>
      </c>
      <c r="AL252" s="524">
        <v>0</v>
      </c>
      <c r="AM252" s="257">
        <f>+AO252</f>
        <v>0</v>
      </c>
      <c r="AN252" s="256" t="s">
        <v>1823</v>
      </c>
      <c r="AO252" s="644">
        <f>+AQ252</f>
        <v>0</v>
      </c>
      <c r="AP252" s="645" t="s">
        <v>1823</v>
      </c>
      <c r="AQ252" s="229">
        <v>0</v>
      </c>
      <c r="AR252" s="230">
        <v>0</v>
      </c>
      <c r="AS252" s="241">
        <f>+AU252</f>
        <v>0</v>
      </c>
      <c r="AT252" s="242" t="s">
        <v>1823</v>
      </c>
      <c r="AU252" s="229">
        <v>0</v>
      </c>
      <c r="AV252" s="230">
        <v>0</v>
      </c>
      <c r="AW252" s="229"/>
      <c r="AX252" s="230"/>
      <c r="AY252" s="239">
        <v>0</v>
      </c>
      <c r="AZ252" s="242" t="s">
        <v>1823</v>
      </c>
      <c r="BA252" s="229">
        <v>0</v>
      </c>
      <c r="BB252" s="229">
        <v>0</v>
      </c>
      <c r="BC252" s="241">
        <v>0</v>
      </c>
      <c r="BD252" s="242" t="s">
        <v>1823</v>
      </c>
      <c r="BE252" s="229">
        <v>0</v>
      </c>
      <c r="BF252" s="229">
        <v>0</v>
      </c>
      <c r="BG252" s="241">
        <v>0</v>
      </c>
      <c r="BH252" s="242" t="s">
        <v>1823</v>
      </c>
      <c r="BI252" s="229">
        <v>1</v>
      </c>
      <c r="BJ252" s="229">
        <v>0</v>
      </c>
      <c r="BK252" s="241">
        <v>0</v>
      </c>
      <c r="BL252" s="242" t="s">
        <v>1823</v>
      </c>
      <c r="BM252" s="241">
        <v>0</v>
      </c>
      <c r="BN252" s="242" t="s">
        <v>1823</v>
      </c>
      <c r="BO252" s="311"/>
      <c r="BP252" s="248"/>
      <c r="BQ252" s="248"/>
      <c r="BR252" s="248"/>
      <c r="BS252" s="248"/>
      <c r="BT252" s="248"/>
      <c r="BU252" s="249"/>
      <c r="BV252" s="248"/>
      <c r="BW252" s="248"/>
      <c r="BX252" s="248"/>
      <c r="BY252" s="248"/>
      <c r="BZ252" s="248"/>
      <c r="CA252" s="248"/>
      <c r="CB252" s="216"/>
      <c r="CC252" s="216"/>
      <c r="CD252" s="216"/>
      <c r="CQ252" s="240">
        <f t="shared" si="1187"/>
        <v>3</v>
      </c>
      <c r="CT252" s="437">
        <f t="shared" si="1117"/>
        <v>0</v>
      </c>
      <c r="CU252" s="437">
        <f t="shared" si="1118"/>
        <v>0</v>
      </c>
      <c r="CV252" s="437">
        <f t="shared" si="1119"/>
        <v>0</v>
      </c>
      <c r="CW252" s="437">
        <f t="shared" si="1137"/>
        <v>0</v>
      </c>
      <c r="CX252" s="437">
        <f t="shared" si="1120"/>
        <v>0</v>
      </c>
      <c r="CY252" s="437">
        <f t="shared" si="1121"/>
        <v>0</v>
      </c>
      <c r="CZ252" s="437">
        <f t="shared" si="1122"/>
        <v>0</v>
      </c>
      <c r="DA252" s="437">
        <f t="shared" si="1123"/>
        <v>0</v>
      </c>
      <c r="DB252" s="437">
        <f t="shared" si="1124"/>
        <v>0</v>
      </c>
      <c r="DC252" s="437">
        <f t="shared" si="1125"/>
        <v>0</v>
      </c>
      <c r="DD252" s="437">
        <f t="shared" si="1126"/>
        <v>3</v>
      </c>
      <c r="DE252" s="437">
        <f t="shared" si="1127"/>
        <v>0</v>
      </c>
      <c r="DF252" s="437">
        <f t="shared" si="1128"/>
        <v>0</v>
      </c>
      <c r="DG252" s="496">
        <f t="shared" si="1129"/>
        <v>0</v>
      </c>
      <c r="DH252" s="496">
        <f t="shared" si="1130"/>
        <v>1</v>
      </c>
      <c r="DI252" s="496">
        <f t="shared" si="1131"/>
        <v>0</v>
      </c>
      <c r="DJ252" s="496">
        <f t="shared" si="1132"/>
        <v>0</v>
      </c>
      <c r="DK252" s="437">
        <f t="shared" si="1133"/>
        <v>0</v>
      </c>
      <c r="DL252" s="633"/>
      <c r="DM252" s="633"/>
      <c r="DO252" s="447" t="e">
        <f t="shared" si="1161"/>
        <v>#REF!</v>
      </c>
      <c r="DP252" s="447" t="e">
        <f t="shared" si="1162"/>
        <v>#REF!</v>
      </c>
      <c r="DQ252" s="447" t="e">
        <f t="shared" si="1163"/>
        <v>#REF!</v>
      </c>
      <c r="DR252" s="447" t="e">
        <f t="shared" si="1164"/>
        <v>#REF!</v>
      </c>
      <c r="DS252" s="447" t="e">
        <f t="shared" si="1165"/>
        <v>#REF!</v>
      </c>
      <c r="DT252" s="447" t="e">
        <f t="shared" si="1166"/>
        <v>#REF!</v>
      </c>
      <c r="DU252" s="447" t="e">
        <f t="shared" si="1167"/>
        <v>#REF!</v>
      </c>
      <c r="DV252" s="447" t="e">
        <f t="shared" si="1168"/>
        <v>#REF!</v>
      </c>
      <c r="DW252" s="447" t="e">
        <f t="shared" si="1169"/>
        <v>#REF!</v>
      </c>
      <c r="DX252" s="447" t="e">
        <f t="shared" si="1170"/>
        <v>#REF!</v>
      </c>
      <c r="DY252" s="447" t="e">
        <f t="shared" si="1171"/>
        <v>#REF!</v>
      </c>
      <c r="DZ252" s="447" t="e">
        <f t="shared" si="1172"/>
        <v>#REF!</v>
      </c>
      <c r="EA252" s="447" t="e">
        <f t="shared" si="1173"/>
        <v>#REF!</v>
      </c>
      <c r="EB252" s="447" t="e">
        <f t="shared" si="1174"/>
        <v>#REF!</v>
      </c>
      <c r="EC252" s="447" t="e">
        <f t="shared" si="1175"/>
        <v>#REF!</v>
      </c>
      <c r="ED252" s="447" t="e">
        <f t="shared" si="1176"/>
        <v>#REF!</v>
      </c>
      <c r="EE252" s="240" t="e">
        <f t="shared" si="1177"/>
        <v>#REF!</v>
      </c>
    </row>
    <row r="253" spans="1:135" ht="16.5">
      <c r="A253" s="216" t="s">
        <v>1227</v>
      </c>
      <c r="B253" s="216" t="s">
        <v>31</v>
      </c>
      <c r="D253" s="222" t="s">
        <v>1152</v>
      </c>
      <c r="E253" s="216" t="s">
        <v>1043</v>
      </c>
      <c r="F253" s="222" t="s">
        <v>363</v>
      </c>
      <c r="G253" s="411" t="s">
        <v>1592</v>
      </c>
      <c r="H253" s="239">
        <v>0</v>
      </c>
      <c r="I253" s="242" t="s">
        <v>1823</v>
      </c>
      <c r="J253" s="239">
        <v>0</v>
      </c>
      <c r="K253" s="242" t="s">
        <v>1823</v>
      </c>
      <c r="L253" s="239">
        <v>0</v>
      </c>
      <c r="M253" s="242" t="s">
        <v>1823</v>
      </c>
      <c r="N253" s="239">
        <v>0</v>
      </c>
      <c r="O253" s="242" t="s">
        <v>1823</v>
      </c>
      <c r="P253" s="226">
        <v>0</v>
      </c>
      <c r="Q253" s="227">
        <v>0</v>
      </c>
      <c r="R253" s="239">
        <v>0</v>
      </c>
      <c r="S253" s="242" t="s">
        <v>1823</v>
      </c>
      <c r="T253" s="226">
        <v>0</v>
      </c>
      <c r="U253" s="227">
        <v>0</v>
      </c>
      <c r="V253" s="226">
        <v>0</v>
      </c>
      <c r="W253" s="227">
        <v>0</v>
      </c>
      <c r="X253" s="226">
        <v>0</v>
      </c>
      <c r="Y253" s="226">
        <v>0</v>
      </c>
      <c r="Z253" s="241">
        <v>0</v>
      </c>
      <c r="AA253" s="252" t="s">
        <v>1823</v>
      </c>
      <c r="AB253" s="542">
        <v>1</v>
      </c>
      <c r="AC253" s="584">
        <v>3</v>
      </c>
      <c r="AD253" s="279">
        <v>0</v>
      </c>
      <c r="AE253" s="281">
        <v>0</v>
      </c>
      <c r="AF253" s="283">
        <v>0</v>
      </c>
      <c r="AG253" s="281">
        <v>0</v>
      </c>
      <c r="AH253" s="239">
        <v>0</v>
      </c>
      <c r="AI253" s="242" t="s">
        <v>1823</v>
      </c>
      <c r="AJ253" s="310"/>
      <c r="AK253" s="523">
        <v>0</v>
      </c>
      <c r="AL253" s="524">
        <v>0</v>
      </c>
      <c r="AM253" s="257">
        <f>+AO253</f>
        <v>0</v>
      </c>
      <c r="AN253" s="256" t="s">
        <v>1823</v>
      </c>
      <c r="AO253" s="644">
        <f>+AQ253</f>
        <v>0</v>
      </c>
      <c r="AP253" s="645" t="s">
        <v>1823</v>
      </c>
      <c r="AQ253" s="229">
        <v>0</v>
      </c>
      <c r="AR253" s="230">
        <v>0</v>
      </c>
      <c r="AS253" s="241">
        <f>+AU253</f>
        <v>0</v>
      </c>
      <c r="AT253" s="242" t="s">
        <v>1823</v>
      </c>
      <c r="AU253" s="229">
        <v>0</v>
      </c>
      <c r="AV253" s="230">
        <v>0</v>
      </c>
      <c r="AW253" s="229"/>
      <c r="AX253" s="230"/>
      <c r="AY253" s="239">
        <v>0</v>
      </c>
      <c r="AZ253" s="242" t="s">
        <v>1823</v>
      </c>
      <c r="BA253" s="241">
        <v>0</v>
      </c>
      <c r="BB253" s="242" t="s">
        <v>1823</v>
      </c>
      <c r="BC253" s="241">
        <v>0</v>
      </c>
      <c r="BD253" s="242" t="s">
        <v>1823</v>
      </c>
      <c r="BE253" s="229">
        <v>0</v>
      </c>
      <c r="BF253" s="229">
        <v>0</v>
      </c>
      <c r="BG253" s="241">
        <v>0</v>
      </c>
      <c r="BH253" s="242" t="s">
        <v>1823</v>
      </c>
      <c r="BI253" s="229">
        <v>0</v>
      </c>
      <c r="BJ253" s="229">
        <v>0</v>
      </c>
      <c r="BK253" s="241">
        <v>0</v>
      </c>
      <c r="BL253" s="242" t="s">
        <v>1823</v>
      </c>
      <c r="BM253" s="241">
        <v>0</v>
      </c>
      <c r="BN253" s="242" t="s">
        <v>1823</v>
      </c>
      <c r="BO253" s="311"/>
      <c r="BP253" s="248"/>
      <c r="BQ253" s="248"/>
      <c r="BR253" s="248"/>
      <c r="BS253" s="248"/>
      <c r="BT253" s="248"/>
      <c r="BU253" s="249"/>
      <c r="BV253" s="248"/>
      <c r="BW253" s="248"/>
      <c r="BX253" s="248"/>
      <c r="BY253" s="248"/>
      <c r="BZ253" s="248"/>
      <c r="CA253" s="248"/>
      <c r="CB253" s="216"/>
      <c r="CC253" s="216"/>
      <c r="CD253" s="216"/>
      <c r="CQ253" s="240">
        <f t="shared" si="1187"/>
        <v>3</v>
      </c>
      <c r="CT253" s="437">
        <f t="shared" ref="CT253:CT270" si="1204">IF(I253="nd",+H253,+H253+I253)</f>
        <v>0</v>
      </c>
      <c r="CU253" s="437">
        <f t="shared" ref="CU253:CU270" si="1205">IF(K253="nd",+J253,+J253+K253)</f>
        <v>0</v>
      </c>
      <c r="CV253" s="437">
        <f t="shared" ref="CV253:CV270" si="1206">IF(M253="nd",+L253,+L253+M253)</f>
        <v>0</v>
      </c>
      <c r="CW253" s="437">
        <f t="shared" si="1137"/>
        <v>0</v>
      </c>
      <c r="CX253" s="437">
        <f t="shared" ref="CX253:CX270" si="1207">IF(Q253="nd",+P253,+P253+Q253)</f>
        <v>0</v>
      </c>
      <c r="CY253" s="437">
        <f t="shared" ref="CY253:CY270" si="1208">IF(S253="nd",+R253,+R253+S253)</f>
        <v>0</v>
      </c>
      <c r="CZ253" s="437">
        <f t="shared" si="1122"/>
        <v>0</v>
      </c>
      <c r="DA253" s="437">
        <f t="shared" si="1123"/>
        <v>0</v>
      </c>
      <c r="DB253" s="437">
        <f t="shared" si="1124"/>
        <v>0</v>
      </c>
      <c r="DC253" s="437">
        <f t="shared" ref="DC253:DC270" si="1209">IF(AA253="nd",+Z253,+Z253+AA253)</f>
        <v>0</v>
      </c>
      <c r="DD253" s="437">
        <f t="shared" ref="DD253:DD270" si="1210">IF(AC253="nd",+AB253,+AB253+AC253)</f>
        <v>4</v>
      </c>
      <c r="DE253" s="437">
        <f t="shared" ref="DE253:DE270" si="1211">IF(AE253="nd",+AD253,+AD253+AE253)</f>
        <v>0</v>
      </c>
      <c r="DF253" s="437">
        <f t="shared" ref="DF253:DF270" si="1212">IF(AG253="nd",+AF253,+AF253+AG253)</f>
        <v>0</v>
      </c>
      <c r="DG253" s="496">
        <f t="shared" ref="DG253:DG270" si="1213">IF(AI253="nd",+AH253,+AH253+AI253)</f>
        <v>0</v>
      </c>
      <c r="DH253" s="496">
        <f t="shared" si="1130"/>
        <v>0</v>
      </c>
      <c r="DI253" s="496">
        <f t="shared" ref="DI253:DI270" si="1214">IF(AN253="nd",+AM253,+AM253+AN253)</f>
        <v>0</v>
      </c>
      <c r="DJ253" s="496">
        <f t="shared" si="1132"/>
        <v>0</v>
      </c>
      <c r="DK253" s="437">
        <f t="shared" ref="DK253:DK270" si="1215">IF(AR253="nd",+AQ253,+AQ253+AR253)</f>
        <v>0</v>
      </c>
      <c r="DL253" s="633"/>
      <c r="DM253" s="633"/>
      <c r="DO253" s="447" t="e">
        <f t="shared" si="1161"/>
        <v>#REF!</v>
      </c>
      <c r="DP253" s="447" t="e">
        <f t="shared" si="1162"/>
        <v>#REF!</v>
      </c>
      <c r="DQ253" s="447" t="e">
        <f t="shared" si="1163"/>
        <v>#REF!</v>
      </c>
      <c r="DR253" s="447" t="e">
        <f t="shared" si="1164"/>
        <v>#REF!</v>
      </c>
      <c r="DS253" s="447" t="e">
        <f t="shared" si="1165"/>
        <v>#REF!</v>
      </c>
      <c r="DT253" s="447" t="e">
        <f t="shared" si="1166"/>
        <v>#REF!</v>
      </c>
      <c r="DU253" s="447" t="e">
        <f t="shared" si="1167"/>
        <v>#REF!</v>
      </c>
      <c r="DV253" s="447" t="e">
        <f t="shared" si="1168"/>
        <v>#REF!</v>
      </c>
      <c r="DW253" s="447" t="e">
        <f t="shared" si="1169"/>
        <v>#REF!</v>
      </c>
      <c r="DX253" s="447" t="e">
        <f t="shared" si="1170"/>
        <v>#REF!</v>
      </c>
      <c r="DY253" s="447" t="e">
        <f t="shared" si="1171"/>
        <v>#REF!</v>
      </c>
      <c r="DZ253" s="447" t="e">
        <f t="shared" si="1172"/>
        <v>#REF!</v>
      </c>
      <c r="EA253" s="447" t="e">
        <f t="shared" si="1173"/>
        <v>#REF!</v>
      </c>
      <c r="EB253" s="447" t="e">
        <f t="shared" si="1174"/>
        <v>#REF!</v>
      </c>
      <c r="EC253" s="447" t="e">
        <f t="shared" si="1175"/>
        <v>#REF!</v>
      </c>
      <c r="ED253" s="447" t="e">
        <f t="shared" si="1176"/>
        <v>#REF!</v>
      </c>
      <c r="EE253" s="240" t="e">
        <f t="shared" si="1177"/>
        <v>#REF!</v>
      </c>
    </row>
    <row r="254" spans="1:135" ht="16.5">
      <c r="A254" s="216" t="s">
        <v>1227</v>
      </c>
      <c r="B254" s="216" t="s">
        <v>31</v>
      </c>
      <c r="D254" s="222" t="s">
        <v>1152</v>
      </c>
      <c r="E254" s="216" t="s">
        <v>1043</v>
      </c>
      <c r="F254" s="222" t="s">
        <v>363</v>
      </c>
      <c r="G254" s="411" t="s">
        <v>1594</v>
      </c>
      <c r="H254" s="239">
        <v>0</v>
      </c>
      <c r="I254" s="242" t="s">
        <v>1823</v>
      </c>
      <c r="J254" s="239">
        <v>0</v>
      </c>
      <c r="K254" s="242" t="s">
        <v>1823</v>
      </c>
      <c r="L254" s="239">
        <v>0</v>
      </c>
      <c r="M254" s="242" t="s">
        <v>1823</v>
      </c>
      <c r="N254" s="239">
        <v>0</v>
      </c>
      <c r="O254" s="242" t="s">
        <v>1823</v>
      </c>
      <c r="P254" s="226">
        <v>0</v>
      </c>
      <c r="Q254" s="227">
        <v>0</v>
      </c>
      <c r="R254" s="239">
        <v>0</v>
      </c>
      <c r="S254" s="242" t="s">
        <v>1823</v>
      </c>
      <c r="T254" s="226">
        <v>0</v>
      </c>
      <c r="U254" s="227">
        <v>0</v>
      </c>
      <c r="V254" s="226">
        <v>0</v>
      </c>
      <c r="W254" s="227">
        <v>0</v>
      </c>
      <c r="X254" s="226">
        <v>0</v>
      </c>
      <c r="Y254" s="226">
        <v>0</v>
      </c>
      <c r="Z254" s="241">
        <v>0</v>
      </c>
      <c r="AA254" s="252" t="s">
        <v>1823</v>
      </c>
      <c r="AB254" s="542">
        <v>0</v>
      </c>
      <c r="AC254" s="584">
        <v>0</v>
      </c>
      <c r="AD254" s="279">
        <v>0</v>
      </c>
      <c r="AE254" s="281">
        <v>0</v>
      </c>
      <c r="AF254" s="283">
        <v>0</v>
      </c>
      <c r="AG254" s="281">
        <v>0</v>
      </c>
      <c r="AH254" s="239">
        <f>+AK254</f>
        <v>10</v>
      </c>
      <c r="AI254" s="242" t="s">
        <v>1823</v>
      </c>
      <c r="AJ254" s="310"/>
      <c r="AK254" s="523">
        <v>10</v>
      </c>
      <c r="AL254" s="524" t="s">
        <v>606</v>
      </c>
      <c r="AM254" s="442">
        <f>+AK254</f>
        <v>10</v>
      </c>
      <c r="AN254" s="481" t="s">
        <v>1823</v>
      </c>
      <c r="AO254" s="536">
        <f>+AM254</f>
        <v>10</v>
      </c>
      <c r="AP254" s="539" t="s">
        <v>1823</v>
      </c>
      <c r="AQ254" s="229">
        <v>0</v>
      </c>
      <c r="AR254" s="230">
        <v>0</v>
      </c>
      <c r="AS254" s="229">
        <v>0</v>
      </c>
      <c r="AT254" s="230">
        <v>0</v>
      </c>
      <c r="AU254" s="229">
        <v>0</v>
      </c>
      <c r="AV254" s="230">
        <v>0</v>
      </c>
      <c r="AW254" s="229"/>
      <c r="AX254" s="230"/>
      <c r="AY254" s="239">
        <v>0</v>
      </c>
      <c r="AZ254" s="242" t="s">
        <v>1823</v>
      </c>
      <c r="BA254" s="229">
        <v>0</v>
      </c>
      <c r="BB254" s="229">
        <v>0</v>
      </c>
      <c r="BC254" s="241">
        <v>0</v>
      </c>
      <c r="BD254" s="242" t="s">
        <v>1823</v>
      </c>
      <c r="BE254" s="229">
        <v>0</v>
      </c>
      <c r="BF254" s="229">
        <v>0</v>
      </c>
      <c r="BG254" s="241">
        <v>0</v>
      </c>
      <c r="BH254" s="242" t="s">
        <v>1823</v>
      </c>
      <c r="BI254" s="1017">
        <v>12</v>
      </c>
      <c r="BJ254" s="1018" t="s">
        <v>1183</v>
      </c>
      <c r="BK254" s="241">
        <v>0</v>
      </c>
      <c r="BL254" s="242" t="s">
        <v>1823</v>
      </c>
      <c r="BM254" s="241">
        <v>0</v>
      </c>
      <c r="BN254" s="242" t="s">
        <v>1823</v>
      </c>
      <c r="BO254" s="311"/>
      <c r="BP254" s="248"/>
      <c r="BQ254" s="248"/>
      <c r="BR254" s="248"/>
      <c r="BS254" s="248"/>
      <c r="BT254" s="248"/>
      <c r="BU254" s="249"/>
      <c r="BV254" s="248"/>
      <c r="BW254" s="248"/>
      <c r="BX254" s="248"/>
      <c r="BY254" s="248"/>
      <c r="BZ254" s="248"/>
      <c r="CA254" s="248"/>
      <c r="CB254" s="216"/>
      <c r="CC254" s="216"/>
      <c r="CD254" s="216"/>
      <c r="CQ254" s="240">
        <f t="shared" si="1187"/>
        <v>10</v>
      </c>
      <c r="CT254" s="437">
        <f t="shared" si="1204"/>
        <v>0</v>
      </c>
      <c r="CU254" s="437">
        <f t="shared" si="1205"/>
        <v>0</v>
      </c>
      <c r="CV254" s="437">
        <f t="shared" si="1206"/>
        <v>0</v>
      </c>
      <c r="CW254" s="437">
        <f t="shared" si="1137"/>
        <v>0</v>
      </c>
      <c r="CX254" s="437">
        <f t="shared" si="1207"/>
        <v>0</v>
      </c>
      <c r="CY254" s="437">
        <f t="shared" si="1208"/>
        <v>0</v>
      </c>
      <c r="CZ254" s="437">
        <f t="shared" si="1122"/>
        <v>0</v>
      </c>
      <c r="DA254" s="437">
        <f t="shared" si="1123"/>
        <v>0</v>
      </c>
      <c r="DB254" s="437">
        <f t="shared" si="1124"/>
        <v>0</v>
      </c>
      <c r="DC254" s="437">
        <f t="shared" si="1209"/>
        <v>0</v>
      </c>
      <c r="DD254" s="437">
        <f t="shared" si="1210"/>
        <v>0</v>
      </c>
      <c r="DE254" s="437">
        <f t="shared" si="1211"/>
        <v>0</v>
      </c>
      <c r="DF254" s="437">
        <f t="shared" si="1212"/>
        <v>0</v>
      </c>
      <c r="DG254" s="496">
        <f t="shared" si="1213"/>
        <v>10</v>
      </c>
      <c r="DH254" s="496">
        <f>+AK254</f>
        <v>10</v>
      </c>
      <c r="DI254" s="496">
        <f t="shared" si="1214"/>
        <v>10</v>
      </c>
      <c r="DJ254" s="496">
        <f t="shared" si="1132"/>
        <v>10</v>
      </c>
      <c r="DK254" s="437">
        <f t="shared" si="1215"/>
        <v>0</v>
      </c>
      <c r="DL254" s="633"/>
      <c r="DM254" s="633"/>
      <c r="DO254" s="447" t="e">
        <f t="shared" si="1161"/>
        <v>#REF!</v>
      </c>
      <c r="DP254" s="447" t="e">
        <f t="shared" si="1162"/>
        <v>#REF!</v>
      </c>
      <c r="DQ254" s="447" t="e">
        <f t="shared" si="1163"/>
        <v>#REF!</v>
      </c>
      <c r="DR254" s="447" t="e">
        <f t="shared" si="1164"/>
        <v>#REF!</v>
      </c>
      <c r="DS254" s="447" t="e">
        <f t="shared" si="1165"/>
        <v>#REF!</v>
      </c>
      <c r="DT254" s="447" t="e">
        <f t="shared" si="1166"/>
        <v>#REF!</v>
      </c>
      <c r="DU254" s="447" t="e">
        <f t="shared" si="1167"/>
        <v>#REF!</v>
      </c>
      <c r="DV254" s="447" t="e">
        <f t="shared" si="1168"/>
        <v>#REF!</v>
      </c>
      <c r="DW254" s="447" t="e">
        <f t="shared" si="1169"/>
        <v>#REF!</v>
      </c>
      <c r="DX254" s="447" t="e">
        <f t="shared" si="1170"/>
        <v>#REF!</v>
      </c>
      <c r="DY254" s="447" t="e">
        <f t="shared" si="1171"/>
        <v>#REF!</v>
      </c>
      <c r="DZ254" s="447" t="e">
        <f t="shared" si="1172"/>
        <v>#REF!</v>
      </c>
      <c r="EA254" s="447" t="e">
        <f t="shared" si="1173"/>
        <v>#REF!</v>
      </c>
      <c r="EB254" s="447" t="e">
        <f t="shared" si="1174"/>
        <v>#REF!</v>
      </c>
      <c r="EC254" s="447" t="e">
        <f t="shared" si="1175"/>
        <v>#REF!</v>
      </c>
      <c r="ED254" s="447" t="e">
        <f t="shared" si="1176"/>
        <v>#REF!</v>
      </c>
      <c r="EE254" s="240" t="e">
        <f t="shared" si="1177"/>
        <v>#REF!</v>
      </c>
    </row>
    <row r="255" spans="1:135" ht="16.5">
      <c r="A255" s="216" t="s">
        <v>1227</v>
      </c>
      <c r="B255" s="216" t="s">
        <v>31</v>
      </c>
      <c r="D255" s="222" t="s">
        <v>751</v>
      </c>
      <c r="E255" s="216" t="s">
        <v>1094</v>
      </c>
      <c r="F255" s="222" t="s">
        <v>363</v>
      </c>
      <c r="G255" s="411" t="s">
        <v>753</v>
      </c>
      <c r="H255" s="239">
        <v>0</v>
      </c>
      <c r="I255" s="242" t="s">
        <v>1823</v>
      </c>
      <c r="J255" s="239">
        <v>0</v>
      </c>
      <c r="K255" s="242" t="s">
        <v>1823</v>
      </c>
      <c r="L255" s="239">
        <v>0</v>
      </c>
      <c r="M255" s="242" t="s">
        <v>1823</v>
      </c>
      <c r="N255" s="239">
        <v>0</v>
      </c>
      <c r="O255" s="242" t="s">
        <v>1823</v>
      </c>
      <c r="P255" s="226">
        <v>0</v>
      </c>
      <c r="Q255" s="227">
        <v>0</v>
      </c>
      <c r="R255" s="239">
        <v>0</v>
      </c>
      <c r="S255" s="242" t="s">
        <v>1823</v>
      </c>
      <c r="T255" s="226">
        <v>0</v>
      </c>
      <c r="U255" s="227">
        <v>0</v>
      </c>
      <c r="V255" s="226">
        <v>0</v>
      </c>
      <c r="W255" s="227">
        <v>0</v>
      </c>
      <c r="X255" s="226">
        <v>0</v>
      </c>
      <c r="Y255" s="226">
        <v>0</v>
      </c>
      <c r="Z255" s="241">
        <v>0</v>
      </c>
      <c r="AA255" s="252" t="s">
        <v>1823</v>
      </c>
      <c r="AB255" s="523">
        <v>0</v>
      </c>
      <c r="AC255" s="524">
        <v>0</v>
      </c>
      <c r="AD255" s="279">
        <v>0</v>
      </c>
      <c r="AE255" s="281">
        <v>0</v>
      </c>
      <c r="AF255" s="283">
        <v>0</v>
      </c>
      <c r="AG255" s="281">
        <v>0</v>
      </c>
      <c r="AH255" s="239">
        <v>0</v>
      </c>
      <c r="AI255" s="242" t="s">
        <v>1823</v>
      </c>
      <c r="AJ255" s="310"/>
      <c r="AK255" s="523">
        <v>0</v>
      </c>
      <c r="AL255" s="524">
        <v>0</v>
      </c>
      <c r="AM255" s="239">
        <v>0</v>
      </c>
      <c r="AN255" s="252" t="s">
        <v>1823</v>
      </c>
      <c r="AO255" s="529">
        <f t="shared" ref="AO255" si="1216">+AQ255</f>
        <v>0</v>
      </c>
      <c r="AP255" s="530" t="s">
        <v>1823</v>
      </c>
      <c r="AQ255" s="239">
        <f t="shared" ref="AQ255" si="1217">+AS255</f>
        <v>0</v>
      </c>
      <c r="AR255" s="242" t="s">
        <v>1823</v>
      </c>
      <c r="AS255" s="241">
        <f t="shared" ref="AS255" si="1218">+AU255</f>
        <v>0</v>
      </c>
      <c r="AT255" s="242" t="s">
        <v>1823</v>
      </c>
      <c r="AU255" s="229">
        <v>0</v>
      </c>
      <c r="AV255" s="230">
        <v>0</v>
      </c>
      <c r="AW255" s="229"/>
      <c r="AX255" s="230"/>
      <c r="AY255" s="239">
        <v>0</v>
      </c>
      <c r="AZ255" s="242" t="s">
        <v>1823</v>
      </c>
      <c r="BA255" s="229">
        <v>0</v>
      </c>
      <c r="BB255" s="229">
        <v>0</v>
      </c>
      <c r="BC255" s="241">
        <v>0</v>
      </c>
      <c r="BD255" s="242" t="s">
        <v>1823</v>
      </c>
      <c r="BE255" s="229">
        <v>0</v>
      </c>
      <c r="BF255" s="229">
        <v>0</v>
      </c>
      <c r="BG255" s="241">
        <v>0</v>
      </c>
      <c r="BH255" s="242" t="s">
        <v>1823</v>
      </c>
      <c r="BI255" s="229">
        <v>0</v>
      </c>
      <c r="BJ255" s="229">
        <v>0</v>
      </c>
      <c r="BK255" s="241">
        <v>0</v>
      </c>
      <c r="BL255" s="242" t="s">
        <v>1823</v>
      </c>
      <c r="BM255" s="241">
        <v>0</v>
      </c>
      <c r="BN255" s="242" t="s">
        <v>1823</v>
      </c>
      <c r="BO255" s="267"/>
      <c r="BP255" s="248"/>
      <c r="BQ255" s="249"/>
      <c r="BR255" s="248"/>
      <c r="BS255" s="249"/>
      <c r="BT255" s="248"/>
      <c r="BU255" s="249"/>
      <c r="BV255" s="248"/>
      <c r="BW255" s="249"/>
      <c r="BX255" s="248"/>
      <c r="BY255" s="249"/>
      <c r="BZ255" s="248"/>
      <c r="CA255" s="249"/>
      <c r="CB255" s="250" t="s">
        <v>754</v>
      </c>
      <c r="CC255" s="238" t="s">
        <v>752</v>
      </c>
      <c r="CD255" s="238"/>
      <c r="CE255" s="226"/>
      <c r="CF255" s="226"/>
      <c r="CQ255" s="240">
        <f t="shared" si="1187"/>
        <v>0</v>
      </c>
      <c r="CT255" s="437">
        <f t="shared" si="1204"/>
        <v>0</v>
      </c>
      <c r="CU255" s="437">
        <f t="shared" si="1205"/>
        <v>0</v>
      </c>
      <c r="CV255" s="437">
        <f t="shared" si="1206"/>
        <v>0</v>
      </c>
      <c r="CW255" s="437">
        <f t="shared" si="1137"/>
        <v>0</v>
      </c>
      <c r="CX255" s="437">
        <f t="shared" si="1207"/>
        <v>0</v>
      </c>
      <c r="CY255" s="437">
        <f t="shared" si="1208"/>
        <v>0</v>
      </c>
      <c r="CZ255" s="437">
        <f t="shared" si="1122"/>
        <v>0</v>
      </c>
      <c r="DA255" s="437">
        <f t="shared" si="1123"/>
        <v>0</v>
      </c>
      <c r="DB255" s="437">
        <f t="shared" si="1124"/>
        <v>0</v>
      </c>
      <c r="DC255" s="437">
        <f t="shared" si="1209"/>
        <v>0</v>
      </c>
      <c r="DD255" s="437">
        <f t="shared" si="1210"/>
        <v>0</v>
      </c>
      <c r="DE255" s="437">
        <f t="shared" si="1211"/>
        <v>0</v>
      </c>
      <c r="DF255" s="437">
        <f t="shared" si="1212"/>
        <v>0</v>
      </c>
      <c r="DG255" s="496">
        <f t="shared" si="1213"/>
        <v>0</v>
      </c>
      <c r="DH255" s="496">
        <f t="shared" ref="DH255:DH270" si="1219">IF(AL255="nd",+AK255,+AK255+AL255)</f>
        <v>0</v>
      </c>
      <c r="DI255" s="496">
        <f t="shared" si="1214"/>
        <v>0</v>
      </c>
      <c r="DJ255" s="496">
        <f t="shared" si="1132"/>
        <v>0</v>
      </c>
      <c r="DK255" s="437">
        <f t="shared" si="1215"/>
        <v>0</v>
      </c>
      <c r="DL255" s="633"/>
      <c r="DM255" s="633"/>
      <c r="DO255" s="447" t="e">
        <f t="shared" si="1161"/>
        <v>#REF!</v>
      </c>
      <c r="DP255" s="447" t="e">
        <f t="shared" si="1162"/>
        <v>#REF!</v>
      </c>
      <c r="DQ255" s="447" t="e">
        <f t="shared" si="1163"/>
        <v>#REF!</v>
      </c>
      <c r="DR255" s="447" t="e">
        <f t="shared" si="1164"/>
        <v>#REF!</v>
      </c>
      <c r="DS255" s="447" t="e">
        <f t="shared" si="1165"/>
        <v>#REF!</v>
      </c>
      <c r="DT255" s="447" t="e">
        <f t="shared" si="1166"/>
        <v>#REF!</v>
      </c>
      <c r="DU255" s="447" t="e">
        <f t="shared" si="1167"/>
        <v>#REF!</v>
      </c>
      <c r="DV255" s="447" t="e">
        <f t="shared" si="1168"/>
        <v>#REF!</v>
      </c>
      <c r="DW255" s="447" t="e">
        <f t="shared" si="1169"/>
        <v>#REF!</v>
      </c>
      <c r="DX255" s="447" t="e">
        <f t="shared" si="1170"/>
        <v>#REF!</v>
      </c>
      <c r="DY255" s="447" t="e">
        <f t="shared" si="1171"/>
        <v>#REF!</v>
      </c>
      <c r="DZ255" s="447" t="e">
        <f t="shared" si="1172"/>
        <v>#REF!</v>
      </c>
      <c r="EA255" s="447" t="e">
        <f t="shared" si="1173"/>
        <v>#REF!</v>
      </c>
      <c r="EB255" s="447" t="e">
        <f t="shared" si="1174"/>
        <v>#REF!</v>
      </c>
      <c r="EC255" s="447" t="e">
        <f t="shared" si="1175"/>
        <v>#REF!</v>
      </c>
      <c r="ED255" s="447" t="e">
        <f t="shared" si="1176"/>
        <v>#REF!</v>
      </c>
      <c r="EE255" s="240" t="e">
        <f t="shared" si="1177"/>
        <v>#REF!</v>
      </c>
    </row>
    <row r="256" spans="1:135" ht="16.5">
      <c r="A256" s="216" t="s">
        <v>1227</v>
      </c>
      <c r="B256" s="216" t="s">
        <v>31</v>
      </c>
      <c r="D256" s="222" t="s">
        <v>751</v>
      </c>
      <c r="E256" s="216" t="s">
        <v>1094</v>
      </c>
      <c r="F256" s="222" t="s">
        <v>363</v>
      </c>
      <c r="G256" s="223" t="s">
        <v>1117</v>
      </c>
      <c r="H256" s="226">
        <v>0</v>
      </c>
      <c r="I256" s="227">
        <v>0</v>
      </c>
      <c r="J256" s="239">
        <v>0</v>
      </c>
      <c r="K256" s="242" t="s">
        <v>1823</v>
      </c>
      <c r="L256" s="239">
        <v>0</v>
      </c>
      <c r="M256" s="242" t="s">
        <v>1823</v>
      </c>
      <c r="N256" s="239">
        <v>0</v>
      </c>
      <c r="O256" s="242" t="s">
        <v>1823</v>
      </c>
      <c r="P256" s="226">
        <v>0</v>
      </c>
      <c r="Q256" s="227">
        <v>0</v>
      </c>
      <c r="R256" s="239">
        <v>0</v>
      </c>
      <c r="S256" s="242" t="s">
        <v>1823</v>
      </c>
      <c r="T256" s="226">
        <v>0</v>
      </c>
      <c r="U256" s="227">
        <v>0</v>
      </c>
      <c r="V256" s="226">
        <v>0</v>
      </c>
      <c r="W256" s="227">
        <v>0</v>
      </c>
      <c r="X256" s="226">
        <v>0</v>
      </c>
      <c r="Y256" s="226">
        <v>0</v>
      </c>
      <c r="Z256" s="241">
        <v>0</v>
      </c>
      <c r="AA256" s="252" t="s">
        <v>1823</v>
      </c>
      <c r="AB256" s="523">
        <v>0</v>
      </c>
      <c r="AC256" s="524">
        <v>0</v>
      </c>
      <c r="AD256" s="279">
        <v>0</v>
      </c>
      <c r="AE256" s="281">
        <v>0</v>
      </c>
      <c r="AF256" s="283">
        <v>0</v>
      </c>
      <c r="AG256" s="281">
        <v>0</v>
      </c>
      <c r="AH256" s="239">
        <v>0</v>
      </c>
      <c r="AI256" s="242" t="s">
        <v>1823</v>
      </c>
      <c r="AJ256" s="310"/>
      <c r="AK256" s="523">
        <v>1</v>
      </c>
      <c r="AL256" s="524">
        <v>0</v>
      </c>
      <c r="AM256" s="239">
        <v>0</v>
      </c>
      <c r="AN256" s="252" t="s">
        <v>1823</v>
      </c>
      <c r="AO256" s="529">
        <f t="shared" ref="AO256" si="1220">+AQ256</f>
        <v>0</v>
      </c>
      <c r="AP256" s="530" t="s">
        <v>1823</v>
      </c>
      <c r="AQ256" s="239">
        <f t="shared" ref="AQ256" si="1221">+AS256</f>
        <v>0</v>
      </c>
      <c r="AR256" s="242" t="s">
        <v>1823</v>
      </c>
      <c r="AS256" s="241">
        <f t="shared" ref="AS256" si="1222">+AU256</f>
        <v>0</v>
      </c>
      <c r="AT256" s="242" t="s">
        <v>1823</v>
      </c>
      <c r="AU256" s="229">
        <v>0</v>
      </c>
      <c r="AV256" s="230">
        <v>0</v>
      </c>
      <c r="AW256" s="229"/>
      <c r="AX256" s="229"/>
      <c r="AY256" s="241">
        <v>0</v>
      </c>
      <c r="AZ256" s="242" t="s">
        <v>1823</v>
      </c>
      <c r="BA256" s="229">
        <v>0</v>
      </c>
      <c r="BB256" s="229">
        <v>0</v>
      </c>
      <c r="BC256" s="241">
        <v>0</v>
      </c>
      <c r="BD256" s="242" t="s">
        <v>1823</v>
      </c>
      <c r="BE256" s="229">
        <v>0</v>
      </c>
      <c r="BF256" s="229">
        <v>0</v>
      </c>
      <c r="BG256" s="241">
        <v>0</v>
      </c>
      <c r="BH256" s="242" t="s">
        <v>1823</v>
      </c>
      <c r="BI256" s="229">
        <v>0</v>
      </c>
      <c r="BJ256" s="229">
        <v>0</v>
      </c>
      <c r="BK256" s="241">
        <v>0</v>
      </c>
      <c r="BL256" s="242" t="s">
        <v>1823</v>
      </c>
      <c r="BM256" s="241">
        <v>0</v>
      </c>
      <c r="BN256" s="242" t="s">
        <v>1823</v>
      </c>
      <c r="BO256" s="267"/>
      <c r="BP256" s="248"/>
      <c r="BQ256" s="249"/>
      <c r="BR256" s="248"/>
      <c r="BS256" s="249"/>
      <c r="BT256" s="248"/>
      <c r="BU256" s="249"/>
      <c r="BV256" s="248"/>
      <c r="BW256" s="249"/>
      <c r="BX256" s="248"/>
      <c r="BY256" s="249"/>
      <c r="BZ256" s="248"/>
      <c r="CA256" s="249"/>
      <c r="CB256" s="250"/>
      <c r="CC256" s="238"/>
      <c r="CD256" s="238"/>
      <c r="CE256" s="226"/>
      <c r="CF256" s="226"/>
      <c r="CQ256" s="240">
        <f t="shared" si="1187"/>
        <v>0</v>
      </c>
      <c r="CT256" s="437">
        <f t="shared" si="1204"/>
        <v>0</v>
      </c>
      <c r="CU256" s="437">
        <f t="shared" si="1205"/>
        <v>0</v>
      </c>
      <c r="CV256" s="437">
        <f t="shared" si="1206"/>
        <v>0</v>
      </c>
      <c r="CW256" s="437">
        <f t="shared" si="1137"/>
        <v>0</v>
      </c>
      <c r="CX256" s="437">
        <f t="shared" si="1207"/>
        <v>0</v>
      </c>
      <c r="CY256" s="437">
        <f t="shared" si="1208"/>
        <v>0</v>
      </c>
      <c r="CZ256" s="437">
        <f t="shared" si="1122"/>
        <v>0</v>
      </c>
      <c r="DA256" s="437">
        <f t="shared" si="1123"/>
        <v>0</v>
      </c>
      <c r="DB256" s="437">
        <f t="shared" si="1124"/>
        <v>0</v>
      </c>
      <c r="DC256" s="437">
        <f t="shared" si="1209"/>
        <v>0</v>
      </c>
      <c r="DD256" s="437">
        <f t="shared" si="1210"/>
        <v>0</v>
      </c>
      <c r="DE256" s="437">
        <f t="shared" si="1211"/>
        <v>0</v>
      </c>
      <c r="DF256" s="437">
        <f t="shared" si="1212"/>
        <v>0</v>
      </c>
      <c r="DG256" s="496">
        <f t="shared" si="1213"/>
        <v>0</v>
      </c>
      <c r="DH256" s="496">
        <f t="shared" si="1219"/>
        <v>1</v>
      </c>
      <c r="DI256" s="496">
        <f t="shared" si="1214"/>
        <v>0</v>
      </c>
      <c r="DJ256" s="496">
        <f t="shared" si="1132"/>
        <v>0</v>
      </c>
      <c r="DK256" s="437">
        <f t="shared" si="1215"/>
        <v>0</v>
      </c>
      <c r="DL256" s="633"/>
      <c r="DM256" s="633"/>
      <c r="DO256" s="447" t="e">
        <f t="shared" si="1161"/>
        <v>#REF!</v>
      </c>
      <c r="DP256" s="447" t="e">
        <f t="shared" si="1162"/>
        <v>#REF!</v>
      </c>
      <c r="DQ256" s="447" t="e">
        <f t="shared" si="1163"/>
        <v>#REF!</v>
      </c>
      <c r="DR256" s="447" t="e">
        <f t="shared" si="1164"/>
        <v>#REF!</v>
      </c>
      <c r="DS256" s="447" t="e">
        <f t="shared" si="1165"/>
        <v>#REF!</v>
      </c>
      <c r="DT256" s="447" t="e">
        <f t="shared" si="1166"/>
        <v>#REF!</v>
      </c>
      <c r="DU256" s="447" t="e">
        <f t="shared" si="1167"/>
        <v>#REF!</v>
      </c>
      <c r="DV256" s="447" t="e">
        <f t="shared" si="1168"/>
        <v>#REF!</v>
      </c>
      <c r="DW256" s="447" t="e">
        <f t="shared" si="1169"/>
        <v>#REF!</v>
      </c>
      <c r="DX256" s="447" t="e">
        <f t="shared" si="1170"/>
        <v>#REF!</v>
      </c>
      <c r="DY256" s="447" t="e">
        <f t="shared" si="1171"/>
        <v>#REF!</v>
      </c>
      <c r="DZ256" s="447" t="e">
        <f t="shared" si="1172"/>
        <v>#REF!</v>
      </c>
      <c r="EA256" s="447" t="e">
        <f t="shared" si="1173"/>
        <v>#REF!</v>
      </c>
      <c r="EB256" s="447" t="e">
        <f t="shared" si="1174"/>
        <v>#REF!</v>
      </c>
      <c r="EC256" s="447" t="e">
        <f t="shared" si="1175"/>
        <v>#REF!</v>
      </c>
      <c r="ED256" s="447" t="e">
        <f t="shared" si="1176"/>
        <v>#REF!</v>
      </c>
      <c r="EE256" s="240" t="e">
        <f t="shared" si="1177"/>
        <v>#REF!</v>
      </c>
    </row>
    <row r="257" spans="1:135" ht="16.5">
      <c r="A257" s="51" t="s">
        <v>1472</v>
      </c>
      <c r="B257" s="216" t="s">
        <v>31</v>
      </c>
      <c r="D257" s="222" t="s">
        <v>363</v>
      </c>
      <c r="E257" s="216" t="s">
        <v>1040</v>
      </c>
      <c r="F257" s="222" t="s">
        <v>363</v>
      </c>
      <c r="G257" s="411" t="s">
        <v>104</v>
      </c>
      <c r="H257" s="226">
        <v>15</v>
      </c>
      <c r="I257" s="227">
        <v>23</v>
      </c>
      <c r="J257" s="225">
        <v>17</v>
      </c>
      <c r="K257" s="227">
        <v>14</v>
      </c>
      <c r="L257" s="442">
        <f t="shared" ref="L257:S257" si="1223">+J257</f>
        <v>17</v>
      </c>
      <c r="M257" s="444">
        <f t="shared" si="1223"/>
        <v>14</v>
      </c>
      <c r="N257" s="442">
        <f t="shared" si="1223"/>
        <v>17</v>
      </c>
      <c r="O257" s="444">
        <f t="shared" si="1223"/>
        <v>14</v>
      </c>
      <c r="P257" s="442">
        <f t="shared" si="1223"/>
        <v>17</v>
      </c>
      <c r="Q257" s="444">
        <f t="shared" si="1223"/>
        <v>14</v>
      </c>
      <c r="R257" s="442">
        <f t="shared" si="1223"/>
        <v>17</v>
      </c>
      <c r="S257" s="444">
        <f t="shared" si="1223"/>
        <v>14</v>
      </c>
      <c r="T257" s="225">
        <v>11</v>
      </c>
      <c r="U257" s="227">
        <v>12</v>
      </c>
      <c r="V257" s="225">
        <v>11</v>
      </c>
      <c r="W257" s="227">
        <v>16</v>
      </c>
      <c r="X257" s="226">
        <v>13</v>
      </c>
      <c r="Y257" s="226">
        <v>16</v>
      </c>
      <c r="Z257" s="400">
        <f>+X257</f>
        <v>13</v>
      </c>
      <c r="AA257" s="257">
        <f>+Y257</f>
        <v>16</v>
      </c>
      <c r="AB257" s="585">
        <v>15</v>
      </c>
      <c r="AC257" s="551">
        <v>13</v>
      </c>
      <c r="AD257" s="279">
        <v>14</v>
      </c>
      <c r="AE257" s="284">
        <v>13</v>
      </c>
      <c r="AF257" s="279">
        <v>20</v>
      </c>
      <c r="AG257" s="279">
        <v>7</v>
      </c>
      <c r="AH257" s="283">
        <v>13</v>
      </c>
      <c r="AI257" s="284">
        <v>11</v>
      </c>
      <c r="AJ257" s="374"/>
      <c r="AK257" s="523">
        <v>17</v>
      </c>
      <c r="AL257" s="524">
        <v>7</v>
      </c>
      <c r="AM257" s="558">
        <f>+AO257</f>
        <v>17</v>
      </c>
      <c r="AN257" s="558">
        <f>+AL257</f>
        <v>7</v>
      </c>
      <c r="AO257" s="523">
        <v>17</v>
      </c>
      <c r="AP257" s="524">
        <v>6</v>
      </c>
      <c r="AQ257" s="558">
        <f>+AS257</f>
        <v>16</v>
      </c>
      <c r="AR257" s="562">
        <f>+AP257</f>
        <v>6</v>
      </c>
      <c r="AS257" s="229">
        <v>16</v>
      </c>
      <c r="AT257" s="230">
        <v>2</v>
      </c>
      <c r="AU257" s="229">
        <v>16</v>
      </c>
      <c r="AV257" s="230">
        <v>1</v>
      </c>
      <c r="AW257" s="241">
        <f>+AY257</f>
        <v>12</v>
      </c>
      <c r="AX257" s="21">
        <f>+AZ257</f>
        <v>2</v>
      </c>
      <c r="AY257" s="241">
        <f>+BA257</f>
        <v>12</v>
      </c>
      <c r="AZ257" s="21">
        <f>+BB257</f>
        <v>2</v>
      </c>
      <c r="BA257" s="229">
        <v>12</v>
      </c>
      <c r="BB257" s="229">
        <v>2</v>
      </c>
      <c r="BC257" s="241">
        <f>+BE257</f>
        <v>16</v>
      </c>
      <c r="BD257" s="21">
        <f>+BF257</f>
        <v>2</v>
      </c>
      <c r="BE257" s="229">
        <v>16</v>
      </c>
      <c r="BF257" s="229">
        <v>2</v>
      </c>
      <c r="BG257" s="241">
        <f>+BI257</f>
        <v>15</v>
      </c>
      <c r="BH257" s="21">
        <f>+BJ257</f>
        <v>2</v>
      </c>
      <c r="BI257" s="229">
        <v>15</v>
      </c>
      <c r="BJ257" s="230">
        <v>2</v>
      </c>
      <c r="BK257" s="241">
        <f>+BI257</f>
        <v>15</v>
      </c>
      <c r="BL257" s="22">
        <f>+BJ257</f>
        <v>2</v>
      </c>
      <c r="BM257" s="241">
        <f>+BK257</f>
        <v>15</v>
      </c>
      <c r="BN257" s="21">
        <f>+BL257</f>
        <v>2</v>
      </c>
      <c r="BO257" s="247"/>
      <c r="BP257" s="248"/>
      <c r="BQ257" s="249"/>
      <c r="BR257" s="248"/>
      <c r="BS257" s="249"/>
      <c r="BT257" s="248"/>
      <c r="BU257" s="249"/>
      <c r="BV257" s="248">
        <v>21</v>
      </c>
      <c r="BW257" s="249"/>
      <c r="BX257" s="248"/>
      <c r="BY257" s="249"/>
      <c r="BZ257" s="248"/>
      <c r="CA257" s="249"/>
      <c r="CB257" s="250" t="s">
        <v>271</v>
      </c>
      <c r="CC257" s="238" t="s">
        <v>671</v>
      </c>
      <c r="CD257" s="238"/>
      <c r="CE257" s="226"/>
      <c r="CF257" s="227"/>
      <c r="CQ257" s="240">
        <f t="shared" si="1187"/>
        <v>23</v>
      </c>
      <c r="CT257" s="437">
        <f t="shared" si="1204"/>
        <v>38</v>
      </c>
      <c r="CU257" s="437">
        <f t="shared" si="1205"/>
        <v>31</v>
      </c>
      <c r="CV257" s="437">
        <f t="shared" si="1206"/>
        <v>31</v>
      </c>
      <c r="CW257" s="437">
        <f t="shared" si="1137"/>
        <v>31</v>
      </c>
      <c r="CX257" s="437">
        <f t="shared" si="1207"/>
        <v>31</v>
      </c>
      <c r="CY257" s="437">
        <f t="shared" si="1208"/>
        <v>31</v>
      </c>
      <c r="CZ257" s="437">
        <f t="shared" si="1122"/>
        <v>23</v>
      </c>
      <c r="DA257" s="437">
        <f t="shared" si="1123"/>
        <v>27</v>
      </c>
      <c r="DB257" s="437">
        <f t="shared" si="1124"/>
        <v>29</v>
      </c>
      <c r="DC257" s="437">
        <f t="shared" si="1209"/>
        <v>29</v>
      </c>
      <c r="DD257" s="437">
        <f t="shared" si="1210"/>
        <v>28</v>
      </c>
      <c r="DE257" s="437">
        <f t="shared" si="1211"/>
        <v>27</v>
      </c>
      <c r="DF257" s="437">
        <f t="shared" si="1212"/>
        <v>27</v>
      </c>
      <c r="DG257" s="496">
        <f t="shared" si="1213"/>
        <v>24</v>
      </c>
      <c r="DH257" s="496">
        <f t="shared" si="1219"/>
        <v>24</v>
      </c>
      <c r="DI257" s="496">
        <f t="shared" si="1214"/>
        <v>24</v>
      </c>
      <c r="DJ257" s="496">
        <f t="shared" si="1132"/>
        <v>23</v>
      </c>
      <c r="DK257" s="437">
        <f t="shared" si="1215"/>
        <v>22</v>
      </c>
      <c r="DL257" s="633"/>
      <c r="DM257" s="633"/>
      <c r="DO257" s="447" t="e">
        <f t="shared" si="1161"/>
        <v>#REF!</v>
      </c>
      <c r="DP257" s="447" t="e">
        <f t="shared" si="1162"/>
        <v>#REF!</v>
      </c>
      <c r="DQ257" s="447" t="e">
        <f t="shared" si="1163"/>
        <v>#REF!</v>
      </c>
      <c r="DR257" s="447" t="e">
        <f t="shared" si="1164"/>
        <v>#REF!</v>
      </c>
      <c r="DS257" s="447" t="e">
        <f t="shared" si="1165"/>
        <v>#REF!</v>
      </c>
      <c r="DT257" s="447" t="e">
        <f t="shared" si="1166"/>
        <v>#REF!</v>
      </c>
      <c r="DU257" s="447" t="e">
        <f t="shared" si="1167"/>
        <v>#REF!</v>
      </c>
      <c r="DV257" s="447" t="e">
        <f t="shared" si="1168"/>
        <v>#REF!</v>
      </c>
      <c r="DW257" s="447" t="e">
        <f t="shared" si="1169"/>
        <v>#REF!</v>
      </c>
      <c r="DX257" s="447" t="e">
        <f t="shared" si="1170"/>
        <v>#REF!</v>
      </c>
      <c r="DY257" s="447" t="e">
        <f t="shared" si="1171"/>
        <v>#REF!</v>
      </c>
      <c r="DZ257" s="447" t="e">
        <f t="shared" si="1172"/>
        <v>#REF!</v>
      </c>
      <c r="EA257" s="447" t="e">
        <f t="shared" si="1173"/>
        <v>#REF!</v>
      </c>
      <c r="EB257" s="447" t="e">
        <f t="shared" si="1174"/>
        <v>#REF!</v>
      </c>
      <c r="EC257" s="447" t="e">
        <f t="shared" si="1175"/>
        <v>#REF!</v>
      </c>
      <c r="ED257" s="447" t="e">
        <f t="shared" si="1176"/>
        <v>#REF!</v>
      </c>
      <c r="EE257" s="240" t="e">
        <f t="shared" si="1177"/>
        <v>#REF!</v>
      </c>
    </row>
    <row r="258" spans="1:135" ht="16.5">
      <c r="A258" s="216" t="s">
        <v>1227</v>
      </c>
      <c r="B258" s="216" t="s">
        <v>31</v>
      </c>
      <c r="D258" s="222" t="s">
        <v>363</v>
      </c>
      <c r="E258" s="216" t="s">
        <v>1040</v>
      </c>
      <c r="F258" s="222" t="s">
        <v>363</v>
      </c>
      <c r="G258" s="411" t="s">
        <v>1154</v>
      </c>
      <c r="H258" s="239">
        <f>+J258</f>
        <v>2</v>
      </c>
      <c r="I258" s="242" t="s">
        <v>1823</v>
      </c>
      <c r="J258" s="239">
        <f>+L258</f>
        <v>2</v>
      </c>
      <c r="K258" s="242" t="s">
        <v>1823</v>
      </c>
      <c r="L258" s="239">
        <f>+N258</f>
        <v>2</v>
      </c>
      <c r="M258" s="242" t="s">
        <v>1823</v>
      </c>
      <c r="N258" s="239">
        <f>+P258</f>
        <v>2</v>
      </c>
      <c r="O258" s="242" t="s">
        <v>1823</v>
      </c>
      <c r="P258" s="239">
        <f>+R258</f>
        <v>2</v>
      </c>
      <c r="Q258" s="242" t="s">
        <v>1823</v>
      </c>
      <c r="R258" s="239">
        <f>+T258</f>
        <v>2</v>
      </c>
      <c r="S258" s="242" t="s">
        <v>1823</v>
      </c>
      <c r="T258" s="225">
        <v>2</v>
      </c>
      <c r="U258" s="227">
        <v>0</v>
      </c>
      <c r="V258" s="225">
        <v>2</v>
      </c>
      <c r="W258" s="227">
        <v>0</v>
      </c>
      <c r="X258" s="226">
        <v>4</v>
      </c>
      <c r="Y258" s="226">
        <v>0</v>
      </c>
      <c r="Z258" s="400">
        <f>+X258</f>
        <v>4</v>
      </c>
      <c r="AA258" s="256" t="s">
        <v>1823</v>
      </c>
      <c r="AB258" s="585">
        <v>2</v>
      </c>
      <c r="AC258" s="551">
        <v>0</v>
      </c>
      <c r="AD258" s="279">
        <v>2</v>
      </c>
      <c r="AE258" s="284">
        <v>0</v>
      </c>
      <c r="AF258" s="279">
        <v>2</v>
      </c>
      <c r="AG258" s="284">
        <v>0</v>
      </c>
      <c r="AH258" s="279">
        <v>2</v>
      </c>
      <c r="AI258" s="284">
        <v>0</v>
      </c>
      <c r="AJ258" s="374"/>
      <c r="AK258" s="523">
        <v>2</v>
      </c>
      <c r="AL258" s="524">
        <v>0</v>
      </c>
      <c r="AM258" s="239">
        <f>+AK258</f>
        <v>2</v>
      </c>
      <c r="AN258" s="252" t="s">
        <v>1823</v>
      </c>
      <c r="AO258" s="529">
        <f>+AM258</f>
        <v>2</v>
      </c>
      <c r="AP258" s="530" t="s">
        <v>1823</v>
      </c>
      <c r="AQ258" s="558">
        <f>+AS258</f>
        <v>3</v>
      </c>
      <c r="AR258" s="559" t="s">
        <v>1823</v>
      </c>
      <c r="AS258" s="248">
        <v>3</v>
      </c>
      <c r="AT258" s="230"/>
      <c r="AU258" s="248">
        <v>2</v>
      </c>
      <c r="AV258" s="230"/>
      <c r="AW258" s="241">
        <f>+AY258</f>
        <v>2</v>
      </c>
      <c r="AX258" s="242" t="s">
        <v>1823</v>
      </c>
      <c r="AY258" s="241">
        <f>+BA258</f>
        <v>2</v>
      </c>
      <c r="AZ258" s="242" t="s">
        <v>1823</v>
      </c>
      <c r="BA258" s="229">
        <v>2</v>
      </c>
      <c r="BB258" s="229">
        <v>0</v>
      </c>
      <c r="BC258" s="241">
        <v>0</v>
      </c>
      <c r="BD258" s="242" t="s">
        <v>1823</v>
      </c>
      <c r="BE258" s="229">
        <v>0</v>
      </c>
      <c r="BF258" s="229">
        <v>0</v>
      </c>
      <c r="BG258" s="241">
        <v>0</v>
      </c>
      <c r="BH258" s="242" t="s">
        <v>1823</v>
      </c>
      <c r="BI258" s="241">
        <v>0</v>
      </c>
      <c r="BJ258" s="242" t="s">
        <v>1823</v>
      </c>
      <c r="BK258" s="241">
        <v>0</v>
      </c>
      <c r="BL258" s="242" t="s">
        <v>1823</v>
      </c>
      <c r="BM258" s="241">
        <v>0</v>
      </c>
      <c r="BN258" s="242" t="s">
        <v>1823</v>
      </c>
      <c r="BO258" s="247"/>
      <c r="BP258" s="248"/>
      <c r="BQ258" s="249"/>
      <c r="BR258" s="248"/>
      <c r="BS258" s="249"/>
      <c r="BT258" s="248"/>
      <c r="BU258" s="249"/>
      <c r="BV258" s="248">
        <v>2</v>
      </c>
      <c r="BW258" s="249"/>
      <c r="BX258" s="248"/>
      <c r="BY258" s="249"/>
      <c r="BZ258" s="248"/>
      <c r="CA258" s="249"/>
      <c r="CB258" s="250"/>
      <c r="CC258" s="238"/>
      <c r="CD258" s="238"/>
      <c r="CE258" s="226"/>
      <c r="CF258" s="227"/>
      <c r="CQ258" s="240">
        <f t="shared" si="1187"/>
        <v>4</v>
      </c>
      <c r="CT258" s="437">
        <f t="shared" si="1204"/>
        <v>2</v>
      </c>
      <c r="CU258" s="437">
        <f t="shared" si="1205"/>
        <v>2</v>
      </c>
      <c r="CV258" s="437">
        <f t="shared" si="1206"/>
        <v>2</v>
      </c>
      <c r="CW258" s="437">
        <f t="shared" si="1137"/>
        <v>2</v>
      </c>
      <c r="CX258" s="437">
        <f t="shared" si="1207"/>
        <v>2</v>
      </c>
      <c r="CY258" s="437">
        <f t="shared" si="1208"/>
        <v>2</v>
      </c>
      <c r="CZ258" s="437">
        <f t="shared" si="1122"/>
        <v>2</v>
      </c>
      <c r="DA258" s="437">
        <f t="shared" si="1123"/>
        <v>2</v>
      </c>
      <c r="DB258" s="437">
        <f t="shared" si="1124"/>
        <v>4</v>
      </c>
      <c r="DC258" s="437">
        <f t="shared" si="1209"/>
        <v>4</v>
      </c>
      <c r="DD258" s="437">
        <f t="shared" si="1210"/>
        <v>2</v>
      </c>
      <c r="DE258" s="437">
        <f t="shared" si="1211"/>
        <v>2</v>
      </c>
      <c r="DF258" s="437">
        <f t="shared" si="1212"/>
        <v>2</v>
      </c>
      <c r="DG258" s="496">
        <f t="shared" si="1213"/>
        <v>2</v>
      </c>
      <c r="DH258" s="496">
        <f t="shared" si="1219"/>
        <v>2</v>
      </c>
      <c r="DI258" s="496">
        <f t="shared" si="1214"/>
        <v>2</v>
      </c>
      <c r="DJ258" s="496">
        <f t="shared" si="1132"/>
        <v>2</v>
      </c>
      <c r="DK258" s="437">
        <f t="shared" si="1215"/>
        <v>3</v>
      </c>
      <c r="DL258" s="633"/>
      <c r="DM258" s="633"/>
      <c r="DO258" s="447" t="e">
        <f t="shared" si="1161"/>
        <v>#REF!</v>
      </c>
      <c r="DP258" s="447" t="e">
        <f t="shared" si="1162"/>
        <v>#REF!</v>
      </c>
      <c r="DQ258" s="447" t="e">
        <f t="shared" si="1163"/>
        <v>#REF!</v>
      </c>
      <c r="DR258" s="447" t="e">
        <f t="shared" si="1164"/>
        <v>#REF!</v>
      </c>
      <c r="DS258" s="447" t="e">
        <f t="shared" si="1165"/>
        <v>#REF!</v>
      </c>
      <c r="DT258" s="447" t="e">
        <f t="shared" si="1166"/>
        <v>#REF!</v>
      </c>
      <c r="DU258" s="447" t="e">
        <f t="shared" si="1167"/>
        <v>#REF!</v>
      </c>
      <c r="DV258" s="447" t="e">
        <f t="shared" si="1168"/>
        <v>#REF!</v>
      </c>
      <c r="DW258" s="447" t="e">
        <f t="shared" si="1169"/>
        <v>#REF!</v>
      </c>
      <c r="DX258" s="447" t="e">
        <f t="shared" si="1170"/>
        <v>#REF!</v>
      </c>
      <c r="DY258" s="447" t="e">
        <f t="shared" si="1171"/>
        <v>#REF!</v>
      </c>
      <c r="DZ258" s="447" t="e">
        <f t="shared" si="1172"/>
        <v>#REF!</v>
      </c>
      <c r="EA258" s="447" t="e">
        <f t="shared" si="1173"/>
        <v>#REF!</v>
      </c>
      <c r="EB258" s="447" t="e">
        <f t="shared" si="1174"/>
        <v>#REF!</v>
      </c>
      <c r="EC258" s="447" t="e">
        <f t="shared" si="1175"/>
        <v>#REF!</v>
      </c>
      <c r="ED258" s="447" t="e">
        <f t="shared" si="1176"/>
        <v>#REF!</v>
      </c>
      <c r="EE258" s="240" t="e">
        <f t="shared" si="1177"/>
        <v>#REF!</v>
      </c>
    </row>
    <row r="259" spans="1:135" ht="16.5">
      <c r="A259" s="216" t="s">
        <v>1232</v>
      </c>
      <c r="B259" s="216" t="s">
        <v>31</v>
      </c>
      <c r="D259" s="222" t="s">
        <v>363</v>
      </c>
      <c r="E259" s="216" t="s">
        <v>1040</v>
      </c>
      <c r="F259" s="222" t="s">
        <v>363</v>
      </c>
      <c r="G259" s="411" t="s">
        <v>105</v>
      </c>
      <c r="H259" s="226">
        <v>2</v>
      </c>
      <c r="I259" s="227">
        <v>0</v>
      </c>
      <c r="J259" s="239">
        <f>+L259</f>
        <v>1</v>
      </c>
      <c r="K259" s="242" t="s">
        <v>1823</v>
      </c>
      <c r="L259" s="239">
        <f>+N259</f>
        <v>1</v>
      </c>
      <c r="M259" s="242" t="s">
        <v>1823</v>
      </c>
      <c r="N259" s="239">
        <f>+P259</f>
        <v>1</v>
      </c>
      <c r="O259" s="242" t="s">
        <v>1823</v>
      </c>
      <c r="P259" s="239">
        <f>+R259</f>
        <v>1</v>
      </c>
      <c r="Q259" s="242" t="s">
        <v>1823</v>
      </c>
      <c r="R259" s="239">
        <f>+T259</f>
        <v>1</v>
      </c>
      <c r="S259" s="242" t="s">
        <v>1823</v>
      </c>
      <c r="T259" s="226">
        <v>1</v>
      </c>
      <c r="U259" s="227">
        <v>0</v>
      </c>
      <c r="V259" s="312">
        <v>5</v>
      </c>
      <c r="W259" s="278">
        <v>2</v>
      </c>
      <c r="X259" s="226">
        <v>5</v>
      </c>
      <c r="Y259" s="226">
        <v>0</v>
      </c>
      <c r="Z259" s="400">
        <f>+X259</f>
        <v>5</v>
      </c>
      <c r="AA259" s="256" t="s">
        <v>1823</v>
      </c>
      <c r="AB259" s="542">
        <v>0</v>
      </c>
      <c r="AC259" s="551">
        <v>0</v>
      </c>
      <c r="AD259" s="285">
        <v>1</v>
      </c>
      <c r="AE259" s="321">
        <v>0</v>
      </c>
      <c r="AF259" s="279">
        <v>0</v>
      </c>
      <c r="AG259" s="279">
        <v>0</v>
      </c>
      <c r="AH259" s="283">
        <v>0</v>
      </c>
      <c r="AI259" s="284">
        <v>0</v>
      </c>
      <c r="AJ259" s="310"/>
      <c r="AK259" s="523">
        <v>0</v>
      </c>
      <c r="AL259" s="524">
        <v>0</v>
      </c>
      <c r="AM259" s="239">
        <v>0</v>
      </c>
      <c r="AN259" s="252" t="s">
        <v>1823</v>
      </c>
      <c r="AO259" s="529">
        <v>0</v>
      </c>
      <c r="AP259" s="530" t="s">
        <v>1823</v>
      </c>
      <c r="AQ259" s="239">
        <v>0</v>
      </c>
      <c r="AR259" s="242" t="s">
        <v>1823</v>
      </c>
      <c r="AS259" s="248">
        <v>0</v>
      </c>
      <c r="AT259" s="230">
        <v>0</v>
      </c>
      <c r="AU259" s="248">
        <v>0</v>
      </c>
      <c r="AV259" s="230">
        <v>0</v>
      </c>
      <c r="AW259" s="229"/>
      <c r="AX259" s="229"/>
      <c r="AY259" s="241">
        <v>0</v>
      </c>
      <c r="AZ259" s="242" t="s">
        <v>1823</v>
      </c>
      <c r="BA259" s="337">
        <v>0</v>
      </c>
      <c r="BB259" s="337">
        <v>0</v>
      </c>
      <c r="BC259" s="241">
        <v>0</v>
      </c>
      <c r="BD259" s="242" t="s">
        <v>1823</v>
      </c>
      <c r="BE259" s="229">
        <v>0</v>
      </c>
      <c r="BF259" s="229">
        <v>0</v>
      </c>
      <c r="BG259" s="241">
        <v>0</v>
      </c>
      <c r="BH259" s="242" t="s">
        <v>1823</v>
      </c>
      <c r="BI259" s="241">
        <v>0</v>
      </c>
      <c r="BJ259" s="242" t="s">
        <v>1823</v>
      </c>
      <c r="BK259" s="241">
        <v>0</v>
      </c>
      <c r="BL259" s="242" t="s">
        <v>1823</v>
      </c>
      <c r="BM259" s="241">
        <v>0</v>
      </c>
      <c r="BN259" s="242" t="s">
        <v>1823</v>
      </c>
      <c r="BO259" s="267"/>
      <c r="BP259" s="248"/>
      <c r="BQ259" s="249"/>
      <c r="BR259" s="248"/>
      <c r="BS259" s="249"/>
      <c r="BT259" s="248"/>
      <c r="BU259" s="249"/>
      <c r="BV259" s="248"/>
      <c r="BW259" s="249"/>
      <c r="BX259" s="248"/>
      <c r="BY259" s="249"/>
      <c r="BZ259" s="248"/>
      <c r="CA259" s="249"/>
      <c r="CB259" s="236" t="s">
        <v>85</v>
      </c>
      <c r="CE259" s="226"/>
      <c r="CF259" s="227"/>
      <c r="CQ259" s="240">
        <f t="shared" si="1187"/>
        <v>5</v>
      </c>
      <c r="CT259" s="437">
        <f t="shared" si="1204"/>
        <v>2</v>
      </c>
      <c r="CU259" s="437">
        <f t="shared" si="1205"/>
        <v>1</v>
      </c>
      <c r="CV259" s="437">
        <f t="shared" si="1206"/>
        <v>1</v>
      </c>
      <c r="CW259" s="437">
        <f t="shared" si="1137"/>
        <v>1</v>
      </c>
      <c r="CX259" s="437">
        <f t="shared" si="1207"/>
        <v>1</v>
      </c>
      <c r="CY259" s="437">
        <f t="shared" si="1208"/>
        <v>1</v>
      </c>
      <c r="CZ259" s="437">
        <f t="shared" si="1122"/>
        <v>1</v>
      </c>
      <c r="DA259" s="437">
        <f t="shared" si="1123"/>
        <v>7</v>
      </c>
      <c r="DB259" s="437">
        <f t="shared" si="1124"/>
        <v>5</v>
      </c>
      <c r="DC259" s="437">
        <f t="shared" si="1209"/>
        <v>5</v>
      </c>
      <c r="DD259" s="437">
        <f t="shared" si="1210"/>
        <v>0</v>
      </c>
      <c r="DE259" s="437">
        <f t="shared" si="1211"/>
        <v>1</v>
      </c>
      <c r="DF259" s="437">
        <f t="shared" si="1212"/>
        <v>0</v>
      </c>
      <c r="DG259" s="496">
        <f t="shared" si="1213"/>
        <v>0</v>
      </c>
      <c r="DH259" s="496">
        <f t="shared" si="1219"/>
        <v>0</v>
      </c>
      <c r="DI259" s="496">
        <f t="shared" si="1214"/>
        <v>0</v>
      </c>
      <c r="DJ259" s="496">
        <f t="shared" si="1132"/>
        <v>0</v>
      </c>
      <c r="DK259" s="437">
        <f t="shared" si="1215"/>
        <v>0</v>
      </c>
      <c r="DL259" s="633"/>
      <c r="DM259" s="633"/>
      <c r="DO259" s="447" t="e">
        <f t="shared" si="1161"/>
        <v>#REF!</v>
      </c>
      <c r="DP259" s="447" t="e">
        <f t="shared" si="1162"/>
        <v>#REF!</v>
      </c>
      <c r="DQ259" s="447" t="e">
        <f t="shared" si="1163"/>
        <v>#REF!</v>
      </c>
      <c r="DR259" s="447" t="e">
        <f t="shared" si="1164"/>
        <v>#REF!</v>
      </c>
      <c r="DS259" s="447" t="e">
        <f t="shared" si="1165"/>
        <v>#REF!</v>
      </c>
      <c r="DT259" s="447" t="e">
        <f t="shared" si="1166"/>
        <v>#REF!</v>
      </c>
      <c r="DU259" s="447" t="e">
        <f t="shared" si="1167"/>
        <v>#REF!</v>
      </c>
      <c r="DV259" s="447" t="e">
        <f t="shared" si="1168"/>
        <v>#REF!</v>
      </c>
      <c r="DW259" s="447" t="e">
        <f t="shared" si="1169"/>
        <v>#REF!</v>
      </c>
      <c r="DX259" s="447" t="e">
        <f t="shared" si="1170"/>
        <v>#REF!</v>
      </c>
      <c r="DY259" s="447" t="e">
        <f t="shared" si="1171"/>
        <v>#REF!</v>
      </c>
      <c r="DZ259" s="447" t="e">
        <f t="shared" si="1172"/>
        <v>#REF!</v>
      </c>
      <c r="EA259" s="447" t="e">
        <f t="shared" si="1173"/>
        <v>#REF!</v>
      </c>
      <c r="EB259" s="447" t="e">
        <f t="shared" si="1174"/>
        <v>#REF!</v>
      </c>
      <c r="EC259" s="447" t="e">
        <f t="shared" si="1175"/>
        <v>#REF!</v>
      </c>
      <c r="ED259" s="447" t="e">
        <f t="shared" si="1176"/>
        <v>#REF!</v>
      </c>
      <c r="EE259" s="240" t="e">
        <f t="shared" si="1177"/>
        <v>#REF!</v>
      </c>
    </row>
    <row r="260" spans="1:135" ht="16.5">
      <c r="A260" s="216" t="s">
        <v>1227</v>
      </c>
      <c r="B260" s="216" t="s">
        <v>31</v>
      </c>
      <c r="D260" s="222" t="s">
        <v>363</v>
      </c>
      <c r="E260" s="216" t="s">
        <v>1094</v>
      </c>
      <c r="F260" s="222" t="s">
        <v>363</v>
      </c>
      <c r="G260" s="223" t="s">
        <v>106</v>
      </c>
      <c r="H260" s="226">
        <v>1</v>
      </c>
      <c r="I260" s="227">
        <v>1</v>
      </c>
      <c r="J260" s="239">
        <v>0</v>
      </c>
      <c r="K260" s="242" t="s">
        <v>1823</v>
      </c>
      <c r="L260" s="239">
        <v>0</v>
      </c>
      <c r="M260" s="242" t="s">
        <v>1823</v>
      </c>
      <c r="N260" s="239">
        <v>0</v>
      </c>
      <c r="O260" s="242" t="s">
        <v>1823</v>
      </c>
      <c r="P260" s="226">
        <v>0</v>
      </c>
      <c r="Q260" s="227">
        <v>0</v>
      </c>
      <c r="R260" s="239">
        <v>0</v>
      </c>
      <c r="S260" s="242" t="s">
        <v>1823</v>
      </c>
      <c r="T260" s="226">
        <v>0</v>
      </c>
      <c r="U260" s="227">
        <v>0</v>
      </c>
      <c r="V260" s="226">
        <v>0</v>
      </c>
      <c r="W260" s="227">
        <v>0</v>
      </c>
      <c r="X260" s="226">
        <v>0</v>
      </c>
      <c r="Y260" s="226">
        <v>0</v>
      </c>
      <c r="Z260" s="400">
        <f>+AB260</f>
        <v>0</v>
      </c>
      <c r="AA260" s="256" t="s">
        <v>1823</v>
      </c>
      <c r="AB260" s="542">
        <v>0</v>
      </c>
      <c r="AC260" s="584">
        <v>0</v>
      </c>
      <c r="AD260" s="285">
        <v>0</v>
      </c>
      <c r="AE260" s="321">
        <v>0</v>
      </c>
      <c r="AF260" s="279">
        <v>0</v>
      </c>
      <c r="AG260" s="279">
        <v>0</v>
      </c>
      <c r="AH260" s="283">
        <v>0</v>
      </c>
      <c r="AI260" s="284">
        <v>0</v>
      </c>
      <c r="AJ260" s="310"/>
      <c r="AK260" s="523">
        <v>0</v>
      </c>
      <c r="AL260" s="524">
        <v>0</v>
      </c>
      <c r="AM260" s="226">
        <v>0</v>
      </c>
      <c r="AN260" s="252" t="s">
        <v>1823</v>
      </c>
      <c r="AO260" s="529">
        <v>0</v>
      </c>
      <c r="AP260" s="530" t="s">
        <v>1823</v>
      </c>
      <c r="AQ260" s="239">
        <v>0</v>
      </c>
      <c r="AR260" s="242" t="s">
        <v>1823</v>
      </c>
      <c r="AS260" s="241">
        <v>0</v>
      </c>
      <c r="AT260" s="242" t="s">
        <v>1823</v>
      </c>
      <c r="AU260" s="248">
        <v>0</v>
      </c>
      <c r="AV260" s="230">
        <v>0</v>
      </c>
      <c r="AW260" s="229"/>
      <c r="AX260" s="229"/>
      <c r="AY260" s="241">
        <v>0</v>
      </c>
      <c r="AZ260" s="242" t="s">
        <v>1823</v>
      </c>
      <c r="BA260" s="337">
        <v>0</v>
      </c>
      <c r="BB260" s="337">
        <v>0</v>
      </c>
      <c r="BC260" s="241">
        <v>0</v>
      </c>
      <c r="BD260" s="242" t="s">
        <v>1823</v>
      </c>
      <c r="BE260" s="229">
        <v>0</v>
      </c>
      <c r="BF260" s="229">
        <v>0</v>
      </c>
      <c r="BG260" s="241">
        <v>0</v>
      </c>
      <c r="BH260" s="242" t="s">
        <v>1823</v>
      </c>
      <c r="BI260" s="241">
        <v>0</v>
      </c>
      <c r="BJ260" s="242" t="s">
        <v>1823</v>
      </c>
      <c r="BK260" s="241">
        <v>0</v>
      </c>
      <c r="BL260" s="242" t="s">
        <v>1823</v>
      </c>
      <c r="BM260" s="241">
        <v>0</v>
      </c>
      <c r="BN260" s="242" t="s">
        <v>1823</v>
      </c>
      <c r="BO260" s="267"/>
      <c r="BP260" s="248"/>
      <c r="BQ260" s="249"/>
      <c r="BR260" s="248"/>
      <c r="BS260" s="249"/>
      <c r="BT260" s="248"/>
      <c r="BU260" s="249"/>
      <c r="BV260" s="248"/>
      <c r="BW260" s="249"/>
      <c r="BX260" s="248"/>
      <c r="BY260" s="249"/>
      <c r="BZ260" s="248"/>
      <c r="CA260" s="249"/>
      <c r="CB260" s="236" t="s">
        <v>410</v>
      </c>
      <c r="CE260" s="226"/>
      <c r="CF260" s="227"/>
      <c r="CQ260" s="240">
        <f t="shared" si="1187"/>
        <v>1</v>
      </c>
      <c r="CT260" s="437">
        <f t="shared" si="1204"/>
        <v>2</v>
      </c>
      <c r="CU260" s="437">
        <f t="shared" si="1205"/>
        <v>0</v>
      </c>
      <c r="CV260" s="437">
        <f t="shared" si="1206"/>
        <v>0</v>
      </c>
      <c r="CW260" s="437">
        <f t="shared" si="1137"/>
        <v>0</v>
      </c>
      <c r="CX260" s="437">
        <f t="shared" si="1207"/>
        <v>0</v>
      </c>
      <c r="CY260" s="437">
        <f t="shared" si="1208"/>
        <v>0</v>
      </c>
      <c r="CZ260" s="437">
        <f t="shared" si="1122"/>
        <v>0</v>
      </c>
      <c r="DA260" s="437">
        <f t="shared" si="1123"/>
        <v>0</v>
      </c>
      <c r="DB260" s="437">
        <f t="shared" si="1124"/>
        <v>0</v>
      </c>
      <c r="DC260" s="437">
        <f t="shared" si="1209"/>
        <v>0</v>
      </c>
      <c r="DD260" s="437">
        <f t="shared" si="1210"/>
        <v>0</v>
      </c>
      <c r="DE260" s="437">
        <f t="shared" si="1211"/>
        <v>0</v>
      </c>
      <c r="DF260" s="437">
        <f t="shared" si="1212"/>
        <v>0</v>
      </c>
      <c r="DG260" s="496">
        <f t="shared" si="1213"/>
        <v>0</v>
      </c>
      <c r="DH260" s="496">
        <f t="shared" si="1219"/>
        <v>0</v>
      </c>
      <c r="DI260" s="496">
        <f t="shared" si="1214"/>
        <v>0</v>
      </c>
      <c r="DJ260" s="496">
        <f t="shared" si="1132"/>
        <v>0</v>
      </c>
      <c r="DK260" s="437">
        <f t="shared" si="1215"/>
        <v>0</v>
      </c>
      <c r="DL260" s="633"/>
      <c r="DM260" s="633"/>
      <c r="DO260" s="447" t="e">
        <f t="shared" si="1161"/>
        <v>#REF!</v>
      </c>
      <c r="DP260" s="447" t="e">
        <f t="shared" si="1162"/>
        <v>#REF!</v>
      </c>
      <c r="DQ260" s="447" t="e">
        <f t="shared" si="1163"/>
        <v>#REF!</v>
      </c>
      <c r="DR260" s="447" t="e">
        <f t="shared" si="1164"/>
        <v>#REF!</v>
      </c>
      <c r="DS260" s="447" t="e">
        <f t="shared" si="1165"/>
        <v>#REF!</v>
      </c>
      <c r="DT260" s="447" t="e">
        <f t="shared" si="1166"/>
        <v>#REF!</v>
      </c>
      <c r="DU260" s="447" t="e">
        <f t="shared" si="1167"/>
        <v>#REF!</v>
      </c>
      <c r="DV260" s="447" t="e">
        <f t="shared" si="1168"/>
        <v>#REF!</v>
      </c>
      <c r="DW260" s="447" t="e">
        <f t="shared" si="1169"/>
        <v>#REF!</v>
      </c>
      <c r="DX260" s="447" t="e">
        <f t="shared" si="1170"/>
        <v>#REF!</v>
      </c>
      <c r="DY260" s="447" t="e">
        <f t="shared" si="1171"/>
        <v>#REF!</v>
      </c>
      <c r="DZ260" s="447" t="e">
        <f t="shared" si="1172"/>
        <v>#REF!</v>
      </c>
      <c r="EA260" s="447" t="e">
        <f t="shared" si="1173"/>
        <v>#REF!</v>
      </c>
      <c r="EB260" s="447" t="e">
        <f t="shared" si="1174"/>
        <v>#REF!</v>
      </c>
      <c r="EC260" s="447" t="e">
        <f t="shared" si="1175"/>
        <v>#REF!</v>
      </c>
      <c r="ED260" s="447" t="e">
        <f t="shared" si="1176"/>
        <v>#REF!</v>
      </c>
      <c r="EE260" s="240" t="e">
        <f t="shared" si="1177"/>
        <v>#REF!</v>
      </c>
    </row>
    <row r="261" spans="1:135" ht="16.5">
      <c r="A261" s="51" t="s">
        <v>1472</v>
      </c>
      <c r="B261" s="216" t="s">
        <v>31</v>
      </c>
      <c r="D261" s="222" t="s">
        <v>1091</v>
      </c>
      <c r="E261" s="216" t="s">
        <v>1040</v>
      </c>
      <c r="F261" s="222" t="s">
        <v>363</v>
      </c>
      <c r="G261" s="411" t="s">
        <v>107</v>
      </c>
      <c r="H261" s="226">
        <v>23</v>
      </c>
      <c r="I261" s="227">
        <v>0</v>
      </c>
      <c r="J261" s="225">
        <v>29</v>
      </c>
      <c r="K261" s="227">
        <v>0</v>
      </c>
      <c r="L261" s="441">
        <f>+J261</f>
        <v>29</v>
      </c>
      <c r="M261" s="443" t="s">
        <v>1823</v>
      </c>
      <c r="N261" s="441">
        <f>+L261</f>
        <v>29</v>
      </c>
      <c r="O261" s="443" t="s">
        <v>1823</v>
      </c>
      <c r="P261" s="441">
        <f>+N261</f>
        <v>29</v>
      </c>
      <c r="Q261" s="443" t="s">
        <v>1823</v>
      </c>
      <c r="R261" s="441">
        <f>+P261</f>
        <v>29</v>
      </c>
      <c r="S261" s="443" t="s">
        <v>1823</v>
      </c>
      <c r="T261" s="225">
        <v>11</v>
      </c>
      <c r="U261" s="227">
        <v>0</v>
      </c>
      <c r="V261" s="225">
        <v>13</v>
      </c>
      <c r="W261" s="227">
        <v>0</v>
      </c>
      <c r="X261" s="226">
        <v>22</v>
      </c>
      <c r="Y261" s="226">
        <v>0</v>
      </c>
      <c r="Z261" s="441">
        <f>+X261</f>
        <v>22</v>
      </c>
      <c r="AA261" s="481" t="s">
        <v>1823</v>
      </c>
      <c r="AB261" s="585">
        <v>18</v>
      </c>
      <c r="AC261" s="551">
        <v>0</v>
      </c>
      <c r="AD261" s="279">
        <v>13</v>
      </c>
      <c r="AE261" s="284"/>
      <c r="AF261" s="279">
        <v>13</v>
      </c>
      <c r="AG261" s="279"/>
      <c r="AH261" s="283">
        <v>11</v>
      </c>
      <c r="AI261" s="284">
        <v>0</v>
      </c>
      <c r="AJ261" s="374"/>
      <c r="AK261" s="523">
        <v>12</v>
      </c>
      <c r="AL261" s="524">
        <v>0</v>
      </c>
      <c r="AM261" s="442">
        <f>+AO261</f>
        <v>40</v>
      </c>
      <c r="AN261" s="481" t="s">
        <v>1823</v>
      </c>
      <c r="AO261" s="523">
        <f>10+24+6</f>
        <v>40</v>
      </c>
      <c r="AP261" s="524" t="s">
        <v>990</v>
      </c>
      <c r="AQ261" s="442">
        <f>+AO261</f>
        <v>40</v>
      </c>
      <c r="AR261" s="443" t="s">
        <v>1823</v>
      </c>
      <c r="AS261" s="229">
        <v>16</v>
      </c>
      <c r="AT261" s="230">
        <v>0</v>
      </c>
      <c r="AU261" s="229">
        <v>14</v>
      </c>
      <c r="AV261" s="230">
        <v>0</v>
      </c>
      <c r="AW261" s="241">
        <f t="shared" ref="AW261" si="1224">+AY261</f>
        <v>15</v>
      </c>
      <c r="AX261" s="242" t="s">
        <v>1823</v>
      </c>
      <c r="AY261" s="241">
        <f t="shared" ref="AY261:AY267" si="1225">+BA261</f>
        <v>15</v>
      </c>
      <c r="AZ261" s="242" t="s">
        <v>1823</v>
      </c>
      <c r="BA261" s="229">
        <v>15</v>
      </c>
      <c r="BB261" s="229">
        <v>0</v>
      </c>
      <c r="BC261" s="241">
        <f>+BE261</f>
        <v>14</v>
      </c>
      <c r="BD261" s="242" t="s">
        <v>1823</v>
      </c>
      <c r="BE261" s="229">
        <v>14</v>
      </c>
      <c r="BF261" s="229">
        <v>0</v>
      </c>
      <c r="BG261" s="241">
        <f>+BI261</f>
        <v>14</v>
      </c>
      <c r="BH261" s="242" t="s">
        <v>1823</v>
      </c>
      <c r="BI261" s="229">
        <v>14</v>
      </c>
      <c r="BJ261" s="230">
        <v>0</v>
      </c>
      <c r="BK261" s="241">
        <f>+BI261</f>
        <v>14</v>
      </c>
      <c r="BL261" s="242" t="s">
        <v>1823</v>
      </c>
      <c r="BM261" s="241">
        <f>+BK261</f>
        <v>14</v>
      </c>
      <c r="BN261" s="242" t="s">
        <v>1823</v>
      </c>
      <c r="BO261" s="247"/>
      <c r="BP261" s="248"/>
      <c r="BQ261" s="249"/>
      <c r="BR261" s="248"/>
      <c r="BS261" s="249"/>
      <c r="BT261" s="248"/>
      <c r="BU261" s="249"/>
      <c r="BV261" s="248"/>
      <c r="BW261" s="249"/>
      <c r="BX261" s="248"/>
      <c r="BY261" s="249"/>
      <c r="BZ261" s="248"/>
      <c r="CA261" s="249"/>
      <c r="CB261" s="250" t="s">
        <v>271</v>
      </c>
      <c r="CC261" s="237" t="s">
        <v>672</v>
      </c>
      <c r="CE261" s="226"/>
      <c r="CF261" s="227"/>
      <c r="CQ261" s="240">
        <f t="shared" si="1187"/>
        <v>29</v>
      </c>
      <c r="CT261" s="437">
        <f t="shared" si="1204"/>
        <v>23</v>
      </c>
      <c r="CU261" s="437">
        <f t="shared" si="1205"/>
        <v>29</v>
      </c>
      <c r="CV261" s="437">
        <f t="shared" si="1206"/>
        <v>29</v>
      </c>
      <c r="CW261" s="437">
        <f t="shared" si="1137"/>
        <v>29</v>
      </c>
      <c r="CX261" s="437">
        <f t="shared" si="1207"/>
        <v>29</v>
      </c>
      <c r="CY261" s="437">
        <f t="shared" si="1208"/>
        <v>29</v>
      </c>
      <c r="CZ261" s="437">
        <f t="shared" si="1122"/>
        <v>11</v>
      </c>
      <c r="DA261" s="437">
        <f t="shared" si="1123"/>
        <v>13</v>
      </c>
      <c r="DB261" s="437">
        <f t="shared" si="1124"/>
        <v>22</v>
      </c>
      <c r="DC261" s="437">
        <f t="shared" si="1209"/>
        <v>22</v>
      </c>
      <c r="DD261" s="437">
        <f t="shared" si="1210"/>
        <v>18</v>
      </c>
      <c r="DE261" s="437">
        <f t="shared" si="1211"/>
        <v>13</v>
      </c>
      <c r="DF261" s="437">
        <f t="shared" si="1212"/>
        <v>13</v>
      </c>
      <c r="DG261" s="496">
        <f t="shared" si="1213"/>
        <v>11</v>
      </c>
      <c r="DH261" s="496">
        <f t="shared" si="1219"/>
        <v>12</v>
      </c>
      <c r="DI261" s="496">
        <f t="shared" si="1214"/>
        <v>40</v>
      </c>
      <c r="DJ261" s="496">
        <f>+AO261</f>
        <v>40</v>
      </c>
      <c r="DK261" s="437">
        <f t="shared" si="1215"/>
        <v>40</v>
      </c>
      <c r="DL261" s="633"/>
      <c r="DM261" s="633"/>
      <c r="DO261" s="447" t="e">
        <f t="shared" si="1161"/>
        <v>#REF!</v>
      </c>
      <c r="DP261" s="447" t="e">
        <f t="shared" si="1162"/>
        <v>#REF!</v>
      </c>
      <c r="DQ261" s="447" t="e">
        <f t="shared" si="1163"/>
        <v>#REF!</v>
      </c>
      <c r="DR261" s="447" t="e">
        <f t="shared" si="1164"/>
        <v>#REF!</v>
      </c>
      <c r="DS261" s="447" t="e">
        <f t="shared" si="1165"/>
        <v>#REF!</v>
      </c>
      <c r="DT261" s="447" t="e">
        <f t="shared" si="1166"/>
        <v>#REF!</v>
      </c>
      <c r="DU261" s="447" t="e">
        <f t="shared" si="1167"/>
        <v>#REF!</v>
      </c>
      <c r="DV261" s="447" t="e">
        <f t="shared" si="1168"/>
        <v>#REF!</v>
      </c>
      <c r="DW261" s="447" t="e">
        <f t="shared" si="1169"/>
        <v>#REF!</v>
      </c>
      <c r="DX261" s="447" t="e">
        <f t="shared" si="1170"/>
        <v>#REF!</v>
      </c>
      <c r="DY261" s="447" t="e">
        <f t="shared" si="1171"/>
        <v>#REF!</v>
      </c>
      <c r="DZ261" s="447" t="e">
        <f t="shared" si="1172"/>
        <v>#REF!</v>
      </c>
      <c r="EA261" s="447" t="e">
        <f t="shared" si="1173"/>
        <v>#REF!</v>
      </c>
      <c r="EB261" s="447" t="e">
        <f t="shared" si="1174"/>
        <v>#REF!</v>
      </c>
      <c r="EC261" s="447" t="e">
        <f t="shared" si="1175"/>
        <v>#REF!</v>
      </c>
      <c r="ED261" s="447" t="e">
        <f t="shared" si="1176"/>
        <v>#REF!</v>
      </c>
      <c r="EE261" s="240" t="e">
        <f t="shared" si="1177"/>
        <v>#REF!</v>
      </c>
    </row>
    <row r="262" spans="1:135" ht="16.5">
      <c r="A262" s="216" t="s">
        <v>1227</v>
      </c>
      <c r="B262" s="216" t="s">
        <v>31</v>
      </c>
      <c r="D262" s="222" t="s">
        <v>1091</v>
      </c>
      <c r="E262" s="216" t="s">
        <v>1040</v>
      </c>
      <c r="F262" s="222" t="s">
        <v>363</v>
      </c>
      <c r="G262" s="411" t="s">
        <v>1595</v>
      </c>
      <c r="H262" s="226">
        <v>0</v>
      </c>
      <c r="I262" s="227">
        <v>0</v>
      </c>
      <c r="J262" s="225">
        <v>0</v>
      </c>
      <c r="K262" s="227">
        <v>0</v>
      </c>
      <c r="L262" s="225">
        <v>0</v>
      </c>
      <c r="M262" s="227">
        <v>0</v>
      </c>
      <c r="N262" s="225">
        <v>0</v>
      </c>
      <c r="O262" s="227">
        <v>0</v>
      </c>
      <c r="P262" s="225">
        <v>0</v>
      </c>
      <c r="Q262" s="227">
        <v>0</v>
      </c>
      <c r="R262" s="225">
        <v>0</v>
      </c>
      <c r="S262" s="227">
        <v>0</v>
      </c>
      <c r="T262" s="226" t="s">
        <v>85</v>
      </c>
      <c r="U262" s="227">
        <v>0</v>
      </c>
      <c r="V262" s="225" t="s">
        <v>85</v>
      </c>
      <c r="W262" s="227">
        <v>0</v>
      </c>
      <c r="X262" s="226" t="s">
        <v>85</v>
      </c>
      <c r="Y262" s="226">
        <v>0</v>
      </c>
      <c r="Z262" s="400">
        <v>0</v>
      </c>
      <c r="AA262" s="256" t="s">
        <v>1823</v>
      </c>
      <c r="AB262" s="542">
        <v>0</v>
      </c>
      <c r="AC262" s="551">
        <v>0</v>
      </c>
      <c r="AD262" s="279">
        <v>0</v>
      </c>
      <c r="AE262" s="284">
        <v>0</v>
      </c>
      <c r="AF262" s="279">
        <v>6</v>
      </c>
      <c r="AG262" s="279">
        <v>0</v>
      </c>
      <c r="AH262" s="283">
        <v>3</v>
      </c>
      <c r="AI262" s="284">
        <v>0</v>
      </c>
      <c r="AJ262" s="374"/>
      <c r="AK262" s="523">
        <v>8</v>
      </c>
      <c r="AL262" s="524">
        <v>0</v>
      </c>
      <c r="AM262" s="239">
        <f>+AO262</f>
        <v>1</v>
      </c>
      <c r="AN262" s="252" t="s">
        <v>1823</v>
      </c>
      <c r="AO262" s="523">
        <v>1</v>
      </c>
      <c r="AP262" s="524">
        <v>0</v>
      </c>
      <c r="AQ262" s="239">
        <f>+AS262</f>
        <v>0</v>
      </c>
      <c r="AR262" s="242" t="s">
        <v>1823</v>
      </c>
      <c r="AS262" s="229">
        <v>0</v>
      </c>
      <c r="AT262" s="230">
        <v>0</v>
      </c>
      <c r="AU262" s="229">
        <v>1</v>
      </c>
      <c r="AV262" s="230">
        <v>0</v>
      </c>
      <c r="AW262" s="229"/>
      <c r="AX262" s="229"/>
      <c r="AY262" s="241">
        <f t="shared" si="1225"/>
        <v>0</v>
      </c>
      <c r="AZ262" s="242" t="s">
        <v>1823</v>
      </c>
      <c r="BA262" s="229">
        <v>0</v>
      </c>
      <c r="BB262" s="229">
        <v>0</v>
      </c>
      <c r="BC262" s="241">
        <f>+BE262</f>
        <v>0</v>
      </c>
      <c r="BD262" s="242" t="s">
        <v>1823</v>
      </c>
      <c r="BE262" s="229">
        <v>0</v>
      </c>
      <c r="BF262" s="229">
        <v>0</v>
      </c>
      <c r="BG262" s="241">
        <f>+BE262</f>
        <v>0</v>
      </c>
      <c r="BH262" s="242" t="s">
        <v>1823</v>
      </c>
      <c r="BI262" s="229">
        <v>1</v>
      </c>
      <c r="BJ262" s="230">
        <v>0</v>
      </c>
      <c r="BK262" s="241">
        <v>0</v>
      </c>
      <c r="BL262" s="242" t="s">
        <v>1823</v>
      </c>
      <c r="BM262" s="241">
        <v>0</v>
      </c>
      <c r="BN262" s="242" t="s">
        <v>1823</v>
      </c>
      <c r="BO262" s="247"/>
      <c r="BP262" s="248"/>
      <c r="BQ262" s="249"/>
      <c r="BR262" s="248"/>
      <c r="BS262" s="249"/>
      <c r="BT262" s="248"/>
      <c r="BU262" s="249"/>
      <c r="BV262" s="248">
        <v>2</v>
      </c>
      <c r="BW262" s="249">
        <v>0</v>
      </c>
      <c r="BX262" s="248"/>
      <c r="BY262" s="249"/>
      <c r="BZ262" s="248"/>
      <c r="CA262" s="249"/>
      <c r="CB262" s="250" t="s">
        <v>271</v>
      </c>
      <c r="CC262" s="237" t="s">
        <v>674</v>
      </c>
      <c r="CE262" s="226"/>
      <c r="CF262" s="227"/>
      <c r="CQ262" s="240">
        <f t="shared" si="1187"/>
        <v>6</v>
      </c>
      <c r="CT262" s="437">
        <f t="shared" si="1204"/>
        <v>0</v>
      </c>
      <c r="CU262" s="437">
        <f t="shared" si="1205"/>
        <v>0</v>
      </c>
      <c r="CV262" s="437">
        <f t="shared" si="1206"/>
        <v>0</v>
      </c>
      <c r="CW262" s="437">
        <f t="shared" si="1137"/>
        <v>0</v>
      </c>
      <c r="CX262" s="437">
        <f t="shared" si="1207"/>
        <v>0</v>
      </c>
      <c r="CY262" s="437">
        <f t="shared" si="1208"/>
        <v>0</v>
      </c>
      <c r="CZ262" s="437"/>
      <c r="DA262" s="437"/>
      <c r="DB262" s="437"/>
      <c r="DC262" s="437">
        <f t="shared" si="1209"/>
        <v>0</v>
      </c>
      <c r="DD262" s="437">
        <f t="shared" si="1210"/>
        <v>0</v>
      </c>
      <c r="DE262" s="437">
        <f t="shared" si="1211"/>
        <v>0</v>
      </c>
      <c r="DF262" s="437">
        <f t="shared" si="1212"/>
        <v>6</v>
      </c>
      <c r="DG262" s="496">
        <f t="shared" si="1213"/>
        <v>3</v>
      </c>
      <c r="DH262" s="496">
        <f t="shared" si="1219"/>
        <v>8</v>
      </c>
      <c r="DI262" s="496">
        <f t="shared" si="1214"/>
        <v>1</v>
      </c>
      <c r="DJ262" s="496">
        <f t="shared" ref="DJ262:DJ270" si="1226">IF(AP262="nd",+AO262,+AO262+AP262)</f>
        <v>1</v>
      </c>
      <c r="DK262" s="437">
        <f t="shared" si="1215"/>
        <v>0</v>
      </c>
      <c r="DL262" s="633"/>
      <c r="DM262" s="633"/>
      <c r="DO262" s="447" t="e">
        <f t="shared" si="1161"/>
        <v>#REF!</v>
      </c>
      <c r="DP262" s="447" t="e">
        <f t="shared" si="1162"/>
        <v>#REF!</v>
      </c>
      <c r="DQ262" s="447" t="e">
        <f t="shared" si="1163"/>
        <v>#REF!</v>
      </c>
      <c r="DR262" s="447" t="e">
        <f t="shared" si="1164"/>
        <v>#REF!</v>
      </c>
      <c r="DS262" s="447" t="e">
        <f t="shared" si="1165"/>
        <v>#REF!</v>
      </c>
      <c r="DT262" s="447" t="e">
        <f t="shared" si="1166"/>
        <v>#REF!</v>
      </c>
      <c r="DU262" s="447" t="e">
        <f t="shared" si="1167"/>
        <v>#REF!</v>
      </c>
      <c r="DV262" s="447" t="e">
        <f t="shared" si="1168"/>
        <v>#REF!</v>
      </c>
      <c r="DW262" s="447" t="e">
        <f t="shared" si="1169"/>
        <v>#REF!</v>
      </c>
      <c r="DX262" s="447" t="e">
        <f t="shared" si="1170"/>
        <v>#REF!</v>
      </c>
      <c r="DY262" s="447" t="e">
        <f t="shared" si="1171"/>
        <v>#REF!</v>
      </c>
      <c r="DZ262" s="447" t="e">
        <f t="shared" si="1172"/>
        <v>#REF!</v>
      </c>
      <c r="EA262" s="447" t="e">
        <f t="shared" si="1173"/>
        <v>#REF!</v>
      </c>
      <c r="EB262" s="447" t="e">
        <f t="shared" si="1174"/>
        <v>#REF!</v>
      </c>
      <c r="EC262" s="447" t="e">
        <f t="shared" si="1175"/>
        <v>#REF!</v>
      </c>
      <c r="ED262" s="447" t="e">
        <f t="shared" si="1176"/>
        <v>#REF!</v>
      </c>
      <c r="EE262" s="240" t="e">
        <f t="shared" si="1177"/>
        <v>#REF!</v>
      </c>
    </row>
    <row r="263" spans="1:135" ht="16.5">
      <c r="A263" s="216" t="s">
        <v>1227</v>
      </c>
      <c r="B263" s="216" t="s">
        <v>31</v>
      </c>
      <c r="D263" s="222" t="s">
        <v>1091</v>
      </c>
      <c r="E263" s="216" t="s">
        <v>1040</v>
      </c>
      <c r="F263" s="222" t="s">
        <v>363</v>
      </c>
      <c r="G263" s="411" t="s">
        <v>1596</v>
      </c>
      <c r="H263" s="226">
        <v>0</v>
      </c>
      <c r="I263" s="227">
        <v>0</v>
      </c>
      <c r="J263" s="225">
        <v>0</v>
      </c>
      <c r="K263" s="227">
        <v>0</v>
      </c>
      <c r="L263" s="225">
        <v>0</v>
      </c>
      <c r="M263" s="227">
        <v>0</v>
      </c>
      <c r="N263" s="225">
        <v>0</v>
      </c>
      <c r="O263" s="227">
        <v>0</v>
      </c>
      <c r="P263" s="225">
        <v>0</v>
      </c>
      <c r="Q263" s="227">
        <v>0</v>
      </c>
      <c r="R263" s="225">
        <v>0</v>
      </c>
      <c r="S263" s="227">
        <v>0</v>
      </c>
      <c r="T263" s="225">
        <v>0</v>
      </c>
      <c r="U263" s="227">
        <v>0</v>
      </c>
      <c r="V263" s="225">
        <v>0</v>
      </c>
      <c r="W263" s="227">
        <v>0</v>
      </c>
      <c r="X263" s="226">
        <v>0</v>
      </c>
      <c r="Y263" s="226">
        <v>0</v>
      </c>
      <c r="Z263" s="400">
        <v>0</v>
      </c>
      <c r="AA263" s="256" t="s">
        <v>1823</v>
      </c>
      <c r="AB263" s="542">
        <v>0</v>
      </c>
      <c r="AC263" s="551">
        <v>0</v>
      </c>
      <c r="AD263" s="279">
        <v>0</v>
      </c>
      <c r="AE263" s="284">
        <v>0</v>
      </c>
      <c r="AF263" s="283">
        <v>0</v>
      </c>
      <c r="AG263" s="284">
        <v>0</v>
      </c>
      <c r="AH263" s="283">
        <v>2</v>
      </c>
      <c r="AI263" s="284">
        <v>0</v>
      </c>
      <c r="AJ263" s="374"/>
      <c r="AK263" s="523"/>
      <c r="AL263" s="524"/>
      <c r="AM263" s="239"/>
      <c r="AN263" s="239"/>
      <c r="AO263" s="523">
        <v>0</v>
      </c>
      <c r="AP263" s="524">
        <v>0</v>
      </c>
      <c r="AQ263" s="239">
        <v>0</v>
      </c>
      <c r="AR263" s="242" t="s">
        <v>1823</v>
      </c>
      <c r="AS263" s="229">
        <v>0</v>
      </c>
      <c r="AT263" s="230">
        <v>0</v>
      </c>
      <c r="AU263" s="229">
        <v>0</v>
      </c>
      <c r="AV263" s="230">
        <v>0</v>
      </c>
      <c r="AW263" s="229"/>
      <c r="AX263" s="229"/>
      <c r="AY263" s="241">
        <f t="shared" si="1225"/>
        <v>0</v>
      </c>
      <c r="AZ263" s="242" t="s">
        <v>1823</v>
      </c>
      <c r="BA263" s="229">
        <v>0</v>
      </c>
      <c r="BB263" s="229">
        <v>0</v>
      </c>
      <c r="BC263" s="241">
        <f>+BE263</f>
        <v>0</v>
      </c>
      <c r="BD263" s="242" t="s">
        <v>1823</v>
      </c>
      <c r="BE263" s="229">
        <v>0</v>
      </c>
      <c r="BF263" s="229">
        <v>0</v>
      </c>
      <c r="BG263" s="241">
        <f>+BE263</f>
        <v>0</v>
      </c>
      <c r="BH263" s="242" t="s">
        <v>1823</v>
      </c>
      <c r="BI263" s="229">
        <v>1</v>
      </c>
      <c r="BJ263" s="230">
        <v>0</v>
      </c>
      <c r="BK263" s="241">
        <v>0</v>
      </c>
      <c r="BL263" s="242" t="s">
        <v>1823</v>
      </c>
      <c r="BM263" s="241">
        <v>0</v>
      </c>
      <c r="BN263" s="242" t="s">
        <v>1823</v>
      </c>
      <c r="BO263" s="247"/>
      <c r="BP263" s="248"/>
      <c r="BQ263" s="249"/>
      <c r="BR263" s="248"/>
      <c r="BS263" s="249"/>
      <c r="BT263" s="248"/>
      <c r="BU263" s="249"/>
      <c r="BV263" s="248">
        <v>10</v>
      </c>
      <c r="BW263" s="249">
        <v>0</v>
      </c>
      <c r="BX263" s="248"/>
      <c r="BY263" s="249"/>
      <c r="BZ263" s="248"/>
      <c r="CA263" s="249"/>
      <c r="CB263" s="250"/>
      <c r="CE263" s="226"/>
      <c r="CF263" s="227"/>
      <c r="CQ263" s="240">
        <f t="shared" si="1187"/>
        <v>2</v>
      </c>
      <c r="CT263" s="437">
        <f t="shared" si="1204"/>
        <v>0</v>
      </c>
      <c r="CU263" s="437">
        <f t="shared" si="1205"/>
        <v>0</v>
      </c>
      <c r="CV263" s="437">
        <f t="shared" si="1206"/>
        <v>0</v>
      </c>
      <c r="CW263" s="437">
        <f t="shared" si="1137"/>
        <v>0</v>
      </c>
      <c r="CX263" s="437">
        <f t="shared" si="1207"/>
        <v>0</v>
      </c>
      <c r="CY263" s="437">
        <f t="shared" si="1208"/>
        <v>0</v>
      </c>
      <c r="CZ263" s="437">
        <f t="shared" ref="CZ263:CZ270" si="1227">IF(U263="nd",+T263,+T263+U263)</f>
        <v>0</v>
      </c>
      <c r="DA263" s="437">
        <f t="shared" ref="DA263:DA270" si="1228">IF(W263="nd",+V263,+V263+W263)</f>
        <v>0</v>
      </c>
      <c r="DB263" s="437">
        <f t="shared" ref="DB263:DB270" si="1229">IF(Y263="nd",+X263,+X263+Y263)</f>
        <v>0</v>
      </c>
      <c r="DC263" s="437">
        <f t="shared" si="1209"/>
        <v>0</v>
      </c>
      <c r="DD263" s="437">
        <f t="shared" si="1210"/>
        <v>0</v>
      </c>
      <c r="DE263" s="437">
        <f t="shared" si="1211"/>
        <v>0</v>
      </c>
      <c r="DF263" s="437">
        <f t="shared" si="1212"/>
        <v>0</v>
      </c>
      <c r="DG263" s="496">
        <f t="shared" si="1213"/>
        <v>2</v>
      </c>
      <c r="DH263" s="496">
        <f t="shared" si="1219"/>
        <v>0</v>
      </c>
      <c r="DI263" s="496">
        <f t="shared" si="1214"/>
        <v>0</v>
      </c>
      <c r="DJ263" s="496">
        <f t="shared" si="1226"/>
        <v>0</v>
      </c>
      <c r="DK263" s="437">
        <f t="shared" si="1215"/>
        <v>0</v>
      </c>
      <c r="DL263" s="633"/>
      <c r="DM263" s="633"/>
      <c r="DO263" s="447" t="e">
        <f t="shared" si="1161"/>
        <v>#REF!</v>
      </c>
      <c r="DP263" s="447" t="e">
        <f t="shared" si="1162"/>
        <v>#REF!</v>
      </c>
      <c r="DQ263" s="447" t="e">
        <f t="shared" si="1163"/>
        <v>#REF!</v>
      </c>
      <c r="DR263" s="447" t="e">
        <f t="shared" si="1164"/>
        <v>#REF!</v>
      </c>
      <c r="DS263" s="447" t="e">
        <f t="shared" si="1165"/>
        <v>#REF!</v>
      </c>
      <c r="DT263" s="447" t="e">
        <f t="shared" si="1166"/>
        <v>#REF!</v>
      </c>
      <c r="DU263" s="447" t="e">
        <f t="shared" si="1167"/>
        <v>#REF!</v>
      </c>
      <c r="DV263" s="447" t="e">
        <f t="shared" si="1168"/>
        <v>#REF!</v>
      </c>
      <c r="DW263" s="447" t="e">
        <f t="shared" si="1169"/>
        <v>#REF!</v>
      </c>
      <c r="DX263" s="447" t="e">
        <f t="shared" si="1170"/>
        <v>#REF!</v>
      </c>
      <c r="DY263" s="447" t="e">
        <f t="shared" si="1171"/>
        <v>#REF!</v>
      </c>
      <c r="DZ263" s="447" t="e">
        <f t="shared" si="1172"/>
        <v>#REF!</v>
      </c>
      <c r="EA263" s="447" t="e">
        <f t="shared" si="1173"/>
        <v>#REF!</v>
      </c>
      <c r="EB263" s="447" t="e">
        <f t="shared" si="1174"/>
        <v>#REF!</v>
      </c>
      <c r="EC263" s="447" t="e">
        <f t="shared" si="1175"/>
        <v>#REF!</v>
      </c>
      <c r="ED263" s="447" t="e">
        <f t="shared" si="1176"/>
        <v>#REF!</v>
      </c>
      <c r="EE263" s="240" t="e">
        <f t="shared" si="1177"/>
        <v>#REF!</v>
      </c>
    </row>
    <row r="264" spans="1:135" ht="16.5">
      <c r="A264" s="216" t="s">
        <v>1227</v>
      </c>
      <c r="B264" s="216" t="s">
        <v>31</v>
      </c>
      <c r="D264" s="222" t="s">
        <v>1091</v>
      </c>
      <c r="E264" s="216" t="s">
        <v>1040</v>
      </c>
      <c r="F264" s="222" t="s">
        <v>363</v>
      </c>
      <c r="G264" s="411" t="s">
        <v>1597</v>
      </c>
      <c r="H264" s="226">
        <v>1</v>
      </c>
      <c r="I264" s="227">
        <v>2</v>
      </c>
      <c r="J264" s="225">
        <v>0</v>
      </c>
      <c r="K264" s="227">
        <v>0</v>
      </c>
      <c r="L264" s="225">
        <v>0</v>
      </c>
      <c r="M264" s="227">
        <v>0</v>
      </c>
      <c r="N264" s="225">
        <v>0</v>
      </c>
      <c r="O264" s="227">
        <v>0</v>
      </c>
      <c r="P264" s="225">
        <v>0</v>
      </c>
      <c r="Q264" s="227">
        <v>0</v>
      </c>
      <c r="R264" s="225">
        <v>0</v>
      </c>
      <c r="S264" s="227">
        <v>0</v>
      </c>
      <c r="T264" s="226">
        <v>0</v>
      </c>
      <c r="U264" s="227">
        <v>0</v>
      </c>
      <c r="V264" s="225">
        <v>0</v>
      </c>
      <c r="W264" s="227">
        <v>0</v>
      </c>
      <c r="X264" s="226">
        <v>0</v>
      </c>
      <c r="Y264" s="226">
        <v>0</v>
      </c>
      <c r="Z264" s="400">
        <v>0</v>
      </c>
      <c r="AA264" s="256" t="s">
        <v>1823</v>
      </c>
      <c r="AB264" s="542">
        <v>0</v>
      </c>
      <c r="AC264" s="551">
        <v>0</v>
      </c>
      <c r="AD264" s="279">
        <v>0</v>
      </c>
      <c r="AE264" s="284">
        <v>0</v>
      </c>
      <c r="AF264" s="283">
        <v>0</v>
      </c>
      <c r="AG264" s="284">
        <v>0</v>
      </c>
      <c r="AH264" s="283">
        <v>0</v>
      </c>
      <c r="AI264" s="284">
        <v>0</v>
      </c>
      <c r="AJ264" s="374"/>
      <c r="AK264" s="523">
        <v>0</v>
      </c>
      <c r="AL264" s="524">
        <v>0</v>
      </c>
      <c r="AM264" s="226">
        <v>0</v>
      </c>
      <c r="AN264" s="226">
        <v>0</v>
      </c>
      <c r="AO264" s="523">
        <v>0</v>
      </c>
      <c r="AP264" s="524">
        <v>0</v>
      </c>
      <c r="AQ264" s="239">
        <v>0</v>
      </c>
      <c r="AR264" s="242" t="s">
        <v>1823</v>
      </c>
      <c r="AS264" s="229">
        <v>0</v>
      </c>
      <c r="AT264" s="230">
        <v>0</v>
      </c>
      <c r="AU264" s="229">
        <v>0</v>
      </c>
      <c r="AV264" s="230">
        <v>0</v>
      </c>
      <c r="AW264" s="229"/>
      <c r="AX264" s="229"/>
      <c r="AY264" s="241">
        <f t="shared" si="1225"/>
        <v>0</v>
      </c>
      <c r="AZ264" s="242" t="s">
        <v>1823</v>
      </c>
      <c r="BA264" s="229">
        <v>0</v>
      </c>
      <c r="BB264" s="229">
        <v>0</v>
      </c>
      <c r="BC264" s="241">
        <f>+BE264</f>
        <v>0</v>
      </c>
      <c r="BD264" s="242" t="s">
        <v>1823</v>
      </c>
      <c r="BE264" s="229">
        <v>0</v>
      </c>
      <c r="BF264" s="229">
        <v>0</v>
      </c>
      <c r="BG264" s="241">
        <f>+BE264</f>
        <v>0</v>
      </c>
      <c r="BH264" s="242" t="s">
        <v>1823</v>
      </c>
      <c r="BI264" s="229">
        <v>0</v>
      </c>
      <c r="BJ264" s="230">
        <v>0</v>
      </c>
      <c r="BK264" s="241">
        <v>0</v>
      </c>
      <c r="BL264" s="242" t="s">
        <v>1823</v>
      </c>
      <c r="BM264" s="241">
        <v>0</v>
      </c>
      <c r="BN264" s="242" t="s">
        <v>1823</v>
      </c>
      <c r="BO264" s="247"/>
      <c r="BP264" s="248"/>
      <c r="BQ264" s="249"/>
      <c r="BR264" s="248"/>
      <c r="BS264" s="249"/>
      <c r="BT264" s="248"/>
      <c r="BU264" s="249"/>
      <c r="BV264" s="248"/>
      <c r="BW264" s="249"/>
      <c r="BX264" s="248"/>
      <c r="BY264" s="249"/>
      <c r="BZ264" s="248"/>
      <c r="CA264" s="249"/>
      <c r="CB264" s="250" t="s">
        <v>271</v>
      </c>
      <c r="CC264" s="237" t="s">
        <v>676</v>
      </c>
      <c r="CE264" s="226"/>
      <c r="CF264" s="227"/>
      <c r="CQ264" s="240">
        <f t="shared" si="1187"/>
        <v>2</v>
      </c>
      <c r="CT264" s="437">
        <f t="shared" si="1204"/>
        <v>3</v>
      </c>
      <c r="CU264" s="437">
        <f t="shared" si="1205"/>
        <v>0</v>
      </c>
      <c r="CV264" s="437">
        <f t="shared" si="1206"/>
        <v>0</v>
      </c>
      <c r="CW264" s="437">
        <f t="shared" si="1137"/>
        <v>0</v>
      </c>
      <c r="CX264" s="437">
        <f t="shared" si="1207"/>
        <v>0</v>
      </c>
      <c r="CY264" s="437">
        <f t="shared" si="1208"/>
        <v>0</v>
      </c>
      <c r="CZ264" s="437">
        <f t="shared" si="1227"/>
        <v>0</v>
      </c>
      <c r="DA264" s="437">
        <f t="shared" si="1228"/>
        <v>0</v>
      </c>
      <c r="DB264" s="437">
        <f t="shared" si="1229"/>
        <v>0</v>
      </c>
      <c r="DC264" s="437">
        <f t="shared" si="1209"/>
        <v>0</v>
      </c>
      <c r="DD264" s="437">
        <f t="shared" si="1210"/>
        <v>0</v>
      </c>
      <c r="DE264" s="437">
        <f t="shared" si="1211"/>
        <v>0</v>
      </c>
      <c r="DF264" s="437">
        <f t="shared" si="1212"/>
        <v>0</v>
      </c>
      <c r="DG264" s="496">
        <f t="shared" si="1213"/>
        <v>0</v>
      </c>
      <c r="DH264" s="496">
        <f t="shared" si="1219"/>
        <v>0</v>
      </c>
      <c r="DI264" s="496">
        <f t="shared" si="1214"/>
        <v>0</v>
      </c>
      <c r="DJ264" s="496">
        <f t="shared" si="1226"/>
        <v>0</v>
      </c>
      <c r="DK264" s="437">
        <f t="shared" si="1215"/>
        <v>0</v>
      </c>
      <c r="DL264" s="633"/>
      <c r="DM264" s="633"/>
      <c r="DO264" s="447" t="e">
        <f t="shared" si="1161"/>
        <v>#REF!</v>
      </c>
      <c r="DP264" s="447" t="e">
        <f t="shared" si="1162"/>
        <v>#REF!</v>
      </c>
      <c r="DQ264" s="447" t="e">
        <f t="shared" si="1163"/>
        <v>#REF!</v>
      </c>
      <c r="DR264" s="447" t="e">
        <f t="shared" si="1164"/>
        <v>#REF!</v>
      </c>
      <c r="DS264" s="447" t="e">
        <f t="shared" si="1165"/>
        <v>#REF!</v>
      </c>
      <c r="DT264" s="447" t="e">
        <f t="shared" si="1166"/>
        <v>#REF!</v>
      </c>
      <c r="DU264" s="447" t="e">
        <f t="shared" si="1167"/>
        <v>#REF!</v>
      </c>
      <c r="DV264" s="447" t="e">
        <f t="shared" si="1168"/>
        <v>#REF!</v>
      </c>
      <c r="DW264" s="447" t="e">
        <f t="shared" si="1169"/>
        <v>#REF!</v>
      </c>
      <c r="DX264" s="447" t="e">
        <f t="shared" si="1170"/>
        <v>#REF!</v>
      </c>
      <c r="DY264" s="447" t="e">
        <f t="shared" si="1171"/>
        <v>#REF!</v>
      </c>
      <c r="DZ264" s="447" t="e">
        <f t="shared" si="1172"/>
        <v>#REF!</v>
      </c>
      <c r="EA264" s="447" t="e">
        <f t="shared" si="1173"/>
        <v>#REF!</v>
      </c>
      <c r="EB264" s="447" t="e">
        <f t="shared" si="1174"/>
        <v>#REF!</v>
      </c>
      <c r="EC264" s="447" t="e">
        <f t="shared" si="1175"/>
        <v>#REF!</v>
      </c>
      <c r="ED264" s="447" t="e">
        <f t="shared" si="1176"/>
        <v>#REF!</v>
      </c>
      <c r="EE264" s="240" t="e">
        <f t="shared" si="1177"/>
        <v>#REF!</v>
      </c>
    </row>
    <row r="265" spans="1:135" ht="16.5">
      <c r="A265" s="216" t="s">
        <v>1227</v>
      </c>
      <c r="B265" s="216" t="s">
        <v>31</v>
      </c>
      <c r="D265" s="222" t="s">
        <v>1091</v>
      </c>
      <c r="E265" s="216" t="s">
        <v>1043</v>
      </c>
      <c r="F265" s="222" t="s">
        <v>363</v>
      </c>
      <c r="G265" s="411" t="s">
        <v>1598</v>
      </c>
      <c r="H265" s="239">
        <v>0</v>
      </c>
      <c r="I265" s="242" t="s">
        <v>1823</v>
      </c>
      <c r="J265" s="225">
        <v>0</v>
      </c>
      <c r="K265" s="227">
        <v>0</v>
      </c>
      <c r="L265" s="239">
        <v>0</v>
      </c>
      <c r="M265" s="242" t="s">
        <v>1823</v>
      </c>
      <c r="N265" s="239">
        <v>0</v>
      </c>
      <c r="O265" s="242" t="s">
        <v>1823</v>
      </c>
      <c r="P265" s="239">
        <v>0</v>
      </c>
      <c r="Q265" s="242" t="s">
        <v>1823</v>
      </c>
      <c r="R265" s="239">
        <v>0</v>
      </c>
      <c r="S265" s="242" t="s">
        <v>1823</v>
      </c>
      <c r="T265" s="226">
        <v>0</v>
      </c>
      <c r="U265" s="227">
        <v>0</v>
      </c>
      <c r="V265" s="225">
        <v>0</v>
      </c>
      <c r="W265" s="227">
        <v>0</v>
      </c>
      <c r="X265" s="226">
        <v>0</v>
      </c>
      <c r="Y265" s="226">
        <v>0</v>
      </c>
      <c r="Z265" s="400">
        <v>0</v>
      </c>
      <c r="AA265" s="256" t="s">
        <v>1823</v>
      </c>
      <c r="AB265" s="542">
        <v>0</v>
      </c>
      <c r="AC265" s="551">
        <v>0</v>
      </c>
      <c r="AD265" s="279">
        <v>0</v>
      </c>
      <c r="AE265" s="284">
        <v>0</v>
      </c>
      <c r="AF265" s="279">
        <v>0</v>
      </c>
      <c r="AG265" s="279">
        <v>0</v>
      </c>
      <c r="AH265" s="283">
        <v>0</v>
      </c>
      <c r="AI265" s="284">
        <v>0</v>
      </c>
      <c r="AJ265" s="374"/>
      <c r="AK265" s="523">
        <v>0</v>
      </c>
      <c r="AL265" s="524">
        <v>0</v>
      </c>
      <c r="AM265" s="239">
        <v>0</v>
      </c>
      <c r="AN265" s="252" t="s">
        <v>1823</v>
      </c>
      <c r="AO265" s="523">
        <v>0</v>
      </c>
      <c r="AP265" s="524">
        <v>0</v>
      </c>
      <c r="AQ265" s="239">
        <v>0</v>
      </c>
      <c r="AR265" s="242" t="s">
        <v>1823</v>
      </c>
      <c r="AS265" s="229">
        <v>0</v>
      </c>
      <c r="AT265" s="230">
        <v>0</v>
      </c>
      <c r="AU265" s="241">
        <v>0</v>
      </c>
      <c r="AV265" s="242" t="s">
        <v>1823</v>
      </c>
      <c r="AW265" s="252"/>
      <c r="AX265" s="252"/>
      <c r="AY265" s="241">
        <f t="shared" si="1225"/>
        <v>0</v>
      </c>
      <c r="AZ265" s="242" t="s">
        <v>1823</v>
      </c>
      <c r="BA265" s="241">
        <f t="shared" ref="BA265" si="1230">+BC265</f>
        <v>0</v>
      </c>
      <c r="BB265" s="242" t="s">
        <v>1823</v>
      </c>
      <c r="BC265" s="241">
        <f t="shared" ref="BC265" si="1231">+BE265</f>
        <v>0</v>
      </c>
      <c r="BD265" s="242" t="s">
        <v>1823</v>
      </c>
      <c r="BE265" s="229">
        <v>0</v>
      </c>
      <c r="BF265" s="229">
        <v>0</v>
      </c>
      <c r="BG265" s="241">
        <f t="shared" ref="BG265" si="1232">+BE265</f>
        <v>0</v>
      </c>
      <c r="BH265" s="242" t="s">
        <v>1823</v>
      </c>
      <c r="BI265" s="241">
        <f t="shared" ref="BI265" si="1233">+BG265</f>
        <v>0</v>
      </c>
      <c r="BJ265" s="242" t="s">
        <v>1823</v>
      </c>
      <c r="BK265" s="241">
        <f t="shared" ref="BK265" si="1234">+BI265</f>
        <v>0</v>
      </c>
      <c r="BL265" s="242" t="s">
        <v>1823</v>
      </c>
      <c r="BM265" s="241">
        <f t="shared" ref="BM265" si="1235">+BK265</f>
        <v>0</v>
      </c>
      <c r="BN265" s="242" t="s">
        <v>1823</v>
      </c>
      <c r="BO265" s="247"/>
      <c r="BP265" s="248"/>
      <c r="BQ265" s="249"/>
      <c r="BR265" s="248"/>
      <c r="BS265" s="249"/>
      <c r="BT265" s="248"/>
      <c r="BU265" s="249"/>
      <c r="BV265" s="248"/>
      <c r="BW265" s="249"/>
      <c r="BX265" s="248"/>
      <c r="BY265" s="249"/>
      <c r="BZ265" s="248"/>
      <c r="CA265" s="249"/>
      <c r="CB265" s="236" t="s">
        <v>1137</v>
      </c>
      <c r="CE265" s="226"/>
      <c r="CF265" s="227"/>
      <c r="CQ265" s="240">
        <f t="shared" si="1187"/>
        <v>0</v>
      </c>
      <c r="CT265" s="437">
        <f t="shared" si="1204"/>
        <v>0</v>
      </c>
      <c r="CU265" s="437">
        <f t="shared" si="1205"/>
        <v>0</v>
      </c>
      <c r="CV265" s="437">
        <f t="shared" si="1206"/>
        <v>0</v>
      </c>
      <c r="CW265" s="437">
        <f t="shared" si="1137"/>
        <v>0</v>
      </c>
      <c r="CX265" s="437">
        <f t="shared" si="1207"/>
        <v>0</v>
      </c>
      <c r="CY265" s="437">
        <f t="shared" si="1208"/>
        <v>0</v>
      </c>
      <c r="CZ265" s="437">
        <f t="shared" si="1227"/>
        <v>0</v>
      </c>
      <c r="DA265" s="437">
        <f t="shared" si="1228"/>
        <v>0</v>
      </c>
      <c r="DB265" s="437">
        <f t="shared" si="1229"/>
        <v>0</v>
      </c>
      <c r="DC265" s="437">
        <f t="shared" si="1209"/>
        <v>0</v>
      </c>
      <c r="DD265" s="437">
        <f t="shared" si="1210"/>
        <v>0</v>
      </c>
      <c r="DE265" s="437">
        <f t="shared" si="1211"/>
        <v>0</v>
      </c>
      <c r="DF265" s="437">
        <f t="shared" si="1212"/>
        <v>0</v>
      </c>
      <c r="DG265" s="496">
        <f t="shared" si="1213"/>
        <v>0</v>
      </c>
      <c r="DH265" s="496">
        <f t="shared" si="1219"/>
        <v>0</v>
      </c>
      <c r="DI265" s="496">
        <f t="shared" si="1214"/>
        <v>0</v>
      </c>
      <c r="DJ265" s="496">
        <f t="shared" si="1226"/>
        <v>0</v>
      </c>
      <c r="DK265" s="437">
        <f t="shared" si="1215"/>
        <v>0</v>
      </c>
      <c r="DL265" s="633"/>
      <c r="DM265" s="633"/>
      <c r="DO265" s="447" t="e">
        <f t="shared" si="1161"/>
        <v>#REF!</v>
      </c>
      <c r="DP265" s="447" t="e">
        <f t="shared" si="1162"/>
        <v>#REF!</v>
      </c>
      <c r="DQ265" s="447" t="e">
        <f t="shared" si="1163"/>
        <v>#REF!</v>
      </c>
      <c r="DR265" s="447" t="e">
        <f t="shared" si="1164"/>
        <v>#REF!</v>
      </c>
      <c r="DS265" s="447" t="e">
        <f t="shared" si="1165"/>
        <v>#REF!</v>
      </c>
      <c r="DT265" s="447" t="e">
        <f t="shared" si="1166"/>
        <v>#REF!</v>
      </c>
      <c r="DU265" s="447" t="e">
        <f t="shared" si="1167"/>
        <v>#REF!</v>
      </c>
      <c r="DV265" s="447" t="e">
        <f t="shared" si="1168"/>
        <v>#REF!</v>
      </c>
      <c r="DW265" s="447" t="e">
        <f t="shared" si="1169"/>
        <v>#REF!</v>
      </c>
      <c r="DX265" s="447" t="e">
        <f t="shared" si="1170"/>
        <v>#REF!</v>
      </c>
      <c r="DY265" s="447" t="e">
        <f t="shared" si="1171"/>
        <v>#REF!</v>
      </c>
      <c r="DZ265" s="447" t="e">
        <f t="shared" si="1172"/>
        <v>#REF!</v>
      </c>
      <c r="EA265" s="447" t="e">
        <f t="shared" si="1173"/>
        <v>#REF!</v>
      </c>
      <c r="EB265" s="447" t="e">
        <f t="shared" si="1174"/>
        <v>#REF!</v>
      </c>
      <c r="EC265" s="447" t="e">
        <f t="shared" si="1175"/>
        <v>#REF!</v>
      </c>
      <c r="ED265" s="447" t="e">
        <f t="shared" si="1176"/>
        <v>#REF!</v>
      </c>
      <c r="EE265" s="240" t="e">
        <f t="shared" si="1177"/>
        <v>#REF!</v>
      </c>
    </row>
    <row r="266" spans="1:135" ht="16.5">
      <c r="A266" s="216" t="s">
        <v>1227</v>
      </c>
      <c r="B266" s="216" t="s">
        <v>31</v>
      </c>
      <c r="D266" s="222" t="s">
        <v>1091</v>
      </c>
      <c r="E266" s="216" t="s">
        <v>1043</v>
      </c>
      <c r="F266" s="222" t="s">
        <v>363</v>
      </c>
      <c r="G266" s="411" t="s">
        <v>1599</v>
      </c>
      <c r="H266" s="239">
        <v>0</v>
      </c>
      <c r="I266" s="242" t="s">
        <v>1823</v>
      </c>
      <c r="J266" s="225">
        <v>0</v>
      </c>
      <c r="K266" s="227">
        <v>0</v>
      </c>
      <c r="L266" s="239">
        <v>0</v>
      </c>
      <c r="M266" s="242" t="s">
        <v>1823</v>
      </c>
      <c r="N266" s="239">
        <v>0</v>
      </c>
      <c r="O266" s="242" t="s">
        <v>1823</v>
      </c>
      <c r="P266" s="239">
        <v>0</v>
      </c>
      <c r="Q266" s="242" t="s">
        <v>1823</v>
      </c>
      <c r="R266" s="239">
        <v>0</v>
      </c>
      <c r="S266" s="242" t="s">
        <v>1823</v>
      </c>
      <c r="T266" s="226">
        <v>0</v>
      </c>
      <c r="U266" s="227">
        <v>0</v>
      </c>
      <c r="V266" s="225">
        <v>0</v>
      </c>
      <c r="W266" s="227">
        <v>0</v>
      </c>
      <c r="X266" s="226">
        <v>0</v>
      </c>
      <c r="Y266" s="226">
        <v>0</v>
      </c>
      <c r="Z266" s="400">
        <v>0</v>
      </c>
      <c r="AA266" s="256" t="s">
        <v>1823</v>
      </c>
      <c r="AB266" s="542">
        <v>0</v>
      </c>
      <c r="AC266" s="551">
        <v>0</v>
      </c>
      <c r="AD266" s="279">
        <v>0</v>
      </c>
      <c r="AE266" s="284">
        <v>0</v>
      </c>
      <c r="AF266" s="279">
        <v>0</v>
      </c>
      <c r="AG266" s="279">
        <v>0</v>
      </c>
      <c r="AH266" s="283">
        <v>0</v>
      </c>
      <c r="AI266" s="284">
        <v>0</v>
      </c>
      <c r="AJ266" s="374"/>
      <c r="AK266" s="523">
        <v>0</v>
      </c>
      <c r="AL266" s="524">
        <v>0</v>
      </c>
      <c r="AM266" s="239">
        <v>0</v>
      </c>
      <c r="AN266" s="252" t="s">
        <v>1823</v>
      </c>
      <c r="AO266" s="523">
        <v>1</v>
      </c>
      <c r="AP266" s="524">
        <v>0</v>
      </c>
      <c r="AQ266" s="239">
        <v>0</v>
      </c>
      <c r="AR266" s="242" t="s">
        <v>1823</v>
      </c>
      <c r="AS266" s="229">
        <v>0</v>
      </c>
      <c r="AT266" s="230">
        <v>0</v>
      </c>
      <c r="AU266" s="241">
        <v>0</v>
      </c>
      <c r="AV266" s="242" t="s">
        <v>1823</v>
      </c>
      <c r="AW266" s="252"/>
      <c r="AX266" s="252"/>
      <c r="AY266" s="241">
        <f t="shared" si="1225"/>
        <v>0</v>
      </c>
      <c r="AZ266" s="242" t="s">
        <v>1823</v>
      </c>
      <c r="BA266" s="241">
        <f t="shared" ref="BA266" si="1236">+BC266</f>
        <v>0</v>
      </c>
      <c r="BB266" s="242" t="s">
        <v>1823</v>
      </c>
      <c r="BC266" s="241">
        <f t="shared" ref="BC266" si="1237">+BE266</f>
        <v>0</v>
      </c>
      <c r="BD266" s="242" t="s">
        <v>1823</v>
      </c>
      <c r="BE266" s="229">
        <v>0</v>
      </c>
      <c r="BF266" s="229">
        <v>0</v>
      </c>
      <c r="BG266" s="241">
        <f t="shared" ref="BG266" si="1238">+BE266</f>
        <v>0</v>
      </c>
      <c r="BH266" s="242" t="s">
        <v>1823</v>
      </c>
      <c r="BI266" s="241">
        <f t="shared" ref="BI266" si="1239">+BG266</f>
        <v>0</v>
      </c>
      <c r="BJ266" s="242" t="s">
        <v>1823</v>
      </c>
      <c r="BK266" s="241">
        <f t="shared" ref="BK266" si="1240">+BI266</f>
        <v>0</v>
      </c>
      <c r="BL266" s="242" t="s">
        <v>1823</v>
      </c>
      <c r="BM266" s="241">
        <f t="shared" ref="BM266" si="1241">+BK266</f>
        <v>0</v>
      </c>
      <c r="BN266" s="242" t="s">
        <v>1823</v>
      </c>
      <c r="BO266" s="247"/>
      <c r="BP266" s="248"/>
      <c r="BQ266" s="249"/>
      <c r="BR266" s="248"/>
      <c r="BS266" s="249"/>
      <c r="BT266" s="248"/>
      <c r="BU266" s="249"/>
      <c r="BV266" s="248"/>
      <c r="BW266" s="249"/>
      <c r="BX266" s="248"/>
      <c r="BY266" s="249"/>
      <c r="BZ266" s="248"/>
      <c r="CA266" s="249"/>
      <c r="CB266" s="236"/>
      <c r="CE266" s="226"/>
      <c r="CF266" s="227"/>
      <c r="CQ266" s="240">
        <f t="shared" si="1187"/>
        <v>0</v>
      </c>
      <c r="CT266" s="437">
        <f t="shared" si="1204"/>
        <v>0</v>
      </c>
      <c r="CU266" s="437">
        <f t="shared" si="1205"/>
        <v>0</v>
      </c>
      <c r="CV266" s="437">
        <f t="shared" si="1206"/>
        <v>0</v>
      </c>
      <c r="CW266" s="437">
        <f t="shared" si="1137"/>
        <v>0</v>
      </c>
      <c r="CX266" s="437">
        <f t="shared" si="1207"/>
        <v>0</v>
      </c>
      <c r="CY266" s="437">
        <f t="shared" si="1208"/>
        <v>0</v>
      </c>
      <c r="CZ266" s="437">
        <f t="shared" si="1227"/>
        <v>0</v>
      </c>
      <c r="DA266" s="437">
        <f t="shared" si="1228"/>
        <v>0</v>
      </c>
      <c r="DB266" s="437">
        <f t="shared" si="1229"/>
        <v>0</v>
      </c>
      <c r="DC266" s="437">
        <f t="shared" si="1209"/>
        <v>0</v>
      </c>
      <c r="DD266" s="437">
        <f t="shared" si="1210"/>
        <v>0</v>
      </c>
      <c r="DE266" s="437">
        <f t="shared" si="1211"/>
        <v>0</v>
      </c>
      <c r="DF266" s="437">
        <f t="shared" si="1212"/>
        <v>0</v>
      </c>
      <c r="DG266" s="496">
        <f t="shared" si="1213"/>
        <v>0</v>
      </c>
      <c r="DH266" s="496">
        <f t="shared" si="1219"/>
        <v>0</v>
      </c>
      <c r="DI266" s="496">
        <f t="shared" si="1214"/>
        <v>0</v>
      </c>
      <c r="DJ266" s="496">
        <f t="shared" si="1226"/>
        <v>1</v>
      </c>
      <c r="DK266" s="437">
        <f t="shared" si="1215"/>
        <v>0</v>
      </c>
      <c r="DL266" s="633"/>
      <c r="DM266" s="633"/>
      <c r="DO266" s="447" t="e">
        <f t="shared" si="1161"/>
        <v>#REF!</v>
      </c>
      <c r="DP266" s="447" t="e">
        <f t="shared" si="1162"/>
        <v>#REF!</v>
      </c>
      <c r="DQ266" s="447" t="e">
        <f t="shared" si="1163"/>
        <v>#REF!</v>
      </c>
      <c r="DR266" s="447" t="e">
        <f t="shared" si="1164"/>
        <v>#REF!</v>
      </c>
      <c r="DS266" s="447" t="e">
        <f t="shared" si="1165"/>
        <v>#REF!</v>
      </c>
      <c r="DT266" s="447" t="e">
        <f t="shared" si="1166"/>
        <v>#REF!</v>
      </c>
      <c r="DU266" s="447" t="e">
        <f t="shared" si="1167"/>
        <v>#REF!</v>
      </c>
      <c r="DV266" s="447" t="e">
        <f t="shared" si="1168"/>
        <v>#REF!</v>
      </c>
      <c r="DW266" s="447" t="e">
        <f t="shared" si="1169"/>
        <v>#REF!</v>
      </c>
      <c r="DX266" s="447" t="e">
        <f t="shared" si="1170"/>
        <v>#REF!</v>
      </c>
      <c r="DY266" s="447" t="e">
        <f t="shared" si="1171"/>
        <v>#REF!</v>
      </c>
      <c r="DZ266" s="447" t="e">
        <f t="shared" si="1172"/>
        <v>#REF!</v>
      </c>
      <c r="EA266" s="447" t="e">
        <f t="shared" si="1173"/>
        <v>#REF!</v>
      </c>
      <c r="EB266" s="447" t="e">
        <f t="shared" si="1174"/>
        <v>#REF!</v>
      </c>
      <c r="EC266" s="447" t="e">
        <f t="shared" si="1175"/>
        <v>#REF!</v>
      </c>
      <c r="ED266" s="447" t="e">
        <f t="shared" si="1176"/>
        <v>#REF!</v>
      </c>
      <c r="EE266" s="240" t="e">
        <f t="shared" si="1177"/>
        <v>#REF!</v>
      </c>
    </row>
    <row r="267" spans="1:135" ht="16.5">
      <c r="A267" s="51" t="s">
        <v>1472</v>
      </c>
      <c r="B267" s="216" t="s">
        <v>31</v>
      </c>
      <c r="D267" s="222" t="s">
        <v>1091</v>
      </c>
      <c r="E267" s="216" t="s">
        <v>1043</v>
      </c>
      <c r="F267" s="222" t="s">
        <v>363</v>
      </c>
      <c r="G267" s="411" t="s">
        <v>1600</v>
      </c>
      <c r="H267" s="239">
        <v>0</v>
      </c>
      <c r="I267" s="242" t="s">
        <v>1823</v>
      </c>
      <c r="J267" s="225">
        <v>0</v>
      </c>
      <c r="K267" s="227">
        <v>0</v>
      </c>
      <c r="L267" s="239">
        <v>0</v>
      </c>
      <c r="M267" s="242" t="s">
        <v>1823</v>
      </c>
      <c r="N267" s="239">
        <v>0</v>
      </c>
      <c r="O267" s="242" t="s">
        <v>1823</v>
      </c>
      <c r="P267" s="239">
        <v>0</v>
      </c>
      <c r="Q267" s="242" t="s">
        <v>1823</v>
      </c>
      <c r="R267" s="239">
        <v>0</v>
      </c>
      <c r="S267" s="242" t="s">
        <v>1823</v>
      </c>
      <c r="T267" s="226">
        <v>0</v>
      </c>
      <c r="U267" s="227">
        <v>0</v>
      </c>
      <c r="V267" s="225">
        <v>0</v>
      </c>
      <c r="W267" s="227">
        <v>0</v>
      </c>
      <c r="X267" s="226">
        <v>0</v>
      </c>
      <c r="Y267" s="226">
        <v>9</v>
      </c>
      <c r="Z267" s="441">
        <f>+AB267</f>
        <v>2</v>
      </c>
      <c r="AA267" s="442">
        <f>+AC267</f>
        <v>32</v>
      </c>
      <c r="AB267" s="542">
        <v>2</v>
      </c>
      <c r="AC267" s="551">
        <v>32</v>
      </c>
      <c r="AD267" s="279">
        <v>0</v>
      </c>
      <c r="AE267" s="284">
        <v>0</v>
      </c>
      <c r="AF267" s="279"/>
      <c r="AG267" s="279"/>
      <c r="AH267" s="283">
        <v>4</v>
      </c>
      <c r="AI267" s="284">
        <v>15</v>
      </c>
      <c r="AJ267" s="374"/>
      <c r="AK267" s="523"/>
      <c r="AL267" s="524"/>
      <c r="AM267" s="239"/>
      <c r="AN267" s="252"/>
      <c r="AO267" s="523"/>
      <c r="AP267" s="524"/>
      <c r="AQ267" s="239">
        <v>0</v>
      </c>
      <c r="AR267" s="242" t="s">
        <v>1823</v>
      </c>
      <c r="AS267" s="229">
        <v>0</v>
      </c>
      <c r="AT267" s="230">
        <v>0</v>
      </c>
      <c r="AU267" s="241">
        <v>0</v>
      </c>
      <c r="AV267" s="242" t="s">
        <v>1823</v>
      </c>
      <c r="AW267" s="252"/>
      <c r="AX267" s="252"/>
      <c r="AY267" s="241">
        <f t="shared" si="1225"/>
        <v>0</v>
      </c>
      <c r="AZ267" s="242" t="s">
        <v>1823</v>
      </c>
      <c r="BA267" s="241">
        <f t="shared" ref="BA267" si="1242">+BC267</f>
        <v>0</v>
      </c>
      <c r="BB267" s="242" t="s">
        <v>1823</v>
      </c>
      <c r="BC267" s="241">
        <f t="shared" ref="BC267" si="1243">+BE267</f>
        <v>0</v>
      </c>
      <c r="BD267" s="242" t="s">
        <v>1823</v>
      </c>
      <c r="BE267" s="229">
        <v>0</v>
      </c>
      <c r="BF267" s="229">
        <v>0</v>
      </c>
      <c r="BG267" s="241">
        <f t="shared" ref="BG267" si="1244">+BE267</f>
        <v>0</v>
      </c>
      <c r="BH267" s="242" t="s">
        <v>1823</v>
      </c>
      <c r="BI267" s="241">
        <f t="shared" ref="BI267" si="1245">+BG267</f>
        <v>0</v>
      </c>
      <c r="BJ267" s="242" t="s">
        <v>1823</v>
      </c>
      <c r="BK267" s="241">
        <f t="shared" ref="BK267" si="1246">+BI267</f>
        <v>0</v>
      </c>
      <c r="BL267" s="242" t="s">
        <v>1823</v>
      </c>
      <c r="BM267" s="241">
        <v>2</v>
      </c>
      <c r="BN267" s="242" t="s">
        <v>1823</v>
      </c>
      <c r="BO267" s="247"/>
      <c r="BP267" s="248"/>
      <c r="BQ267" s="249"/>
      <c r="BR267" s="248"/>
      <c r="BS267" s="249"/>
      <c r="BT267" s="248"/>
      <c r="BU267" s="249"/>
      <c r="BV267" s="248"/>
      <c r="BW267" s="249"/>
      <c r="BX267" s="248"/>
      <c r="BY267" s="249"/>
      <c r="BZ267" s="248"/>
      <c r="CA267" s="249"/>
      <c r="CB267" s="236"/>
      <c r="CE267" s="226"/>
      <c r="CF267" s="227"/>
      <c r="CQ267" s="240">
        <f t="shared" si="1187"/>
        <v>32</v>
      </c>
      <c r="CT267" s="437">
        <f t="shared" si="1204"/>
        <v>0</v>
      </c>
      <c r="CU267" s="437">
        <f t="shared" si="1205"/>
        <v>0</v>
      </c>
      <c r="CV267" s="437">
        <f t="shared" si="1206"/>
        <v>0</v>
      </c>
      <c r="CW267" s="437">
        <f t="shared" si="1137"/>
        <v>0</v>
      </c>
      <c r="CX267" s="437">
        <f t="shared" si="1207"/>
        <v>0</v>
      </c>
      <c r="CY267" s="437">
        <f t="shared" si="1208"/>
        <v>0</v>
      </c>
      <c r="CZ267" s="437">
        <f t="shared" si="1227"/>
        <v>0</v>
      </c>
      <c r="DA267" s="437">
        <f t="shared" si="1228"/>
        <v>0</v>
      </c>
      <c r="DB267" s="437">
        <f t="shared" si="1229"/>
        <v>9</v>
      </c>
      <c r="DC267" s="437">
        <f t="shared" si="1209"/>
        <v>34</v>
      </c>
      <c r="DD267" s="437">
        <f t="shared" si="1210"/>
        <v>34</v>
      </c>
      <c r="DE267" s="437">
        <f t="shared" si="1211"/>
        <v>0</v>
      </c>
      <c r="DF267" s="437">
        <f t="shared" si="1212"/>
        <v>0</v>
      </c>
      <c r="DG267" s="496">
        <f t="shared" si="1213"/>
        <v>19</v>
      </c>
      <c r="DH267" s="496">
        <f t="shared" si="1219"/>
        <v>0</v>
      </c>
      <c r="DI267" s="496">
        <f t="shared" si="1214"/>
        <v>0</v>
      </c>
      <c r="DJ267" s="496">
        <f t="shared" si="1226"/>
        <v>0</v>
      </c>
      <c r="DK267" s="437">
        <f t="shared" si="1215"/>
        <v>0</v>
      </c>
      <c r="DL267" s="633"/>
      <c r="DM267" s="633"/>
      <c r="DO267" s="447" t="e">
        <f t="shared" si="1161"/>
        <v>#REF!</v>
      </c>
      <c r="DP267" s="447" t="e">
        <f t="shared" si="1162"/>
        <v>#REF!</v>
      </c>
      <c r="DQ267" s="447" t="e">
        <f t="shared" si="1163"/>
        <v>#REF!</v>
      </c>
      <c r="DR267" s="447" t="e">
        <f t="shared" si="1164"/>
        <v>#REF!</v>
      </c>
      <c r="DS267" s="447" t="e">
        <f t="shared" si="1165"/>
        <v>#REF!</v>
      </c>
      <c r="DT267" s="447" t="e">
        <f t="shared" si="1166"/>
        <v>#REF!</v>
      </c>
      <c r="DU267" s="447" t="e">
        <f t="shared" si="1167"/>
        <v>#REF!</v>
      </c>
      <c r="DV267" s="447" t="e">
        <f t="shared" si="1168"/>
        <v>#REF!</v>
      </c>
      <c r="DW267" s="447" t="e">
        <f t="shared" si="1169"/>
        <v>#REF!</v>
      </c>
      <c r="DX267" s="447" t="e">
        <f t="shared" si="1170"/>
        <v>#REF!</v>
      </c>
      <c r="DY267" s="447" t="e">
        <f t="shared" si="1171"/>
        <v>#REF!</v>
      </c>
      <c r="DZ267" s="447" t="e">
        <f t="shared" si="1172"/>
        <v>#REF!</v>
      </c>
      <c r="EA267" s="447" t="e">
        <f t="shared" si="1173"/>
        <v>#REF!</v>
      </c>
      <c r="EB267" s="447" t="e">
        <f t="shared" si="1174"/>
        <v>#REF!</v>
      </c>
      <c r="EC267" s="447" t="e">
        <f t="shared" si="1175"/>
        <v>#REF!</v>
      </c>
      <c r="ED267" s="447" t="e">
        <f t="shared" si="1176"/>
        <v>#REF!</v>
      </c>
      <c r="EE267" s="240" t="e">
        <f t="shared" si="1177"/>
        <v>#REF!</v>
      </c>
    </row>
    <row r="268" spans="1:135" ht="16.5">
      <c r="A268" s="51" t="s">
        <v>1232</v>
      </c>
      <c r="B268" s="216" t="s">
        <v>31</v>
      </c>
      <c r="D268" s="222" t="s">
        <v>1091</v>
      </c>
      <c r="E268" s="216" t="s">
        <v>1043</v>
      </c>
      <c r="F268" s="222" t="s">
        <v>363</v>
      </c>
      <c r="G268" s="411" t="s">
        <v>77</v>
      </c>
      <c r="H268" s="226">
        <v>4</v>
      </c>
      <c r="I268" s="227">
        <v>7</v>
      </c>
      <c r="J268" s="225">
        <v>8</v>
      </c>
      <c r="K268" s="227">
        <v>7</v>
      </c>
      <c r="L268" s="442">
        <f t="shared" ref="L268:S268" si="1247">+J268</f>
        <v>8</v>
      </c>
      <c r="M268" s="444">
        <f t="shared" si="1247"/>
        <v>7</v>
      </c>
      <c r="N268" s="442">
        <f t="shared" si="1247"/>
        <v>8</v>
      </c>
      <c r="O268" s="444">
        <f t="shared" si="1247"/>
        <v>7</v>
      </c>
      <c r="P268" s="442">
        <f t="shared" si="1247"/>
        <v>8</v>
      </c>
      <c r="Q268" s="444">
        <f t="shared" si="1247"/>
        <v>7</v>
      </c>
      <c r="R268" s="442">
        <f t="shared" si="1247"/>
        <v>8</v>
      </c>
      <c r="S268" s="444">
        <f t="shared" si="1247"/>
        <v>7</v>
      </c>
      <c r="T268" s="226">
        <v>0</v>
      </c>
      <c r="U268" s="227">
        <v>0</v>
      </c>
      <c r="V268" s="225">
        <v>1</v>
      </c>
      <c r="W268" s="227">
        <v>0</v>
      </c>
      <c r="X268" s="226">
        <v>9</v>
      </c>
      <c r="Y268" s="226">
        <v>3</v>
      </c>
      <c r="Z268" s="441">
        <f>+AB268</f>
        <v>8</v>
      </c>
      <c r="AA268" s="442">
        <f>+AC268</f>
        <v>16</v>
      </c>
      <c r="AB268" s="542">
        <v>8</v>
      </c>
      <c r="AC268" s="551">
        <v>16</v>
      </c>
      <c r="AD268" s="285">
        <v>4</v>
      </c>
      <c r="AE268" s="321">
        <v>22</v>
      </c>
      <c r="AF268" s="279">
        <v>9</v>
      </c>
      <c r="AG268" s="279">
        <v>34</v>
      </c>
      <c r="AH268" s="283">
        <v>4</v>
      </c>
      <c r="AI268" s="284">
        <v>6</v>
      </c>
      <c r="AJ268" s="374"/>
      <c r="AK268" s="523">
        <v>2</v>
      </c>
      <c r="AL268" s="524">
        <f>17+14+10</f>
        <v>41</v>
      </c>
      <c r="AM268" s="239">
        <f>+AO268</f>
        <v>2</v>
      </c>
      <c r="AN268" s="239">
        <f>+AL268</f>
        <v>41</v>
      </c>
      <c r="AO268" s="523">
        <v>2</v>
      </c>
      <c r="AP268" s="524">
        <f>13+10+13+5</f>
        <v>41</v>
      </c>
      <c r="AQ268" s="239">
        <f>+AO268</f>
        <v>2</v>
      </c>
      <c r="AR268" s="253">
        <f>+AP268</f>
        <v>41</v>
      </c>
      <c r="AS268" s="229">
        <v>0</v>
      </c>
      <c r="AT268" s="230">
        <v>0</v>
      </c>
      <c r="AU268" s="229">
        <v>0</v>
      </c>
      <c r="AV268" s="244">
        <v>4</v>
      </c>
      <c r="AW268" s="241">
        <v>0</v>
      </c>
      <c r="AX268" s="242" t="s">
        <v>1823</v>
      </c>
      <c r="AY268" s="241">
        <v>0</v>
      </c>
      <c r="AZ268" s="242" t="s">
        <v>1823</v>
      </c>
      <c r="BA268" s="241">
        <v>0</v>
      </c>
      <c r="BB268" s="242" t="s">
        <v>1823</v>
      </c>
      <c r="BC268" s="241">
        <v>0</v>
      </c>
      <c r="BD268" s="242" t="s">
        <v>1823</v>
      </c>
      <c r="BE268" s="337">
        <v>1</v>
      </c>
      <c r="BF268" s="337">
        <v>0</v>
      </c>
      <c r="BG268" s="241">
        <v>0</v>
      </c>
      <c r="BH268" s="242" t="s">
        <v>1823</v>
      </c>
      <c r="BI268" s="229">
        <v>2</v>
      </c>
      <c r="BJ268" s="230">
        <v>0</v>
      </c>
      <c r="BK268" s="241">
        <v>0</v>
      </c>
      <c r="BL268" s="242" t="s">
        <v>1823</v>
      </c>
      <c r="BM268" s="241">
        <v>0</v>
      </c>
      <c r="BN268" s="242" t="s">
        <v>1823</v>
      </c>
      <c r="BO268" s="247"/>
      <c r="BP268" s="248"/>
      <c r="BQ268" s="249"/>
      <c r="BR268" s="248"/>
      <c r="BS268" s="249"/>
      <c r="BT268" s="248"/>
      <c r="BU268" s="249"/>
      <c r="BV268" s="248"/>
      <c r="BW268" s="249"/>
      <c r="BX268" s="248"/>
      <c r="BY268" s="249"/>
      <c r="BZ268" s="248"/>
      <c r="CA268" s="249"/>
      <c r="CB268" s="236" t="s">
        <v>673</v>
      </c>
      <c r="CE268" s="226"/>
      <c r="CF268" s="227"/>
      <c r="CQ268" s="240">
        <f t="shared" si="1187"/>
        <v>34</v>
      </c>
      <c r="CT268" s="437">
        <f t="shared" si="1204"/>
        <v>11</v>
      </c>
      <c r="CU268" s="437">
        <f t="shared" si="1205"/>
        <v>15</v>
      </c>
      <c r="CV268" s="437">
        <f t="shared" si="1206"/>
        <v>15</v>
      </c>
      <c r="CW268" s="437">
        <f t="shared" si="1137"/>
        <v>15</v>
      </c>
      <c r="CX268" s="437">
        <f t="shared" si="1207"/>
        <v>15</v>
      </c>
      <c r="CY268" s="437">
        <f t="shared" si="1208"/>
        <v>15</v>
      </c>
      <c r="CZ268" s="437">
        <f t="shared" si="1227"/>
        <v>0</v>
      </c>
      <c r="DA268" s="437">
        <f t="shared" si="1228"/>
        <v>1</v>
      </c>
      <c r="DB268" s="437">
        <f t="shared" si="1229"/>
        <v>12</v>
      </c>
      <c r="DC268" s="437">
        <f t="shared" si="1209"/>
        <v>24</v>
      </c>
      <c r="DD268" s="437">
        <f t="shared" si="1210"/>
        <v>24</v>
      </c>
      <c r="DE268" s="437">
        <f t="shared" si="1211"/>
        <v>26</v>
      </c>
      <c r="DF268" s="437">
        <f t="shared" si="1212"/>
        <v>43</v>
      </c>
      <c r="DG268" s="496">
        <f t="shared" si="1213"/>
        <v>10</v>
      </c>
      <c r="DH268" s="496">
        <f t="shared" si="1219"/>
        <v>43</v>
      </c>
      <c r="DI268" s="496">
        <f t="shared" si="1214"/>
        <v>43</v>
      </c>
      <c r="DJ268" s="496">
        <f t="shared" si="1226"/>
        <v>43</v>
      </c>
      <c r="DK268" s="437">
        <f t="shared" si="1215"/>
        <v>43</v>
      </c>
      <c r="DL268" s="633"/>
      <c r="DM268" s="633"/>
      <c r="DO268" s="447" t="e">
        <f t="shared" si="1161"/>
        <v>#REF!</v>
      </c>
      <c r="DP268" s="447" t="e">
        <f t="shared" si="1162"/>
        <v>#REF!</v>
      </c>
      <c r="DQ268" s="447" t="e">
        <f t="shared" si="1163"/>
        <v>#REF!</v>
      </c>
      <c r="DR268" s="447" t="e">
        <f t="shared" si="1164"/>
        <v>#REF!</v>
      </c>
      <c r="DS268" s="447" t="e">
        <f t="shared" si="1165"/>
        <v>#REF!</v>
      </c>
      <c r="DT268" s="447" t="e">
        <f t="shared" si="1166"/>
        <v>#REF!</v>
      </c>
      <c r="DU268" s="447" t="e">
        <f t="shared" si="1167"/>
        <v>#REF!</v>
      </c>
      <c r="DV268" s="447" t="e">
        <f t="shared" si="1168"/>
        <v>#REF!</v>
      </c>
      <c r="DW268" s="447" t="e">
        <f t="shared" si="1169"/>
        <v>#REF!</v>
      </c>
      <c r="DX268" s="447" t="e">
        <f t="shared" si="1170"/>
        <v>#REF!</v>
      </c>
      <c r="DY268" s="447" t="e">
        <f t="shared" si="1171"/>
        <v>#REF!</v>
      </c>
      <c r="DZ268" s="447" t="e">
        <f t="shared" si="1172"/>
        <v>#REF!</v>
      </c>
      <c r="EA268" s="447" t="e">
        <f t="shared" si="1173"/>
        <v>#REF!</v>
      </c>
      <c r="EB268" s="447" t="e">
        <f t="shared" si="1174"/>
        <v>#REF!</v>
      </c>
      <c r="EC268" s="447" t="e">
        <f t="shared" si="1175"/>
        <v>#REF!</v>
      </c>
      <c r="ED268" s="447" t="e">
        <f t="shared" si="1176"/>
        <v>#REF!</v>
      </c>
      <c r="EE268" s="240" t="e">
        <f t="shared" si="1177"/>
        <v>#REF!</v>
      </c>
    </row>
    <row r="269" spans="1:135" ht="16.5">
      <c r="A269" s="216" t="s">
        <v>1227</v>
      </c>
      <c r="B269" s="216" t="s">
        <v>31</v>
      </c>
      <c r="D269" s="222" t="s">
        <v>1091</v>
      </c>
      <c r="E269" s="216" t="s">
        <v>1043</v>
      </c>
      <c r="F269" s="222" t="s">
        <v>363</v>
      </c>
      <c r="G269" s="411" t="s">
        <v>1601</v>
      </c>
      <c r="H269" s="226">
        <v>0</v>
      </c>
      <c r="I269" s="227">
        <v>0</v>
      </c>
      <c r="J269" s="225">
        <v>0</v>
      </c>
      <c r="K269" s="227">
        <v>0</v>
      </c>
      <c r="L269" s="239">
        <v>0</v>
      </c>
      <c r="M269" s="242" t="s">
        <v>1823</v>
      </c>
      <c r="N269" s="239">
        <v>0</v>
      </c>
      <c r="O269" s="242" t="s">
        <v>1823</v>
      </c>
      <c r="P269" s="239">
        <v>0</v>
      </c>
      <c r="Q269" s="242" t="s">
        <v>1823</v>
      </c>
      <c r="R269" s="239">
        <v>0</v>
      </c>
      <c r="S269" s="242" t="s">
        <v>1823</v>
      </c>
      <c r="T269" s="226">
        <v>0</v>
      </c>
      <c r="U269" s="227">
        <v>0</v>
      </c>
      <c r="V269" s="225">
        <v>0</v>
      </c>
      <c r="W269" s="227">
        <v>0</v>
      </c>
      <c r="X269" s="226">
        <v>1</v>
      </c>
      <c r="Y269" s="226">
        <v>0</v>
      </c>
      <c r="Z269" s="400">
        <v>0</v>
      </c>
      <c r="AA269" s="256" t="s">
        <v>1823</v>
      </c>
      <c r="AB269" s="542">
        <v>0</v>
      </c>
      <c r="AC269" s="551">
        <v>0</v>
      </c>
      <c r="AD269" s="285">
        <v>0</v>
      </c>
      <c r="AE269" s="321">
        <v>18</v>
      </c>
      <c r="AF269" s="279">
        <v>0</v>
      </c>
      <c r="AG269" s="279">
        <v>6</v>
      </c>
      <c r="AH269" s="283">
        <v>1</v>
      </c>
      <c r="AI269" s="284">
        <v>0</v>
      </c>
      <c r="AJ269" s="374"/>
      <c r="AK269" s="523"/>
      <c r="AL269" s="524"/>
      <c r="AM269" s="239"/>
      <c r="AN269" s="239"/>
      <c r="AO269" s="523"/>
      <c r="AP269" s="524"/>
      <c r="AQ269" s="239">
        <v>0</v>
      </c>
      <c r="AR269" s="242" t="s">
        <v>1823</v>
      </c>
      <c r="AS269" s="229"/>
      <c r="AT269" s="230"/>
      <c r="AU269" s="229"/>
      <c r="AV269" s="230"/>
      <c r="AW269" s="229"/>
      <c r="AX269" s="229"/>
      <c r="AY269" s="241">
        <v>0</v>
      </c>
      <c r="AZ269" s="242" t="s">
        <v>1823</v>
      </c>
      <c r="BA269" s="229">
        <v>0</v>
      </c>
      <c r="BB269" s="229">
        <v>0</v>
      </c>
      <c r="BC269" s="241">
        <v>0</v>
      </c>
      <c r="BD269" s="242" t="s">
        <v>1823</v>
      </c>
      <c r="BE269" s="229">
        <v>0</v>
      </c>
      <c r="BF269" s="229">
        <v>0</v>
      </c>
      <c r="BG269" s="241">
        <v>0</v>
      </c>
      <c r="BH269" s="242" t="s">
        <v>1823</v>
      </c>
      <c r="BI269" s="229">
        <v>0</v>
      </c>
      <c r="BJ269" s="230">
        <v>0</v>
      </c>
      <c r="BK269" s="241">
        <v>0</v>
      </c>
      <c r="BL269" s="242" t="s">
        <v>1823</v>
      </c>
      <c r="BM269" s="241">
        <v>0</v>
      </c>
      <c r="BN269" s="242" t="s">
        <v>1823</v>
      </c>
      <c r="BO269" s="247"/>
      <c r="BP269" s="248"/>
      <c r="BQ269" s="249"/>
      <c r="BR269" s="248"/>
      <c r="BS269" s="249"/>
      <c r="BT269" s="248"/>
      <c r="BU269" s="249"/>
      <c r="BV269" s="248"/>
      <c r="BW269" s="249"/>
      <c r="BX269" s="248"/>
      <c r="BY269" s="249"/>
      <c r="BZ269" s="248"/>
      <c r="CA269" s="249"/>
      <c r="CB269" s="236"/>
      <c r="CE269" s="226"/>
      <c r="CF269" s="227"/>
      <c r="CQ269" s="240">
        <f t="shared" si="1187"/>
        <v>18</v>
      </c>
      <c r="CT269" s="437">
        <f t="shared" si="1204"/>
        <v>0</v>
      </c>
      <c r="CU269" s="437">
        <f t="shared" si="1205"/>
        <v>0</v>
      </c>
      <c r="CV269" s="437">
        <f t="shared" si="1206"/>
        <v>0</v>
      </c>
      <c r="CW269" s="437">
        <f t="shared" si="1137"/>
        <v>0</v>
      </c>
      <c r="CX269" s="437">
        <f t="shared" si="1207"/>
        <v>0</v>
      </c>
      <c r="CY269" s="437">
        <f t="shared" si="1208"/>
        <v>0</v>
      </c>
      <c r="CZ269" s="437">
        <f t="shared" si="1227"/>
        <v>0</v>
      </c>
      <c r="DA269" s="437">
        <f t="shared" si="1228"/>
        <v>0</v>
      </c>
      <c r="DB269" s="437">
        <f t="shared" si="1229"/>
        <v>1</v>
      </c>
      <c r="DC269" s="437">
        <f t="shared" si="1209"/>
        <v>0</v>
      </c>
      <c r="DD269" s="437">
        <f t="shared" si="1210"/>
        <v>0</v>
      </c>
      <c r="DE269" s="437">
        <f t="shared" si="1211"/>
        <v>18</v>
      </c>
      <c r="DF269" s="437">
        <f t="shared" si="1212"/>
        <v>6</v>
      </c>
      <c r="DG269" s="496">
        <f t="shared" si="1213"/>
        <v>1</v>
      </c>
      <c r="DH269" s="496">
        <f t="shared" si="1219"/>
        <v>0</v>
      </c>
      <c r="DI269" s="496">
        <f t="shared" si="1214"/>
        <v>0</v>
      </c>
      <c r="DJ269" s="496">
        <f t="shared" si="1226"/>
        <v>0</v>
      </c>
      <c r="DK269" s="437">
        <f t="shared" si="1215"/>
        <v>0</v>
      </c>
      <c r="DL269" s="633"/>
      <c r="DM269" s="633"/>
      <c r="DO269" s="447" t="e">
        <f t="shared" si="1161"/>
        <v>#REF!</v>
      </c>
      <c r="DP269" s="447" t="e">
        <f t="shared" si="1162"/>
        <v>#REF!</v>
      </c>
      <c r="DQ269" s="447" t="e">
        <f t="shared" si="1163"/>
        <v>#REF!</v>
      </c>
      <c r="DR269" s="447" t="e">
        <f t="shared" si="1164"/>
        <v>#REF!</v>
      </c>
      <c r="DS269" s="447" t="e">
        <f t="shared" si="1165"/>
        <v>#REF!</v>
      </c>
      <c r="DT269" s="447" t="e">
        <f t="shared" si="1166"/>
        <v>#REF!</v>
      </c>
      <c r="DU269" s="447" t="e">
        <f t="shared" si="1167"/>
        <v>#REF!</v>
      </c>
      <c r="DV269" s="447" t="e">
        <f t="shared" si="1168"/>
        <v>#REF!</v>
      </c>
      <c r="DW269" s="447" t="e">
        <f t="shared" si="1169"/>
        <v>#REF!</v>
      </c>
      <c r="DX269" s="447" t="e">
        <f t="shared" si="1170"/>
        <v>#REF!</v>
      </c>
      <c r="DY269" s="447" t="e">
        <f t="shared" si="1171"/>
        <v>#REF!</v>
      </c>
      <c r="DZ269" s="447" t="e">
        <f t="shared" si="1172"/>
        <v>#REF!</v>
      </c>
      <c r="EA269" s="447" t="e">
        <f t="shared" si="1173"/>
        <v>#REF!</v>
      </c>
      <c r="EB269" s="447" t="e">
        <f t="shared" si="1174"/>
        <v>#REF!</v>
      </c>
      <c r="EC269" s="447" t="e">
        <f t="shared" si="1175"/>
        <v>#REF!</v>
      </c>
      <c r="ED269" s="447" t="e">
        <f t="shared" si="1176"/>
        <v>#REF!</v>
      </c>
      <c r="EE269" s="240" t="e">
        <f t="shared" si="1177"/>
        <v>#REF!</v>
      </c>
    </row>
    <row r="270" spans="1:135" ht="16.5">
      <c r="A270" s="216" t="s">
        <v>1227</v>
      </c>
      <c r="B270" s="216" t="s">
        <v>31</v>
      </c>
      <c r="D270" s="222" t="s">
        <v>1091</v>
      </c>
      <c r="E270" s="216" t="s">
        <v>1043</v>
      </c>
      <c r="F270" s="222" t="s">
        <v>363</v>
      </c>
      <c r="G270" s="411" t="s">
        <v>1602</v>
      </c>
      <c r="H270" s="226">
        <v>0</v>
      </c>
      <c r="I270" s="227">
        <v>0</v>
      </c>
      <c r="J270" s="225">
        <v>0</v>
      </c>
      <c r="K270" s="227">
        <v>0</v>
      </c>
      <c r="L270" s="239">
        <v>0</v>
      </c>
      <c r="M270" s="242" t="s">
        <v>1823</v>
      </c>
      <c r="N270" s="239">
        <v>0</v>
      </c>
      <c r="O270" s="242" t="s">
        <v>1823</v>
      </c>
      <c r="P270" s="239">
        <v>0</v>
      </c>
      <c r="Q270" s="242" t="s">
        <v>1823</v>
      </c>
      <c r="R270" s="239">
        <v>0</v>
      </c>
      <c r="S270" s="242" t="s">
        <v>1823</v>
      </c>
      <c r="T270" s="226">
        <v>0</v>
      </c>
      <c r="U270" s="227">
        <v>0</v>
      </c>
      <c r="V270" s="225">
        <v>0</v>
      </c>
      <c r="W270" s="227">
        <v>0</v>
      </c>
      <c r="X270" s="226">
        <v>0</v>
      </c>
      <c r="Y270" s="226">
        <v>0</v>
      </c>
      <c r="Z270" s="400">
        <v>0</v>
      </c>
      <c r="AA270" s="256" t="s">
        <v>1823</v>
      </c>
      <c r="AB270" s="542">
        <v>0</v>
      </c>
      <c r="AC270" s="551">
        <v>0</v>
      </c>
      <c r="AD270" s="285">
        <v>0</v>
      </c>
      <c r="AE270" s="321">
        <v>8</v>
      </c>
      <c r="AF270" s="279">
        <v>0</v>
      </c>
      <c r="AG270" s="279">
        <v>8</v>
      </c>
      <c r="AH270" s="283">
        <v>0</v>
      </c>
      <c r="AI270" s="284">
        <v>0</v>
      </c>
      <c r="AJ270" s="374"/>
      <c r="AK270" s="523"/>
      <c r="AL270" s="524"/>
      <c r="AM270" s="239"/>
      <c r="AN270" s="239"/>
      <c r="AO270" s="523"/>
      <c r="AP270" s="524"/>
      <c r="AQ270" s="239">
        <v>0</v>
      </c>
      <c r="AR270" s="242" t="s">
        <v>1823</v>
      </c>
      <c r="AS270" s="229"/>
      <c r="AT270" s="230"/>
      <c r="AU270" s="229"/>
      <c r="AV270" s="230"/>
      <c r="AW270" s="229"/>
      <c r="AX270" s="229"/>
      <c r="AY270" s="241">
        <v>0</v>
      </c>
      <c r="AZ270" s="242" t="s">
        <v>1823</v>
      </c>
      <c r="BA270" s="229">
        <v>0</v>
      </c>
      <c r="BB270" s="229">
        <v>0</v>
      </c>
      <c r="BC270" s="241">
        <v>0</v>
      </c>
      <c r="BD270" s="242" t="s">
        <v>1823</v>
      </c>
      <c r="BE270" s="229">
        <v>0</v>
      </c>
      <c r="BF270" s="229">
        <v>0</v>
      </c>
      <c r="BG270" s="241">
        <v>0</v>
      </c>
      <c r="BH270" s="242" t="s">
        <v>1823</v>
      </c>
      <c r="BI270" s="241">
        <v>0</v>
      </c>
      <c r="BJ270" s="242" t="s">
        <v>1823</v>
      </c>
      <c r="BK270" s="241">
        <v>0</v>
      </c>
      <c r="BL270" s="242" t="s">
        <v>1823</v>
      </c>
      <c r="BM270" s="241">
        <v>0</v>
      </c>
      <c r="BN270" s="242" t="s">
        <v>1823</v>
      </c>
      <c r="BO270" s="247"/>
      <c r="BP270" s="248"/>
      <c r="BQ270" s="249"/>
      <c r="BR270" s="248"/>
      <c r="BS270" s="249"/>
      <c r="BT270" s="248"/>
      <c r="BU270" s="249"/>
      <c r="BV270" s="248"/>
      <c r="BW270" s="249"/>
      <c r="BX270" s="248"/>
      <c r="BY270" s="249"/>
      <c r="BZ270" s="248"/>
      <c r="CA270" s="249"/>
      <c r="CB270" s="236"/>
      <c r="CE270" s="226"/>
      <c r="CF270" s="227"/>
      <c r="CQ270" s="240">
        <f t="shared" si="1187"/>
        <v>8</v>
      </c>
      <c r="CT270" s="437">
        <f t="shared" si="1204"/>
        <v>0</v>
      </c>
      <c r="CU270" s="437">
        <f t="shared" si="1205"/>
        <v>0</v>
      </c>
      <c r="CV270" s="437">
        <f t="shared" si="1206"/>
        <v>0</v>
      </c>
      <c r="CW270" s="437">
        <f t="shared" si="1137"/>
        <v>0</v>
      </c>
      <c r="CX270" s="437">
        <f t="shared" si="1207"/>
        <v>0</v>
      </c>
      <c r="CY270" s="437">
        <f t="shared" si="1208"/>
        <v>0</v>
      </c>
      <c r="CZ270" s="437">
        <f t="shared" si="1227"/>
        <v>0</v>
      </c>
      <c r="DA270" s="437">
        <f t="shared" si="1228"/>
        <v>0</v>
      </c>
      <c r="DB270" s="437">
        <f t="shared" si="1229"/>
        <v>0</v>
      </c>
      <c r="DC270" s="437">
        <f t="shared" si="1209"/>
        <v>0</v>
      </c>
      <c r="DD270" s="437">
        <f t="shared" si="1210"/>
        <v>0</v>
      </c>
      <c r="DE270" s="437">
        <f t="shared" si="1211"/>
        <v>8</v>
      </c>
      <c r="DF270" s="437">
        <f t="shared" si="1212"/>
        <v>8</v>
      </c>
      <c r="DG270" s="496">
        <f t="shared" si="1213"/>
        <v>0</v>
      </c>
      <c r="DH270" s="496">
        <f t="shared" si="1219"/>
        <v>0</v>
      </c>
      <c r="DI270" s="496">
        <f t="shared" si="1214"/>
        <v>0</v>
      </c>
      <c r="DJ270" s="496">
        <f t="shared" si="1226"/>
        <v>0</v>
      </c>
      <c r="DK270" s="437">
        <f t="shared" si="1215"/>
        <v>0</v>
      </c>
      <c r="DL270" s="633"/>
      <c r="DM270" s="633"/>
      <c r="DO270" s="447" t="e">
        <f t="shared" si="1161"/>
        <v>#REF!</v>
      </c>
      <c r="DP270" s="447" t="e">
        <f t="shared" si="1162"/>
        <v>#REF!</v>
      </c>
      <c r="DQ270" s="447" t="e">
        <f t="shared" si="1163"/>
        <v>#REF!</v>
      </c>
      <c r="DR270" s="447" t="e">
        <f t="shared" si="1164"/>
        <v>#REF!</v>
      </c>
      <c r="DS270" s="447" t="e">
        <f t="shared" si="1165"/>
        <v>#REF!</v>
      </c>
      <c r="DT270" s="447" t="e">
        <f t="shared" si="1166"/>
        <v>#REF!</v>
      </c>
      <c r="DU270" s="447" t="e">
        <f t="shared" si="1167"/>
        <v>#REF!</v>
      </c>
      <c r="DV270" s="447" t="e">
        <f t="shared" si="1168"/>
        <v>#REF!</v>
      </c>
      <c r="DW270" s="447" t="e">
        <f t="shared" si="1169"/>
        <v>#REF!</v>
      </c>
      <c r="DX270" s="447" t="e">
        <f t="shared" si="1170"/>
        <v>#REF!</v>
      </c>
      <c r="DY270" s="447" t="e">
        <f t="shared" si="1171"/>
        <v>#REF!</v>
      </c>
      <c r="DZ270" s="447" t="e">
        <f t="shared" si="1172"/>
        <v>#REF!</v>
      </c>
      <c r="EA270" s="447" t="e">
        <f t="shared" si="1173"/>
        <v>#REF!</v>
      </c>
      <c r="EB270" s="447" t="e">
        <f t="shared" si="1174"/>
        <v>#REF!</v>
      </c>
      <c r="EC270" s="447" t="e">
        <f t="shared" si="1175"/>
        <v>#REF!</v>
      </c>
      <c r="ED270" s="447" t="e">
        <f t="shared" si="1176"/>
        <v>#REF!</v>
      </c>
      <c r="EE270" s="240" t="e">
        <f t="shared" si="1177"/>
        <v>#REF!</v>
      </c>
    </row>
    <row r="271" spans="1:135">
      <c r="A271" s="216" t="s">
        <v>1227</v>
      </c>
      <c r="D271" s="222" t="s">
        <v>1091</v>
      </c>
      <c r="E271" s="216" t="s">
        <v>1043</v>
      </c>
      <c r="F271" s="222" t="s">
        <v>363</v>
      </c>
      <c r="G271" t="s">
        <v>1603</v>
      </c>
      <c r="H271" s="226"/>
      <c r="I271" s="227"/>
      <c r="J271" s="225"/>
      <c r="K271" s="227"/>
      <c r="L271" s="239"/>
      <c r="M271" s="242"/>
      <c r="N271" s="239"/>
      <c r="O271" s="242"/>
      <c r="P271" s="239"/>
      <c r="Q271" s="242"/>
      <c r="R271" s="239"/>
      <c r="S271" s="242"/>
      <c r="T271" s="226"/>
      <c r="U271" s="227"/>
      <c r="V271" s="225"/>
      <c r="W271" s="227"/>
      <c r="X271" s="226"/>
      <c r="Y271" s="226"/>
      <c r="Z271" s="400"/>
      <c r="AA271" s="256"/>
      <c r="AB271" s="542"/>
      <c r="AC271" s="551"/>
      <c r="AD271" s="285"/>
      <c r="AE271" s="321"/>
      <c r="AF271" s="279"/>
      <c r="AG271" s="279"/>
      <c r="AH271" s="283"/>
      <c r="AI271" s="284"/>
      <c r="AJ271" s="374"/>
      <c r="AK271" s="523">
        <v>0</v>
      </c>
      <c r="AL271" s="524">
        <v>0</v>
      </c>
      <c r="AM271" s="239"/>
      <c r="AN271" s="239"/>
      <c r="AO271" s="523">
        <v>0</v>
      </c>
      <c r="AP271" s="524">
        <v>0</v>
      </c>
      <c r="AQ271" s="239">
        <v>0</v>
      </c>
      <c r="AR271" s="242" t="s">
        <v>1823</v>
      </c>
      <c r="AS271" s="229">
        <v>0</v>
      </c>
      <c r="AT271" s="230">
        <v>0</v>
      </c>
      <c r="AU271" s="229">
        <v>0</v>
      </c>
      <c r="AV271" s="230">
        <v>0</v>
      </c>
      <c r="AW271" s="229"/>
      <c r="AX271" s="229"/>
      <c r="AY271" s="241">
        <v>0</v>
      </c>
      <c r="AZ271" s="242" t="s">
        <v>1823</v>
      </c>
      <c r="BA271" s="241">
        <v>0</v>
      </c>
      <c r="BB271" s="242" t="s">
        <v>1823</v>
      </c>
      <c r="BC271" s="241">
        <v>0</v>
      </c>
      <c r="BD271" s="242" t="s">
        <v>1823</v>
      </c>
      <c r="BE271" s="229">
        <v>0</v>
      </c>
      <c r="BF271" s="229">
        <v>0</v>
      </c>
      <c r="BG271" s="241">
        <v>0</v>
      </c>
      <c r="BH271" s="242" t="s">
        <v>1823</v>
      </c>
      <c r="BI271" s="313">
        <v>4</v>
      </c>
      <c r="BJ271" s="244">
        <v>0</v>
      </c>
      <c r="BK271" s="241">
        <v>0</v>
      </c>
      <c r="BL271" s="242" t="s">
        <v>1823</v>
      </c>
      <c r="BM271" s="241">
        <v>0</v>
      </c>
      <c r="BN271" s="242" t="s">
        <v>1823</v>
      </c>
      <c r="BO271" s="247"/>
      <c r="BP271" s="248"/>
      <c r="BQ271" s="249"/>
      <c r="BR271" s="248"/>
      <c r="BS271" s="249"/>
      <c r="BT271" s="248"/>
      <c r="BU271" s="249"/>
      <c r="BV271" s="248"/>
      <c r="BW271" s="249"/>
      <c r="BX271" s="248"/>
      <c r="BY271" s="249"/>
      <c r="BZ271" s="248"/>
      <c r="CA271" s="249"/>
      <c r="CB271" s="236"/>
      <c r="CE271" s="226"/>
      <c r="CF271" s="227"/>
      <c r="CQ271" s="240"/>
      <c r="CT271" s="437"/>
      <c r="CU271" s="437"/>
      <c r="CV271" s="437"/>
      <c r="CW271" s="437"/>
      <c r="CX271" s="437"/>
      <c r="CY271" s="437"/>
      <c r="CZ271" s="437"/>
      <c r="DA271" s="437"/>
      <c r="DB271" s="437"/>
      <c r="DC271" s="437"/>
      <c r="DD271" s="437"/>
      <c r="DE271" s="437"/>
      <c r="DF271" s="437"/>
      <c r="DG271" s="496"/>
      <c r="DH271" s="496"/>
      <c r="DI271" s="496"/>
      <c r="DJ271" s="496"/>
      <c r="DK271" s="437"/>
      <c r="DL271" s="633"/>
      <c r="DM271" s="633"/>
      <c r="DO271" s="447"/>
      <c r="DP271" s="447"/>
      <c r="DQ271" s="447"/>
      <c r="DR271" s="447"/>
      <c r="DS271" s="447"/>
      <c r="DT271" s="447"/>
      <c r="DU271" s="447"/>
      <c r="DV271" s="447"/>
      <c r="DW271" s="447"/>
      <c r="DX271" s="447"/>
      <c r="DY271" s="447"/>
      <c r="DZ271" s="447"/>
      <c r="EA271" s="447"/>
      <c r="EB271" s="447"/>
      <c r="EC271" s="447"/>
      <c r="ED271" s="447"/>
      <c r="EE271" s="240"/>
    </row>
    <row r="272" spans="1:135">
      <c r="D272" s="222" t="s">
        <v>1091</v>
      </c>
      <c r="E272" s="216" t="s">
        <v>1043</v>
      </c>
      <c r="F272" s="222" t="s">
        <v>363</v>
      </c>
      <c r="G272" t="s">
        <v>1604</v>
      </c>
      <c r="H272" s="226"/>
      <c r="I272" s="227"/>
      <c r="J272" s="225"/>
      <c r="K272" s="227"/>
      <c r="L272" s="239"/>
      <c r="M272" s="242"/>
      <c r="N272" s="239"/>
      <c r="O272" s="242"/>
      <c r="P272" s="239"/>
      <c r="Q272" s="242"/>
      <c r="R272" s="239"/>
      <c r="S272" s="242"/>
      <c r="T272" s="226"/>
      <c r="U272" s="227"/>
      <c r="V272" s="225"/>
      <c r="W272" s="227"/>
      <c r="X272" s="226"/>
      <c r="Y272" s="226"/>
      <c r="Z272" s="400"/>
      <c r="AA272" s="256"/>
      <c r="AB272" s="542"/>
      <c r="AC272" s="551"/>
      <c r="AD272" s="285"/>
      <c r="AE272" s="321"/>
      <c r="AF272" s="279"/>
      <c r="AG272" s="279"/>
      <c r="AH272" s="283"/>
      <c r="AI272" s="284"/>
      <c r="AJ272" s="374"/>
      <c r="AK272" s="523"/>
      <c r="AL272" s="524"/>
      <c r="AM272" s="239"/>
      <c r="AN272" s="239"/>
      <c r="AO272" s="523"/>
      <c r="AP272" s="524"/>
      <c r="AQ272" s="239"/>
      <c r="AR272" s="242"/>
      <c r="AS272" s="229"/>
      <c r="AT272" s="230"/>
      <c r="AU272" s="229"/>
      <c r="AV272" s="230"/>
      <c r="AW272" s="229"/>
      <c r="AX272" s="229"/>
      <c r="AY272" s="241">
        <v>0</v>
      </c>
      <c r="AZ272" s="242" t="s">
        <v>1823</v>
      </c>
      <c r="BA272" s="241">
        <v>0</v>
      </c>
      <c r="BB272" s="242" t="s">
        <v>1823</v>
      </c>
      <c r="BC272" s="241">
        <v>0</v>
      </c>
      <c r="BD272" s="242" t="s">
        <v>1823</v>
      </c>
      <c r="BE272" s="229">
        <v>0</v>
      </c>
      <c r="BF272" s="229">
        <v>0</v>
      </c>
      <c r="BG272" s="241">
        <v>0</v>
      </c>
      <c r="BH272" s="242" t="s">
        <v>1823</v>
      </c>
      <c r="BI272" s="313">
        <v>4</v>
      </c>
      <c r="BJ272" s="244">
        <v>9</v>
      </c>
      <c r="BK272" s="241">
        <v>0</v>
      </c>
      <c r="BL272" s="242" t="s">
        <v>1823</v>
      </c>
      <c r="BM272" s="241">
        <v>0</v>
      </c>
      <c r="BN272" s="242" t="s">
        <v>1823</v>
      </c>
      <c r="BO272" s="247"/>
      <c r="BP272" s="248"/>
      <c r="BQ272" s="249"/>
      <c r="BR272" s="248"/>
      <c r="BS272" s="249"/>
      <c r="BT272" s="248"/>
      <c r="BU272" s="249"/>
      <c r="BV272" s="248"/>
      <c r="BW272" s="249"/>
      <c r="BX272" s="248"/>
      <c r="BY272" s="249"/>
      <c r="BZ272" s="248"/>
      <c r="CA272" s="249"/>
      <c r="CB272" s="236"/>
      <c r="CE272" s="226"/>
      <c r="CF272" s="227"/>
      <c r="CQ272" s="240"/>
      <c r="CT272" s="437"/>
      <c r="CU272" s="437"/>
      <c r="CV272" s="437"/>
      <c r="CW272" s="437"/>
      <c r="CX272" s="437"/>
      <c r="CY272" s="437"/>
      <c r="CZ272" s="437"/>
      <c r="DA272" s="437"/>
      <c r="DB272" s="437"/>
      <c r="DC272" s="437"/>
      <c r="DD272" s="437"/>
      <c r="DE272" s="437"/>
      <c r="DF272" s="437"/>
      <c r="DG272" s="496"/>
      <c r="DH272" s="496"/>
      <c r="DI272" s="496"/>
      <c r="DJ272" s="496"/>
      <c r="DK272" s="437"/>
      <c r="DL272" s="633"/>
      <c r="DM272" s="633"/>
      <c r="DO272" s="447"/>
      <c r="DP272" s="447"/>
      <c r="DQ272" s="447"/>
      <c r="DR272" s="447"/>
      <c r="DS272" s="447"/>
      <c r="DT272" s="447"/>
      <c r="DU272" s="447"/>
      <c r="DV272" s="447"/>
      <c r="DW272" s="447"/>
      <c r="DX272" s="447"/>
      <c r="DY272" s="447"/>
      <c r="DZ272" s="447"/>
      <c r="EA272" s="447"/>
      <c r="EB272" s="447"/>
      <c r="EC272" s="447"/>
      <c r="ED272" s="447"/>
      <c r="EE272" s="240"/>
    </row>
    <row r="273" spans="1:135">
      <c r="D273" s="222" t="s">
        <v>1091</v>
      </c>
      <c r="E273" s="216" t="s">
        <v>1043</v>
      </c>
      <c r="F273" s="222" t="s">
        <v>363</v>
      </c>
      <c r="G273" t="s">
        <v>1605</v>
      </c>
      <c r="H273" s="226"/>
      <c r="I273" s="227"/>
      <c r="J273" s="225"/>
      <c r="K273" s="227"/>
      <c r="L273" s="239"/>
      <c r="M273" s="242"/>
      <c r="N273" s="239"/>
      <c r="O273" s="242"/>
      <c r="P273" s="239"/>
      <c r="Q273" s="242"/>
      <c r="R273" s="239"/>
      <c r="S273" s="242"/>
      <c r="T273" s="226"/>
      <c r="U273" s="227"/>
      <c r="V273" s="225"/>
      <c r="W273" s="227"/>
      <c r="X273" s="226"/>
      <c r="Y273" s="226"/>
      <c r="Z273" s="400"/>
      <c r="AA273" s="256"/>
      <c r="AB273" s="542"/>
      <c r="AC273" s="551"/>
      <c r="AD273" s="285"/>
      <c r="AE273" s="321"/>
      <c r="AF273" s="279"/>
      <c r="AG273" s="279"/>
      <c r="AH273" s="283"/>
      <c r="AI273" s="284"/>
      <c r="AJ273" s="374"/>
      <c r="AK273" s="523"/>
      <c r="AL273" s="524"/>
      <c r="AM273" s="239"/>
      <c r="AN273" s="239"/>
      <c r="AO273" s="523"/>
      <c r="AP273" s="524"/>
      <c r="AQ273" s="239"/>
      <c r="AR273" s="242"/>
      <c r="AS273" s="229"/>
      <c r="AT273" s="230"/>
      <c r="AU273" s="229"/>
      <c r="AV273" s="230"/>
      <c r="AW273" s="229"/>
      <c r="AX273" s="229"/>
      <c r="AY273" s="241">
        <v>0</v>
      </c>
      <c r="AZ273" s="242" t="s">
        <v>1823</v>
      </c>
      <c r="BA273" s="241">
        <v>0</v>
      </c>
      <c r="BB273" s="242" t="s">
        <v>1823</v>
      </c>
      <c r="BC273" s="241">
        <v>0</v>
      </c>
      <c r="BD273" s="242" t="s">
        <v>1823</v>
      </c>
      <c r="BE273" s="229">
        <v>0</v>
      </c>
      <c r="BF273" s="229">
        <v>0</v>
      </c>
      <c r="BG273" s="241">
        <v>0</v>
      </c>
      <c r="BH273" s="242" t="s">
        <v>1823</v>
      </c>
      <c r="BI273" s="229">
        <v>1</v>
      </c>
      <c r="BJ273" s="229">
        <v>0</v>
      </c>
      <c r="BK273" s="241">
        <v>0</v>
      </c>
      <c r="BL273" s="242" t="s">
        <v>1823</v>
      </c>
      <c r="BM273" s="241">
        <v>0</v>
      </c>
      <c r="BN273" s="242" t="s">
        <v>1823</v>
      </c>
      <c r="BO273" s="247"/>
      <c r="BP273" s="248"/>
      <c r="BQ273" s="249"/>
      <c r="BR273" s="248"/>
      <c r="BS273" s="249"/>
      <c r="BT273" s="248"/>
      <c r="BU273" s="249"/>
      <c r="BV273" s="248"/>
      <c r="BW273" s="249"/>
      <c r="BX273" s="248"/>
      <c r="BY273" s="249"/>
      <c r="BZ273" s="248"/>
      <c r="CA273" s="249"/>
      <c r="CB273" s="236"/>
      <c r="CE273" s="226"/>
      <c r="CF273" s="227"/>
      <c r="CQ273" s="240"/>
      <c r="CT273" s="437"/>
      <c r="CU273" s="437"/>
      <c r="CV273" s="437"/>
      <c r="CW273" s="437"/>
      <c r="CX273" s="437"/>
      <c r="CY273" s="437"/>
      <c r="CZ273" s="437"/>
      <c r="DA273" s="437"/>
      <c r="DB273" s="437"/>
      <c r="DC273" s="437"/>
      <c r="DD273" s="437"/>
      <c r="DE273" s="437"/>
      <c r="DF273" s="437"/>
      <c r="DG273" s="496"/>
      <c r="DH273" s="496"/>
      <c r="DI273" s="496"/>
      <c r="DJ273" s="496"/>
      <c r="DK273" s="437"/>
      <c r="DL273" s="633"/>
      <c r="DM273" s="633"/>
      <c r="DO273" s="447"/>
      <c r="DP273" s="447"/>
      <c r="DQ273" s="447"/>
      <c r="DR273" s="447"/>
      <c r="DS273" s="447"/>
      <c r="DT273" s="447"/>
      <c r="DU273" s="447"/>
      <c r="DV273" s="447"/>
      <c r="DW273" s="447"/>
      <c r="DX273" s="447"/>
      <c r="DY273" s="447"/>
      <c r="DZ273" s="447"/>
      <c r="EA273" s="447"/>
      <c r="EB273" s="447"/>
      <c r="EC273" s="447"/>
      <c r="ED273" s="447"/>
      <c r="EE273" s="240"/>
    </row>
    <row r="274" spans="1:135" ht="15.75" thickBot="1">
      <c r="A274" s="216" t="s">
        <v>1227</v>
      </c>
      <c r="B274" s="216" t="s">
        <v>31</v>
      </c>
      <c r="D274" s="222" t="s">
        <v>1091</v>
      </c>
      <c r="E274" s="216" t="s">
        <v>1094</v>
      </c>
      <c r="F274" s="222" t="s">
        <v>363</v>
      </c>
      <c r="G274" s="51" t="s">
        <v>1606</v>
      </c>
      <c r="H274" s="226">
        <v>1</v>
      </c>
      <c r="I274" s="227">
        <v>0</v>
      </c>
      <c r="J274" s="225">
        <v>0</v>
      </c>
      <c r="K274" s="227">
        <v>0</v>
      </c>
      <c r="L274" s="239">
        <v>0</v>
      </c>
      <c r="M274" s="242" t="s">
        <v>1823</v>
      </c>
      <c r="N274" s="239">
        <v>0</v>
      </c>
      <c r="O274" s="242" t="s">
        <v>1823</v>
      </c>
      <c r="P274" s="239">
        <v>0</v>
      </c>
      <c r="Q274" s="242" t="s">
        <v>1823</v>
      </c>
      <c r="R274" s="239">
        <v>0</v>
      </c>
      <c r="S274" s="242" t="s">
        <v>1823</v>
      </c>
      <c r="T274" s="226">
        <v>0</v>
      </c>
      <c r="U274" s="227">
        <v>0</v>
      </c>
      <c r="V274" s="225">
        <v>0</v>
      </c>
      <c r="W274" s="227">
        <v>0</v>
      </c>
      <c r="X274" s="226">
        <v>0</v>
      </c>
      <c r="Y274" s="226">
        <v>0</v>
      </c>
      <c r="Z274" s="400">
        <v>0</v>
      </c>
      <c r="AA274" s="256" t="s">
        <v>1823</v>
      </c>
      <c r="AB274" s="542">
        <v>0</v>
      </c>
      <c r="AC274" s="551">
        <v>0</v>
      </c>
      <c r="AD274" s="285">
        <v>0</v>
      </c>
      <c r="AE274" s="321">
        <v>0</v>
      </c>
      <c r="AF274" s="279">
        <v>0</v>
      </c>
      <c r="AG274" s="279">
        <v>0</v>
      </c>
      <c r="AH274" s="283">
        <v>0</v>
      </c>
      <c r="AI274" s="284">
        <v>0</v>
      </c>
      <c r="AJ274" s="374"/>
      <c r="AK274" s="523">
        <v>0</v>
      </c>
      <c r="AL274" s="524">
        <v>0</v>
      </c>
      <c r="AM274" s="239">
        <v>0</v>
      </c>
      <c r="AN274" s="252" t="s">
        <v>1823</v>
      </c>
      <c r="AO274" s="523">
        <v>0</v>
      </c>
      <c r="AP274" s="524">
        <v>0</v>
      </c>
      <c r="AQ274" s="226">
        <v>0</v>
      </c>
      <c r="AR274" s="227">
        <v>0</v>
      </c>
      <c r="AS274" s="226">
        <v>0</v>
      </c>
      <c r="AT274" s="227">
        <v>0</v>
      </c>
      <c r="AU274" s="229"/>
      <c r="AV274" s="230"/>
      <c r="AW274" s="229"/>
      <c r="AX274" s="229"/>
      <c r="AY274" s="241">
        <v>0</v>
      </c>
      <c r="AZ274" s="242" t="s">
        <v>1823</v>
      </c>
      <c r="BA274" s="229">
        <v>0</v>
      </c>
      <c r="BB274" s="229">
        <v>0</v>
      </c>
      <c r="BC274" s="241">
        <v>0</v>
      </c>
      <c r="BD274" s="242" t="s">
        <v>1823</v>
      </c>
      <c r="BE274" s="229">
        <v>0</v>
      </c>
      <c r="BF274" s="229">
        <v>0</v>
      </c>
      <c r="BG274" s="241">
        <v>0</v>
      </c>
      <c r="BH274" s="242" t="s">
        <v>1823</v>
      </c>
      <c r="BI274" s="241">
        <v>0</v>
      </c>
      <c r="BJ274" s="242" t="s">
        <v>1823</v>
      </c>
      <c r="BK274" s="241">
        <v>0</v>
      </c>
      <c r="BL274" s="242" t="s">
        <v>1823</v>
      </c>
      <c r="BM274" s="241">
        <v>0</v>
      </c>
      <c r="BN274" s="242" t="s">
        <v>1823</v>
      </c>
      <c r="BO274" s="247"/>
      <c r="BP274" s="248"/>
      <c r="BQ274" s="249"/>
      <c r="BR274" s="248"/>
      <c r="BS274" s="249"/>
      <c r="BT274" s="248"/>
      <c r="BU274" s="249"/>
      <c r="BV274" s="248"/>
      <c r="BW274" s="249"/>
      <c r="BX274" s="248"/>
      <c r="BY274" s="249"/>
      <c r="BZ274" s="248"/>
      <c r="CA274" s="249"/>
      <c r="CB274" s="236"/>
      <c r="CE274" s="226"/>
      <c r="CF274" s="227"/>
      <c r="CQ274" s="240">
        <f t="shared" si="1187"/>
        <v>1</v>
      </c>
      <c r="CT274" s="437">
        <f>IF(I274="nd",+H274,+H274+I274)</f>
        <v>1</v>
      </c>
      <c r="CU274" s="437">
        <f>IF(K274="nd",+J274,+J274+K274)</f>
        <v>0</v>
      </c>
      <c r="CV274" s="437">
        <f>IF(M274="nd",+L274,+L274+M274)</f>
        <v>0</v>
      </c>
      <c r="CW274" s="437">
        <f>IF(O274="nd",+N274,+N274+O274)</f>
        <v>0</v>
      </c>
      <c r="CX274" s="437">
        <f>IF(Q274="nd",+P274,+P274+Q274)</f>
        <v>0</v>
      </c>
      <c r="CY274" s="437">
        <f>IF(S274="nd",+R274,+R274+S274)</f>
        <v>0</v>
      </c>
      <c r="CZ274" s="437">
        <f>IF(U274="nd",+T274,+T274+U274)</f>
        <v>0</v>
      </c>
      <c r="DA274" s="437">
        <f>IF(W274="nd",+V274,+V274+W274)</f>
        <v>0</v>
      </c>
      <c r="DB274" s="437">
        <f>IF(Y274="nd",+X274,+X274+Y274)</f>
        <v>0</v>
      </c>
      <c r="DC274" s="437">
        <f>IF(AA274="nd",+Z274,+Z274+AA274)</f>
        <v>0</v>
      </c>
      <c r="DD274" s="437">
        <f>IF(AC274="nd",+AB274,+AB274+AC274)</f>
        <v>0</v>
      </c>
      <c r="DE274" s="437">
        <f>IF(AE274="nd",+AD274,+AD274+AE274)</f>
        <v>0</v>
      </c>
      <c r="DF274" s="437">
        <f>IF(AG274="nd",+AF274,+AF274+AG274)</f>
        <v>0</v>
      </c>
      <c r="DG274" s="496">
        <f>IF(AI274="nd",+AH274,+AH274+AI274)</f>
        <v>0</v>
      </c>
      <c r="DH274" s="496">
        <f>IF(AL274="nd",+AK274,+AK274+AL274)</f>
        <v>0</v>
      </c>
      <c r="DI274" s="496">
        <f>IF(AN274="nd",+AM274,+AM274+AN274)</f>
        <v>0</v>
      </c>
      <c r="DJ274" s="496">
        <f>IF(AP274="nd",+AO274,+AO274+AP274)</f>
        <v>0</v>
      </c>
      <c r="DK274" s="437">
        <f>IF(AR274="nd",+AQ274,+AQ274+AR274)</f>
        <v>0</v>
      </c>
      <c r="DL274" s="633"/>
      <c r="DM274" s="633"/>
      <c r="DO274" s="447" t="e">
        <f>+CV274-CU274+DO270</f>
        <v>#REF!</v>
      </c>
      <c r="DP274" s="447" t="e">
        <f>+CW274-CV274+DP270</f>
        <v>#REF!</v>
      </c>
      <c r="DQ274" s="447" t="e">
        <f>+CX274-CW274+DQ270</f>
        <v>#REF!</v>
      </c>
      <c r="DR274" s="447" t="e">
        <f>+CY274-CX274+DR270</f>
        <v>#REF!</v>
      </c>
      <c r="DS274" s="447" t="e">
        <f>+CY274-CW274+DS270</f>
        <v>#REF!</v>
      </c>
      <c r="DT274" s="447" t="e">
        <f>+CZ274-CY274+DT270</f>
        <v>#REF!</v>
      </c>
      <c r="DU274" s="447" t="e">
        <f>+DA274-CZ274+DU270</f>
        <v>#REF!</v>
      </c>
      <c r="DV274" s="447" t="e">
        <f>+DB274-DA274+DV270</f>
        <v>#REF!</v>
      </c>
      <c r="DW274" s="447" t="e">
        <f>+DC274-DB274+DW270</f>
        <v>#REF!</v>
      </c>
      <c r="DX274" s="447" t="e">
        <f>+DD274-DB274+DX270</f>
        <v>#REF!</v>
      </c>
      <c r="DY274" s="447" t="e">
        <f>+DE274-DD274+DY270</f>
        <v>#REF!</v>
      </c>
      <c r="DZ274" s="447" t="e">
        <f>+DF274-DE274+DZ270</f>
        <v>#REF!</v>
      </c>
      <c r="EA274" s="447" t="e">
        <f>+DG274-DF274+EA270</f>
        <v>#REF!</v>
      </c>
      <c r="EB274" s="447" t="e">
        <f>+DH274-DI274+EB270</f>
        <v>#REF!</v>
      </c>
      <c r="EC274" s="447" t="e">
        <f>+DI274-DG274+EC270</f>
        <v>#REF!</v>
      </c>
      <c r="ED274" s="447" t="e">
        <f>+DJ274-DI274+ED270</f>
        <v>#REF!</v>
      </c>
      <c r="EE274" s="240" t="e">
        <f>+DK274-DJ274+EE270</f>
        <v>#REF!</v>
      </c>
    </row>
    <row r="275" spans="1:135" ht="16.5">
      <c r="A275" s="51" t="s">
        <v>1496</v>
      </c>
      <c r="C275" s="51" t="s">
        <v>1496</v>
      </c>
      <c r="D275" s="237" t="s">
        <v>1089</v>
      </c>
      <c r="E275" s="622" t="s">
        <v>1043</v>
      </c>
      <c r="F275" s="622" t="s">
        <v>1089</v>
      </c>
      <c r="G275" s="411" t="s">
        <v>1519</v>
      </c>
      <c r="H275" s="709"/>
      <c r="I275" s="710"/>
      <c r="J275" s="711"/>
      <c r="K275" s="710"/>
      <c r="L275" s="442"/>
      <c r="M275" s="443"/>
      <c r="N275" s="442"/>
      <c r="O275" s="443"/>
      <c r="P275" s="442"/>
      <c r="Q275" s="443"/>
      <c r="R275" s="442"/>
      <c r="S275" s="443"/>
      <c r="T275" s="866">
        <v>32</v>
      </c>
      <c r="U275" s="843">
        <v>5</v>
      </c>
      <c r="V275" s="842">
        <v>22</v>
      </c>
      <c r="W275" s="843">
        <v>3</v>
      </c>
      <c r="X275" s="866"/>
      <c r="Y275" s="866"/>
      <c r="Z275" s="580"/>
      <c r="AA275" s="662"/>
      <c r="AB275" s="842">
        <v>10</v>
      </c>
      <c r="AC275" s="843"/>
      <c r="AD275" s="842">
        <v>35</v>
      </c>
      <c r="AE275" s="843">
        <v>4</v>
      </c>
      <c r="AF275" s="842">
        <v>20</v>
      </c>
      <c r="AG275" s="843">
        <v>10</v>
      </c>
      <c r="AH275" s="453">
        <v>20</v>
      </c>
      <c r="AI275" s="445">
        <v>33</v>
      </c>
      <c r="AJ275" s="374"/>
      <c r="AK275" s="842">
        <v>17</v>
      </c>
      <c r="AL275" s="843">
        <v>17</v>
      </c>
      <c r="AM275" s="453">
        <v>0</v>
      </c>
      <c r="AN275" s="445">
        <v>17</v>
      </c>
      <c r="AO275" s="453">
        <v>0</v>
      </c>
      <c r="AP275" s="445">
        <v>18</v>
      </c>
      <c r="AQ275" s="453">
        <v>12</v>
      </c>
      <c r="AR275" s="445">
        <v>18</v>
      </c>
      <c r="AS275" s="453">
        <v>50</v>
      </c>
      <c r="AT275" s="445">
        <v>63</v>
      </c>
      <c r="AU275" s="453">
        <v>68</v>
      </c>
      <c r="AV275" s="445">
        <v>59</v>
      </c>
      <c r="AW275" s="479">
        <v>182</v>
      </c>
      <c r="AX275" s="445">
        <v>76</v>
      </c>
      <c r="AY275" s="479">
        <f>108-SUM(AY244:AY274)</f>
        <v>75</v>
      </c>
      <c r="AZ275" s="445">
        <v>63</v>
      </c>
      <c r="BA275" s="479">
        <f>108-SUM(BA244:BA274)</f>
        <v>75</v>
      </c>
      <c r="BB275" s="479">
        <v>63</v>
      </c>
      <c r="BC275" s="479">
        <f>108-SUM(BC244:BC274)</f>
        <v>75</v>
      </c>
      <c r="BD275" s="479">
        <v>63</v>
      </c>
      <c r="BE275" s="479">
        <f>108-SUM(BE244:BE274)</f>
        <v>73</v>
      </c>
      <c r="BF275" s="479">
        <v>63</v>
      </c>
      <c r="BG275" s="479">
        <f>108-SUM(BG244:BG274)</f>
        <v>78</v>
      </c>
      <c r="BH275" s="479">
        <v>63</v>
      </c>
      <c r="BI275" s="479">
        <f>108-SUM(BI244:BI274)</f>
        <v>41</v>
      </c>
      <c r="BJ275" s="445">
        <v>54</v>
      </c>
      <c r="BK275" s="479">
        <f>108-SUM(BK244:BK274)</f>
        <v>79</v>
      </c>
      <c r="BL275" s="479">
        <v>63</v>
      </c>
      <c r="BM275" s="479">
        <f>108-SUM(BM244:BM274)</f>
        <v>77</v>
      </c>
      <c r="BN275" s="479">
        <v>63</v>
      </c>
      <c r="BO275" s="247"/>
      <c r="BP275" s="248"/>
      <c r="BQ275" s="249"/>
      <c r="BR275" s="248"/>
      <c r="BS275" s="249"/>
      <c r="BT275" s="248"/>
      <c r="BU275" s="249"/>
      <c r="BV275" s="248"/>
      <c r="BW275" s="249"/>
      <c r="BX275" s="248"/>
      <c r="BY275" s="249"/>
      <c r="BZ275" s="248"/>
      <c r="CA275" s="249"/>
      <c r="CB275" s="236"/>
      <c r="CE275" s="226"/>
      <c r="CF275" s="226"/>
      <c r="CQ275" s="240"/>
      <c r="CT275" s="437"/>
      <c r="CU275" s="437"/>
      <c r="CV275" s="437"/>
      <c r="CW275" s="437"/>
      <c r="CX275" s="437"/>
      <c r="CY275" s="437"/>
      <c r="CZ275" s="437">
        <f>IF(U275="nd",+T275,+T275+U275)</f>
        <v>37</v>
      </c>
      <c r="DA275" s="437">
        <f>IF(W275="nd",+V275,+V275+W275)</f>
        <v>25</v>
      </c>
      <c r="DB275" s="437"/>
      <c r="DC275" s="437"/>
      <c r="DD275" s="437"/>
      <c r="DE275" s="437">
        <f>IF(AE275="nd",+AD275,+AD275+AE275)</f>
        <v>39</v>
      </c>
      <c r="DF275" s="437">
        <f>IF(AG275="nd",+AF275,+AF275+AG275)</f>
        <v>30</v>
      </c>
      <c r="DG275" s="496">
        <f>IF(AI275="nd",+AH275,+AH275+AI275)</f>
        <v>53</v>
      </c>
      <c r="DH275" s="496"/>
      <c r="DI275" s="496"/>
      <c r="DJ275" s="496"/>
      <c r="DK275" s="437"/>
      <c r="DL275" s="633"/>
      <c r="DM275" s="633"/>
      <c r="DO275" s="447"/>
      <c r="DP275" s="447"/>
      <c r="DQ275" s="447"/>
      <c r="DR275" s="447"/>
      <c r="DS275" s="447"/>
      <c r="DT275" s="447"/>
      <c r="DU275" s="447"/>
      <c r="DV275" s="447"/>
      <c r="DW275" s="447"/>
      <c r="DX275" s="447"/>
      <c r="DY275" s="447"/>
      <c r="DZ275" s="447"/>
      <c r="EA275" s="447"/>
      <c r="EB275" s="447"/>
      <c r="EC275" s="447"/>
      <c r="ED275" s="447"/>
      <c r="EE275" s="240"/>
    </row>
    <row r="276" spans="1:135" ht="16.5">
      <c r="A276" s="51" t="s">
        <v>1496</v>
      </c>
      <c r="C276" s="51" t="s">
        <v>1496</v>
      </c>
      <c r="D276" s="237" t="s">
        <v>1089</v>
      </c>
      <c r="E276" s="622" t="s">
        <v>1043</v>
      </c>
      <c r="F276" s="622" t="s">
        <v>1089</v>
      </c>
      <c r="G276" s="411" t="s">
        <v>1534</v>
      </c>
      <c r="H276" s="226"/>
      <c r="I276" s="227"/>
      <c r="J276" s="225"/>
      <c r="K276" s="227"/>
      <c r="L276" s="239"/>
      <c r="M276" s="242"/>
      <c r="N276" s="239"/>
      <c r="O276" s="242"/>
      <c r="P276" s="239"/>
      <c r="Q276" s="242"/>
      <c r="R276" s="239"/>
      <c r="S276" s="242"/>
      <c r="T276" s="154"/>
      <c r="U276" s="54"/>
      <c r="V276" s="944"/>
      <c r="W276" s="54"/>
      <c r="X276" s="842"/>
      <c r="Y276" s="866">
        <v>-7</v>
      </c>
      <c r="Z276" s="529"/>
      <c r="AA276" s="22">
        <v>-37</v>
      </c>
      <c r="AB276" s="225"/>
      <c r="AC276" s="227"/>
      <c r="AD276" s="285"/>
      <c r="AE276" s="321"/>
      <c r="AF276" s="279"/>
      <c r="AG276" s="279"/>
      <c r="AH276" s="283"/>
      <c r="AI276" s="284"/>
      <c r="AJ276" s="374"/>
      <c r="AK276" s="226"/>
      <c r="AL276" s="227"/>
      <c r="AM276" s="239"/>
      <c r="AN276" s="252"/>
      <c r="AO276" s="523"/>
      <c r="AP276" s="524"/>
      <c r="AQ276" s="226"/>
      <c r="AR276" s="227"/>
      <c r="AS276" s="226"/>
      <c r="AT276" s="227"/>
      <c r="AU276" s="229"/>
      <c r="AV276" s="230"/>
      <c r="AW276" s="229"/>
      <c r="AX276" s="229"/>
      <c r="AY276" s="229"/>
      <c r="AZ276" s="230"/>
      <c r="BA276" s="229"/>
      <c r="BB276" s="229"/>
      <c r="BC276" s="229"/>
      <c r="BD276" s="229"/>
      <c r="BE276" s="229"/>
      <c r="BF276" s="229"/>
      <c r="BG276" s="229"/>
      <c r="BH276" s="229"/>
      <c r="BI276" s="229"/>
      <c r="BJ276" s="230"/>
      <c r="BK276" s="229"/>
      <c r="BL276" s="229"/>
      <c r="BM276" s="229"/>
      <c r="BN276" s="229"/>
      <c r="BO276" s="247"/>
      <c r="BP276" s="248"/>
      <c r="BQ276" s="249"/>
      <c r="BR276" s="248"/>
      <c r="BS276" s="249"/>
      <c r="BT276" s="248"/>
      <c r="BU276" s="249"/>
      <c r="BV276" s="248"/>
      <c r="BW276" s="249"/>
      <c r="BX276" s="248"/>
      <c r="BY276" s="249"/>
      <c r="BZ276" s="248"/>
      <c r="CA276" s="249"/>
      <c r="CB276" s="236"/>
      <c r="CE276" s="226"/>
      <c r="CF276" s="226"/>
      <c r="CQ276" s="240"/>
      <c r="CT276" s="437"/>
      <c r="CU276" s="437"/>
      <c r="CV276" s="437"/>
      <c r="CW276" s="437"/>
      <c r="CX276" s="437"/>
      <c r="CY276" s="437"/>
      <c r="CZ276" s="437"/>
      <c r="DA276" s="437"/>
      <c r="DB276" s="437"/>
      <c r="DC276" s="437"/>
      <c r="DD276" s="437"/>
      <c r="DE276" s="437"/>
      <c r="DF276" s="437"/>
      <c r="DG276" s="496"/>
      <c r="DH276" s="496"/>
      <c r="DI276" s="496"/>
      <c r="DJ276" s="496"/>
      <c r="DK276" s="437"/>
      <c r="DL276" s="633"/>
      <c r="DM276" s="633"/>
      <c r="DO276" s="447"/>
      <c r="DP276" s="447"/>
      <c r="DQ276" s="447"/>
      <c r="DR276" s="447"/>
      <c r="DS276" s="447"/>
      <c r="DT276" s="447"/>
      <c r="DU276" s="447"/>
      <c r="DV276" s="447"/>
      <c r="DW276" s="447"/>
      <c r="DX276" s="447"/>
      <c r="DY276" s="447"/>
      <c r="DZ276" s="447"/>
      <c r="EA276" s="447"/>
      <c r="EB276" s="447"/>
      <c r="EC276" s="447"/>
      <c r="ED276" s="447"/>
      <c r="EE276" s="240"/>
    </row>
    <row r="277" spans="1:135" ht="16.5">
      <c r="A277" s="51" t="s">
        <v>1496</v>
      </c>
      <c r="C277" s="51" t="s">
        <v>1496</v>
      </c>
      <c r="D277" s="455" t="s">
        <v>1089</v>
      </c>
      <c r="E277" s="440" t="s">
        <v>1043</v>
      </c>
      <c r="F277" s="440" t="s">
        <v>1089</v>
      </c>
      <c r="G277" s="457" t="s">
        <v>1519</v>
      </c>
      <c r="H277" s="775">
        <f t="shared" ref="H277" si="1248">108-SUM(H244:H274)</f>
        <v>8</v>
      </c>
      <c r="I277" s="774">
        <f t="shared" ref="I277" si="1249">65-SUM(I244:I274)</f>
        <v>32</v>
      </c>
      <c r="J277" s="775">
        <f t="shared" ref="J277" si="1250">108-SUM(J244:J274)</f>
        <v>0</v>
      </c>
      <c r="K277" s="774">
        <f t="shared" ref="K277" si="1251">65-SUM(K244:K274)</f>
        <v>44</v>
      </c>
      <c r="L277" s="775">
        <f t="shared" ref="L277" si="1252">108-SUM(L244:L274)</f>
        <v>0</v>
      </c>
      <c r="M277" s="774">
        <f t="shared" ref="M277" si="1253">65-SUM(M244:M274)</f>
        <v>44</v>
      </c>
      <c r="N277" s="773">
        <f t="shared" ref="N277" si="1254">108-SUM(N244:N274)</f>
        <v>0</v>
      </c>
      <c r="O277" s="774">
        <f t="shared" ref="O277" si="1255">65-SUM(O244:O274)</f>
        <v>44</v>
      </c>
      <c r="P277" s="775">
        <f t="shared" ref="P277" si="1256">108-SUM(P244:P274)</f>
        <v>0</v>
      </c>
      <c r="Q277" s="774">
        <f t="shared" ref="Q277" si="1257">65-SUM(Q244:Q274)</f>
        <v>44</v>
      </c>
      <c r="R277" s="775">
        <f t="shared" ref="R277" si="1258">108-SUM(R244:R274)</f>
        <v>0</v>
      </c>
      <c r="S277" s="774">
        <f t="shared" ref="S277" si="1259">65-SUM(S244:S274)</f>
        <v>44</v>
      </c>
      <c r="T277" s="945">
        <v>0</v>
      </c>
      <c r="U277" s="946">
        <v>44</v>
      </c>
      <c r="V277" s="945">
        <v>0</v>
      </c>
      <c r="W277" s="946">
        <v>44</v>
      </c>
      <c r="X277" s="945">
        <f t="shared" ref="X277" si="1260">108-SUM(X244:X274)</f>
        <v>0</v>
      </c>
      <c r="Y277" s="945">
        <v>44</v>
      </c>
      <c r="Z277" s="747"/>
      <c r="AA277" s="780">
        <v>37</v>
      </c>
      <c r="AB277" s="747"/>
      <c r="AC277" s="459"/>
      <c r="AD277" s="776"/>
      <c r="AE277" s="777"/>
      <c r="AF277" s="776"/>
      <c r="AG277" s="777"/>
      <c r="AH277" s="776"/>
      <c r="AI277" s="776"/>
      <c r="AJ277" s="778"/>
      <c r="AK277" s="776"/>
      <c r="AL277" s="777"/>
      <c r="AM277" s="476"/>
      <c r="AN277" s="587"/>
      <c r="AO277" s="750"/>
      <c r="AP277" s="762"/>
      <c r="AQ277" s="361"/>
      <c r="AR277" s="362"/>
      <c r="AS277" s="361"/>
      <c r="AT277" s="362"/>
      <c r="AU277" s="467"/>
      <c r="AV277" s="776"/>
      <c r="AW277" s="776"/>
      <c r="AX277" s="776"/>
      <c r="AY277" s="776"/>
      <c r="AZ277" s="776"/>
      <c r="BA277" s="776"/>
      <c r="BB277" s="776"/>
      <c r="BC277" s="776"/>
      <c r="BD277" s="776"/>
      <c r="BE277" s="776"/>
      <c r="BF277" s="776"/>
      <c r="BG277" s="776"/>
      <c r="BH277" s="776"/>
      <c r="BI277" s="776"/>
      <c r="BJ277" s="776"/>
      <c r="BK277" s="776"/>
      <c r="BL277" s="776"/>
      <c r="BM277" s="776"/>
      <c r="BN277" s="776"/>
      <c r="BO277" s="247"/>
      <c r="BP277" s="248"/>
      <c r="BQ277" s="249"/>
      <c r="BR277" s="248"/>
      <c r="BS277" s="249"/>
      <c r="BT277" s="248"/>
      <c r="BU277" s="249"/>
      <c r="BV277" s="248"/>
      <c r="BW277" s="249"/>
      <c r="BX277" s="248"/>
      <c r="BY277" s="249"/>
      <c r="BZ277" s="248"/>
      <c r="CA277" s="249"/>
      <c r="CB277" s="236"/>
      <c r="CC277" s="261"/>
      <c r="CE277" s="226"/>
      <c r="CF277" s="226"/>
      <c r="CQ277" s="240"/>
      <c r="CT277" s="437">
        <f t="shared" ref="CT277:CT294" si="1261">IF(I277="nd",+H277,+H277+I277)</f>
        <v>40</v>
      </c>
      <c r="CU277" s="437">
        <f t="shared" ref="CU277:CU294" si="1262">IF(K277="nd",+J277,+J277+K277)</f>
        <v>44</v>
      </c>
      <c r="CV277" s="437">
        <f t="shared" ref="CV277:CV285" si="1263">IF(M277="nd",+L277,+L277+M277)</f>
        <v>44</v>
      </c>
      <c r="CW277" s="437">
        <f t="shared" ref="CW277:CW294" si="1264">IF(O277="nd",+N277,+N277+O277)</f>
        <v>44</v>
      </c>
      <c r="CX277" s="437">
        <f t="shared" ref="CX277:CX294" si="1265">IF(Q277="nd",+P277,+P277+Q277)</f>
        <v>44</v>
      </c>
      <c r="CY277" s="437">
        <f t="shared" ref="CY277:CY294" si="1266">IF(S277="nd",+R277,+R277+S277)</f>
        <v>44</v>
      </c>
      <c r="CZ277" s="437">
        <f t="shared" ref="CZ277:CZ294" si="1267">IF(U277="nd",+T277,+T277+U277)</f>
        <v>44</v>
      </c>
      <c r="DA277" s="437">
        <f t="shared" ref="DA277:DA294" si="1268">IF(W277="nd",+V277,+V277+W277)</f>
        <v>44</v>
      </c>
      <c r="DB277" s="437">
        <f t="shared" ref="DB277:DB294" si="1269">IF(Y277="nd",+X277,+X277+Y277)</f>
        <v>44</v>
      </c>
      <c r="DC277" s="437">
        <f t="shared" ref="DC277:DC294" si="1270">IF(AA277="nd",+Z277,+Z277+AA277)</f>
        <v>37</v>
      </c>
      <c r="DD277" s="437">
        <f t="shared" ref="DD277:DD294" si="1271">IF(AC277="nd",+AB277,+AB277+AC277)</f>
        <v>0</v>
      </c>
      <c r="DE277" s="437">
        <f>IF(AE277="nd",+AD277,+AD277+AE277)</f>
        <v>0</v>
      </c>
      <c r="DF277" s="437">
        <f t="shared" ref="DF277:DF294" si="1272">IF(AG277="nd",+AF277,+AF277+AG277)</f>
        <v>0</v>
      </c>
      <c r="DG277" s="496">
        <f t="shared" ref="DG277:DG294" si="1273">IF(AI277="nd",+AH277,+AH277+AI277)</f>
        <v>0</v>
      </c>
      <c r="DH277" s="496">
        <f t="shared" ref="DH277:DH309" si="1274">IF(AL277="nd",+AK277,+AK277+AL277)</f>
        <v>0</v>
      </c>
      <c r="DI277" s="496">
        <f t="shared" ref="DI277:DI294" si="1275">IF(AN277="nd",+AM277,+AM277+AN277)</f>
        <v>0</v>
      </c>
      <c r="DJ277" s="496">
        <f t="shared" ref="DJ277:DJ309" si="1276">IF(AP277="nd",+AO277,+AO277+AP277)</f>
        <v>0</v>
      </c>
      <c r="DK277" s="437">
        <f t="shared" ref="DK277:DK294" si="1277">IF(AR277="nd",+AQ277,+AQ277+AR277)</f>
        <v>0</v>
      </c>
      <c r="DL277" s="633"/>
      <c r="DM277" s="633"/>
      <c r="DN277" s="51" t="s">
        <v>1501</v>
      </c>
      <c r="DO277" s="447" t="e">
        <f>+CV277-CU277+DO274</f>
        <v>#REF!</v>
      </c>
      <c r="DP277" s="447" t="e">
        <f>+CW277-CV277+DP274</f>
        <v>#REF!</v>
      </c>
      <c r="DQ277" s="447" t="e">
        <f>+CX277-CW277+DQ274</f>
        <v>#REF!</v>
      </c>
      <c r="DR277" s="447" t="e">
        <f>+CY277-CX277+DR274</f>
        <v>#REF!</v>
      </c>
      <c r="DS277" s="447" t="e">
        <f>+CY277-CW277+DS274</f>
        <v>#REF!</v>
      </c>
      <c r="DT277" s="447" t="e">
        <f>+CZ277-CY277+DT274</f>
        <v>#REF!</v>
      </c>
      <c r="DU277" s="447" t="e">
        <f>+DA277-CZ277+DU274</f>
        <v>#REF!</v>
      </c>
      <c r="DV277" s="447" t="e">
        <f>+DB277-DA277+DV274</f>
        <v>#REF!</v>
      </c>
      <c r="DW277" s="447" t="e">
        <f>+DC277-DB277+DW274</f>
        <v>#REF!</v>
      </c>
      <c r="DX277" s="447" t="e">
        <f>+DD277-DB277+DX274</f>
        <v>#REF!</v>
      </c>
      <c r="DY277" s="447" t="e">
        <f>+DE277-DD277+DY274</f>
        <v>#REF!</v>
      </c>
      <c r="DZ277" s="447" t="e">
        <f>+DF277-DE277+DZ274</f>
        <v>#REF!</v>
      </c>
      <c r="EA277" s="447" t="e">
        <f>+DG277-DF277+EA274</f>
        <v>#REF!</v>
      </c>
      <c r="EB277" s="447" t="e">
        <f>+DH277-DI277+EB274</f>
        <v>#REF!</v>
      </c>
      <c r="EC277" s="447" t="e">
        <f>+DI277-DG277+EC274</f>
        <v>#REF!</v>
      </c>
      <c r="ED277" s="447" t="e">
        <f>+DJ277-DI277+ED274</f>
        <v>#REF!</v>
      </c>
      <c r="EE277" s="240" t="e">
        <f>+DK277-DJ277+EE274</f>
        <v>#REF!</v>
      </c>
    </row>
    <row r="278" spans="1:135" ht="16.5">
      <c r="A278" s="51" t="s">
        <v>1472</v>
      </c>
      <c r="B278" s="216" t="s">
        <v>31</v>
      </c>
      <c r="C278" s="51"/>
      <c r="D278" s="222" t="s">
        <v>669</v>
      </c>
      <c r="E278" s="216" t="s">
        <v>1040</v>
      </c>
      <c r="F278" s="222" t="s">
        <v>363</v>
      </c>
      <c r="G278" s="411" t="s">
        <v>668</v>
      </c>
      <c r="H278" s="400">
        <f>+J278</f>
        <v>6</v>
      </c>
      <c r="I278" s="490" t="s">
        <v>1823</v>
      </c>
      <c r="J278" s="558">
        <f t="shared" ref="J278" si="1278">+L278</f>
        <v>6</v>
      </c>
      <c r="K278" s="559" t="s">
        <v>1823</v>
      </c>
      <c r="L278" s="558">
        <f t="shared" ref="L278" si="1279">+N278</f>
        <v>6</v>
      </c>
      <c r="M278" s="559" t="s">
        <v>1823</v>
      </c>
      <c r="N278" s="558">
        <f t="shared" ref="N278" si="1280">+P278</f>
        <v>6</v>
      </c>
      <c r="O278" s="559" t="s">
        <v>1823</v>
      </c>
      <c r="P278" s="226">
        <v>6</v>
      </c>
      <c r="Q278" s="227">
        <v>0</v>
      </c>
      <c r="R278" s="239">
        <f>+T278</f>
        <v>2</v>
      </c>
      <c r="S278" s="242" t="s">
        <v>1823</v>
      </c>
      <c r="T278" s="226">
        <v>2</v>
      </c>
      <c r="U278" s="227">
        <v>0</v>
      </c>
      <c r="V278" s="225">
        <v>5</v>
      </c>
      <c r="W278" s="227">
        <v>0</v>
      </c>
      <c r="X278" s="226">
        <v>7</v>
      </c>
      <c r="Y278" s="226">
        <v>0</v>
      </c>
      <c r="Z278" s="400">
        <f>+AB278</f>
        <v>7</v>
      </c>
      <c r="AA278" s="256" t="s">
        <v>1823</v>
      </c>
      <c r="AB278" s="585">
        <v>7</v>
      </c>
      <c r="AC278" s="551">
        <v>0</v>
      </c>
      <c r="AD278" s="279">
        <v>7</v>
      </c>
      <c r="AE278" s="284">
        <v>0</v>
      </c>
      <c r="AF278" s="279">
        <v>2</v>
      </c>
      <c r="AG278" s="279">
        <v>0</v>
      </c>
      <c r="AH278" s="283">
        <v>1</v>
      </c>
      <c r="AI278" s="284">
        <v>0</v>
      </c>
      <c r="AJ278" s="572"/>
      <c r="AK278" s="576">
        <v>0</v>
      </c>
      <c r="AL278" s="524">
        <v>0</v>
      </c>
      <c r="AM278" s="368">
        <f>+AO278</f>
        <v>0</v>
      </c>
      <c r="AN278" s="586" t="s">
        <v>1823</v>
      </c>
      <c r="AO278" s="529">
        <v>0</v>
      </c>
      <c r="AP278" s="538" t="s">
        <v>1823</v>
      </c>
      <c r="AQ278" s="239">
        <v>0</v>
      </c>
      <c r="AR278" s="259" t="s">
        <v>1823</v>
      </c>
      <c r="AS278" s="241">
        <v>0</v>
      </c>
      <c r="AT278" s="259" t="s">
        <v>1823</v>
      </c>
      <c r="AU278" s="337">
        <v>1</v>
      </c>
      <c r="AV278" s="338">
        <v>0</v>
      </c>
      <c r="AW278" s="337"/>
      <c r="AX278" s="337"/>
      <c r="AY278" s="241">
        <f>+BA278</f>
        <v>1</v>
      </c>
      <c r="AZ278" s="242" t="s">
        <v>1823</v>
      </c>
      <c r="BA278" s="229">
        <v>1</v>
      </c>
      <c r="BB278" s="229">
        <v>0</v>
      </c>
      <c r="BC278" s="241">
        <f>+BE278</f>
        <v>1</v>
      </c>
      <c r="BD278" s="242" t="s">
        <v>1823</v>
      </c>
      <c r="BE278" s="229">
        <v>1</v>
      </c>
      <c r="BF278" s="229">
        <v>0</v>
      </c>
      <c r="BG278" s="241">
        <f>+BI278</f>
        <v>1</v>
      </c>
      <c r="BH278" s="242" t="s">
        <v>1823</v>
      </c>
      <c r="BI278" s="337">
        <v>1</v>
      </c>
      <c r="BJ278" s="338">
        <v>0</v>
      </c>
      <c r="BK278" s="337"/>
      <c r="BL278" s="337"/>
      <c r="BM278" s="337"/>
      <c r="BN278" s="337"/>
      <c r="BO278" s="356"/>
      <c r="BP278" s="324"/>
      <c r="BQ278" s="325"/>
      <c r="BR278" s="324"/>
      <c r="BS278" s="325"/>
      <c r="BT278" s="324"/>
      <c r="BU278" s="325"/>
      <c r="BV278" s="324"/>
      <c r="BW278" s="325"/>
      <c r="BX278" s="324"/>
      <c r="BY278" s="325"/>
      <c r="BZ278" s="324"/>
      <c r="CA278" s="325"/>
      <c r="CB278" s="250" t="s">
        <v>265</v>
      </c>
      <c r="CC278" s="357" t="s">
        <v>670</v>
      </c>
      <c r="CD278" s="357"/>
      <c r="CE278" s="237"/>
      <c r="CF278" s="236"/>
      <c r="CQ278" s="240">
        <f>MAX(H278:AI278)</f>
        <v>7</v>
      </c>
      <c r="CT278" s="437">
        <f t="shared" si="1261"/>
        <v>6</v>
      </c>
      <c r="CU278" s="437">
        <f t="shared" si="1262"/>
        <v>6</v>
      </c>
      <c r="CV278" s="437">
        <f t="shared" si="1263"/>
        <v>6</v>
      </c>
      <c r="CW278" s="437">
        <f t="shared" si="1264"/>
        <v>6</v>
      </c>
      <c r="CX278" s="437">
        <f t="shared" si="1265"/>
        <v>6</v>
      </c>
      <c r="CY278" s="437">
        <f t="shared" si="1266"/>
        <v>2</v>
      </c>
      <c r="CZ278" s="437">
        <f t="shared" si="1267"/>
        <v>2</v>
      </c>
      <c r="DA278" s="437">
        <f t="shared" si="1268"/>
        <v>5</v>
      </c>
      <c r="DB278" s="437">
        <f t="shared" si="1269"/>
        <v>7</v>
      </c>
      <c r="DC278" s="437">
        <f t="shared" si="1270"/>
        <v>7</v>
      </c>
      <c r="DD278" s="437">
        <f t="shared" si="1271"/>
        <v>7</v>
      </c>
      <c r="DE278" s="437">
        <f>IF(AE278="nd",+AD278,+AD278+AE278)</f>
        <v>7</v>
      </c>
      <c r="DF278" s="437">
        <f t="shared" si="1272"/>
        <v>2</v>
      </c>
      <c r="DG278" s="496">
        <f t="shared" si="1273"/>
        <v>1</v>
      </c>
      <c r="DH278" s="496">
        <f t="shared" si="1274"/>
        <v>0</v>
      </c>
      <c r="DI278" s="496">
        <f t="shared" si="1275"/>
        <v>0</v>
      </c>
      <c r="DJ278" s="496">
        <f t="shared" si="1276"/>
        <v>0</v>
      </c>
      <c r="DK278" s="437">
        <f t="shared" si="1277"/>
        <v>0</v>
      </c>
      <c r="DL278" s="633"/>
      <c r="DM278" s="633"/>
      <c r="DO278" s="447" t="e">
        <f t="shared" ref="DO278:DO342" si="1281">+CV278-CU278+DO277</f>
        <v>#REF!</v>
      </c>
      <c r="DP278" s="447" t="e">
        <f t="shared" ref="DP278:DP342" si="1282">+CW278-CV278+DP277</f>
        <v>#REF!</v>
      </c>
      <c r="DQ278" s="447" t="e">
        <f t="shared" ref="DQ278:DQ342" si="1283">+CX278-CW278+DQ277</f>
        <v>#REF!</v>
      </c>
      <c r="DR278" s="447" t="e">
        <f t="shared" ref="DR278:DR342" si="1284">+CY278-CX278+DR277</f>
        <v>#REF!</v>
      </c>
      <c r="DS278" s="447" t="e">
        <f t="shared" ref="DS278:DS342" si="1285">+CY278-CW278+DS277</f>
        <v>#REF!</v>
      </c>
      <c r="DT278" s="447" t="e">
        <f t="shared" ref="DT278:DT342" si="1286">+CZ278-CY278+DT277</f>
        <v>#REF!</v>
      </c>
      <c r="DU278" s="447" t="e">
        <f t="shared" ref="DU278:DU342" si="1287">+DA278-CZ278+DU277</f>
        <v>#REF!</v>
      </c>
      <c r="DV278" s="447" t="e">
        <f t="shared" ref="DV278:DV342" si="1288">+DB278-DA278+DV277</f>
        <v>#REF!</v>
      </c>
      <c r="DW278" s="447" t="e">
        <f t="shared" ref="DW278:DW342" si="1289">+DC278-DB278+DW277</f>
        <v>#REF!</v>
      </c>
      <c r="DX278" s="447" t="e">
        <f t="shared" ref="DX278:DX342" si="1290">+DD278-DB278+DX277</f>
        <v>#REF!</v>
      </c>
      <c r="DY278" s="447" t="e">
        <f t="shared" ref="DY278:DY342" si="1291">+DE278-DD278+DY277</f>
        <v>#REF!</v>
      </c>
      <c r="DZ278" s="447" t="e">
        <f t="shared" ref="DZ278:DZ342" si="1292">+DF278-DE278+DZ277</f>
        <v>#REF!</v>
      </c>
      <c r="EA278" s="447" t="e">
        <f t="shared" ref="EA278:EA342" si="1293">+DG278-DF278+EA277</f>
        <v>#REF!</v>
      </c>
      <c r="EB278" s="447" t="e">
        <f t="shared" ref="EB278:EB342" si="1294">+DH278-DI278+EB277</f>
        <v>#REF!</v>
      </c>
      <c r="EC278" s="447" t="e">
        <f t="shared" ref="EC278:EC342" si="1295">+DI278-DG278+EC277</f>
        <v>#REF!</v>
      </c>
      <c r="ED278" s="447" t="e">
        <f t="shared" ref="ED278:ED342" si="1296">+DJ278-DI278+ED277</f>
        <v>#REF!</v>
      </c>
      <c r="EE278" s="240" t="e">
        <f t="shared" ref="EE278:EE342" si="1297">+DK278-DJ278+EE277</f>
        <v>#REF!</v>
      </c>
    </row>
    <row r="279" spans="1:135" ht="16.5">
      <c r="A279" s="51" t="s">
        <v>1472</v>
      </c>
      <c r="B279" s="216" t="s">
        <v>31</v>
      </c>
      <c r="D279" s="222" t="s">
        <v>1182</v>
      </c>
      <c r="E279" s="216" t="s">
        <v>1040</v>
      </c>
      <c r="F279" s="222" t="s">
        <v>363</v>
      </c>
      <c r="G279" s="411" t="s">
        <v>1607</v>
      </c>
      <c r="H279" s="239">
        <v>0</v>
      </c>
      <c r="I279" s="242" t="s">
        <v>1823</v>
      </c>
      <c r="J279" s="239">
        <v>0</v>
      </c>
      <c r="K279" s="242" t="s">
        <v>1823</v>
      </c>
      <c r="L279" s="239">
        <v>0</v>
      </c>
      <c r="M279" s="242" t="s">
        <v>1823</v>
      </c>
      <c r="N279" s="239">
        <v>0</v>
      </c>
      <c r="O279" s="242" t="s">
        <v>1823</v>
      </c>
      <c r="P279" s="226">
        <v>0</v>
      </c>
      <c r="Q279" s="227">
        <v>0</v>
      </c>
      <c r="R279" s="239">
        <v>0</v>
      </c>
      <c r="S279" s="242" t="s">
        <v>1823</v>
      </c>
      <c r="T279" s="226">
        <v>4</v>
      </c>
      <c r="U279" s="227">
        <v>0</v>
      </c>
      <c r="V279" s="226">
        <v>4</v>
      </c>
      <c r="W279" s="227">
        <v>0</v>
      </c>
      <c r="X279" s="226">
        <v>4</v>
      </c>
      <c r="Y279" s="226">
        <v>0</v>
      </c>
      <c r="Z279" s="400">
        <f>+V279</f>
        <v>4</v>
      </c>
      <c r="AA279" s="256" t="s">
        <v>1823</v>
      </c>
      <c r="AB279" s="585">
        <v>5</v>
      </c>
      <c r="AC279" s="551">
        <v>0</v>
      </c>
      <c r="AD279" s="442">
        <f>+AB279</f>
        <v>5</v>
      </c>
      <c r="AE279" s="443" t="s">
        <v>1823</v>
      </c>
      <c r="AF279" s="279">
        <v>2</v>
      </c>
      <c r="AG279" s="284">
        <v>0</v>
      </c>
      <c r="AH279" s="558">
        <f>+AF279</f>
        <v>2</v>
      </c>
      <c r="AI279" s="559" t="s">
        <v>1823</v>
      </c>
      <c r="AJ279" s="572"/>
      <c r="AK279" s="523">
        <v>1</v>
      </c>
      <c r="AL279" s="524">
        <v>0</v>
      </c>
      <c r="AM279" s="601">
        <f>+AO279</f>
        <v>7</v>
      </c>
      <c r="AN279" s="614" t="s">
        <v>1823</v>
      </c>
      <c r="AO279" s="641">
        <f>+AQ279</f>
        <v>7</v>
      </c>
      <c r="AP279" s="537" t="s">
        <v>1823</v>
      </c>
      <c r="AQ279" s="601">
        <f>+AS279</f>
        <v>7</v>
      </c>
      <c r="AR279" s="450" t="s">
        <v>1823</v>
      </c>
      <c r="AS279" s="229">
        <v>7</v>
      </c>
      <c r="AT279" s="230">
        <v>0</v>
      </c>
      <c r="AU279" s="337">
        <v>7</v>
      </c>
      <c r="AV279" s="338">
        <v>0</v>
      </c>
      <c r="AW279" s="337"/>
      <c r="AX279" s="337"/>
      <c r="AY279" s="241">
        <f>+BA279</f>
        <v>7</v>
      </c>
      <c r="AZ279" s="242" t="s">
        <v>1823</v>
      </c>
      <c r="BA279" s="229">
        <v>7</v>
      </c>
      <c r="BB279" s="229">
        <v>0</v>
      </c>
      <c r="BC279" s="241">
        <f>+BE279</f>
        <v>7</v>
      </c>
      <c r="BD279" s="242" t="s">
        <v>1823</v>
      </c>
      <c r="BE279" s="337">
        <v>7</v>
      </c>
      <c r="BF279" s="337">
        <v>0</v>
      </c>
      <c r="BG279" s="241">
        <f>+BE279</f>
        <v>7</v>
      </c>
      <c r="BH279" s="242" t="s">
        <v>1823</v>
      </c>
      <c r="BI279" s="241">
        <f>+BG279</f>
        <v>7</v>
      </c>
      <c r="BJ279" s="242" t="s">
        <v>1823</v>
      </c>
      <c r="BK279" s="241">
        <f>+BI279</f>
        <v>7</v>
      </c>
      <c r="BL279" s="242" t="s">
        <v>1823</v>
      </c>
      <c r="BM279" s="241">
        <f>+BK279</f>
        <v>7</v>
      </c>
      <c r="BN279" s="242" t="s">
        <v>1823</v>
      </c>
      <c r="BO279" s="356">
        <v>42601</v>
      </c>
      <c r="BP279" s="324"/>
      <c r="BQ279" s="325"/>
      <c r="BR279" s="324"/>
      <c r="BS279" s="325"/>
      <c r="BT279" s="324"/>
      <c r="BU279" s="325"/>
      <c r="BV279" s="324"/>
      <c r="BW279" s="325"/>
      <c r="BX279" s="324"/>
      <c r="BY279" s="325"/>
      <c r="BZ279" s="324"/>
      <c r="CA279" s="325"/>
      <c r="CB279" s="250"/>
      <c r="CC279" s="357"/>
      <c r="CD279" s="357"/>
      <c r="CE279" s="237"/>
      <c r="CF279" s="236"/>
      <c r="CQ279" s="240">
        <f>MAX(H279:AI279)</f>
        <v>5</v>
      </c>
      <c r="CT279" s="437">
        <f t="shared" si="1261"/>
        <v>0</v>
      </c>
      <c r="CU279" s="437">
        <f t="shared" si="1262"/>
        <v>0</v>
      </c>
      <c r="CV279" s="437">
        <f t="shared" si="1263"/>
        <v>0</v>
      </c>
      <c r="CW279" s="437">
        <f t="shared" si="1264"/>
        <v>0</v>
      </c>
      <c r="CX279" s="437">
        <f t="shared" si="1265"/>
        <v>0</v>
      </c>
      <c r="CY279" s="437">
        <f t="shared" si="1266"/>
        <v>0</v>
      </c>
      <c r="CZ279" s="437">
        <f t="shared" si="1267"/>
        <v>4</v>
      </c>
      <c r="DA279" s="437">
        <f t="shared" si="1268"/>
        <v>4</v>
      </c>
      <c r="DB279" s="437">
        <f t="shared" si="1269"/>
        <v>4</v>
      </c>
      <c r="DC279" s="437">
        <f t="shared" si="1270"/>
        <v>4</v>
      </c>
      <c r="DD279" s="437">
        <f t="shared" si="1271"/>
        <v>5</v>
      </c>
      <c r="DE279" s="437">
        <f>IF(AE279="nd",+AD279,+AD279+AE279)</f>
        <v>5</v>
      </c>
      <c r="DF279" s="437">
        <f t="shared" si="1272"/>
        <v>2</v>
      </c>
      <c r="DG279" s="496">
        <f t="shared" si="1273"/>
        <v>2</v>
      </c>
      <c r="DH279" s="496">
        <f t="shared" si="1274"/>
        <v>1</v>
      </c>
      <c r="DI279" s="496">
        <f t="shared" si="1275"/>
        <v>7</v>
      </c>
      <c r="DJ279" s="496">
        <f t="shared" si="1276"/>
        <v>7</v>
      </c>
      <c r="DK279" s="437">
        <f t="shared" si="1277"/>
        <v>7</v>
      </c>
      <c r="DL279" s="633"/>
      <c r="DM279" s="633"/>
      <c r="DO279" s="447" t="e">
        <f t="shared" si="1281"/>
        <v>#REF!</v>
      </c>
      <c r="DP279" s="447" t="e">
        <f t="shared" si="1282"/>
        <v>#REF!</v>
      </c>
      <c r="DQ279" s="447" t="e">
        <f t="shared" si="1283"/>
        <v>#REF!</v>
      </c>
      <c r="DR279" s="447" t="e">
        <f t="shared" si="1284"/>
        <v>#REF!</v>
      </c>
      <c r="DS279" s="447" t="e">
        <f t="shared" si="1285"/>
        <v>#REF!</v>
      </c>
      <c r="DT279" s="447" t="e">
        <f t="shared" si="1286"/>
        <v>#REF!</v>
      </c>
      <c r="DU279" s="447" t="e">
        <f t="shared" si="1287"/>
        <v>#REF!</v>
      </c>
      <c r="DV279" s="447" t="e">
        <f t="shared" si="1288"/>
        <v>#REF!</v>
      </c>
      <c r="DW279" s="447" t="e">
        <f t="shared" si="1289"/>
        <v>#REF!</v>
      </c>
      <c r="DX279" s="447" t="e">
        <f t="shared" si="1290"/>
        <v>#REF!</v>
      </c>
      <c r="DY279" s="447" t="e">
        <f t="shared" si="1291"/>
        <v>#REF!</v>
      </c>
      <c r="DZ279" s="447" t="e">
        <f t="shared" si="1292"/>
        <v>#REF!</v>
      </c>
      <c r="EA279" s="447" t="e">
        <f t="shared" si="1293"/>
        <v>#REF!</v>
      </c>
      <c r="EB279" s="447" t="e">
        <f t="shared" si="1294"/>
        <v>#REF!</v>
      </c>
      <c r="EC279" s="447" t="e">
        <f t="shared" si="1295"/>
        <v>#REF!</v>
      </c>
      <c r="ED279" s="447" t="e">
        <f t="shared" si="1296"/>
        <v>#REF!</v>
      </c>
      <c r="EE279" s="240" t="e">
        <f t="shared" si="1297"/>
        <v>#REF!</v>
      </c>
    </row>
    <row r="280" spans="1:135" ht="16.5">
      <c r="A280" s="51" t="s">
        <v>546</v>
      </c>
      <c r="B280" s="216" t="s">
        <v>31</v>
      </c>
      <c r="D280" s="222" t="s">
        <v>1082</v>
      </c>
      <c r="E280" s="216" t="s">
        <v>1040</v>
      </c>
      <c r="F280" s="222" t="s">
        <v>363</v>
      </c>
      <c r="G280" s="411" t="s">
        <v>1608</v>
      </c>
      <c r="H280" s="226">
        <v>1</v>
      </c>
      <c r="I280" s="227"/>
      <c r="J280" s="239">
        <f>+H280</f>
        <v>1</v>
      </c>
      <c r="K280" s="242" t="s">
        <v>1823</v>
      </c>
      <c r="L280" s="558">
        <f t="shared" ref="L280" si="1298">+N280</f>
        <v>2</v>
      </c>
      <c r="M280" s="559" t="s">
        <v>1823</v>
      </c>
      <c r="N280" s="558">
        <f t="shared" ref="N280" si="1299">+P280</f>
        <v>2</v>
      </c>
      <c r="O280" s="559" t="s">
        <v>1823</v>
      </c>
      <c r="P280" s="558">
        <f t="shared" ref="P280" si="1300">+R280</f>
        <v>2</v>
      </c>
      <c r="Q280" s="559" t="s">
        <v>1823</v>
      </c>
      <c r="R280" s="558">
        <f>+T280</f>
        <v>2</v>
      </c>
      <c r="S280" s="559" t="s">
        <v>1823</v>
      </c>
      <c r="T280" s="226">
        <v>2</v>
      </c>
      <c r="U280" s="227">
        <v>0</v>
      </c>
      <c r="V280" s="226">
        <v>2</v>
      </c>
      <c r="W280" s="227">
        <v>0</v>
      </c>
      <c r="X280" s="226">
        <v>1</v>
      </c>
      <c r="Y280" s="226">
        <v>0</v>
      </c>
      <c r="Z280" s="560">
        <f>+AB280</f>
        <v>2</v>
      </c>
      <c r="AA280" s="561" t="s">
        <v>1823</v>
      </c>
      <c r="AB280" s="542">
        <v>2</v>
      </c>
      <c r="AC280" s="584">
        <v>0</v>
      </c>
      <c r="AD280" s="285">
        <v>2</v>
      </c>
      <c r="AE280" s="321" t="s">
        <v>85</v>
      </c>
      <c r="AF280" s="279">
        <v>0</v>
      </c>
      <c r="AG280" s="284">
        <v>0</v>
      </c>
      <c r="AH280" s="239">
        <v>0</v>
      </c>
      <c r="AI280" s="242" t="s">
        <v>1823</v>
      </c>
      <c r="AJ280" s="573"/>
      <c r="AK280" s="523">
        <v>4</v>
      </c>
      <c r="AL280" s="524">
        <v>1</v>
      </c>
      <c r="AM280" s="239">
        <f>+AO280</f>
        <v>3</v>
      </c>
      <c r="AN280" s="252" t="s">
        <v>1823</v>
      </c>
      <c r="AO280" s="523">
        <v>3</v>
      </c>
      <c r="AP280" s="524">
        <v>0</v>
      </c>
      <c r="AQ280" s="601">
        <f>+AO280</f>
        <v>3</v>
      </c>
      <c r="AR280" s="450" t="s">
        <v>1823</v>
      </c>
      <c r="AS280" s="229">
        <v>0</v>
      </c>
      <c r="AT280" s="230">
        <v>0</v>
      </c>
      <c r="AU280" s="229">
        <v>0</v>
      </c>
      <c r="AV280" s="242" t="s">
        <v>1823</v>
      </c>
      <c r="AW280" s="252"/>
      <c r="AX280" s="252"/>
      <c r="AY280" s="241">
        <v>0</v>
      </c>
      <c r="AZ280" s="242" t="s">
        <v>1823</v>
      </c>
      <c r="BA280" s="241">
        <v>0</v>
      </c>
      <c r="BB280" s="242" t="s">
        <v>1823</v>
      </c>
      <c r="BC280" s="241">
        <v>0</v>
      </c>
      <c r="BD280" s="242" t="s">
        <v>1823</v>
      </c>
      <c r="BE280" s="229">
        <v>0</v>
      </c>
      <c r="BF280" s="229">
        <v>0</v>
      </c>
      <c r="BG280" s="241">
        <v>0</v>
      </c>
      <c r="BH280" s="242" t="s">
        <v>1823</v>
      </c>
      <c r="BI280" s="241">
        <v>0</v>
      </c>
      <c r="BJ280" s="242" t="s">
        <v>1823</v>
      </c>
      <c r="BK280" s="241">
        <v>0</v>
      </c>
      <c r="BL280" s="242" t="s">
        <v>1823</v>
      </c>
      <c r="BM280" s="241">
        <v>0</v>
      </c>
      <c r="BN280" s="242" t="s">
        <v>1823</v>
      </c>
      <c r="BO280" s="333"/>
      <c r="BP280" s="234"/>
      <c r="BQ280" s="235"/>
      <c r="BR280" s="234"/>
      <c r="BS280" s="235"/>
      <c r="BT280" s="234"/>
      <c r="BU280" s="235"/>
      <c r="BV280" s="234"/>
      <c r="BW280" s="235"/>
      <c r="BX280" s="234"/>
      <c r="BY280" s="235"/>
      <c r="BZ280" s="234"/>
      <c r="CA280" s="235"/>
      <c r="CB280" s="250" t="s">
        <v>271</v>
      </c>
      <c r="CC280" s="237" t="s">
        <v>1083</v>
      </c>
      <c r="CE280" s="226"/>
      <c r="CF280" s="227"/>
      <c r="CQ280" s="240">
        <f>MAX(H280:AI280)</f>
        <v>2</v>
      </c>
      <c r="CT280" s="437">
        <f t="shared" si="1261"/>
        <v>1</v>
      </c>
      <c r="CU280" s="437">
        <f t="shared" si="1262"/>
        <v>1</v>
      </c>
      <c r="CV280" s="437">
        <f t="shared" si="1263"/>
        <v>2</v>
      </c>
      <c r="CW280" s="437">
        <f t="shared" si="1264"/>
        <v>2</v>
      </c>
      <c r="CX280" s="437">
        <f t="shared" si="1265"/>
        <v>2</v>
      </c>
      <c r="CY280" s="437">
        <f t="shared" si="1266"/>
        <v>2</v>
      </c>
      <c r="CZ280" s="437">
        <f t="shared" si="1267"/>
        <v>2</v>
      </c>
      <c r="DA280" s="437">
        <f t="shared" si="1268"/>
        <v>2</v>
      </c>
      <c r="DB280" s="437">
        <f t="shared" si="1269"/>
        <v>1</v>
      </c>
      <c r="DC280" s="437">
        <f t="shared" si="1270"/>
        <v>2</v>
      </c>
      <c r="DD280" s="437">
        <f t="shared" si="1271"/>
        <v>2</v>
      </c>
      <c r="DE280" s="437">
        <f>+AD280</f>
        <v>2</v>
      </c>
      <c r="DF280" s="437">
        <f t="shared" si="1272"/>
        <v>0</v>
      </c>
      <c r="DG280" s="496">
        <f t="shared" si="1273"/>
        <v>0</v>
      </c>
      <c r="DH280" s="496">
        <f t="shared" si="1274"/>
        <v>5</v>
      </c>
      <c r="DI280" s="496">
        <f t="shared" si="1275"/>
        <v>3</v>
      </c>
      <c r="DJ280" s="496">
        <f t="shared" si="1276"/>
        <v>3</v>
      </c>
      <c r="DK280" s="437">
        <f t="shared" si="1277"/>
        <v>3</v>
      </c>
      <c r="DL280" s="633"/>
      <c r="DM280" s="633"/>
      <c r="DN280" s="51" t="s">
        <v>1487</v>
      </c>
      <c r="DO280" s="447" t="e">
        <f t="shared" si="1281"/>
        <v>#REF!</v>
      </c>
      <c r="DP280" s="447" t="e">
        <f t="shared" si="1282"/>
        <v>#REF!</v>
      </c>
      <c r="DQ280" s="447" t="e">
        <f t="shared" si="1283"/>
        <v>#REF!</v>
      </c>
      <c r="DR280" s="447" t="e">
        <f t="shared" si="1284"/>
        <v>#REF!</v>
      </c>
      <c r="DS280" s="447" t="e">
        <f t="shared" si="1285"/>
        <v>#REF!</v>
      </c>
      <c r="DT280" s="447" t="e">
        <f t="shared" si="1286"/>
        <v>#REF!</v>
      </c>
      <c r="DU280" s="447" t="e">
        <f t="shared" si="1287"/>
        <v>#REF!</v>
      </c>
      <c r="DV280" s="447" t="e">
        <f t="shared" si="1288"/>
        <v>#REF!</v>
      </c>
      <c r="DW280" s="447" t="e">
        <f t="shared" si="1289"/>
        <v>#REF!</v>
      </c>
      <c r="DX280" s="447" t="e">
        <f t="shared" si="1290"/>
        <v>#REF!</v>
      </c>
      <c r="DY280" s="447" t="e">
        <f t="shared" si="1291"/>
        <v>#REF!</v>
      </c>
      <c r="DZ280" s="447" t="e">
        <f t="shared" si="1292"/>
        <v>#REF!</v>
      </c>
      <c r="EA280" s="447" t="e">
        <f t="shared" si="1293"/>
        <v>#REF!</v>
      </c>
      <c r="EB280" s="447" t="e">
        <f t="shared" si="1294"/>
        <v>#REF!</v>
      </c>
      <c r="EC280" s="447" t="e">
        <f t="shared" si="1295"/>
        <v>#REF!</v>
      </c>
      <c r="ED280" s="447" t="e">
        <f t="shared" si="1296"/>
        <v>#REF!</v>
      </c>
      <c r="EE280" s="240" t="e">
        <f t="shared" si="1297"/>
        <v>#REF!</v>
      </c>
    </row>
    <row r="281" spans="1:135" ht="16.5">
      <c r="A281" s="216" t="s">
        <v>1227</v>
      </c>
      <c r="B281" s="216" t="s">
        <v>31</v>
      </c>
      <c r="D281" s="216" t="s">
        <v>1089</v>
      </c>
      <c r="E281" s="216" t="s">
        <v>1040</v>
      </c>
      <c r="F281" s="216" t="s">
        <v>1089</v>
      </c>
      <c r="G281" s="411" t="s">
        <v>55</v>
      </c>
      <c r="H281" s="226">
        <v>4</v>
      </c>
      <c r="I281" s="227">
        <v>1</v>
      </c>
      <c r="J281" s="239">
        <v>0</v>
      </c>
      <c r="K281" s="242" t="s">
        <v>1823</v>
      </c>
      <c r="L281" s="239">
        <v>0</v>
      </c>
      <c r="M281" s="242" t="s">
        <v>1823</v>
      </c>
      <c r="N281" s="225">
        <v>0</v>
      </c>
      <c r="O281" s="227">
        <v>0</v>
      </c>
      <c r="P281" s="225">
        <v>0</v>
      </c>
      <c r="Q281" s="227">
        <v>0</v>
      </c>
      <c r="R281" s="239">
        <v>0</v>
      </c>
      <c r="S281" s="242" t="s">
        <v>1823</v>
      </c>
      <c r="T281" s="239">
        <v>0</v>
      </c>
      <c r="U281" s="242" t="s">
        <v>1823</v>
      </c>
      <c r="V281" s="241">
        <v>0</v>
      </c>
      <c r="W281" s="242" t="s">
        <v>1823</v>
      </c>
      <c r="X281" s="239">
        <v>0</v>
      </c>
      <c r="Y281" s="252" t="s">
        <v>1823</v>
      </c>
      <c r="Z281" s="225">
        <v>0</v>
      </c>
      <c r="AA281" s="263">
        <v>0</v>
      </c>
      <c r="AB281" s="523">
        <v>0</v>
      </c>
      <c r="AC281" s="541">
        <v>0</v>
      </c>
      <c r="AD281" s="226">
        <v>0</v>
      </c>
      <c r="AE281" s="264">
        <v>0</v>
      </c>
      <c r="AF281" s="226">
        <v>0</v>
      </c>
      <c r="AG281" s="227">
        <v>0</v>
      </c>
      <c r="AH281" s="239">
        <v>0</v>
      </c>
      <c r="AI281" s="242" t="s">
        <v>1823</v>
      </c>
      <c r="AJ281" s="310"/>
      <c r="AK281" s="523">
        <v>0</v>
      </c>
      <c r="AL281" s="530" t="s">
        <v>1823</v>
      </c>
      <c r="AM281" s="239">
        <v>0</v>
      </c>
      <c r="AN281" s="252" t="s">
        <v>1823</v>
      </c>
      <c r="AO281" s="529">
        <v>0</v>
      </c>
      <c r="AP281" s="530" t="s">
        <v>1823</v>
      </c>
      <c r="AQ281" s="239">
        <v>0</v>
      </c>
      <c r="AR281" s="242" t="s">
        <v>1823</v>
      </c>
      <c r="AS281" s="229">
        <v>0</v>
      </c>
      <c r="AT281" s="230">
        <v>0</v>
      </c>
      <c r="AU281" s="229">
        <v>0</v>
      </c>
      <c r="AV281" s="230">
        <v>0</v>
      </c>
      <c r="AW281" s="229"/>
      <c r="AX281" s="229"/>
      <c r="AY281" s="241">
        <v>0</v>
      </c>
      <c r="AZ281" s="242" t="s">
        <v>1823</v>
      </c>
      <c r="BA281" s="241">
        <v>0</v>
      </c>
      <c r="BB281" s="242" t="s">
        <v>1823</v>
      </c>
      <c r="BC281" s="241">
        <v>0</v>
      </c>
      <c r="BD281" s="242" t="s">
        <v>1823</v>
      </c>
      <c r="BE281" s="241">
        <v>0</v>
      </c>
      <c r="BF281" s="242" t="s">
        <v>1823</v>
      </c>
      <c r="BG281" s="241">
        <v>0</v>
      </c>
      <c r="BH281" s="242" t="s">
        <v>1823</v>
      </c>
      <c r="BI281" s="241">
        <v>0</v>
      </c>
      <c r="BJ281" s="242" t="s">
        <v>1823</v>
      </c>
      <c r="BK281" s="241">
        <v>0</v>
      </c>
      <c r="BL281" s="242" t="s">
        <v>1823</v>
      </c>
      <c r="BM281" s="241">
        <v>0</v>
      </c>
      <c r="BN281" s="242" t="s">
        <v>1823</v>
      </c>
      <c r="BO281" s="267"/>
      <c r="BP281" s="248"/>
      <c r="BQ281" s="249"/>
      <c r="BR281" s="248"/>
      <c r="BS281" s="249"/>
      <c r="BT281" s="248"/>
      <c r="BU281" s="249"/>
      <c r="BV281" s="248"/>
      <c r="BW281" s="249"/>
      <c r="BX281" s="248"/>
      <c r="BY281" s="249"/>
      <c r="BZ281" s="248"/>
      <c r="CA281" s="249"/>
      <c r="CB281" s="236" t="s">
        <v>58</v>
      </c>
      <c r="CE281" s="226">
        <v>0</v>
      </c>
      <c r="CF281" s="227"/>
      <c r="CQ281" s="240">
        <f>MAX(H281:AI281)</f>
        <v>4</v>
      </c>
      <c r="CT281" s="437">
        <f t="shared" si="1261"/>
        <v>5</v>
      </c>
      <c r="CU281" s="437">
        <f t="shared" si="1262"/>
        <v>0</v>
      </c>
      <c r="CV281" s="437">
        <f t="shared" si="1263"/>
        <v>0</v>
      </c>
      <c r="CW281" s="437">
        <f t="shared" si="1264"/>
        <v>0</v>
      </c>
      <c r="CX281" s="437">
        <f t="shared" si="1265"/>
        <v>0</v>
      </c>
      <c r="CY281" s="437">
        <f t="shared" si="1266"/>
        <v>0</v>
      </c>
      <c r="CZ281" s="437">
        <f t="shared" si="1267"/>
        <v>0</v>
      </c>
      <c r="DA281" s="437">
        <f t="shared" si="1268"/>
        <v>0</v>
      </c>
      <c r="DB281" s="437">
        <f t="shared" si="1269"/>
        <v>0</v>
      </c>
      <c r="DC281" s="437">
        <f t="shared" si="1270"/>
        <v>0</v>
      </c>
      <c r="DD281" s="437">
        <f t="shared" si="1271"/>
        <v>0</v>
      </c>
      <c r="DE281" s="437">
        <f t="shared" ref="DE281:DE287" si="1301">IF(AE281="nd",+AD281,+AD281+AE281)</f>
        <v>0</v>
      </c>
      <c r="DF281" s="437">
        <f t="shared" si="1272"/>
        <v>0</v>
      </c>
      <c r="DG281" s="496">
        <f t="shared" si="1273"/>
        <v>0</v>
      </c>
      <c r="DH281" s="496">
        <f t="shared" si="1274"/>
        <v>0</v>
      </c>
      <c r="DI281" s="496">
        <f t="shared" si="1275"/>
        <v>0</v>
      </c>
      <c r="DJ281" s="496">
        <f t="shared" si="1276"/>
        <v>0</v>
      </c>
      <c r="DK281" s="437">
        <f t="shared" si="1277"/>
        <v>0</v>
      </c>
      <c r="DL281" s="633"/>
      <c r="DM281" s="633"/>
      <c r="DO281" s="447" t="e">
        <f t="shared" si="1281"/>
        <v>#REF!</v>
      </c>
      <c r="DP281" s="447" t="e">
        <f t="shared" si="1282"/>
        <v>#REF!</v>
      </c>
      <c r="DQ281" s="447" t="e">
        <f t="shared" si="1283"/>
        <v>#REF!</v>
      </c>
      <c r="DR281" s="447" t="e">
        <f t="shared" si="1284"/>
        <v>#REF!</v>
      </c>
      <c r="DS281" s="447" t="e">
        <f t="shared" si="1285"/>
        <v>#REF!</v>
      </c>
      <c r="DT281" s="447" t="e">
        <f t="shared" si="1286"/>
        <v>#REF!</v>
      </c>
      <c r="DU281" s="447" t="e">
        <f t="shared" si="1287"/>
        <v>#REF!</v>
      </c>
      <c r="DV281" s="447" t="e">
        <f t="shared" si="1288"/>
        <v>#REF!</v>
      </c>
      <c r="DW281" s="447" t="e">
        <f t="shared" si="1289"/>
        <v>#REF!</v>
      </c>
      <c r="DX281" s="447" t="e">
        <f t="shared" si="1290"/>
        <v>#REF!</v>
      </c>
      <c r="DY281" s="447" t="e">
        <f t="shared" si="1291"/>
        <v>#REF!</v>
      </c>
      <c r="DZ281" s="447" t="e">
        <f t="shared" si="1292"/>
        <v>#REF!</v>
      </c>
      <c r="EA281" s="447" t="e">
        <f t="shared" si="1293"/>
        <v>#REF!</v>
      </c>
      <c r="EB281" s="447" t="e">
        <f t="shared" si="1294"/>
        <v>#REF!</v>
      </c>
      <c r="EC281" s="447" t="e">
        <f t="shared" si="1295"/>
        <v>#REF!</v>
      </c>
      <c r="ED281" s="447" t="e">
        <f t="shared" si="1296"/>
        <v>#REF!</v>
      </c>
      <c r="EE281" s="240" t="e">
        <f t="shared" si="1297"/>
        <v>#REF!</v>
      </c>
    </row>
    <row r="282" spans="1:135" ht="16.5">
      <c r="A282" s="216" t="s">
        <v>1227</v>
      </c>
      <c r="B282" s="216" t="s">
        <v>31</v>
      </c>
      <c r="D282" s="216" t="s">
        <v>1089</v>
      </c>
      <c r="E282" s="216" t="s">
        <v>1040</v>
      </c>
      <c r="F282" s="216" t="s">
        <v>1089</v>
      </c>
      <c r="G282" s="411" t="s">
        <v>56</v>
      </c>
      <c r="H282" s="226">
        <v>1</v>
      </c>
      <c r="I282" s="227">
        <v>1</v>
      </c>
      <c r="J282" s="239">
        <v>0</v>
      </c>
      <c r="K282" s="242" t="s">
        <v>1823</v>
      </c>
      <c r="L282" s="239">
        <v>0</v>
      </c>
      <c r="M282" s="242" t="s">
        <v>1823</v>
      </c>
      <c r="N282" s="225">
        <v>0</v>
      </c>
      <c r="O282" s="227">
        <v>1</v>
      </c>
      <c r="P282" s="225">
        <v>0</v>
      </c>
      <c r="Q282" s="227">
        <v>0</v>
      </c>
      <c r="R282" s="239">
        <v>0</v>
      </c>
      <c r="S282" s="242" t="s">
        <v>1823</v>
      </c>
      <c r="T282" s="239">
        <v>0</v>
      </c>
      <c r="U282" s="242" t="s">
        <v>1823</v>
      </c>
      <c r="V282" s="241">
        <v>0</v>
      </c>
      <c r="W282" s="242" t="s">
        <v>1823</v>
      </c>
      <c r="X282" s="239">
        <v>0</v>
      </c>
      <c r="Y282" s="252" t="s">
        <v>1823</v>
      </c>
      <c r="Z282" s="225">
        <v>0</v>
      </c>
      <c r="AA282" s="263">
        <v>0</v>
      </c>
      <c r="AB282" s="523">
        <v>0</v>
      </c>
      <c r="AC282" s="541">
        <v>0</v>
      </c>
      <c r="AD282" s="226">
        <v>0</v>
      </c>
      <c r="AE282" s="264">
        <v>0</v>
      </c>
      <c r="AF282" s="226">
        <v>0</v>
      </c>
      <c r="AG282" s="227">
        <v>0</v>
      </c>
      <c r="AH282" s="239">
        <v>0</v>
      </c>
      <c r="AI282" s="242" t="s">
        <v>1823</v>
      </c>
      <c r="AJ282" s="310"/>
      <c r="AK282" s="523">
        <v>0</v>
      </c>
      <c r="AL282" s="530" t="s">
        <v>1823</v>
      </c>
      <c r="AM282" s="239">
        <v>0</v>
      </c>
      <c r="AN282" s="252" t="s">
        <v>1823</v>
      </c>
      <c r="AO282" s="529">
        <v>0</v>
      </c>
      <c r="AP282" s="530" t="s">
        <v>1823</v>
      </c>
      <c r="AQ282" s="229"/>
      <c r="AR282" s="242" t="s">
        <v>1823</v>
      </c>
      <c r="AS282" s="229">
        <v>0</v>
      </c>
      <c r="AT282" s="230">
        <v>0</v>
      </c>
      <c r="AU282" s="229">
        <v>0</v>
      </c>
      <c r="AV282" s="230">
        <v>0</v>
      </c>
      <c r="AW282" s="229"/>
      <c r="AX282" s="229"/>
      <c r="AY282" s="241">
        <v>0</v>
      </c>
      <c r="AZ282" s="242" t="s">
        <v>1823</v>
      </c>
      <c r="BA282" s="241">
        <v>0</v>
      </c>
      <c r="BB282" s="242" t="s">
        <v>1823</v>
      </c>
      <c r="BC282" s="241">
        <v>0</v>
      </c>
      <c r="BD282" s="242" t="s">
        <v>1823</v>
      </c>
      <c r="BE282" s="241">
        <v>0</v>
      </c>
      <c r="BF282" s="242" t="s">
        <v>1823</v>
      </c>
      <c r="BG282" s="241">
        <v>0</v>
      </c>
      <c r="BH282" s="242" t="s">
        <v>1823</v>
      </c>
      <c r="BI282" s="241">
        <v>0</v>
      </c>
      <c r="BJ282" s="242" t="s">
        <v>1823</v>
      </c>
      <c r="BK282" s="241">
        <v>0</v>
      </c>
      <c r="BL282" s="242" t="s">
        <v>1823</v>
      </c>
      <c r="BM282" s="241">
        <v>0</v>
      </c>
      <c r="BN282" s="242" t="s">
        <v>1823</v>
      </c>
      <c r="BO282" s="267"/>
      <c r="BP282" s="248"/>
      <c r="BQ282" s="249"/>
      <c r="BR282" s="248"/>
      <c r="BS282" s="249"/>
      <c r="BT282" s="248"/>
      <c r="BU282" s="249"/>
      <c r="BV282" s="248"/>
      <c r="BW282" s="249"/>
      <c r="BX282" s="248"/>
      <c r="BY282" s="249"/>
      <c r="BZ282" s="248"/>
      <c r="CA282" s="249"/>
      <c r="CB282" s="236" t="s">
        <v>58</v>
      </c>
      <c r="CE282" s="226">
        <v>0</v>
      </c>
      <c r="CF282" s="227"/>
      <c r="CQ282" s="240">
        <f>MAX(H282:AI282)</f>
        <v>1</v>
      </c>
      <c r="CT282" s="437">
        <f t="shared" si="1261"/>
        <v>2</v>
      </c>
      <c r="CU282" s="437">
        <f t="shared" si="1262"/>
        <v>0</v>
      </c>
      <c r="CV282" s="437">
        <f t="shared" si="1263"/>
        <v>0</v>
      </c>
      <c r="CW282" s="437">
        <f t="shared" si="1264"/>
        <v>1</v>
      </c>
      <c r="CX282" s="437">
        <f t="shared" si="1265"/>
        <v>0</v>
      </c>
      <c r="CY282" s="437">
        <f t="shared" si="1266"/>
        <v>0</v>
      </c>
      <c r="CZ282" s="437">
        <f t="shared" si="1267"/>
        <v>0</v>
      </c>
      <c r="DA282" s="437">
        <f t="shared" si="1268"/>
        <v>0</v>
      </c>
      <c r="DB282" s="437">
        <f t="shared" si="1269"/>
        <v>0</v>
      </c>
      <c r="DC282" s="437">
        <f t="shared" si="1270"/>
        <v>0</v>
      </c>
      <c r="DD282" s="437">
        <f t="shared" si="1271"/>
        <v>0</v>
      </c>
      <c r="DE282" s="437">
        <f t="shared" si="1301"/>
        <v>0</v>
      </c>
      <c r="DF282" s="437">
        <f t="shared" si="1272"/>
        <v>0</v>
      </c>
      <c r="DG282" s="496">
        <f t="shared" si="1273"/>
        <v>0</v>
      </c>
      <c r="DH282" s="496">
        <f t="shared" si="1274"/>
        <v>0</v>
      </c>
      <c r="DI282" s="496">
        <f t="shared" si="1275"/>
        <v>0</v>
      </c>
      <c r="DJ282" s="496">
        <f t="shared" si="1276"/>
        <v>0</v>
      </c>
      <c r="DK282" s="437">
        <f t="shared" si="1277"/>
        <v>0</v>
      </c>
      <c r="DL282" s="633"/>
      <c r="DM282" s="633"/>
      <c r="DO282" s="447" t="e">
        <f t="shared" si="1281"/>
        <v>#REF!</v>
      </c>
      <c r="DP282" s="447" t="e">
        <f t="shared" si="1282"/>
        <v>#REF!</v>
      </c>
      <c r="DQ282" s="447" t="e">
        <f t="shared" si="1283"/>
        <v>#REF!</v>
      </c>
      <c r="DR282" s="447" t="e">
        <f t="shared" si="1284"/>
        <v>#REF!</v>
      </c>
      <c r="DS282" s="447" t="e">
        <f t="shared" si="1285"/>
        <v>#REF!</v>
      </c>
      <c r="DT282" s="447" t="e">
        <f t="shared" si="1286"/>
        <v>#REF!</v>
      </c>
      <c r="DU282" s="447" t="e">
        <f t="shared" si="1287"/>
        <v>#REF!</v>
      </c>
      <c r="DV282" s="447" t="e">
        <f t="shared" si="1288"/>
        <v>#REF!</v>
      </c>
      <c r="DW282" s="447" t="e">
        <f t="shared" si="1289"/>
        <v>#REF!</v>
      </c>
      <c r="DX282" s="447" t="e">
        <f t="shared" si="1290"/>
        <v>#REF!</v>
      </c>
      <c r="DY282" s="447" t="e">
        <f t="shared" si="1291"/>
        <v>#REF!</v>
      </c>
      <c r="DZ282" s="447" t="e">
        <f t="shared" si="1292"/>
        <v>#REF!</v>
      </c>
      <c r="EA282" s="447" t="e">
        <f t="shared" si="1293"/>
        <v>#REF!</v>
      </c>
      <c r="EB282" s="447" t="e">
        <f t="shared" si="1294"/>
        <v>#REF!</v>
      </c>
      <c r="EC282" s="447" t="e">
        <f t="shared" si="1295"/>
        <v>#REF!</v>
      </c>
      <c r="ED282" s="447" t="e">
        <f t="shared" si="1296"/>
        <v>#REF!</v>
      </c>
      <c r="EE282" s="240" t="e">
        <f t="shared" si="1297"/>
        <v>#REF!</v>
      </c>
    </row>
    <row r="283" spans="1:135" ht="16.5">
      <c r="A283" s="216" t="s">
        <v>1227</v>
      </c>
      <c r="B283" s="216" t="s">
        <v>31</v>
      </c>
      <c r="D283" s="216" t="s">
        <v>1089</v>
      </c>
      <c r="E283" s="216" t="s">
        <v>1042</v>
      </c>
      <c r="F283" s="216" t="s">
        <v>1115</v>
      </c>
      <c r="G283" s="411" t="s">
        <v>1609</v>
      </c>
      <c r="H283" s="10">
        <v>0</v>
      </c>
      <c r="I283" s="228">
        <v>0</v>
      </c>
      <c r="J283" s="239">
        <v>0</v>
      </c>
      <c r="K283" s="242" t="s">
        <v>1823</v>
      </c>
      <c r="L283" s="239">
        <v>0</v>
      </c>
      <c r="M283" s="242" t="s">
        <v>1823</v>
      </c>
      <c r="N283" s="225">
        <v>0</v>
      </c>
      <c r="O283" s="228">
        <v>0</v>
      </c>
      <c r="P283" s="225">
        <v>0</v>
      </c>
      <c r="Q283" s="227">
        <v>0</v>
      </c>
      <c r="R283" s="239">
        <v>0</v>
      </c>
      <c r="S283" s="242" t="s">
        <v>1823</v>
      </c>
      <c r="T283" s="239">
        <v>0</v>
      </c>
      <c r="U283" s="242" t="s">
        <v>1823</v>
      </c>
      <c r="V283" s="241">
        <v>0</v>
      </c>
      <c r="W283" s="242" t="s">
        <v>1823</v>
      </c>
      <c r="X283" s="239">
        <v>0</v>
      </c>
      <c r="Y283" s="252" t="s">
        <v>1823</v>
      </c>
      <c r="Z283" s="241">
        <v>0</v>
      </c>
      <c r="AA283" s="252" t="s">
        <v>1823</v>
      </c>
      <c r="AB283" s="523">
        <v>0</v>
      </c>
      <c r="AC283" s="541">
        <v>0</v>
      </c>
      <c r="AD283" s="239">
        <v>1</v>
      </c>
      <c r="AE283" s="242" t="s">
        <v>1823</v>
      </c>
      <c r="AF283" s="226">
        <v>1</v>
      </c>
      <c r="AG283" s="226">
        <v>0</v>
      </c>
      <c r="AH283" s="570">
        <f>+AF283</f>
        <v>1</v>
      </c>
      <c r="AI283" s="569" t="s">
        <v>1823</v>
      </c>
      <c r="AJ283" s="573"/>
      <c r="AK283" s="523">
        <v>0</v>
      </c>
      <c r="AL283" s="524">
        <v>0</v>
      </c>
      <c r="AM283" s="239">
        <v>0</v>
      </c>
      <c r="AN283" s="252" t="s">
        <v>1823</v>
      </c>
      <c r="AO283" s="529">
        <v>0</v>
      </c>
      <c r="AP283" s="530" t="s">
        <v>1823</v>
      </c>
      <c r="AQ283" s="239">
        <v>0</v>
      </c>
      <c r="AR283" s="242" t="s">
        <v>1823</v>
      </c>
      <c r="AS283" s="229">
        <v>0</v>
      </c>
      <c r="AT283" s="230">
        <v>0</v>
      </c>
      <c r="AU283" s="229">
        <v>0</v>
      </c>
      <c r="AV283" s="230">
        <v>0</v>
      </c>
      <c r="AW283" s="229"/>
      <c r="AX283" s="229"/>
      <c r="AY283" s="241">
        <v>0</v>
      </c>
      <c r="AZ283" s="242" t="s">
        <v>1823</v>
      </c>
      <c r="BA283" s="241">
        <v>0</v>
      </c>
      <c r="BB283" s="242" t="s">
        <v>1823</v>
      </c>
      <c r="BC283" s="241">
        <v>0</v>
      </c>
      <c r="BD283" s="242" t="s">
        <v>1823</v>
      </c>
      <c r="BE283" s="241">
        <v>0</v>
      </c>
      <c r="BF283" s="242" t="s">
        <v>1823</v>
      </c>
      <c r="BG283" s="241">
        <v>0</v>
      </c>
      <c r="BH283" s="242" t="s">
        <v>1823</v>
      </c>
      <c r="BI283" s="241">
        <v>0</v>
      </c>
      <c r="BJ283" s="242" t="s">
        <v>1823</v>
      </c>
      <c r="BK283" s="241">
        <v>0</v>
      </c>
      <c r="BL283" s="242" t="s">
        <v>1823</v>
      </c>
      <c r="BM283" s="241">
        <v>0</v>
      </c>
      <c r="BN283" s="242" t="s">
        <v>1823</v>
      </c>
      <c r="BO283" s="333"/>
      <c r="BP283" s="234"/>
      <c r="BQ283" s="235"/>
      <c r="BR283" s="234"/>
      <c r="BS283" s="235"/>
      <c r="BT283" s="234"/>
      <c r="BU283" s="235"/>
      <c r="BV283" s="234"/>
      <c r="BW283" s="235"/>
      <c r="BX283" s="234"/>
      <c r="BY283" s="235"/>
      <c r="BZ283" s="234"/>
      <c r="CA283" s="235"/>
      <c r="CB283" s="334" t="s">
        <v>712</v>
      </c>
      <c r="CE283" s="226"/>
      <c r="CF283" s="227"/>
      <c r="CT283" s="437">
        <f t="shared" si="1261"/>
        <v>0</v>
      </c>
      <c r="CU283" s="437">
        <f t="shared" si="1262"/>
        <v>0</v>
      </c>
      <c r="CV283" s="437">
        <f t="shared" si="1263"/>
        <v>0</v>
      </c>
      <c r="CW283" s="437">
        <f t="shared" si="1264"/>
        <v>0</v>
      </c>
      <c r="CX283" s="437">
        <f t="shared" si="1265"/>
        <v>0</v>
      </c>
      <c r="CY283" s="437">
        <f t="shared" si="1266"/>
        <v>0</v>
      </c>
      <c r="CZ283" s="437">
        <f t="shared" si="1267"/>
        <v>0</v>
      </c>
      <c r="DA283" s="437">
        <f t="shared" si="1268"/>
        <v>0</v>
      </c>
      <c r="DB283" s="437">
        <f t="shared" si="1269"/>
        <v>0</v>
      </c>
      <c r="DC283" s="437">
        <f t="shared" si="1270"/>
        <v>0</v>
      </c>
      <c r="DD283" s="437">
        <f t="shared" si="1271"/>
        <v>0</v>
      </c>
      <c r="DE283" s="437">
        <f t="shared" si="1301"/>
        <v>1</v>
      </c>
      <c r="DF283" s="437">
        <f t="shared" si="1272"/>
        <v>1</v>
      </c>
      <c r="DG283" s="496">
        <f t="shared" si="1273"/>
        <v>1</v>
      </c>
      <c r="DH283" s="496">
        <f t="shared" si="1274"/>
        <v>0</v>
      </c>
      <c r="DI283" s="496">
        <f t="shared" si="1275"/>
        <v>0</v>
      </c>
      <c r="DJ283" s="496">
        <f t="shared" si="1276"/>
        <v>0</v>
      </c>
      <c r="DK283" s="437">
        <f t="shared" si="1277"/>
        <v>0</v>
      </c>
      <c r="DL283" s="633"/>
      <c r="DM283" s="633"/>
      <c r="DO283" s="447" t="e">
        <f t="shared" si="1281"/>
        <v>#REF!</v>
      </c>
      <c r="DP283" s="447" t="e">
        <f t="shared" si="1282"/>
        <v>#REF!</v>
      </c>
      <c r="DQ283" s="447" t="e">
        <f t="shared" si="1283"/>
        <v>#REF!</v>
      </c>
      <c r="DR283" s="447" t="e">
        <f t="shared" si="1284"/>
        <v>#REF!</v>
      </c>
      <c r="DS283" s="447" t="e">
        <f t="shared" si="1285"/>
        <v>#REF!</v>
      </c>
      <c r="DT283" s="447" t="e">
        <f t="shared" si="1286"/>
        <v>#REF!</v>
      </c>
      <c r="DU283" s="447" t="e">
        <f t="shared" si="1287"/>
        <v>#REF!</v>
      </c>
      <c r="DV283" s="447" t="e">
        <f t="shared" si="1288"/>
        <v>#REF!</v>
      </c>
      <c r="DW283" s="447" t="e">
        <f t="shared" si="1289"/>
        <v>#REF!</v>
      </c>
      <c r="DX283" s="447" t="e">
        <f t="shared" si="1290"/>
        <v>#REF!</v>
      </c>
      <c r="DY283" s="447" t="e">
        <f t="shared" si="1291"/>
        <v>#REF!</v>
      </c>
      <c r="DZ283" s="447" t="e">
        <f t="shared" si="1292"/>
        <v>#REF!</v>
      </c>
      <c r="EA283" s="447" t="e">
        <f t="shared" si="1293"/>
        <v>#REF!</v>
      </c>
      <c r="EB283" s="447" t="e">
        <f t="shared" si="1294"/>
        <v>#REF!</v>
      </c>
      <c r="EC283" s="447" t="e">
        <f t="shared" si="1295"/>
        <v>#REF!</v>
      </c>
      <c r="ED283" s="447" t="e">
        <f t="shared" si="1296"/>
        <v>#REF!</v>
      </c>
      <c r="EE283" s="240" t="e">
        <f t="shared" si="1297"/>
        <v>#REF!</v>
      </c>
    </row>
    <row r="284" spans="1:135" ht="16.5">
      <c r="A284" s="51" t="s">
        <v>1472</v>
      </c>
      <c r="B284" s="216" t="s">
        <v>31</v>
      </c>
      <c r="D284" s="216" t="s">
        <v>1089</v>
      </c>
      <c r="E284" s="216" t="s">
        <v>1040</v>
      </c>
      <c r="F284" s="216" t="s">
        <v>1089</v>
      </c>
      <c r="G284" s="411" t="s">
        <v>360</v>
      </c>
      <c r="H284" s="226">
        <v>2</v>
      </c>
      <c r="I284" s="227">
        <v>2</v>
      </c>
      <c r="J284" s="225">
        <v>4</v>
      </c>
      <c r="K284" s="227">
        <v>1</v>
      </c>
      <c r="L284" s="558">
        <f>+J284</f>
        <v>4</v>
      </c>
      <c r="M284" s="558">
        <f>+K284</f>
        <v>1</v>
      </c>
      <c r="N284" s="225">
        <v>2</v>
      </c>
      <c r="O284" s="227">
        <v>0</v>
      </c>
      <c r="P284" s="225">
        <v>2</v>
      </c>
      <c r="Q284" s="227">
        <v>3</v>
      </c>
      <c r="R284" s="400">
        <f>+P284</f>
        <v>2</v>
      </c>
      <c r="S284" s="257">
        <f>+Q284</f>
        <v>3</v>
      </c>
      <c r="T284" s="400">
        <f t="shared" ref="T284:AA284" si="1302">+V284</f>
        <v>4</v>
      </c>
      <c r="U284" s="257">
        <f t="shared" si="1302"/>
        <v>1</v>
      </c>
      <c r="V284" s="400">
        <f t="shared" si="1302"/>
        <v>4</v>
      </c>
      <c r="W284" s="257">
        <f t="shared" si="1302"/>
        <v>1</v>
      </c>
      <c r="X284" s="400">
        <f t="shared" si="1302"/>
        <v>4</v>
      </c>
      <c r="Y284" s="257">
        <f t="shared" si="1302"/>
        <v>1</v>
      </c>
      <c r="Z284" s="400">
        <f t="shared" si="1302"/>
        <v>4</v>
      </c>
      <c r="AA284" s="257">
        <f t="shared" si="1302"/>
        <v>1</v>
      </c>
      <c r="AB284" s="523">
        <v>4</v>
      </c>
      <c r="AC284" s="541">
        <v>1</v>
      </c>
      <c r="AD284" s="442">
        <f>+AB284</f>
        <v>4</v>
      </c>
      <c r="AE284" s="445">
        <f>+AC284</f>
        <v>1</v>
      </c>
      <c r="AF284" s="226">
        <v>0</v>
      </c>
      <c r="AG284" s="227">
        <v>0</v>
      </c>
      <c r="AH284" s="558">
        <f>+AK284</f>
        <v>3</v>
      </c>
      <c r="AI284" s="559" t="s">
        <v>1823</v>
      </c>
      <c r="AJ284" s="310"/>
      <c r="AK284" s="523">
        <v>3</v>
      </c>
      <c r="AL284" s="524">
        <v>0</v>
      </c>
      <c r="AM284" s="239">
        <v>0</v>
      </c>
      <c r="AN284" s="252" t="s">
        <v>1823</v>
      </c>
      <c r="AO284" s="529">
        <v>0</v>
      </c>
      <c r="AP284" s="530" t="s">
        <v>1823</v>
      </c>
      <c r="AQ284" s="239">
        <v>0</v>
      </c>
      <c r="AR284" s="242" t="s">
        <v>1823</v>
      </c>
      <c r="AS284" s="229">
        <v>0</v>
      </c>
      <c r="AT284" s="230">
        <v>0</v>
      </c>
      <c r="AU284" s="229">
        <v>0</v>
      </c>
      <c r="AV284" s="230">
        <v>0</v>
      </c>
      <c r="AW284" s="229"/>
      <c r="AX284" s="229"/>
      <c r="AY284" s="241">
        <v>0</v>
      </c>
      <c r="AZ284" s="242" t="s">
        <v>1823</v>
      </c>
      <c r="BA284" s="241">
        <v>0</v>
      </c>
      <c r="BB284" s="242" t="s">
        <v>1823</v>
      </c>
      <c r="BC284" s="241">
        <v>0</v>
      </c>
      <c r="BD284" s="242" t="s">
        <v>1823</v>
      </c>
      <c r="BE284" s="241">
        <v>0</v>
      </c>
      <c r="BF284" s="242" t="s">
        <v>1823</v>
      </c>
      <c r="BG284" s="241">
        <v>0</v>
      </c>
      <c r="BH284" s="242" t="s">
        <v>1823</v>
      </c>
      <c r="BI284" s="241">
        <v>0</v>
      </c>
      <c r="BJ284" s="242" t="s">
        <v>1823</v>
      </c>
      <c r="BK284" s="241">
        <v>0</v>
      </c>
      <c r="BL284" s="242" t="s">
        <v>1823</v>
      </c>
      <c r="BM284" s="241">
        <v>0</v>
      </c>
      <c r="BN284" s="242" t="s">
        <v>1823</v>
      </c>
      <c r="BO284" s="267"/>
      <c r="BP284" s="248"/>
      <c r="BQ284" s="249"/>
      <c r="BR284" s="248"/>
      <c r="BS284" s="249"/>
      <c r="BT284" s="248"/>
      <c r="BU284" s="249"/>
      <c r="BV284" s="248"/>
      <c r="BW284" s="249"/>
      <c r="BX284" s="248"/>
      <c r="BY284" s="249"/>
      <c r="BZ284" s="248"/>
      <c r="CA284" s="249"/>
      <c r="CB284" s="250" t="s">
        <v>571</v>
      </c>
      <c r="CC284" s="238" t="s">
        <v>685</v>
      </c>
      <c r="CD284" s="238"/>
      <c r="CE284" s="226"/>
      <c r="CF284" s="227"/>
      <c r="CQ284" s="240">
        <f>MAX(H284:AI284)</f>
        <v>4</v>
      </c>
      <c r="CT284" s="437">
        <f t="shared" si="1261"/>
        <v>4</v>
      </c>
      <c r="CU284" s="437">
        <f t="shared" si="1262"/>
        <v>5</v>
      </c>
      <c r="CV284" s="437">
        <f t="shared" si="1263"/>
        <v>5</v>
      </c>
      <c r="CW284" s="437">
        <f t="shared" si="1264"/>
        <v>2</v>
      </c>
      <c r="CX284" s="437">
        <f t="shared" si="1265"/>
        <v>5</v>
      </c>
      <c r="CY284" s="437">
        <f t="shared" si="1266"/>
        <v>5</v>
      </c>
      <c r="CZ284" s="437">
        <f t="shared" si="1267"/>
        <v>5</v>
      </c>
      <c r="DA284" s="437">
        <f t="shared" si="1268"/>
        <v>5</v>
      </c>
      <c r="DB284" s="437">
        <f t="shared" si="1269"/>
        <v>5</v>
      </c>
      <c r="DC284" s="437">
        <f t="shared" si="1270"/>
        <v>5</v>
      </c>
      <c r="DD284" s="437">
        <f t="shared" si="1271"/>
        <v>5</v>
      </c>
      <c r="DE284" s="437">
        <f t="shared" si="1301"/>
        <v>5</v>
      </c>
      <c r="DF284" s="437">
        <f t="shared" si="1272"/>
        <v>0</v>
      </c>
      <c r="DG284" s="496">
        <f t="shared" si="1273"/>
        <v>3</v>
      </c>
      <c r="DH284" s="496">
        <f t="shared" si="1274"/>
        <v>3</v>
      </c>
      <c r="DI284" s="496">
        <f t="shared" si="1275"/>
        <v>0</v>
      </c>
      <c r="DJ284" s="496">
        <f t="shared" si="1276"/>
        <v>0</v>
      </c>
      <c r="DK284" s="437">
        <f t="shared" si="1277"/>
        <v>0</v>
      </c>
      <c r="DL284" s="633"/>
      <c r="DM284" s="633"/>
      <c r="DO284" s="447" t="e">
        <f t="shared" si="1281"/>
        <v>#REF!</v>
      </c>
      <c r="DP284" s="447" t="e">
        <f t="shared" si="1282"/>
        <v>#REF!</v>
      </c>
      <c r="DQ284" s="447" t="e">
        <f t="shared" si="1283"/>
        <v>#REF!</v>
      </c>
      <c r="DR284" s="447" t="e">
        <f t="shared" si="1284"/>
        <v>#REF!</v>
      </c>
      <c r="DS284" s="447" t="e">
        <f t="shared" si="1285"/>
        <v>#REF!</v>
      </c>
      <c r="DT284" s="447" t="e">
        <f t="shared" si="1286"/>
        <v>#REF!</v>
      </c>
      <c r="DU284" s="447" t="e">
        <f t="shared" si="1287"/>
        <v>#REF!</v>
      </c>
      <c r="DV284" s="447" t="e">
        <f t="shared" si="1288"/>
        <v>#REF!</v>
      </c>
      <c r="DW284" s="447" t="e">
        <f t="shared" si="1289"/>
        <v>#REF!</v>
      </c>
      <c r="DX284" s="447" t="e">
        <f t="shared" si="1290"/>
        <v>#REF!</v>
      </c>
      <c r="DY284" s="447" t="e">
        <f t="shared" si="1291"/>
        <v>#REF!</v>
      </c>
      <c r="DZ284" s="447" t="e">
        <f t="shared" si="1292"/>
        <v>#REF!</v>
      </c>
      <c r="EA284" s="447" t="e">
        <f t="shared" si="1293"/>
        <v>#REF!</v>
      </c>
      <c r="EB284" s="447" t="e">
        <f t="shared" si="1294"/>
        <v>#REF!</v>
      </c>
      <c r="EC284" s="447" t="e">
        <f t="shared" si="1295"/>
        <v>#REF!</v>
      </c>
      <c r="ED284" s="447" t="e">
        <f t="shared" si="1296"/>
        <v>#REF!</v>
      </c>
      <c r="EE284" s="240" t="e">
        <f t="shared" si="1297"/>
        <v>#REF!</v>
      </c>
    </row>
    <row r="285" spans="1:135" ht="16.5">
      <c r="A285" s="51" t="s">
        <v>1472</v>
      </c>
      <c r="B285" s="216" t="s">
        <v>31</v>
      </c>
      <c r="D285" s="216" t="s">
        <v>1089</v>
      </c>
      <c r="E285" s="216" t="s">
        <v>1040</v>
      </c>
      <c r="F285" s="216" t="s">
        <v>1089</v>
      </c>
      <c r="G285" s="411" t="s">
        <v>1610</v>
      </c>
      <c r="H285" s="226">
        <v>0</v>
      </c>
      <c r="I285" s="264">
        <v>0</v>
      </c>
      <c r="J285" s="226">
        <v>0</v>
      </c>
      <c r="K285" s="264">
        <v>0</v>
      </c>
      <c r="L285" s="239">
        <v>0</v>
      </c>
      <c r="M285" s="242" t="s">
        <v>1823</v>
      </c>
      <c r="N285" s="225">
        <v>0</v>
      </c>
      <c r="O285" s="227">
        <v>0</v>
      </c>
      <c r="P285" s="225">
        <v>0</v>
      </c>
      <c r="Q285" s="227">
        <v>0</v>
      </c>
      <c r="R285" s="442">
        <f>+T285</f>
        <v>3</v>
      </c>
      <c r="S285" s="443" t="s">
        <v>1823</v>
      </c>
      <c r="T285" s="442">
        <f>+V285</f>
        <v>3</v>
      </c>
      <c r="U285" s="443" t="s">
        <v>1823</v>
      </c>
      <c r="V285" s="442">
        <f>+X285</f>
        <v>3</v>
      </c>
      <c r="W285" s="443" t="s">
        <v>1823</v>
      </c>
      <c r="X285" s="442">
        <f>+Z285</f>
        <v>3</v>
      </c>
      <c r="Y285" s="481" t="s">
        <v>1823</v>
      </c>
      <c r="Z285" s="441">
        <f>+AB285</f>
        <v>3</v>
      </c>
      <c r="AA285" s="481" t="s">
        <v>1823</v>
      </c>
      <c r="AB285" s="523">
        <v>3</v>
      </c>
      <c r="AC285" s="541">
        <v>0</v>
      </c>
      <c r="AD285" s="558">
        <f>+AF285</f>
        <v>5</v>
      </c>
      <c r="AE285" s="559" t="s">
        <v>1823</v>
      </c>
      <c r="AF285" s="558">
        <f>+AH285</f>
        <v>5</v>
      </c>
      <c r="AG285" s="559" t="s">
        <v>1823</v>
      </c>
      <c r="AH285" s="558">
        <f>+AK285</f>
        <v>5</v>
      </c>
      <c r="AI285" s="559" t="s">
        <v>1823</v>
      </c>
      <c r="AJ285" s="374"/>
      <c r="AK285" s="523">
        <v>5</v>
      </c>
      <c r="AL285" s="524">
        <v>0</v>
      </c>
      <c r="AM285" s="239">
        <f>+AK285</f>
        <v>5</v>
      </c>
      <c r="AN285" s="252" t="s">
        <v>1823</v>
      </c>
      <c r="AO285" s="523">
        <v>5</v>
      </c>
      <c r="AP285" s="524">
        <v>0</v>
      </c>
      <c r="AQ285" s="239">
        <f>+AO285</f>
        <v>5</v>
      </c>
      <c r="AR285" s="242" t="s">
        <v>1823</v>
      </c>
      <c r="AS285" s="229">
        <v>5</v>
      </c>
      <c r="AT285" s="230">
        <v>0</v>
      </c>
      <c r="AU285" s="229">
        <v>5</v>
      </c>
      <c r="AV285" s="230">
        <v>0</v>
      </c>
      <c r="AW285" s="229"/>
      <c r="AX285" s="229"/>
      <c r="AY285" s="241">
        <v>0</v>
      </c>
      <c r="AZ285" s="242" t="s">
        <v>1823</v>
      </c>
      <c r="BA285" s="241">
        <v>0</v>
      </c>
      <c r="BB285" s="242" t="s">
        <v>1823</v>
      </c>
      <c r="BC285" s="241">
        <v>0</v>
      </c>
      <c r="BD285" s="242" t="s">
        <v>1823</v>
      </c>
      <c r="BE285" s="241">
        <v>0</v>
      </c>
      <c r="BF285" s="242" t="s">
        <v>1823</v>
      </c>
      <c r="BG285" s="241">
        <v>0</v>
      </c>
      <c r="BH285" s="242" t="s">
        <v>1823</v>
      </c>
      <c r="BI285" s="241">
        <v>0</v>
      </c>
      <c r="BJ285" s="242" t="s">
        <v>1823</v>
      </c>
      <c r="BK285" s="241">
        <v>0</v>
      </c>
      <c r="BL285" s="242" t="s">
        <v>1823</v>
      </c>
      <c r="BM285" s="241">
        <v>0</v>
      </c>
      <c r="BN285" s="242" t="s">
        <v>1823</v>
      </c>
      <c r="BO285" s="247"/>
      <c r="BP285" s="248"/>
      <c r="BQ285" s="249"/>
      <c r="BR285" s="248"/>
      <c r="BS285" s="249"/>
      <c r="BT285" s="248"/>
      <c r="BU285" s="249"/>
      <c r="BV285" s="248"/>
      <c r="BW285" s="249"/>
      <c r="BX285" s="248"/>
      <c r="BY285" s="249"/>
      <c r="BZ285" s="248"/>
      <c r="CA285" s="249"/>
      <c r="CB285" s="250" t="s">
        <v>262</v>
      </c>
      <c r="CC285" s="238" t="s">
        <v>686</v>
      </c>
      <c r="CD285" s="238"/>
      <c r="CE285" s="226"/>
      <c r="CF285" s="227"/>
      <c r="CQ285" s="240">
        <f>MAX(H285:AI285)</f>
        <v>5</v>
      </c>
      <c r="CT285" s="437">
        <f t="shared" si="1261"/>
        <v>0</v>
      </c>
      <c r="CU285" s="437">
        <f t="shared" si="1262"/>
        <v>0</v>
      </c>
      <c r="CV285" s="437">
        <f t="shared" si="1263"/>
        <v>0</v>
      </c>
      <c r="CW285" s="437">
        <f t="shared" si="1264"/>
        <v>0</v>
      </c>
      <c r="CX285" s="437">
        <f t="shared" si="1265"/>
        <v>0</v>
      </c>
      <c r="CY285" s="437">
        <f t="shared" si="1266"/>
        <v>3</v>
      </c>
      <c r="CZ285" s="437">
        <f t="shared" si="1267"/>
        <v>3</v>
      </c>
      <c r="DA285" s="437">
        <f t="shared" si="1268"/>
        <v>3</v>
      </c>
      <c r="DB285" s="437">
        <f t="shared" si="1269"/>
        <v>3</v>
      </c>
      <c r="DC285" s="437">
        <f t="shared" si="1270"/>
        <v>3</v>
      </c>
      <c r="DD285" s="437">
        <f t="shared" si="1271"/>
        <v>3</v>
      </c>
      <c r="DE285" s="437">
        <f t="shared" si="1301"/>
        <v>5</v>
      </c>
      <c r="DF285" s="437">
        <f t="shared" si="1272"/>
        <v>5</v>
      </c>
      <c r="DG285" s="496">
        <f t="shared" si="1273"/>
        <v>5</v>
      </c>
      <c r="DH285" s="496">
        <f t="shared" si="1274"/>
        <v>5</v>
      </c>
      <c r="DI285" s="496">
        <f t="shared" si="1275"/>
        <v>5</v>
      </c>
      <c r="DJ285" s="496">
        <f t="shared" si="1276"/>
        <v>5</v>
      </c>
      <c r="DK285" s="437">
        <f t="shared" si="1277"/>
        <v>5</v>
      </c>
      <c r="DL285" s="633"/>
      <c r="DM285" s="633"/>
      <c r="DO285" s="447" t="e">
        <f t="shared" si="1281"/>
        <v>#REF!</v>
      </c>
      <c r="DP285" s="447" t="e">
        <f t="shared" si="1282"/>
        <v>#REF!</v>
      </c>
      <c r="DQ285" s="447" t="e">
        <f t="shared" si="1283"/>
        <v>#REF!</v>
      </c>
      <c r="DR285" s="447" t="e">
        <f t="shared" si="1284"/>
        <v>#REF!</v>
      </c>
      <c r="DS285" s="447" t="e">
        <f t="shared" si="1285"/>
        <v>#REF!</v>
      </c>
      <c r="DT285" s="447" t="e">
        <f t="shared" si="1286"/>
        <v>#REF!</v>
      </c>
      <c r="DU285" s="447" t="e">
        <f t="shared" si="1287"/>
        <v>#REF!</v>
      </c>
      <c r="DV285" s="447" t="e">
        <f t="shared" si="1288"/>
        <v>#REF!</v>
      </c>
      <c r="DW285" s="447" t="e">
        <f t="shared" si="1289"/>
        <v>#REF!</v>
      </c>
      <c r="DX285" s="447" t="e">
        <f t="shared" si="1290"/>
        <v>#REF!</v>
      </c>
      <c r="DY285" s="447" t="e">
        <f t="shared" si="1291"/>
        <v>#REF!</v>
      </c>
      <c r="DZ285" s="447" t="e">
        <f t="shared" si="1292"/>
        <v>#REF!</v>
      </c>
      <c r="EA285" s="447" t="e">
        <f t="shared" si="1293"/>
        <v>#REF!</v>
      </c>
      <c r="EB285" s="447" t="e">
        <f t="shared" si="1294"/>
        <v>#REF!</v>
      </c>
      <c r="EC285" s="447" t="e">
        <f t="shared" si="1295"/>
        <v>#REF!</v>
      </c>
      <c r="ED285" s="447" t="e">
        <f t="shared" si="1296"/>
        <v>#REF!</v>
      </c>
      <c r="EE285" s="240" t="e">
        <f t="shared" si="1297"/>
        <v>#REF!</v>
      </c>
    </row>
    <row r="286" spans="1:135">
      <c r="A286" s="51" t="s">
        <v>1227</v>
      </c>
      <c r="B286" s="216" t="s">
        <v>31</v>
      </c>
      <c r="D286" s="216" t="s">
        <v>1089</v>
      </c>
      <c r="E286" s="216" t="s">
        <v>1042</v>
      </c>
      <c r="F286" s="216" t="s">
        <v>1115</v>
      </c>
      <c r="G286" t="s">
        <v>1340</v>
      </c>
      <c r="H286" s="226">
        <v>1</v>
      </c>
      <c r="I286" s="264">
        <v>1</v>
      </c>
      <c r="J286" s="226">
        <v>0</v>
      </c>
      <c r="K286" s="264">
        <v>1</v>
      </c>
      <c r="L286" s="166" t="s">
        <v>1823</v>
      </c>
      <c r="M286" s="239">
        <f>+K286</f>
        <v>1</v>
      </c>
      <c r="N286" s="225">
        <v>1</v>
      </c>
      <c r="O286" s="227">
        <v>0</v>
      </c>
      <c r="P286" s="225">
        <v>0</v>
      </c>
      <c r="Q286" s="227">
        <v>0</v>
      </c>
      <c r="R286" s="239">
        <v>0</v>
      </c>
      <c r="S286" s="168" t="s">
        <v>1823</v>
      </c>
      <c r="T286" s="239">
        <v>0</v>
      </c>
      <c r="U286" s="168" t="s">
        <v>1823</v>
      </c>
      <c r="V286" s="239">
        <v>0</v>
      </c>
      <c r="W286" s="168" t="s">
        <v>1823</v>
      </c>
      <c r="X286" s="239">
        <v>0</v>
      </c>
      <c r="Y286" s="166" t="s">
        <v>1823</v>
      </c>
      <c r="Z286" s="241">
        <v>0</v>
      </c>
      <c r="AA286" s="166" t="s">
        <v>1823</v>
      </c>
      <c r="AB286" s="523">
        <v>0</v>
      </c>
      <c r="AC286" s="541">
        <v>0</v>
      </c>
      <c r="AD286" s="239">
        <v>0</v>
      </c>
      <c r="AE286" s="168" t="s">
        <v>1823</v>
      </c>
      <c r="AF286" s="226">
        <v>0</v>
      </c>
      <c r="AG286" s="423">
        <v>0</v>
      </c>
      <c r="AH286" s="239">
        <v>0</v>
      </c>
      <c r="AI286" s="168" t="s">
        <v>1823</v>
      </c>
      <c r="AJ286" s="374"/>
      <c r="AK286" s="523"/>
      <c r="AL286" s="524"/>
      <c r="AM286" s="239"/>
      <c r="AN286" s="252"/>
      <c r="AO286" s="523"/>
      <c r="AP286" s="524"/>
      <c r="AQ286" s="239"/>
      <c r="AR286" s="242"/>
      <c r="AS286" s="229"/>
      <c r="AT286" s="230"/>
      <c r="AU286" s="229"/>
      <c r="AV286" s="230"/>
      <c r="AW286" s="229"/>
      <c r="AX286" s="229"/>
      <c r="AY286" s="241">
        <v>0</v>
      </c>
      <c r="AZ286" s="242" t="s">
        <v>1823</v>
      </c>
      <c r="BA286" s="241">
        <v>0</v>
      </c>
      <c r="BB286" s="242" t="s">
        <v>1823</v>
      </c>
      <c r="BC286" s="241">
        <v>0</v>
      </c>
      <c r="BD286" s="242" t="s">
        <v>1823</v>
      </c>
      <c r="BE286" s="241">
        <v>0</v>
      </c>
      <c r="BF286" s="242" t="s">
        <v>1823</v>
      </c>
      <c r="BG286" s="241">
        <v>0</v>
      </c>
      <c r="BH286" s="242" t="s">
        <v>1823</v>
      </c>
      <c r="BI286" s="241">
        <v>0</v>
      </c>
      <c r="BJ286" s="242" t="s">
        <v>1823</v>
      </c>
      <c r="BK286" s="241">
        <v>0</v>
      </c>
      <c r="BL286" s="242" t="s">
        <v>1823</v>
      </c>
      <c r="BM286" s="241">
        <v>0</v>
      </c>
      <c r="BN286" s="242" t="s">
        <v>1823</v>
      </c>
      <c r="BO286" s="247"/>
      <c r="BP286" s="248"/>
      <c r="BQ286" s="249"/>
      <c r="BR286" s="248"/>
      <c r="BS286" s="249"/>
      <c r="BT286" s="248"/>
      <c r="BU286" s="249"/>
      <c r="BV286" s="248"/>
      <c r="BW286" s="249"/>
      <c r="BX286" s="248"/>
      <c r="BY286" s="249"/>
      <c r="BZ286" s="248"/>
      <c r="CA286" s="249"/>
      <c r="CB286" s="250"/>
      <c r="CC286" s="238"/>
      <c r="CD286" s="238"/>
      <c r="CE286" s="226"/>
      <c r="CF286" s="227"/>
      <c r="CQ286" s="240"/>
      <c r="CT286" s="437">
        <f t="shared" si="1261"/>
        <v>2</v>
      </c>
      <c r="CU286" s="437">
        <f t="shared" si="1262"/>
        <v>1</v>
      </c>
      <c r="CV286" s="437">
        <f>+M286</f>
        <v>1</v>
      </c>
      <c r="CW286" s="437">
        <f t="shared" si="1264"/>
        <v>1</v>
      </c>
      <c r="CX286" s="437">
        <f t="shared" si="1265"/>
        <v>0</v>
      </c>
      <c r="CY286" s="437">
        <f t="shared" si="1266"/>
        <v>0</v>
      </c>
      <c r="CZ286" s="437">
        <f t="shared" si="1267"/>
        <v>0</v>
      </c>
      <c r="DA286" s="437">
        <f t="shared" si="1268"/>
        <v>0</v>
      </c>
      <c r="DB286" s="437">
        <f t="shared" si="1269"/>
        <v>0</v>
      </c>
      <c r="DC286" s="437">
        <f t="shared" si="1270"/>
        <v>0</v>
      </c>
      <c r="DD286" s="437">
        <f t="shared" si="1271"/>
        <v>0</v>
      </c>
      <c r="DE286" s="437">
        <f t="shared" si="1301"/>
        <v>0</v>
      </c>
      <c r="DF286" s="437">
        <f t="shared" si="1272"/>
        <v>0</v>
      </c>
      <c r="DG286" s="496">
        <f t="shared" si="1273"/>
        <v>0</v>
      </c>
      <c r="DH286" s="496">
        <f t="shared" si="1274"/>
        <v>0</v>
      </c>
      <c r="DI286" s="496">
        <f t="shared" si="1275"/>
        <v>0</v>
      </c>
      <c r="DJ286" s="496">
        <f t="shared" si="1276"/>
        <v>0</v>
      </c>
      <c r="DK286" s="437">
        <f t="shared" si="1277"/>
        <v>0</v>
      </c>
      <c r="DL286" s="633"/>
      <c r="DM286" s="633"/>
      <c r="DO286" s="447" t="e">
        <f t="shared" si="1281"/>
        <v>#REF!</v>
      </c>
      <c r="DP286" s="447" t="e">
        <f t="shared" si="1282"/>
        <v>#REF!</v>
      </c>
      <c r="DQ286" s="447" t="e">
        <f t="shared" si="1283"/>
        <v>#REF!</v>
      </c>
      <c r="DR286" s="447" t="e">
        <f t="shared" si="1284"/>
        <v>#REF!</v>
      </c>
      <c r="DS286" s="447" t="e">
        <f t="shared" si="1285"/>
        <v>#REF!</v>
      </c>
      <c r="DT286" s="447" t="e">
        <f t="shared" si="1286"/>
        <v>#REF!</v>
      </c>
      <c r="DU286" s="447" t="e">
        <f t="shared" si="1287"/>
        <v>#REF!</v>
      </c>
      <c r="DV286" s="447" t="e">
        <f t="shared" si="1288"/>
        <v>#REF!</v>
      </c>
      <c r="DW286" s="447" t="e">
        <f t="shared" si="1289"/>
        <v>#REF!</v>
      </c>
      <c r="DX286" s="447" t="e">
        <f t="shared" si="1290"/>
        <v>#REF!</v>
      </c>
      <c r="DY286" s="447" t="e">
        <f t="shared" si="1291"/>
        <v>#REF!</v>
      </c>
      <c r="DZ286" s="447" t="e">
        <f t="shared" si="1292"/>
        <v>#REF!</v>
      </c>
      <c r="EA286" s="447" t="e">
        <f t="shared" si="1293"/>
        <v>#REF!</v>
      </c>
      <c r="EB286" s="447" t="e">
        <f t="shared" si="1294"/>
        <v>#REF!</v>
      </c>
      <c r="EC286" s="447" t="e">
        <f t="shared" si="1295"/>
        <v>#REF!</v>
      </c>
      <c r="ED286" s="447" t="e">
        <f t="shared" si="1296"/>
        <v>#REF!</v>
      </c>
      <c r="EE286" s="240" t="e">
        <f t="shared" si="1297"/>
        <v>#REF!</v>
      </c>
    </row>
    <row r="287" spans="1:135">
      <c r="A287" s="51" t="s">
        <v>1227</v>
      </c>
      <c r="B287" s="216" t="s">
        <v>31</v>
      </c>
      <c r="D287" s="216" t="s">
        <v>1089</v>
      </c>
      <c r="E287" s="51" t="s">
        <v>1094</v>
      </c>
      <c r="F287" s="51" t="s">
        <v>1115</v>
      </c>
      <c r="G287" t="s">
        <v>1341</v>
      </c>
      <c r="H287" s="226">
        <v>0</v>
      </c>
      <c r="I287" s="264">
        <v>0</v>
      </c>
      <c r="J287" s="226">
        <v>0</v>
      </c>
      <c r="K287" s="264">
        <v>0</v>
      </c>
      <c r="L287" s="560">
        <f>+N287</f>
        <v>1</v>
      </c>
      <c r="M287" s="564">
        <f>+K287</f>
        <v>0</v>
      </c>
      <c r="N287" s="225">
        <v>1</v>
      </c>
      <c r="O287" s="227">
        <v>1</v>
      </c>
      <c r="P287" s="225">
        <v>0</v>
      </c>
      <c r="Q287" s="227">
        <v>0</v>
      </c>
      <c r="R287" s="239">
        <v>0</v>
      </c>
      <c r="S287" s="168" t="s">
        <v>1823</v>
      </c>
      <c r="T287" s="239">
        <v>0</v>
      </c>
      <c r="U287" s="168" t="s">
        <v>1823</v>
      </c>
      <c r="V287" s="239">
        <v>0</v>
      </c>
      <c r="W287" s="168" t="s">
        <v>1823</v>
      </c>
      <c r="X287" s="239">
        <v>0</v>
      </c>
      <c r="Y287" s="166" t="s">
        <v>1823</v>
      </c>
      <c r="Z287" s="241">
        <v>0</v>
      </c>
      <c r="AA287" s="166" t="s">
        <v>1823</v>
      </c>
      <c r="AB287" s="523">
        <v>0</v>
      </c>
      <c r="AC287" s="541">
        <v>0</v>
      </c>
      <c r="AD287" s="239">
        <v>0</v>
      </c>
      <c r="AE287" s="168" t="s">
        <v>1823</v>
      </c>
      <c r="AF287" s="226">
        <v>0</v>
      </c>
      <c r="AG287" s="423">
        <v>0</v>
      </c>
      <c r="AH287" s="239">
        <v>0</v>
      </c>
      <c r="AI287" s="168" t="s">
        <v>1823</v>
      </c>
      <c r="AJ287" s="374"/>
      <c r="AK287" s="523">
        <v>0</v>
      </c>
      <c r="AL287" s="524">
        <v>0</v>
      </c>
      <c r="AM287" s="239">
        <f>+AO287</f>
        <v>0</v>
      </c>
      <c r="AN287" s="242" t="s">
        <v>1823</v>
      </c>
      <c r="AO287" s="239">
        <f>+AQ287</f>
        <v>0</v>
      </c>
      <c r="AP287" s="242" t="s">
        <v>1823</v>
      </c>
      <c r="AQ287" s="239">
        <f>+AS287</f>
        <v>0</v>
      </c>
      <c r="AR287" s="242" t="s">
        <v>1823</v>
      </c>
      <c r="AS287" s="229">
        <v>0</v>
      </c>
      <c r="AT287" s="230">
        <v>0</v>
      </c>
      <c r="AU287" s="229">
        <v>0</v>
      </c>
      <c r="AV287" s="230">
        <v>0</v>
      </c>
      <c r="AW287" s="229"/>
      <c r="AX287" s="229"/>
      <c r="AY287" s="241">
        <v>0</v>
      </c>
      <c r="AZ287" s="242" t="s">
        <v>1823</v>
      </c>
      <c r="BA287" s="241">
        <v>0</v>
      </c>
      <c r="BB287" s="242" t="s">
        <v>1823</v>
      </c>
      <c r="BC287" s="241">
        <v>0</v>
      </c>
      <c r="BD287" s="242" t="s">
        <v>1823</v>
      </c>
      <c r="BE287" s="241">
        <v>0</v>
      </c>
      <c r="BF287" s="242" t="s">
        <v>1823</v>
      </c>
      <c r="BG287" s="241">
        <v>0</v>
      </c>
      <c r="BH287" s="242" t="s">
        <v>1823</v>
      </c>
      <c r="BI287" s="241">
        <v>0</v>
      </c>
      <c r="BJ287" s="242" t="s">
        <v>1823</v>
      </c>
      <c r="BK287" s="241">
        <v>0</v>
      </c>
      <c r="BL287" s="242" t="s">
        <v>1823</v>
      </c>
      <c r="BM287" s="241">
        <v>0</v>
      </c>
      <c r="BN287" s="242" t="s">
        <v>1823</v>
      </c>
      <c r="BO287" s="247"/>
      <c r="BP287" s="248"/>
      <c r="BQ287" s="249"/>
      <c r="BR287" s="248"/>
      <c r="BS287" s="249"/>
      <c r="BT287" s="248"/>
      <c r="BU287" s="249"/>
      <c r="BV287" s="248"/>
      <c r="BW287" s="249"/>
      <c r="BX287" s="248"/>
      <c r="BY287" s="249"/>
      <c r="BZ287" s="248"/>
      <c r="CA287" s="249"/>
      <c r="CB287" s="250"/>
      <c r="CC287" s="238"/>
      <c r="CD287" s="238"/>
      <c r="CE287" s="226"/>
      <c r="CF287" s="227"/>
      <c r="CQ287" s="240"/>
      <c r="CT287" s="437">
        <f t="shared" si="1261"/>
        <v>0</v>
      </c>
      <c r="CU287" s="437">
        <f t="shared" si="1262"/>
        <v>0</v>
      </c>
      <c r="CV287" s="437">
        <f>IF(M287="nd",+L287,+L287+M287)</f>
        <v>1</v>
      </c>
      <c r="CW287" s="437">
        <f t="shared" si="1264"/>
        <v>2</v>
      </c>
      <c r="CX287" s="437">
        <f t="shared" si="1265"/>
        <v>0</v>
      </c>
      <c r="CY287" s="437">
        <f t="shared" si="1266"/>
        <v>0</v>
      </c>
      <c r="CZ287" s="437">
        <f t="shared" si="1267"/>
        <v>0</v>
      </c>
      <c r="DA287" s="437">
        <f t="shared" si="1268"/>
        <v>0</v>
      </c>
      <c r="DB287" s="437">
        <f t="shared" si="1269"/>
        <v>0</v>
      </c>
      <c r="DC287" s="437">
        <f t="shared" si="1270"/>
        <v>0</v>
      </c>
      <c r="DD287" s="437">
        <f t="shared" si="1271"/>
        <v>0</v>
      </c>
      <c r="DE287" s="437">
        <f t="shared" si="1301"/>
        <v>0</v>
      </c>
      <c r="DF287" s="437">
        <f t="shared" si="1272"/>
        <v>0</v>
      </c>
      <c r="DG287" s="496">
        <f t="shared" si="1273"/>
        <v>0</v>
      </c>
      <c r="DH287" s="496">
        <f t="shared" si="1274"/>
        <v>0</v>
      </c>
      <c r="DI287" s="496">
        <f t="shared" si="1275"/>
        <v>0</v>
      </c>
      <c r="DJ287" s="496">
        <f t="shared" si="1276"/>
        <v>0</v>
      </c>
      <c r="DK287" s="437">
        <f t="shared" si="1277"/>
        <v>0</v>
      </c>
      <c r="DL287" s="633"/>
      <c r="DM287" s="633"/>
      <c r="DO287" s="447" t="e">
        <f t="shared" si="1281"/>
        <v>#REF!</v>
      </c>
      <c r="DP287" s="447" t="e">
        <f t="shared" si="1282"/>
        <v>#REF!</v>
      </c>
      <c r="DQ287" s="447" t="e">
        <f t="shared" si="1283"/>
        <v>#REF!</v>
      </c>
      <c r="DR287" s="447" t="e">
        <f t="shared" si="1284"/>
        <v>#REF!</v>
      </c>
      <c r="DS287" s="447" t="e">
        <f t="shared" si="1285"/>
        <v>#REF!</v>
      </c>
      <c r="DT287" s="447" t="e">
        <f t="shared" si="1286"/>
        <v>#REF!</v>
      </c>
      <c r="DU287" s="447" t="e">
        <f t="shared" si="1287"/>
        <v>#REF!</v>
      </c>
      <c r="DV287" s="447" t="e">
        <f t="shared" si="1288"/>
        <v>#REF!</v>
      </c>
      <c r="DW287" s="447" t="e">
        <f t="shared" si="1289"/>
        <v>#REF!</v>
      </c>
      <c r="DX287" s="447" t="e">
        <f t="shared" si="1290"/>
        <v>#REF!</v>
      </c>
      <c r="DY287" s="447" t="e">
        <f t="shared" si="1291"/>
        <v>#REF!</v>
      </c>
      <c r="DZ287" s="447" t="e">
        <f t="shared" si="1292"/>
        <v>#REF!</v>
      </c>
      <c r="EA287" s="447" t="e">
        <f t="shared" si="1293"/>
        <v>#REF!</v>
      </c>
      <c r="EB287" s="447" t="e">
        <f t="shared" si="1294"/>
        <v>#REF!</v>
      </c>
      <c r="EC287" s="447" t="e">
        <f t="shared" si="1295"/>
        <v>#REF!</v>
      </c>
      <c r="ED287" s="447" t="e">
        <f t="shared" si="1296"/>
        <v>#REF!</v>
      </c>
      <c r="EE287" s="240" t="e">
        <f t="shared" si="1297"/>
        <v>#REF!</v>
      </c>
    </row>
    <row r="288" spans="1:135" ht="16.5">
      <c r="A288" s="51" t="s">
        <v>1227</v>
      </c>
      <c r="B288" s="216" t="s">
        <v>31</v>
      </c>
      <c r="D288" s="216" t="s">
        <v>1089</v>
      </c>
      <c r="E288" s="216" t="s">
        <v>1042</v>
      </c>
      <c r="F288" s="216" t="s">
        <v>1115</v>
      </c>
      <c r="G288" s="411" t="s">
        <v>115</v>
      </c>
      <c r="H288" s="226">
        <v>0</v>
      </c>
      <c r="I288" s="227">
        <v>0</v>
      </c>
      <c r="J288" s="226">
        <v>0</v>
      </c>
      <c r="K288" s="227">
        <v>1</v>
      </c>
      <c r="L288" s="166" t="s">
        <v>1823</v>
      </c>
      <c r="M288" s="239">
        <f>+O288</f>
        <v>1</v>
      </c>
      <c r="N288" s="225">
        <v>0</v>
      </c>
      <c r="O288" s="227">
        <v>1</v>
      </c>
      <c r="P288" s="225">
        <v>0</v>
      </c>
      <c r="Q288" s="227">
        <v>1</v>
      </c>
      <c r="R288" s="558">
        <v>0</v>
      </c>
      <c r="S288" s="569">
        <v>1</v>
      </c>
      <c r="T288" s="239">
        <v>0</v>
      </c>
      <c r="U288" s="168" t="s">
        <v>1823</v>
      </c>
      <c r="V288" s="239">
        <v>0</v>
      </c>
      <c r="W288" s="168" t="s">
        <v>1823</v>
      </c>
      <c r="X288" s="239">
        <v>0</v>
      </c>
      <c r="Y288" s="166" t="s">
        <v>1823</v>
      </c>
      <c r="Z288" s="241">
        <v>0</v>
      </c>
      <c r="AA288" s="166" t="s">
        <v>1823</v>
      </c>
      <c r="AB288" s="527">
        <v>0</v>
      </c>
      <c r="AC288" s="547">
        <v>1</v>
      </c>
      <c r="AD288" s="166" t="s">
        <v>1823</v>
      </c>
      <c r="AE288" s="253">
        <f>+AG288</f>
        <v>1</v>
      </c>
      <c r="AF288" s="226">
        <v>0</v>
      </c>
      <c r="AG288" s="227">
        <v>1</v>
      </c>
      <c r="AH288" s="239">
        <v>0</v>
      </c>
      <c r="AI288" s="168" t="s">
        <v>1823</v>
      </c>
      <c r="AJ288" s="573"/>
      <c r="AK288" s="523">
        <v>0</v>
      </c>
      <c r="AL288" s="577">
        <v>0</v>
      </c>
      <c r="AM288" s="226">
        <v>0</v>
      </c>
      <c r="AN288" s="252" t="s">
        <v>1823</v>
      </c>
      <c r="AO288" s="523">
        <v>0</v>
      </c>
      <c r="AP288" s="530" t="s">
        <v>1823</v>
      </c>
      <c r="AQ288" s="239">
        <f>+AS288</f>
        <v>0</v>
      </c>
      <c r="AR288" s="242" t="s">
        <v>1823</v>
      </c>
      <c r="AS288" s="229">
        <v>0</v>
      </c>
      <c r="AT288" s="230">
        <v>0</v>
      </c>
      <c r="AU288" s="229">
        <v>0</v>
      </c>
      <c r="AV288" s="230">
        <v>0</v>
      </c>
      <c r="AW288" s="229"/>
      <c r="AX288" s="229"/>
      <c r="AY288" s="241">
        <v>0</v>
      </c>
      <c r="AZ288" s="242" t="s">
        <v>1823</v>
      </c>
      <c r="BA288" s="241">
        <v>0</v>
      </c>
      <c r="BB288" s="242" t="s">
        <v>1823</v>
      </c>
      <c r="BC288" s="241">
        <v>0</v>
      </c>
      <c r="BD288" s="242" t="s">
        <v>1823</v>
      </c>
      <c r="BE288" s="241">
        <v>0</v>
      </c>
      <c r="BF288" s="242" t="s">
        <v>1823</v>
      </c>
      <c r="BG288" s="241">
        <v>0</v>
      </c>
      <c r="BH288" s="242" t="s">
        <v>1823</v>
      </c>
      <c r="BI288" s="241">
        <v>0</v>
      </c>
      <c r="BJ288" s="242" t="s">
        <v>1823</v>
      </c>
      <c r="BK288" s="241">
        <v>0</v>
      </c>
      <c r="BL288" s="242" t="s">
        <v>1823</v>
      </c>
      <c r="BM288" s="241">
        <v>0</v>
      </c>
      <c r="BN288" s="242" t="s">
        <v>1823</v>
      </c>
      <c r="BO288" s="333"/>
      <c r="BP288" s="234"/>
      <c r="BQ288" s="235"/>
      <c r="BR288" s="234"/>
      <c r="BS288" s="235"/>
      <c r="BT288" s="234"/>
      <c r="BU288" s="235"/>
      <c r="BV288" s="234"/>
      <c r="BW288" s="235"/>
      <c r="BX288" s="234"/>
      <c r="BY288" s="235"/>
      <c r="BZ288" s="234"/>
      <c r="CA288" s="235"/>
      <c r="CB288" s="236" t="s">
        <v>688</v>
      </c>
      <c r="CC288" s="261" t="s">
        <v>812</v>
      </c>
      <c r="CE288" s="226"/>
      <c r="CF288" s="227"/>
      <c r="CT288" s="437">
        <f t="shared" si="1261"/>
        <v>0</v>
      </c>
      <c r="CU288" s="437">
        <f t="shared" si="1262"/>
        <v>1</v>
      </c>
      <c r="CV288" s="437">
        <f>+M288</f>
        <v>1</v>
      </c>
      <c r="CW288" s="437">
        <f t="shared" si="1264"/>
        <v>1</v>
      </c>
      <c r="CX288" s="437">
        <f t="shared" si="1265"/>
        <v>1</v>
      </c>
      <c r="CY288" s="437">
        <f t="shared" si="1266"/>
        <v>1</v>
      </c>
      <c r="CZ288" s="437">
        <f t="shared" si="1267"/>
        <v>0</v>
      </c>
      <c r="DA288" s="437">
        <f t="shared" si="1268"/>
        <v>0</v>
      </c>
      <c r="DB288" s="437">
        <f t="shared" si="1269"/>
        <v>0</v>
      </c>
      <c r="DC288" s="437">
        <f t="shared" si="1270"/>
        <v>0</v>
      </c>
      <c r="DD288" s="437">
        <f t="shared" si="1271"/>
        <v>1</v>
      </c>
      <c r="DE288" s="437">
        <f>+AE288</f>
        <v>1</v>
      </c>
      <c r="DF288" s="437">
        <f t="shared" si="1272"/>
        <v>1</v>
      </c>
      <c r="DG288" s="496">
        <f t="shared" si="1273"/>
        <v>0</v>
      </c>
      <c r="DH288" s="496">
        <f t="shared" si="1274"/>
        <v>0</v>
      </c>
      <c r="DI288" s="496">
        <f t="shared" si="1275"/>
        <v>0</v>
      </c>
      <c r="DJ288" s="496">
        <f t="shared" si="1276"/>
        <v>0</v>
      </c>
      <c r="DK288" s="437">
        <f t="shared" si="1277"/>
        <v>0</v>
      </c>
      <c r="DL288" s="633"/>
      <c r="DM288" s="633"/>
      <c r="DO288" s="447" t="e">
        <f t="shared" si="1281"/>
        <v>#REF!</v>
      </c>
      <c r="DP288" s="447" t="e">
        <f t="shared" si="1282"/>
        <v>#REF!</v>
      </c>
      <c r="DQ288" s="447" t="e">
        <f t="shared" si="1283"/>
        <v>#REF!</v>
      </c>
      <c r="DR288" s="447" t="e">
        <f t="shared" si="1284"/>
        <v>#REF!</v>
      </c>
      <c r="DS288" s="447" t="e">
        <f t="shared" si="1285"/>
        <v>#REF!</v>
      </c>
      <c r="DT288" s="447" t="e">
        <f t="shared" si="1286"/>
        <v>#REF!</v>
      </c>
      <c r="DU288" s="447" t="e">
        <f t="shared" si="1287"/>
        <v>#REF!</v>
      </c>
      <c r="DV288" s="447" t="e">
        <f t="shared" si="1288"/>
        <v>#REF!</v>
      </c>
      <c r="DW288" s="447" t="e">
        <f t="shared" si="1289"/>
        <v>#REF!</v>
      </c>
      <c r="DX288" s="447" t="e">
        <f t="shared" si="1290"/>
        <v>#REF!</v>
      </c>
      <c r="DY288" s="447" t="e">
        <f t="shared" si="1291"/>
        <v>#REF!</v>
      </c>
      <c r="DZ288" s="447" t="e">
        <f t="shared" si="1292"/>
        <v>#REF!</v>
      </c>
      <c r="EA288" s="447" t="e">
        <f t="shared" si="1293"/>
        <v>#REF!</v>
      </c>
      <c r="EB288" s="447" t="e">
        <f t="shared" si="1294"/>
        <v>#REF!</v>
      </c>
      <c r="EC288" s="447" t="e">
        <f t="shared" si="1295"/>
        <v>#REF!</v>
      </c>
      <c r="ED288" s="447" t="e">
        <f t="shared" si="1296"/>
        <v>#REF!</v>
      </c>
      <c r="EE288" s="240" t="e">
        <f t="shared" si="1297"/>
        <v>#REF!</v>
      </c>
    </row>
    <row r="289" spans="1:135" ht="16.5">
      <c r="A289" s="216" t="s">
        <v>1227</v>
      </c>
      <c r="B289" s="216" t="s">
        <v>31</v>
      </c>
      <c r="D289" s="216" t="s">
        <v>1089</v>
      </c>
      <c r="E289" s="216" t="s">
        <v>1094</v>
      </c>
      <c r="F289" s="216" t="s">
        <v>1089</v>
      </c>
      <c r="G289" s="411" t="s">
        <v>118</v>
      </c>
      <c r="H289" s="226">
        <v>0</v>
      </c>
      <c r="I289" s="227">
        <v>1</v>
      </c>
      <c r="J289" s="225">
        <v>0</v>
      </c>
      <c r="K289" s="227">
        <v>3</v>
      </c>
      <c r="L289" s="239">
        <v>0</v>
      </c>
      <c r="M289" s="242" t="s">
        <v>1823</v>
      </c>
      <c r="N289" s="225">
        <v>1</v>
      </c>
      <c r="O289" s="227">
        <v>0</v>
      </c>
      <c r="P289" s="225">
        <v>0</v>
      </c>
      <c r="Q289" s="227">
        <v>0</v>
      </c>
      <c r="R289" s="239">
        <v>0</v>
      </c>
      <c r="S289" s="242" t="s">
        <v>1823</v>
      </c>
      <c r="T289" s="225">
        <v>0</v>
      </c>
      <c r="U289" s="227">
        <v>0</v>
      </c>
      <c r="V289" s="225">
        <v>0</v>
      </c>
      <c r="W289" s="227">
        <v>0</v>
      </c>
      <c r="X289" s="226">
        <v>0</v>
      </c>
      <c r="Y289" s="226">
        <v>0</v>
      </c>
      <c r="Z289" s="241">
        <f>+X289</f>
        <v>0</v>
      </c>
      <c r="AA289" s="252" t="s">
        <v>1823</v>
      </c>
      <c r="AB289" s="523">
        <v>1</v>
      </c>
      <c r="AC289" s="541">
        <v>0</v>
      </c>
      <c r="AD289" s="226">
        <v>1</v>
      </c>
      <c r="AE289" s="264">
        <v>0</v>
      </c>
      <c r="AF289" s="225">
        <v>1</v>
      </c>
      <c r="AG289" s="264">
        <v>0</v>
      </c>
      <c r="AH289" s="239">
        <v>0</v>
      </c>
      <c r="AI289" s="242" t="s">
        <v>1823</v>
      </c>
      <c r="AJ289" s="374"/>
      <c r="AK289" s="523">
        <v>1</v>
      </c>
      <c r="AL289" s="524">
        <v>0</v>
      </c>
      <c r="AM289" s="226">
        <v>0</v>
      </c>
      <c r="AN289" s="252" t="s">
        <v>1823</v>
      </c>
      <c r="AO289" s="523">
        <v>1</v>
      </c>
      <c r="AP289" s="524">
        <v>0</v>
      </c>
      <c r="AQ289" s="239">
        <v>0</v>
      </c>
      <c r="AR289" s="242" t="s">
        <v>1823</v>
      </c>
      <c r="AS289" s="229">
        <v>1</v>
      </c>
      <c r="AT289" s="230">
        <v>0</v>
      </c>
      <c r="AU289" s="225">
        <v>0</v>
      </c>
      <c r="AV289" s="227">
        <v>0</v>
      </c>
      <c r="AW289" s="226"/>
      <c r="AX289" s="226"/>
      <c r="AY289" s="241">
        <v>0</v>
      </c>
      <c r="AZ289" s="242" t="s">
        <v>1823</v>
      </c>
      <c r="BA289" s="241">
        <v>0</v>
      </c>
      <c r="BB289" s="242" t="s">
        <v>1823</v>
      </c>
      <c r="BC289" s="241">
        <v>0</v>
      </c>
      <c r="BD289" s="242" t="s">
        <v>1823</v>
      </c>
      <c r="BE289" s="241">
        <v>0</v>
      </c>
      <c r="BF289" s="242" t="s">
        <v>1823</v>
      </c>
      <c r="BG289" s="241">
        <v>0</v>
      </c>
      <c r="BH289" s="242" t="s">
        <v>1823</v>
      </c>
      <c r="BI289" s="241">
        <v>0</v>
      </c>
      <c r="BJ289" s="242" t="s">
        <v>1823</v>
      </c>
      <c r="BK289" s="241">
        <v>0</v>
      </c>
      <c r="BL289" s="242" t="s">
        <v>1823</v>
      </c>
      <c r="BM289" s="241">
        <v>0</v>
      </c>
      <c r="BN289" s="242" t="s">
        <v>1823</v>
      </c>
      <c r="BO289" s="247"/>
      <c r="BP289" s="248"/>
      <c r="BQ289" s="249"/>
      <c r="BR289" s="248"/>
      <c r="BS289" s="249"/>
      <c r="BT289" s="248"/>
      <c r="BU289" s="249"/>
      <c r="BV289" s="248"/>
      <c r="BW289" s="249"/>
      <c r="BX289" s="248"/>
      <c r="BY289" s="249"/>
      <c r="BZ289" s="248"/>
      <c r="CA289" s="249"/>
      <c r="CB289" s="236" t="s">
        <v>688</v>
      </c>
      <c r="CC289" s="261" t="s">
        <v>812</v>
      </c>
      <c r="CE289" s="226"/>
      <c r="CF289" s="227"/>
      <c r="CQ289" s="240">
        <f t="shared" ref="CQ289:CQ311" si="1303">MAX(H289:AI289)</f>
        <v>3</v>
      </c>
      <c r="CT289" s="437">
        <f t="shared" si="1261"/>
        <v>1</v>
      </c>
      <c r="CU289" s="437">
        <f t="shared" si="1262"/>
        <v>3</v>
      </c>
      <c r="CV289" s="437">
        <f t="shared" ref="CV289:CV294" si="1304">IF(M289="nd",+L289,+L289+M289)</f>
        <v>0</v>
      </c>
      <c r="CW289" s="437">
        <f t="shared" si="1264"/>
        <v>1</v>
      </c>
      <c r="CX289" s="437">
        <f t="shared" si="1265"/>
        <v>0</v>
      </c>
      <c r="CY289" s="437">
        <f t="shared" si="1266"/>
        <v>0</v>
      </c>
      <c r="CZ289" s="437">
        <f t="shared" si="1267"/>
        <v>0</v>
      </c>
      <c r="DA289" s="437">
        <f t="shared" si="1268"/>
        <v>0</v>
      </c>
      <c r="DB289" s="437">
        <f t="shared" si="1269"/>
        <v>0</v>
      </c>
      <c r="DC289" s="437">
        <f t="shared" si="1270"/>
        <v>0</v>
      </c>
      <c r="DD289" s="437">
        <f t="shared" si="1271"/>
        <v>1</v>
      </c>
      <c r="DE289" s="437">
        <f t="shared" ref="DE289:DE294" si="1305">IF(AE289="nd",+AD289,+AD289+AE289)</f>
        <v>1</v>
      </c>
      <c r="DF289" s="437">
        <f t="shared" si="1272"/>
        <v>1</v>
      </c>
      <c r="DG289" s="496">
        <f t="shared" si="1273"/>
        <v>0</v>
      </c>
      <c r="DH289" s="496">
        <f t="shared" si="1274"/>
        <v>1</v>
      </c>
      <c r="DI289" s="496">
        <f t="shared" si="1275"/>
        <v>0</v>
      </c>
      <c r="DJ289" s="496">
        <f t="shared" si="1276"/>
        <v>1</v>
      </c>
      <c r="DK289" s="437">
        <f t="shared" si="1277"/>
        <v>0</v>
      </c>
      <c r="DL289" s="633"/>
      <c r="DM289" s="633"/>
      <c r="DO289" s="447" t="e">
        <f t="shared" si="1281"/>
        <v>#REF!</v>
      </c>
      <c r="DP289" s="447" t="e">
        <f t="shared" si="1282"/>
        <v>#REF!</v>
      </c>
      <c r="DQ289" s="447" t="e">
        <f t="shared" si="1283"/>
        <v>#REF!</v>
      </c>
      <c r="DR289" s="447" t="e">
        <f t="shared" si="1284"/>
        <v>#REF!</v>
      </c>
      <c r="DS289" s="447" t="e">
        <f t="shared" si="1285"/>
        <v>#REF!</v>
      </c>
      <c r="DT289" s="447" t="e">
        <f t="shared" si="1286"/>
        <v>#REF!</v>
      </c>
      <c r="DU289" s="447" t="e">
        <f t="shared" si="1287"/>
        <v>#REF!</v>
      </c>
      <c r="DV289" s="447" t="e">
        <f t="shared" si="1288"/>
        <v>#REF!</v>
      </c>
      <c r="DW289" s="447" t="e">
        <f t="shared" si="1289"/>
        <v>#REF!</v>
      </c>
      <c r="DX289" s="447" t="e">
        <f t="shared" si="1290"/>
        <v>#REF!</v>
      </c>
      <c r="DY289" s="447" t="e">
        <f t="shared" si="1291"/>
        <v>#REF!</v>
      </c>
      <c r="DZ289" s="447" t="e">
        <f t="shared" si="1292"/>
        <v>#REF!</v>
      </c>
      <c r="EA289" s="447" t="e">
        <f t="shared" si="1293"/>
        <v>#REF!</v>
      </c>
      <c r="EB289" s="447" t="e">
        <f t="shared" si="1294"/>
        <v>#REF!</v>
      </c>
      <c r="EC289" s="447" t="e">
        <f t="shared" si="1295"/>
        <v>#REF!</v>
      </c>
      <c r="ED289" s="447" t="e">
        <f t="shared" si="1296"/>
        <v>#REF!</v>
      </c>
      <c r="EE289" s="240" t="e">
        <f t="shared" si="1297"/>
        <v>#REF!</v>
      </c>
    </row>
    <row r="290" spans="1:135" ht="16.5">
      <c r="A290" s="51" t="s">
        <v>1472</v>
      </c>
      <c r="B290" s="216" t="s">
        <v>31</v>
      </c>
      <c r="D290" s="216" t="s">
        <v>1089</v>
      </c>
      <c r="E290" s="216" t="s">
        <v>1040</v>
      </c>
      <c r="F290" s="216" t="s">
        <v>1089</v>
      </c>
      <c r="G290" s="411" t="s">
        <v>1611</v>
      </c>
      <c r="H290" s="226">
        <v>2</v>
      </c>
      <c r="I290" s="227">
        <v>2</v>
      </c>
      <c r="J290" s="225">
        <v>2</v>
      </c>
      <c r="K290" s="227">
        <v>2</v>
      </c>
      <c r="L290" s="241">
        <f>+N290</f>
        <v>2</v>
      </c>
      <c r="M290" s="253">
        <f>+O290</f>
        <v>2</v>
      </c>
      <c r="N290" s="241">
        <f>+P290</f>
        <v>2</v>
      </c>
      <c r="O290" s="253">
        <f>+Q290</f>
        <v>2</v>
      </c>
      <c r="P290" s="225">
        <v>2</v>
      </c>
      <c r="Q290" s="226">
        <v>2</v>
      </c>
      <c r="R290" s="560">
        <f>+T290</f>
        <v>3</v>
      </c>
      <c r="S290" s="562">
        <f>+Q290</f>
        <v>2</v>
      </c>
      <c r="T290" s="226">
        <v>3</v>
      </c>
      <c r="U290" s="227">
        <v>2</v>
      </c>
      <c r="V290" s="225">
        <v>2</v>
      </c>
      <c r="W290" s="227">
        <v>2</v>
      </c>
      <c r="X290" s="226">
        <v>2</v>
      </c>
      <c r="Y290" s="226">
        <v>2</v>
      </c>
      <c r="Z290" s="441">
        <f t="shared" ref="Z290" si="1306">+X290</f>
        <v>2</v>
      </c>
      <c r="AA290" s="442">
        <f t="shared" ref="AA290" si="1307">+Y290</f>
        <v>2</v>
      </c>
      <c r="AB290" s="523">
        <v>1</v>
      </c>
      <c r="AC290" s="541">
        <v>0</v>
      </c>
      <c r="AD290" s="263">
        <v>0</v>
      </c>
      <c r="AE290" s="264">
        <v>0</v>
      </c>
      <c r="AF290" s="226">
        <v>0</v>
      </c>
      <c r="AG290" s="227">
        <v>0</v>
      </c>
      <c r="AH290" s="558">
        <f t="shared" ref="AH290:AH296" si="1308">+AK290</f>
        <v>1</v>
      </c>
      <c r="AI290" s="559" t="s">
        <v>1823</v>
      </c>
      <c r="AJ290" s="374"/>
      <c r="AK290" s="523">
        <v>1</v>
      </c>
      <c r="AL290" s="524">
        <v>0</v>
      </c>
      <c r="AM290" s="239">
        <f t="shared" ref="AM290:AM302" si="1309">+AK290</f>
        <v>1</v>
      </c>
      <c r="AN290" s="252" t="s">
        <v>1823</v>
      </c>
      <c r="AO290" s="523">
        <v>1</v>
      </c>
      <c r="AP290" s="524">
        <v>1</v>
      </c>
      <c r="AQ290" s="239">
        <f>+AS290</f>
        <v>0</v>
      </c>
      <c r="AR290" s="242" t="s">
        <v>1823</v>
      </c>
      <c r="AS290" s="229">
        <v>0</v>
      </c>
      <c r="AT290" s="230">
        <v>0</v>
      </c>
      <c r="AU290" s="229">
        <v>0</v>
      </c>
      <c r="AV290" s="230">
        <v>0</v>
      </c>
      <c r="AW290" s="229"/>
      <c r="AX290" s="229"/>
      <c r="AY290" s="241">
        <v>0</v>
      </c>
      <c r="AZ290" s="242" t="s">
        <v>1823</v>
      </c>
      <c r="BA290" s="241">
        <v>0</v>
      </c>
      <c r="BB290" s="242" t="s">
        <v>1823</v>
      </c>
      <c r="BC290" s="241">
        <v>0</v>
      </c>
      <c r="BD290" s="242" t="s">
        <v>1823</v>
      </c>
      <c r="BE290" s="229">
        <v>0</v>
      </c>
      <c r="BF290" s="229">
        <v>0</v>
      </c>
      <c r="BG290" s="241">
        <v>0</v>
      </c>
      <c r="BH290" s="242" t="s">
        <v>1823</v>
      </c>
      <c r="BI290" s="229">
        <v>0</v>
      </c>
      <c r="BJ290" s="230">
        <v>0</v>
      </c>
      <c r="BK290" s="241">
        <v>0</v>
      </c>
      <c r="BL290" s="242" t="s">
        <v>1823</v>
      </c>
      <c r="BM290" s="241">
        <v>0</v>
      </c>
      <c r="BN290" s="242" t="s">
        <v>1823</v>
      </c>
      <c r="BO290" s="247"/>
      <c r="BP290" s="248"/>
      <c r="BQ290" s="249"/>
      <c r="BR290" s="248"/>
      <c r="BS290" s="249"/>
      <c r="BT290" s="248"/>
      <c r="BU290" s="249"/>
      <c r="BV290" s="248"/>
      <c r="BW290" s="249"/>
      <c r="BX290" s="248"/>
      <c r="BY290" s="249"/>
      <c r="BZ290" s="248"/>
      <c r="CA290" s="249"/>
      <c r="CB290" s="250" t="s">
        <v>262</v>
      </c>
      <c r="CC290" s="237" t="s">
        <v>682</v>
      </c>
      <c r="CE290" s="226"/>
      <c r="CF290" s="227"/>
      <c r="CQ290" s="240">
        <f t="shared" si="1303"/>
        <v>3</v>
      </c>
      <c r="CT290" s="437">
        <f t="shared" si="1261"/>
        <v>4</v>
      </c>
      <c r="CU290" s="437">
        <f t="shared" si="1262"/>
        <v>4</v>
      </c>
      <c r="CV290" s="437">
        <f t="shared" si="1304"/>
        <v>4</v>
      </c>
      <c r="CW290" s="437">
        <f t="shared" si="1264"/>
        <v>4</v>
      </c>
      <c r="CX290" s="437">
        <f t="shared" si="1265"/>
        <v>4</v>
      </c>
      <c r="CY290" s="437">
        <f t="shared" si="1266"/>
        <v>5</v>
      </c>
      <c r="CZ290" s="437">
        <f t="shared" si="1267"/>
        <v>5</v>
      </c>
      <c r="DA290" s="437">
        <f t="shared" si="1268"/>
        <v>4</v>
      </c>
      <c r="DB290" s="437">
        <f t="shared" si="1269"/>
        <v>4</v>
      </c>
      <c r="DC290" s="437">
        <f t="shared" si="1270"/>
        <v>4</v>
      </c>
      <c r="DD290" s="437">
        <f t="shared" si="1271"/>
        <v>1</v>
      </c>
      <c r="DE290" s="437">
        <f t="shared" si="1305"/>
        <v>0</v>
      </c>
      <c r="DF290" s="437">
        <f t="shared" si="1272"/>
        <v>0</v>
      </c>
      <c r="DG290" s="496">
        <f t="shared" si="1273"/>
        <v>1</v>
      </c>
      <c r="DH290" s="496">
        <f t="shared" si="1274"/>
        <v>1</v>
      </c>
      <c r="DI290" s="496">
        <f t="shared" si="1275"/>
        <v>1</v>
      </c>
      <c r="DJ290" s="496">
        <f t="shared" si="1276"/>
        <v>2</v>
      </c>
      <c r="DK290" s="437">
        <f t="shared" si="1277"/>
        <v>0</v>
      </c>
      <c r="DL290" s="633"/>
      <c r="DM290" s="633"/>
      <c r="DO290" s="447" t="e">
        <f t="shared" si="1281"/>
        <v>#REF!</v>
      </c>
      <c r="DP290" s="447" t="e">
        <f t="shared" si="1282"/>
        <v>#REF!</v>
      </c>
      <c r="DQ290" s="447" t="e">
        <f t="shared" si="1283"/>
        <v>#REF!</v>
      </c>
      <c r="DR290" s="447" t="e">
        <f t="shared" si="1284"/>
        <v>#REF!</v>
      </c>
      <c r="DS290" s="447" t="e">
        <f t="shared" si="1285"/>
        <v>#REF!</v>
      </c>
      <c r="DT290" s="447" t="e">
        <f t="shared" si="1286"/>
        <v>#REF!</v>
      </c>
      <c r="DU290" s="447" t="e">
        <f t="shared" si="1287"/>
        <v>#REF!</v>
      </c>
      <c r="DV290" s="447" t="e">
        <f t="shared" si="1288"/>
        <v>#REF!</v>
      </c>
      <c r="DW290" s="447" t="e">
        <f t="shared" si="1289"/>
        <v>#REF!</v>
      </c>
      <c r="DX290" s="447" t="e">
        <f t="shared" si="1290"/>
        <v>#REF!</v>
      </c>
      <c r="DY290" s="447" t="e">
        <f t="shared" si="1291"/>
        <v>#REF!</v>
      </c>
      <c r="DZ290" s="447" t="e">
        <f t="shared" si="1292"/>
        <v>#REF!</v>
      </c>
      <c r="EA290" s="447" t="e">
        <f t="shared" si="1293"/>
        <v>#REF!</v>
      </c>
      <c r="EB290" s="447" t="e">
        <f t="shared" si="1294"/>
        <v>#REF!</v>
      </c>
      <c r="EC290" s="447" t="e">
        <f t="shared" si="1295"/>
        <v>#REF!</v>
      </c>
      <c r="ED290" s="447" t="e">
        <f t="shared" si="1296"/>
        <v>#REF!</v>
      </c>
      <c r="EE290" s="240" t="e">
        <f t="shared" si="1297"/>
        <v>#REF!</v>
      </c>
    </row>
    <row r="291" spans="1:135" ht="16.5">
      <c r="A291" s="51" t="s">
        <v>1472</v>
      </c>
      <c r="B291" s="216" t="s">
        <v>31</v>
      </c>
      <c r="D291" s="216" t="s">
        <v>1089</v>
      </c>
      <c r="E291" s="216" t="s">
        <v>1040</v>
      </c>
      <c r="F291" s="216" t="s">
        <v>1089</v>
      </c>
      <c r="G291" s="411" t="s">
        <v>267</v>
      </c>
      <c r="H291" s="226">
        <v>7</v>
      </c>
      <c r="I291" s="227">
        <v>2</v>
      </c>
      <c r="J291" s="225">
        <v>21</v>
      </c>
      <c r="K291" s="227">
        <v>0</v>
      </c>
      <c r="L291" s="558">
        <f>+J291</f>
        <v>21</v>
      </c>
      <c r="M291" s="559" t="s">
        <v>1823</v>
      </c>
      <c r="N291" s="225">
        <v>18</v>
      </c>
      <c r="O291" s="227"/>
      <c r="P291" s="225">
        <v>17</v>
      </c>
      <c r="Q291" s="226">
        <v>0</v>
      </c>
      <c r="R291" s="241">
        <f t="shared" ref="R291:R294" si="1310">+P291</f>
        <v>17</v>
      </c>
      <c r="S291" s="242" t="s">
        <v>1823</v>
      </c>
      <c r="T291" s="226">
        <v>16</v>
      </c>
      <c r="U291" s="227">
        <v>5</v>
      </c>
      <c r="V291" s="225">
        <v>14</v>
      </c>
      <c r="W291" s="227">
        <v>6</v>
      </c>
      <c r="X291" s="226">
        <v>17</v>
      </c>
      <c r="Y291" s="226">
        <v>6</v>
      </c>
      <c r="Z291" s="560">
        <f>+AB291</f>
        <v>15</v>
      </c>
      <c r="AA291" s="558">
        <f>+AC291</f>
        <v>1</v>
      </c>
      <c r="AB291" s="523">
        <v>15</v>
      </c>
      <c r="AC291" s="541">
        <v>1</v>
      </c>
      <c r="AD291" s="263">
        <v>13</v>
      </c>
      <c r="AE291" s="264">
        <v>0</v>
      </c>
      <c r="AF291" s="226">
        <v>13</v>
      </c>
      <c r="AG291" s="227">
        <v>0</v>
      </c>
      <c r="AH291" s="558">
        <f t="shared" si="1308"/>
        <v>11</v>
      </c>
      <c r="AI291" s="564">
        <f>+AL291</f>
        <v>3</v>
      </c>
      <c r="AJ291" s="374"/>
      <c r="AK291" s="523">
        <v>11</v>
      </c>
      <c r="AL291" s="524">
        <v>3</v>
      </c>
      <c r="AM291" s="239">
        <f t="shared" si="1309"/>
        <v>11</v>
      </c>
      <c r="AN291" s="239">
        <f>+AL291</f>
        <v>3</v>
      </c>
      <c r="AO291" s="523">
        <v>13</v>
      </c>
      <c r="AP291" s="524">
        <v>1</v>
      </c>
      <c r="AQ291" s="239">
        <f t="shared" ref="AQ291:AQ298" si="1311">+AO291</f>
        <v>13</v>
      </c>
      <c r="AR291" s="242" t="s">
        <v>1823</v>
      </c>
      <c r="AS291" s="229">
        <v>13</v>
      </c>
      <c r="AT291" s="230">
        <v>0</v>
      </c>
      <c r="AU291" s="229">
        <v>15</v>
      </c>
      <c r="AV291" s="230">
        <v>0</v>
      </c>
      <c r="AW291" s="229"/>
      <c r="AX291" s="229"/>
      <c r="AY291" s="241">
        <f t="shared" ref="AY291:AY292" si="1312">+BA291</f>
        <v>17</v>
      </c>
      <c r="AZ291" s="242" t="s">
        <v>1823</v>
      </c>
      <c r="BA291" s="241">
        <f t="shared" ref="BA291:BA292" si="1313">+BC291</f>
        <v>17</v>
      </c>
      <c r="BB291" s="242" t="s">
        <v>1823</v>
      </c>
      <c r="BC291" s="241">
        <f t="shared" ref="BC291:BC292" si="1314">+BE291</f>
        <v>17</v>
      </c>
      <c r="BD291" s="242" t="s">
        <v>1823</v>
      </c>
      <c r="BE291" s="229">
        <v>17</v>
      </c>
      <c r="BF291" s="229">
        <v>0</v>
      </c>
      <c r="BG291" s="241">
        <f>+BI291</f>
        <v>16</v>
      </c>
      <c r="BH291" s="242" t="s">
        <v>1823</v>
      </c>
      <c r="BI291" s="229">
        <v>16</v>
      </c>
      <c r="BJ291" s="230">
        <v>0</v>
      </c>
      <c r="BK291" s="241">
        <f>+BI291</f>
        <v>16</v>
      </c>
      <c r="BL291" s="242" t="s">
        <v>1823</v>
      </c>
      <c r="BM291" s="241">
        <f>+BK291</f>
        <v>16</v>
      </c>
      <c r="BN291" s="242" t="s">
        <v>1823</v>
      </c>
      <c r="BO291" s="247"/>
      <c r="BP291" s="248"/>
      <c r="BQ291" s="249"/>
      <c r="BR291" s="248"/>
      <c r="BS291" s="249"/>
      <c r="BT291" s="248"/>
      <c r="BU291" s="249"/>
      <c r="BV291" s="248"/>
      <c r="BW291" s="249"/>
      <c r="BX291" s="248"/>
      <c r="BY291" s="249"/>
      <c r="BZ291" s="248"/>
      <c r="CA291" s="249"/>
      <c r="CB291" s="250" t="s">
        <v>571</v>
      </c>
      <c r="CC291" s="238" t="s">
        <v>683</v>
      </c>
      <c r="CD291" s="238"/>
      <c r="CE291" s="226"/>
      <c r="CF291" s="227"/>
      <c r="CQ291" s="240">
        <f t="shared" si="1303"/>
        <v>21</v>
      </c>
      <c r="CT291" s="437">
        <f t="shared" si="1261"/>
        <v>9</v>
      </c>
      <c r="CU291" s="437">
        <f t="shared" si="1262"/>
        <v>21</v>
      </c>
      <c r="CV291" s="437">
        <f t="shared" si="1304"/>
        <v>21</v>
      </c>
      <c r="CW291" s="437">
        <f t="shared" si="1264"/>
        <v>18</v>
      </c>
      <c r="CX291" s="437">
        <f t="shared" si="1265"/>
        <v>17</v>
      </c>
      <c r="CY291" s="437">
        <f t="shared" si="1266"/>
        <v>17</v>
      </c>
      <c r="CZ291" s="437">
        <f t="shared" si="1267"/>
        <v>21</v>
      </c>
      <c r="DA291" s="437">
        <f t="shared" si="1268"/>
        <v>20</v>
      </c>
      <c r="DB291" s="437">
        <f t="shared" si="1269"/>
        <v>23</v>
      </c>
      <c r="DC291" s="437">
        <f t="shared" si="1270"/>
        <v>16</v>
      </c>
      <c r="DD291" s="437">
        <f t="shared" si="1271"/>
        <v>16</v>
      </c>
      <c r="DE291" s="437">
        <f t="shared" si="1305"/>
        <v>13</v>
      </c>
      <c r="DF291" s="437">
        <f t="shared" si="1272"/>
        <v>13</v>
      </c>
      <c r="DG291" s="496">
        <f t="shared" si="1273"/>
        <v>14</v>
      </c>
      <c r="DH291" s="496">
        <f t="shared" si="1274"/>
        <v>14</v>
      </c>
      <c r="DI291" s="496">
        <f t="shared" si="1275"/>
        <v>14</v>
      </c>
      <c r="DJ291" s="496">
        <f t="shared" si="1276"/>
        <v>14</v>
      </c>
      <c r="DK291" s="437">
        <f t="shared" si="1277"/>
        <v>13</v>
      </c>
      <c r="DL291" s="633"/>
      <c r="DM291" s="633"/>
      <c r="DO291" s="447" t="e">
        <f t="shared" si="1281"/>
        <v>#REF!</v>
      </c>
      <c r="DP291" s="447" t="e">
        <f t="shared" si="1282"/>
        <v>#REF!</v>
      </c>
      <c r="DQ291" s="447" t="e">
        <f t="shared" si="1283"/>
        <v>#REF!</v>
      </c>
      <c r="DR291" s="447" t="e">
        <f t="shared" si="1284"/>
        <v>#REF!</v>
      </c>
      <c r="DS291" s="447" t="e">
        <f t="shared" si="1285"/>
        <v>#REF!</v>
      </c>
      <c r="DT291" s="447" t="e">
        <f t="shared" si="1286"/>
        <v>#REF!</v>
      </c>
      <c r="DU291" s="447" t="e">
        <f t="shared" si="1287"/>
        <v>#REF!</v>
      </c>
      <c r="DV291" s="447" t="e">
        <f t="shared" si="1288"/>
        <v>#REF!</v>
      </c>
      <c r="DW291" s="447" t="e">
        <f t="shared" si="1289"/>
        <v>#REF!</v>
      </c>
      <c r="DX291" s="447" t="e">
        <f t="shared" si="1290"/>
        <v>#REF!</v>
      </c>
      <c r="DY291" s="447" t="e">
        <f t="shared" si="1291"/>
        <v>#REF!</v>
      </c>
      <c r="DZ291" s="447" t="e">
        <f t="shared" si="1292"/>
        <v>#REF!</v>
      </c>
      <c r="EA291" s="447" t="e">
        <f t="shared" si="1293"/>
        <v>#REF!</v>
      </c>
      <c r="EB291" s="447" t="e">
        <f t="shared" si="1294"/>
        <v>#REF!</v>
      </c>
      <c r="EC291" s="447" t="e">
        <f t="shared" si="1295"/>
        <v>#REF!</v>
      </c>
      <c r="ED291" s="447" t="e">
        <f t="shared" si="1296"/>
        <v>#REF!</v>
      </c>
      <c r="EE291" s="240" t="e">
        <f t="shared" si="1297"/>
        <v>#REF!</v>
      </c>
    </row>
    <row r="292" spans="1:135" ht="16.5">
      <c r="A292" s="216" t="s">
        <v>1227</v>
      </c>
      <c r="B292" s="216" t="s">
        <v>31</v>
      </c>
      <c r="D292" s="216" t="s">
        <v>1089</v>
      </c>
      <c r="E292" s="216" t="s">
        <v>1040</v>
      </c>
      <c r="F292" s="216" t="s">
        <v>1089</v>
      </c>
      <c r="G292" s="411" t="s">
        <v>357</v>
      </c>
      <c r="H292" s="226">
        <v>8</v>
      </c>
      <c r="I292" s="227">
        <v>0</v>
      </c>
      <c r="J292" s="225">
        <v>7</v>
      </c>
      <c r="K292" s="227">
        <v>0</v>
      </c>
      <c r="L292" s="239">
        <f>+J292</f>
        <v>7</v>
      </c>
      <c r="M292" s="242" t="s">
        <v>1823</v>
      </c>
      <c r="N292" s="225">
        <v>14</v>
      </c>
      <c r="O292" s="227">
        <v>0</v>
      </c>
      <c r="P292" s="225">
        <v>14</v>
      </c>
      <c r="Q292" s="226">
        <v>0</v>
      </c>
      <c r="R292" s="241">
        <f t="shared" si="1310"/>
        <v>14</v>
      </c>
      <c r="S292" s="242" t="s">
        <v>1823</v>
      </c>
      <c r="T292" s="226">
        <v>7</v>
      </c>
      <c r="U292" s="227">
        <v>0</v>
      </c>
      <c r="V292" s="225">
        <v>7</v>
      </c>
      <c r="W292" s="227">
        <v>0</v>
      </c>
      <c r="X292" s="226">
        <v>7</v>
      </c>
      <c r="Y292" s="226">
        <v>0</v>
      </c>
      <c r="Z292" s="20">
        <f>+AB292</f>
        <v>6</v>
      </c>
      <c r="AA292" s="252" t="s">
        <v>1823</v>
      </c>
      <c r="AB292" s="523">
        <v>6</v>
      </c>
      <c r="AC292" s="541">
        <v>0</v>
      </c>
      <c r="AD292" s="263">
        <v>4</v>
      </c>
      <c r="AE292" s="264">
        <v>0</v>
      </c>
      <c r="AF292" s="226">
        <v>5</v>
      </c>
      <c r="AG292" s="227">
        <v>0</v>
      </c>
      <c r="AH292" s="442">
        <f t="shared" si="1308"/>
        <v>12</v>
      </c>
      <c r="AI292" s="443" t="s">
        <v>1823</v>
      </c>
      <c r="AJ292" s="374"/>
      <c r="AK292" s="523">
        <v>12</v>
      </c>
      <c r="AL292" s="524">
        <v>0</v>
      </c>
      <c r="AM292" s="239">
        <f t="shared" si="1309"/>
        <v>12</v>
      </c>
      <c r="AN292" s="252" t="s">
        <v>1823</v>
      </c>
      <c r="AO292" s="523">
        <v>12</v>
      </c>
      <c r="AP292" s="524">
        <v>0</v>
      </c>
      <c r="AQ292" s="239">
        <f>+AS292</f>
        <v>11</v>
      </c>
      <c r="AR292" s="242" t="s">
        <v>1823</v>
      </c>
      <c r="AS292" s="229">
        <v>11</v>
      </c>
      <c r="AT292" s="230">
        <v>0</v>
      </c>
      <c r="AU292" s="229">
        <v>12</v>
      </c>
      <c r="AV292" s="230">
        <v>0</v>
      </c>
      <c r="AW292" s="229"/>
      <c r="AX292" s="229"/>
      <c r="AY292" s="241">
        <f t="shared" si="1312"/>
        <v>5</v>
      </c>
      <c r="AZ292" s="242" t="s">
        <v>1823</v>
      </c>
      <c r="BA292" s="241">
        <f t="shared" si="1313"/>
        <v>5</v>
      </c>
      <c r="BB292" s="242" t="s">
        <v>1823</v>
      </c>
      <c r="BC292" s="241">
        <f t="shared" si="1314"/>
        <v>5</v>
      </c>
      <c r="BD292" s="242" t="s">
        <v>1823</v>
      </c>
      <c r="BE292" s="229">
        <v>5</v>
      </c>
      <c r="BF292" s="229">
        <v>0</v>
      </c>
      <c r="BG292" s="241">
        <f>+BI292</f>
        <v>9</v>
      </c>
      <c r="BH292" s="242" t="s">
        <v>1823</v>
      </c>
      <c r="BI292" s="229">
        <v>9</v>
      </c>
      <c r="BJ292" s="230">
        <v>0</v>
      </c>
      <c r="BK292" s="241">
        <f>+BI292</f>
        <v>9</v>
      </c>
      <c r="BL292" s="242" t="s">
        <v>1823</v>
      </c>
      <c r="BM292" s="241">
        <f>+BK292</f>
        <v>9</v>
      </c>
      <c r="BN292" s="242" t="s">
        <v>1823</v>
      </c>
      <c r="BO292" s="247"/>
      <c r="BP292" s="248"/>
      <c r="BQ292" s="249"/>
      <c r="BR292" s="248"/>
      <c r="BS292" s="249"/>
      <c r="BT292" s="248"/>
      <c r="BU292" s="249"/>
      <c r="BV292" s="248"/>
      <c r="BW292" s="249"/>
      <c r="BX292" s="248"/>
      <c r="BY292" s="249"/>
      <c r="BZ292" s="248"/>
      <c r="CA292" s="249"/>
      <c r="CB292" s="250" t="s">
        <v>262</v>
      </c>
      <c r="CC292" s="238" t="s">
        <v>680</v>
      </c>
      <c r="CD292" s="238"/>
      <c r="CE292" s="226"/>
      <c r="CF292" s="227"/>
      <c r="CQ292" s="240">
        <f t="shared" si="1303"/>
        <v>14</v>
      </c>
      <c r="CT292" s="437">
        <f t="shared" si="1261"/>
        <v>8</v>
      </c>
      <c r="CU292" s="437">
        <f t="shared" si="1262"/>
        <v>7</v>
      </c>
      <c r="CV292" s="437">
        <f t="shared" si="1304"/>
        <v>7</v>
      </c>
      <c r="CW292" s="437">
        <f t="shared" si="1264"/>
        <v>14</v>
      </c>
      <c r="CX292" s="437">
        <f t="shared" si="1265"/>
        <v>14</v>
      </c>
      <c r="CY292" s="437">
        <f t="shared" si="1266"/>
        <v>14</v>
      </c>
      <c r="CZ292" s="437">
        <f t="shared" si="1267"/>
        <v>7</v>
      </c>
      <c r="DA292" s="437">
        <f t="shared" si="1268"/>
        <v>7</v>
      </c>
      <c r="DB292" s="437">
        <f t="shared" si="1269"/>
        <v>7</v>
      </c>
      <c r="DC292" s="437">
        <f t="shared" si="1270"/>
        <v>6</v>
      </c>
      <c r="DD292" s="437">
        <f t="shared" si="1271"/>
        <v>6</v>
      </c>
      <c r="DE292" s="437">
        <f t="shared" si="1305"/>
        <v>4</v>
      </c>
      <c r="DF292" s="437">
        <f t="shared" si="1272"/>
        <v>5</v>
      </c>
      <c r="DG292" s="496">
        <f t="shared" si="1273"/>
        <v>12</v>
      </c>
      <c r="DH292" s="496">
        <f t="shared" si="1274"/>
        <v>12</v>
      </c>
      <c r="DI292" s="496">
        <f t="shared" si="1275"/>
        <v>12</v>
      </c>
      <c r="DJ292" s="496">
        <f t="shared" si="1276"/>
        <v>12</v>
      </c>
      <c r="DK292" s="437">
        <f t="shared" si="1277"/>
        <v>11</v>
      </c>
      <c r="DL292" s="633"/>
      <c r="DM292" s="633"/>
      <c r="DO292" s="447" t="e">
        <f t="shared" si="1281"/>
        <v>#REF!</v>
      </c>
      <c r="DP292" s="447" t="e">
        <f t="shared" si="1282"/>
        <v>#REF!</v>
      </c>
      <c r="DQ292" s="447" t="e">
        <f t="shared" si="1283"/>
        <v>#REF!</v>
      </c>
      <c r="DR292" s="447" t="e">
        <f t="shared" si="1284"/>
        <v>#REF!</v>
      </c>
      <c r="DS292" s="447" t="e">
        <f t="shared" si="1285"/>
        <v>#REF!</v>
      </c>
      <c r="DT292" s="447" t="e">
        <f t="shared" si="1286"/>
        <v>#REF!</v>
      </c>
      <c r="DU292" s="447" t="e">
        <f t="shared" si="1287"/>
        <v>#REF!</v>
      </c>
      <c r="DV292" s="447" t="e">
        <f t="shared" si="1288"/>
        <v>#REF!</v>
      </c>
      <c r="DW292" s="447" t="e">
        <f t="shared" si="1289"/>
        <v>#REF!</v>
      </c>
      <c r="DX292" s="447" t="e">
        <f t="shared" si="1290"/>
        <v>#REF!</v>
      </c>
      <c r="DY292" s="447" t="e">
        <f t="shared" si="1291"/>
        <v>#REF!</v>
      </c>
      <c r="DZ292" s="447" t="e">
        <f t="shared" si="1292"/>
        <v>#REF!</v>
      </c>
      <c r="EA292" s="447" t="e">
        <f t="shared" si="1293"/>
        <v>#REF!</v>
      </c>
      <c r="EB292" s="447" t="e">
        <f t="shared" si="1294"/>
        <v>#REF!</v>
      </c>
      <c r="EC292" s="447" t="e">
        <f t="shared" si="1295"/>
        <v>#REF!</v>
      </c>
      <c r="ED292" s="447" t="e">
        <f t="shared" si="1296"/>
        <v>#REF!</v>
      </c>
      <c r="EE292" s="240" t="e">
        <f t="shared" si="1297"/>
        <v>#REF!</v>
      </c>
    </row>
    <row r="293" spans="1:135" ht="16.5">
      <c r="A293" s="216" t="s">
        <v>1227</v>
      </c>
      <c r="B293" s="216" t="s">
        <v>31</v>
      </c>
      <c r="D293" s="216" t="s">
        <v>1089</v>
      </c>
      <c r="E293" s="216" t="s">
        <v>1040</v>
      </c>
      <c r="F293" s="216" t="s">
        <v>1089</v>
      </c>
      <c r="G293" s="411" t="s">
        <v>356</v>
      </c>
      <c r="H293" s="226">
        <v>13</v>
      </c>
      <c r="I293" s="262">
        <v>0</v>
      </c>
      <c r="J293" s="225">
        <v>11</v>
      </c>
      <c r="K293" s="227">
        <v>0</v>
      </c>
      <c r="L293" s="558">
        <f>+J293</f>
        <v>11</v>
      </c>
      <c r="M293" s="559" t="s">
        <v>1823</v>
      </c>
      <c r="N293" s="225">
        <v>9</v>
      </c>
      <c r="O293" s="227">
        <v>0</v>
      </c>
      <c r="P293" s="225">
        <v>9</v>
      </c>
      <c r="Q293" s="335">
        <v>0</v>
      </c>
      <c r="R293" s="241">
        <f t="shared" si="1310"/>
        <v>9</v>
      </c>
      <c r="S293" s="242" t="s">
        <v>1823</v>
      </c>
      <c r="T293" s="226">
        <v>8</v>
      </c>
      <c r="U293" s="227">
        <v>0</v>
      </c>
      <c r="V293" s="225">
        <v>14</v>
      </c>
      <c r="W293" s="227">
        <v>0</v>
      </c>
      <c r="X293" s="226">
        <v>11</v>
      </c>
      <c r="Y293" s="226">
        <v>0</v>
      </c>
      <c r="Z293" s="241">
        <f>+X293</f>
        <v>11</v>
      </c>
      <c r="AA293" s="252" t="s">
        <v>1823</v>
      </c>
      <c r="AB293" s="523">
        <v>11</v>
      </c>
      <c r="AC293" s="541">
        <v>0</v>
      </c>
      <c r="AD293" s="263">
        <v>6</v>
      </c>
      <c r="AE293" s="264">
        <v>0</v>
      </c>
      <c r="AF293" s="226">
        <v>12</v>
      </c>
      <c r="AG293" s="227">
        <v>0</v>
      </c>
      <c r="AH293" s="239">
        <f t="shared" si="1308"/>
        <v>12</v>
      </c>
      <c r="AI293" s="242" t="s">
        <v>1823</v>
      </c>
      <c r="AJ293" s="374"/>
      <c r="AK293" s="523">
        <v>12</v>
      </c>
      <c r="AL293" s="524">
        <v>0</v>
      </c>
      <c r="AM293" s="239">
        <f t="shared" si="1309"/>
        <v>12</v>
      </c>
      <c r="AN293" s="252" t="s">
        <v>1823</v>
      </c>
      <c r="AO293" s="523">
        <v>5</v>
      </c>
      <c r="AP293" s="524">
        <v>0</v>
      </c>
      <c r="AQ293" s="239">
        <f t="shared" si="1311"/>
        <v>5</v>
      </c>
      <c r="AR293" s="242" t="s">
        <v>1823</v>
      </c>
      <c r="AS293" s="229">
        <v>7</v>
      </c>
      <c r="AT293" s="230">
        <v>0</v>
      </c>
      <c r="AU293" s="229">
        <v>1</v>
      </c>
      <c r="AV293" s="230">
        <v>0</v>
      </c>
      <c r="AW293" s="229"/>
      <c r="AX293" s="229"/>
      <c r="AY293" s="241">
        <f t="shared" ref="AY293" si="1315">+BA293</f>
        <v>2</v>
      </c>
      <c r="AZ293" s="242" t="s">
        <v>1823</v>
      </c>
      <c r="BA293" s="241">
        <f t="shared" ref="BA293" si="1316">+BC293</f>
        <v>2</v>
      </c>
      <c r="BB293" s="242" t="s">
        <v>1823</v>
      </c>
      <c r="BC293" s="241">
        <f t="shared" ref="BC293" si="1317">+BE293</f>
        <v>2</v>
      </c>
      <c r="BD293" s="242" t="s">
        <v>1823</v>
      </c>
      <c r="BE293" s="229">
        <v>2</v>
      </c>
      <c r="BF293" s="229">
        <v>0</v>
      </c>
      <c r="BG293" s="241">
        <f>+BI293</f>
        <v>9</v>
      </c>
      <c r="BH293" s="242" t="s">
        <v>1823</v>
      </c>
      <c r="BI293" s="229">
        <v>9</v>
      </c>
      <c r="BJ293" s="230">
        <v>0</v>
      </c>
      <c r="BK293" s="241">
        <f>+BI293</f>
        <v>9</v>
      </c>
      <c r="BL293" s="242" t="s">
        <v>1823</v>
      </c>
      <c r="BM293" s="241">
        <f>+BK293</f>
        <v>9</v>
      </c>
      <c r="BN293" s="242" t="s">
        <v>1823</v>
      </c>
      <c r="BO293" s="247"/>
      <c r="BP293" s="248"/>
      <c r="BQ293" s="249"/>
      <c r="BR293" s="248"/>
      <c r="BS293" s="249"/>
      <c r="BT293" s="248"/>
      <c r="BU293" s="249"/>
      <c r="BV293" s="248"/>
      <c r="BW293" s="249"/>
      <c r="BX293" s="248"/>
      <c r="BY293" s="249"/>
      <c r="BZ293" s="248"/>
      <c r="CA293" s="249"/>
      <c r="CB293" s="250" t="s">
        <v>260</v>
      </c>
      <c r="CC293" s="238" t="s">
        <v>681</v>
      </c>
      <c r="CD293" s="238"/>
      <c r="CE293" s="226"/>
      <c r="CF293" s="227"/>
      <c r="CQ293" s="240">
        <f t="shared" si="1303"/>
        <v>14</v>
      </c>
      <c r="CT293" s="437">
        <f t="shared" si="1261"/>
        <v>13</v>
      </c>
      <c r="CU293" s="437">
        <f t="shared" si="1262"/>
        <v>11</v>
      </c>
      <c r="CV293" s="437">
        <f t="shared" si="1304"/>
        <v>11</v>
      </c>
      <c r="CW293" s="437">
        <f t="shared" si="1264"/>
        <v>9</v>
      </c>
      <c r="CX293" s="437">
        <f t="shared" si="1265"/>
        <v>9</v>
      </c>
      <c r="CY293" s="437">
        <f t="shared" si="1266"/>
        <v>9</v>
      </c>
      <c r="CZ293" s="437">
        <f t="shared" si="1267"/>
        <v>8</v>
      </c>
      <c r="DA293" s="437">
        <f t="shared" si="1268"/>
        <v>14</v>
      </c>
      <c r="DB293" s="437">
        <f t="shared" si="1269"/>
        <v>11</v>
      </c>
      <c r="DC293" s="437">
        <f t="shared" si="1270"/>
        <v>11</v>
      </c>
      <c r="DD293" s="437">
        <f t="shared" si="1271"/>
        <v>11</v>
      </c>
      <c r="DE293" s="437">
        <f t="shared" si="1305"/>
        <v>6</v>
      </c>
      <c r="DF293" s="437">
        <f t="shared" si="1272"/>
        <v>12</v>
      </c>
      <c r="DG293" s="496">
        <f t="shared" si="1273"/>
        <v>12</v>
      </c>
      <c r="DH293" s="496">
        <f t="shared" si="1274"/>
        <v>12</v>
      </c>
      <c r="DI293" s="496">
        <f t="shared" si="1275"/>
        <v>12</v>
      </c>
      <c r="DJ293" s="496">
        <f t="shared" si="1276"/>
        <v>5</v>
      </c>
      <c r="DK293" s="437">
        <f t="shared" si="1277"/>
        <v>5</v>
      </c>
      <c r="DL293" s="633"/>
      <c r="DM293" s="633"/>
      <c r="DO293" s="447" t="e">
        <f t="shared" si="1281"/>
        <v>#REF!</v>
      </c>
      <c r="DP293" s="447" t="e">
        <f t="shared" si="1282"/>
        <v>#REF!</v>
      </c>
      <c r="DQ293" s="447" t="e">
        <f t="shared" si="1283"/>
        <v>#REF!</v>
      </c>
      <c r="DR293" s="447" t="e">
        <f t="shared" si="1284"/>
        <v>#REF!</v>
      </c>
      <c r="DS293" s="447" t="e">
        <f t="shared" si="1285"/>
        <v>#REF!</v>
      </c>
      <c r="DT293" s="447" t="e">
        <f t="shared" si="1286"/>
        <v>#REF!</v>
      </c>
      <c r="DU293" s="447" t="e">
        <f t="shared" si="1287"/>
        <v>#REF!</v>
      </c>
      <c r="DV293" s="447" t="e">
        <f t="shared" si="1288"/>
        <v>#REF!</v>
      </c>
      <c r="DW293" s="447" t="e">
        <f t="shared" si="1289"/>
        <v>#REF!</v>
      </c>
      <c r="DX293" s="447" t="e">
        <f t="shared" si="1290"/>
        <v>#REF!</v>
      </c>
      <c r="DY293" s="447" t="e">
        <f t="shared" si="1291"/>
        <v>#REF!</v>
      </c>
      <c r="DZ293" s="447" t="e">
        <f t="shared" si="1292"/>
        <v>#REF!</v>
      </c>
      <c r="EA293" s="447" t="e">
        <f t="shared" si="1293"/>
        <v>#REF!</v>
      </c>
      <c r="EB293" s="447" t="e">
        <f t="shared" si="1294"/>
        <v>#REF!</v>
      </c>
      <c r="EC293" s="447" t="e">
        <f t="shared" si="1295"/>
        <v>#REF!</v>
      </c>
      <c r="ED293" s="447" t="e">
        <f t="shared" si="1296"/>
        <v>#REF!</v>
      </c>
      <c r="EE293" s="240" t="e">
        <f t="shared" si="1297"/>
        <v>#REF!</v>
      </c>
    </row>
    <row r="294" spans="1:135" ht="16.5">
      <c r="A294" s="216" t="s">
        <v>1227</v>
      </c>
      <c r="B294" s="216" t="s">
        <v>31</v>
      </c>
      <c r="D294" s="216" t="s">
        <v>1089</v>
      </c>
      <c r="E294" s="216" t="s">
        <v>1040</v>
      </c>
      <c r="F294" s="216" t="s">
        <v>1089</v>
      </c>
      <c r="G294" s="411" t="s">
        <v>361</v>
      </c>
      <c r="H294" s="226">
        <v>6</v>
      </c>
      <c r="I294" s="227">
        <v>3</v>
      </c>
      <c r="J294" s="226">
        <v>6</v>
      </c>
      <c r="K294" s="227">
        <v>0</v>
      </c>
      <c r="L294" s="239">
        <f>+J294</f>
        <v>6</v>
      </c>
      <c r="M294" s="559" t="s">
        <v>1823</v>
      </c>
      <c r="N294" s="225">
        <v>11</v>
      </c>
      <c r="O294" s="227">
        <v>0</v>
      </c>
      <c r="P294" s="225">
        <v>9</v>
      </c>
      <c r="Q294" s="335">
        <v>0</v>
      </c>
      <c r="R294" s="241">
        <f t="shared" si="1310"/>
        <v>9</v>
      </c>
      <c r="S294" s="242" t="s">
        <v>1823</v>
      </c>
      <c r="T294" s="226">
        <v>4</v>
      </c>
      <c r="U294" s="227">
        <v>0</v>
      </c>
      <c r="V294" s="225">
        <v>5</v>
      </c>
      <c r="W294" s="227">
        <v>0</v>
      </c>
      <c r="X294" s="226">
        <v>5</v>
      </c>
      <c r="Y294" s="226">
        <v>0</v>
      </c>
      <c r="Z294" s="241">
        <f>+X294</f>
        <v>5</v>
      </c>
      <c r="AA294" s="252" t="s">
        <v>1823</v>
      </c>
      <c r="AB294" s="523">
        <v>6</v>
      </c>
      <c r="AC294" s="541">
        <v>0</v>
      </c>
      <c r="AD294" s="263">
        <v>5</v>
      </c>
      <c r="AE294" s="264">
        <v>0</v>
      </c>
      <c r="AF294" s="226">
        <v>5</v>
      </c>
      <c r="AG294" s="227">
        <v>0</v>
      </c>
      <c r="AH294" s="558">
        <f t="shared" si="1308"/>
        <v>3</v>
      </c>
      <c r="AI294" s="564">
        <f>+AL294</f>
        <v>3</v>
      </c>
      <c r="AJ294" s="374"/>
      <c r="AK294" s="523">
        <v>3</v>
      </c>
      <c r="AL294" s="524">
        <v>3</v>
      </c>
      <c r="AM294" s="239">
        <f t="shared" si="1309"/>
        <v>3</v>
      </c>
      <c r="AN294" s="239">
        <f>+AL294</f>
        <v>3</v>
      </c>
      <c r="AO294" s="523">
        <v>5</v>
      </c>
      <c r="AP294" s="524">
        <v>3</v>
      </c>
      <c r="AQ294" s="239">
        <f t="shared" si="1311"/>
        <v>5</v>
      </c>
      <c r="AR294" s="21">
        <f>+AP294</f>
        <v>3</v>
      </c>
      <c r="AS294" s="229">
        <v>8</v>
      </c>
      <c r="AT294" s="230">
        <v>0</v>
      </c>
      <c r="AU294" s="229">
        <v>7</v>
      </c>
      <c r="AV294" s="230">
        <v>0</v>
      </c>
      <c r="AW294" s="229"/>
      <c r="AX294" s="229"/>
      <c r="AY294" s="241">
        <f t="shared" ref="AY294" si="1318">+BA294</f>
        <v>3</v>
      </c>
      <c r="AZ294" s="242" t="s">
        <v>1823</v>
      </c>
      <c r="BA294" s="241">
        <f t="shared" ref="BA294" si="1319">+BC294</f>
        <v>3</v>
      </c>
      <c r="BB294" s="242" t="s">
        <v>1823</v>
      </c>
      <c r="BC294" s="241">
        <f t="shared" ref="BC294" si="1320">+BE294</f>
        <v>3</v>
      </c>
      <c r="BD294" s="242" t="s">
        <v>1823</v>
      </c>
      <c r="BE294" s="229">
        <v>3</v>
      </c>
      <c r="BF294" s="229">
        <v>0</v>
      </c>
      <c r="BG294" s="241">
        <f>+BI294</f>
        <v>0</v>
      </c>
      <c r="BH294" s="242" t="s">
        <v>1823</v>
      </c>
      <c r="BI294" s="229">
        <v>0</v>
      </c>
      <c r="BJ294" s="230">
        <v>0</v>
      </c>
      <c r="BK294" s="241">
        <v>0</v>
      </c>
      <c r="BL294" s="242" t="s">
        <v>1823</v>
      </c>
      <c r="BM294" s="241">
        <v>0</v>
      </c>
      <c r="BN294" s="242" t="s">
        <v>1823</v>
      </c>
      <c r="BO294" s="247"/>
      <c r="BP294" s="248"/>
      <c r="BQ294" s="249"/>
      <c r="BR294" s="248"/>
      <c r="BS294" s="249"/>
      <c r="BT294" s="248"/>
      <c r="BU294" s="249"/>
      <c r="BV294" s="248"/>
      <c r="BW294" s="249"/>
      <c r="BX294" s="248"/>
      <c r="BY294" s="249"/>
      <c r="BZ294" s="248"/>
      <c r="CA294" s="249"/>
      <c r="CB294" s="236" t="s">
        <v>989</v>
      </c>
      <c r="CC294" s="238"/>
      <c r="CD294" s="238"/>
      <c r="CE294" s="226"/>
      <c r="CF294" s="227"/>
      <c r="CQ294" s="240">
        <f t="shared" si="1303"/>
        <v>11</v>
      </c>
      <c r="CT294" s="437">
        <f t="shared" si="1261"/>
        <v>9</v>
      </c>
      <c r="CU294" s="437">
        <f t="shared" si="1262"/>
        <v>6</v>
      </c>
      <c r="CV294" s="437">
        <f t="shared" si="1304"/>
        <v>6</v>
      </c>
      <c r="CW294" s="437">
        <f t="shared" si="1264"/>
        <v>11</v>
      </c>
      <c r="CX294" s="437">
        <f t="shared" si="1265"/>
        <v>9</v>
      </c>
      <c r="CY294" s="437">
        <f t="shared" si="1266"/>
        <v>9</v>
      </c>
      <c r="CZ294" s="437">
        <f t="shared" si="1267"/>
        <v>4</v>
      </c>
      <c r="DA294" s="437">
        <f t="shared" si="1268"/>
        <v>5</v>
      </c>
      <c r="DB294" s="437">
        <f t="shared" si="1269"/>
        <v>5</v>
      </c>
      <c r="DC294" s="437">
        <f t="shared" si="1270"/>
        <v>5</v>
      </c>
      <c r="DD294" s="437">
        <f t="shared" si="1271"/>
        <v>6</v>
      </c>
      <c r="DE294" s="437">
        <f t="shared" si="1305"/>
        <v>5</v>
      </c>
      <c r="DF294" s="437">
        <f t="shared" si="1272"/>
        <v>5</v>
      </c>
      <c r="DG294" s="496">
        <f t="shared" si="1273"/>
        <v>6</v>
      </c>
      <c r="DH294" s="496">
        <f t="shared" si="1274"/>
        <v>6</v>
      </c>
      <c r="DI294" s="496">
        <f t="shared" si="1275"/>
        <v>6</v>
      </c>
      <c r="DJ294" s="496">
        <f t="shared" si="1276"/>
        <v>8</v>
      </c>
      <c r="DK294" s="437">
        <f t="shared" si="1277"/>
        <v>8</v>
      </c>
      <c r="DL294" s="633"/>
      <c r="DM294" s="633"/>
      <c r="DO294" s="447" t="e">
        <f t="shared" si="1281"/>
        <v>#REF!</v>
      </c>
      <c r="DP294" s="447" t="e">
        <f t="shared" si="1282"/>
        <v>#REF!</v>
      </c>
      <c r="DQ294" s="447" t="e">
        <f t="shared" si="1283"/>
        <v>#REF!</v>
      </c>
      <c r="DR294" s="447" t="e">
        <f t="shared" si="1284"/>
        <v>#REF!</v>
      </c>
      <c r="DS294" s="447" t="e">
        <f t="shared" si="1285"/>
        <v>#REF!</v>
      </c>
      <c r="DT294" s="447" t="e">
        <f t="shared" si="1286"/>
        <v>#REF!</v>
      </c>
      <c r="DU294" s="447" t="e">
        <f t="shared" si="1287"/>
        <v>#REF!</v>
      </c>
      <c r="DV294" s="447" t="e">
        <f t="shared" si="1288"/>
        <v>#REF!</v>
      </c>
      <c r="DW294" s="447" t="e">
        <f t="shared" si="1289"/>
        <v>#REF!</v>
      </c>
      <c r="DX294" s="447" t="e">
        <f t="shared" si="1290"/>
        <v>#REF!</v>
      </c>
      <c r="DY294" s="447" t="e">
        <f t="shared" si="1291"/>
        <v>#REF!</v>
      </c>
      <c r="DZ294" s="447" t="e">
        <f t="shared" si="1292"/>
        <v>#REF!</v>
      </c>
      <c r="EA294" s="447" t="e">
        <f t="shared" si="1293"/>
        <v>#REF!</v>
      </c>
      <c r="EB294" s="447" t="e">
        <f t="shared" si="1294"/>
        <v>#REF!</v>
      </c>
      <c r="EC294" s="447" t="e">
        <f t="shared" si="1295"/>
        <v>#REF!</v>
      </c>
      <c r="ED294" s="447" t="e">
        <f t="shared" si="1296"/>
        <v>#REF!</v>
      </c>
      <c r="EE294" s="240" t="e">
        <f t="shared" si="1297"/>
        <v>#REF!</v>
      </c>
    </row>
    <row r="295" spans="1:135">
      <c r="A295" s="51" t="s">
        <v>1232</v>
      </c>
      <c r="D295" s="216" t="s">
        <v>1089</v>
      </c>
      <c r="E295" s="216" t="s">
        <v>1040</v>
      </c>
      <c r="F295" s="216" t="s">
        <v>1089</v>
      </c>
      <c r="G295" t="s">
        <v>1612</v>
      </c>
      <c r="H295" s="226"/>
      <c r="I295" s="227"/>
      <c r="J295" s="226"/>
      <c r="K295" s="227"/>
      <c r="L295" s="239"/>
      <c r="M295" s="559"/>
      <c r="N295" s="225"/>
      <c r="O295" s="227"/>
      <c r="P295" s="225"/>
      <c r="Q295" s="335"/>
      <c r="R295" s="241"/>
      <c r="S295" s="242"/>
      <c r="T295" s="226"/>
      <c r="U295" s="227"/>
      <c r="V295" s="225"/>
      <c r="W295" s="227"/>
      <c r="X295" s="226"/>
      <c r="Y295" s="226"/>
      <c r="Z295" s="241"/>
      <c r="AA295" s="252"/>
      <c r="AB295" s="523"/>
      <c r="AC295" s="541"/>
      <c r="AD295" s="263"/>
      <c r="AE295" s="264"/>
      <c r="AF295" s="226"/>
      <c r="AG295" s="227"/>
      <c r="AH295" s="558">
        <f t="shared" si="1308"/>
        <v>0</v>
      </c>
      <c r="AI295" s="564"/>
      <c r="AJ295" s="374"/>
      <c r="AK295" s="523">
        <v>0</v>
      </c>
      <c r="AL295" s="524">
        <v>0</v>
      </c>
      <c r="AM295" s="239">
        <f t="shared" ref="AM295" si="1321">+AK295</f>
        <v>0</v>
      </c>
      <c r="AN295" s="252" t="s">
        <v>1823</v>
      </c>
      <c r="AO295" s="523">
        <v>0</v>
      </c>
      <c r="AP295" s="524">
        <v>0</v>
      </c>
      <c r="AQ295" s="239">
        <f t="shared" ref="AQ295" si="1322">+AO295</f>
        <v>0</v>
      </c>
      <c r="AR295" s="242" t="s">
        <v>1823</v>
      </c>
      <c r="AS295" s="229">
        <v>0</v>
      </c>
      <c r="AT295" s="230">
        <v>0</v>
      </c>
      <c r="AU295" s="229">
        <v>0</v>
      </c>
      <c r="AV295" s="230">
        <v>0</v>
      </c>
      <c r="AW295" s="229"/>
      <c r="AX295" s="229"/>
      <c r="AY295" s="241">
        <f t="shared" ref="AY295:AY296" si="1323">+BA295</f>
        <v>0</v>
      </c>
      <c r="AZ295" s="242" t="s">
        <v>1823</v>
      </c>
      <c r="BA295" s="241">
        <f t="shared" ref="BA295:BA296" si="1324">+BC295</f>
        <v>0</v>
      </c>
      <c r="BB295" s="242" t="s">
        <v>1823</v>
      </c>
      <c r="BC295" s="241">
        <f t="shared" ref="BC295:BC296" si="1325">+BE295</f>
        <v>0</v>
      </c>
      <c r="BD295" s="242" t="s">
        <v>1823</v>
      </c>
      <c r="BE295" s="229">
        <v>0</v>
      </c>
      <c r="BF295" s="229">
        <v>0</v>
      </c>
      <c r="BG295" s="241">
        <f>+BE295</f>
        <v>0</v>
      </c>
      <c r="BH295" s="242" t="s">
        <v>1823</v>
      </c>
      <c r="BI295" s="313">
        <v>1</v>
      </c>
      <c r="BJ295" s="244">
        <v>0</v>
      </c>
      <c r="BK295" s="241">
        <v>0</v>
      </c>
      <c r="BL295" s="242" t="s">
        <v>1823</v>
      </c>
      <c r="BM295" s="241">
        <v>0</v>
      </c>
      <c r="BN295" s="242" t="s">
        <v>1823</v>
      </c>
      <c r="BO295" s="247"/>
      <c r="BP295" s="248"/>
      <c r="BQ295" s="249"/>
      <c r="BR295" s="248"/>
      <c r="BS295" s="249"/>
      <c r="BT295" s="248"/>
      <c r="BU295" s="249"/>
      <c r="BV295" s="248"/>
      <c r="BW295" s="249"/>
      <c r="BX295" s="248"/>
      <c r="BY295" s="249"/>
      <c r="BZ295" s="248"/>
      <c r="CA295" s="249"/>
      <c r="CB295" s="236"/>
      <c r="CC295" s="238"/>
      <c r="CD295" s="238"/>
      <c r="CE295" s="226"/>
      <c r="CF295" s="227"/>
      <c r="CQ295" s="240"/>
      <c r="CT295" s="437"/>
      <c r="CU295" s="437"/>
      <c r="CV295" s="437"/>
      <c r="CW295" s="437"/>
      <c r="CX295" s="437"/>
      <c r="CY295" s="437"/>
      <c r="CZ295" s="437"/>
      <c r="DA295" s="437"/>
      <c r="DB295" s="437"/>
      <c r="DC295" s="437"/>
      <c r="DD295" s="437"/>
      <c r="DE295" s="437"/>
      <c r="DF295" s="437"/>
      <c r="DG295" s="496"/>
      <c r="DH295" s="496">
        <f t="shared" si="1274"/>
        <v>0</v>
      </c>
      <c r="DI295" s="496"/>
      <c r="DJ295" s="496">
        <f t="shared" si="1276"/>
        <v>0</v>
      </c>
      <c r="DK295" s="437"/>
      <c r="DL295" s="633"/>
      <c r="DM295" s="633"/>
      <c r="DO295" s="447"/>
      <c r="DP295" s="447"/>
      <c r="DQ295" s="447"/>
      <c r="DR295" s="447"/>
      <c r="DS295" s="447"/>
      <c r="DT295" s="447"/>
      <c r="DU295" s="447"/>
      <c r="DV295" s="447"/>
      <c r="DW295" s="447"/>
      <c r="DX295" s="447"/>
      <c r="DY295" s="447"/>
      <c r="DZ295" s="447"/>
      <c r="EA295" s="447"/>
      <c r="EB295" s="447"/>
      <c r="EC295" s="447"/>
      <c r="ED295" s="447"/>
      <c r="EE295" s="240"/>
    </row>
    <row r="296" spans="1:135" ht="16.5">
      <c r="A296" s="216" t="s">
        <v>1227</v>
      </c>
      <c r="B296" s="216" t="s">
        <v>31</v>
      </c>
      <c r="D296" s="216" t="s">
        <v>1089</v>
      </c>
      <c r="E296" s="216" t="s">
        <v>1040</v>
      </c>
      <c r="F296" s="216" t="s">
        <v>1089</v>
      </c>
      <c r="G296" s="411" t="s">
        <v>354</v>
      </c>
      <c r="H296" s="226">
        <v>3</v>
      </c>
      <c r="I296" s="227">
        <v>0</v>
      </c>
      <c r="J296" s="225">
        <v>3</v>
      </c>
      <c r="K296" s="227">
        <v>0</v>
      </c>
      <c r="L296" s="560">
        <f>+J296</f>
        <v>3</v>
      </c>
      <c r="M296" s="559" t="s">
        <v>1823</v>
      </c>
      <c r="N296" s="241">
        <v>2</v>
      </c>
      <c r="O296" s="242" t="s">
        <v>1823</v>
      </c>
      <c r="P296" s="225">
        <v>1</v>
      </c>
      <c r="Q296" s="226">
        <v>0</v>
      </c>
      <c r="R296" s="241">
        <f>+P296</f>
        <v>1</v>
      </c>
      <c r="S296" s="242" t="s">
        <v>1823</v>
      </c>
      <c r="T296" s="226">
        <v>1</v>
      </c>
      <c r="U296" s="227">
        <v>0</v>
      </c>
      <c r="V296" s="225">
        <v>2</v>
      </c>
      <c r="W296" s="227"/>
      <c r="X296" s="226">
        <v>3</v>
      </c>
      <c r="Y296" s="226">
        <v>0</v>
      </c>
      <c r="Z296" s="241">
        <f>+X296</f>
        <v>3</v>
      </c>
      <c r="AA296" s="252" t="s">
        <v>1823</v>
      </c>
      <c r="AB296" s="523">
        <v>2</v>
      </c>
      <c r="AC296" s="541">
        <v>0</v>
      </c>
      <c r="AD296" s="226">
        <v>2</v>
      </c>
      <c r="AE296" s="264">
        <v>0</v>
      </c>
      <c r="AF296" s="226">
        <v>1</v>
      </c>
      <c r="AG296" s="227">
        <v>0</v>
      </c>
      <c r="AH296" s="558">
        <f t="shared" si="1308"/>
        <v>2</v>
      </c>
      <c r="AI296" s="559" t="s">
        <v>1823</v>
      </c>
      <c r="AJ296" s="374"/>
      <c r="AK296" s="523">
        <v>2</v>
      </c>
      <c r="AL296" s="524">
        <v>0</v>
      </c>
      <c r="AM296" s="239">
        <f t="shared" si="1309"/>
        <v>2</v>
      </c>
      <c r="AN296" s="252" t="s">
        <v>1823</v>
      </c>
      <c r="AO296" s="523">
        <v>2</v>
      </c>
      <c r="AP296" s="524">
        <v>0</v>
      </c>
      <c r="AQ296" s="239">
        <f t="shared" si="1311"/>
        <v>2</v>
      </c>
      <c r="AR296" s="242" t="s">
        <v>1823</v>
      </c>
      <c r="AS296" s="225">
        <v>2</v>
      </c>
      <c r="AT296" s="227">
        <v>0</v>
      </c>
      <c r="AU296" s="225">
        <v>2</v>
      </c>
      <c r="AV296" s="227">
        <v>0</v>
      </c>
      <c r="AW296" s="226"/>
      <c r="AX296" s="226"/>
      <c r="AY296" s="241">
        <f t="shared" si="1323"/>
        <v>1</v>
      </c>
      <c r="AZ296" s="242" t="s">
        <v>1823</v>
      </c>
      <c r="BA296" s="241">
        <f t="shared" si="1324"/>
        <v>1</v>
      </c>
      <c r="BB296" s="242" t="s">
        <v>1823</v>
      </c>
      <c r="BC296" s="241">
        <f t="shared" si="1325"/>
        <v>1</v>
      </c>
      <c r="BD296" s="242" t="s">
        <v>1823</v>
      </c>
      <c r="BE296" s="226">
        <v>1</v>
      </c>
      <c r="BF296" s="226">
        <v>0</v>
      </c>
      <c r="BG296" s="241">
        <f>+BI296</f>
        <v>2</v>
      </c>
      <c r="BH296" s="242" t="s">
        <v>1823</v>
      </c>
      <c r="BI296" s="226">
        <v>2</v>
      </c>
      <c r="BJ296" s="227">
        <v>0</v>
      </c>
      <c r="BK296" s="241">
        <f>+BI296</f>
        <v>2</v>
      </c>
      <c r="BL296" s="242" t="s">
        <v>1823</v>
      </c>
      <c r="BM296" s="241">
        <f>+BK296</f>
        <v>2</v>
      </c>
      <c r="BN296" s="242" t="s">
        <v>1823</v>
      </c>
      <c r="BO296" s="247"/>
      <c r="BP296" s="248"/>
      <c r="BQ296" s="249"/>
      <c r="BR296" s="248"/>
      <c r="BS296" s="249"/>
      <c r="BT296" s="248"/>
      <c r="BU296" s="249"/>
      <c r="BV296" s="248"/>
      <c r="BW296" s="249"/>
      <c r="BX296" s="248"/>
      <c r="BY296" s="249"/>
      <c r="BZ296" s="248"/>
      <c r="CA296" s="249"/>
      <c r="CB296" s="250" t="s">
        <v>260</v>
      </c>
      <c r="CC296" s="238" t="s">
        <v>679</v>
      </c>
      <c r="CD296" s="238"/>
      <c r="CE296" s="226"/>
      <c r="CF296" s="227"/>
      <c r="CQ296" s="240">
        <f t="shared" si="1303"/>
        <v>3</v>
      </c>
      <c r="CT296" s="437">
        <f t="shared" ref="CT296:CT309" si="1326">IF(I296="nd",+H296,+H296+I296)</f>
        <v>3</v>
      </c>
      <c r="CU296" s="437">
        <f t="shared" ref="CU296:CU309" si="1327">IF(K296="nd",+J296,+J296+K296)</f>
        <v>3</v>
      </c>
      <c r="CV296" s="437">
        <f t="shared" ref="CV296:CV302" si="1328">IF(M296="nd",+L296,+L296+M296)</f>
        <v>3</v>
      </c>
      <c r="CW296" s="437">
        <f t="shared" ref="CW296:CW302" si="1329">IF(O296="nd",+N296,+N296+O296)</f>
        <v>2</v>
      </c>
      <c r="CX296" s="437">
        <f t="shared" ref="CX296:CX309" si="1330">IF(Q296="nd",+P296,+P296+Q296)</f>
        <v>1</v>
      </c>
      <c r="CY296" s="437">
        <f t="shared" ref="CY296:CY302" si="1331">IF(S296="nd",+R296,+R296+S296)</f>
        <v>1</v>
      </c>
      <c r="CZ296" s="437">
        <f t="shared" ref="CZ296:CZ309" si="1332">IF(U296="nd",+T296,+T296+U296)</f>
        <v>1</v>
      </c>
      <c r="DA296" s="437">
        <f t="shared" ref="DA296:DA309" si="1333">IF(W296="nd",+V296,+V296+W296)</f>
        <v>2</v>
      </c>
      <c r="DB296" s="437">
        <f t="shared" ref="DB296:DB309" si="1334">IF(Y296="nd",+X296,+X296+Y296)</f>
        <v>3</v>
      </c>
      <c r="DC296" s="437">
        <f>IF(AA296="nd",+Z296,+Z296+AA296)</f>
        <v>3</v>
      </c>
      <c r="DD296" s="437">
        <f t="shared" ref="DD296:DD309" si="1335">IF(AC296="nd",+AB296,+AB296+AC296)</f>
        <v>2</v>
      </c>
      <c r="DE296" s="437">
        <f t="shared" ref="DE296:DE309" si="1336">IF(AE296="nd",+AD296,+AD296+AE296)</f>
        <v>2</v>
      </c>
      <c r="DF296" s="437">
        <f t="shared" ref="DF296:DF309" si="1337">IF(AG296="nd",+AF296,+AF296+AG296)</f>
        <v>1</v>
      </c>
      <c r="DG296" s="496">
        <f t="shared" ref="DG296:DG309" si="1338">IF(AI296="nd",+AH296,+AH296+AI296)</f>
        <v>2</v>
      </c>
      <c r="DH296" s="496">
        <f t="shared" si="1274"/>
        <v>2</v>
      </c>
      <c r="DI296" s="496">
        <f t="shared" ref="DI296:DI309" si="1339">IF(AN296="nd",+AM296,+AM296+AN296)</f>
        <v>2</v>
      </c>
      <c r="DJ296" s="496">
        <f t="shared" si="1276"/>
        <v>2</v>
      </c>
      <c r="DK296" s="437">
        <f t="shared" ref="DK296:DK309" si="1340">IF(AR296="nd",+AQ296,+AQ296+AR296)</f>
        <v>2</v>
      </c>
      <c r="DL296" s="633"/>
      <c r="DM296" s="633"/>
      <c r="DO296" s="447" t="e">
        <f>+CV296-CU296+DO294</f>
        <v>#REF!</v>
      </c>
      <c r="DP296" s="447" t="e">
        <f>+CW296-CV296+DP294</f>
        <v>#REF!</v>
      </c>
      <c r="DQ296" s="447" t="e">
        <f>+CX296-CW296+DQ294</f>
        <v>#REF!</v>
      </c>
      <c r="DR296" s="447" t="e">
        <f>+CY296-CX296+DR294</f>
        <v>#REF!</v>
      </c>
      <c r="DS296" s="447" t="e">
        <f>+CY296-CW296+DS294</f>
        <v>#REF!</v>
      </c>
      <c r="DT296" s="447" t="e">
        <f>+CZ296-CY296+DT294</f>
        <v>#REF!</v>
      </c>
      <c r="DU296" s="447" t="e">
        <f>+DA296-CZ296+DU294</f>
        <v>#REF!</v>
      </c>
      <c r="DV296" s="447" t="e">
        <f>+DB296-DA296+DV294</f>
        <v>#REF!</v>
      </c>
      <c r="DW296" s="447" t="e">
        <f>+DC296-DB296+DW294</f>
        <v>#REF!</v>
      </c>
      <c r="DX296" s="447" t="e">
        <f>+DD296-DB296+DX294</f>
        <v>#REF!</v>
      </c>
      <c r="DY296" s="447" t="e">
        <f>+DE296-DD296+DY294</f>
        <v>#REF!</v>
      </c>
      <c r="DZ296" s="447" t="e">
        <f>+DF296-DE296+DZ294</f>
        <v>#REF!</v>
      </c>
      <c r="EA296" s="447" t="e">
        <f>+DG296-DF296+EA294</f>
        <v>#REF!</v>
      </c>
      <c r="EB296" s="447" t="e">
        <f>+DH296-DI296+EB294</f>
        <v>#REF!</v>
      </c>
      <c r="EC296" s="447" t="e">
        <f>+DI296-DG296+EC294</f>
        <v>#REF!</v>
      </c>
      <c r="ED296" s="447" t="e">
        <f>+DJ296-DI296+ED294</f>
        <v>#REF!</v>
      </c>
      <c r="EE296" s="240" t="e">
        <f>+DK296-DJ296+EE294</f>
        <v>#REF!</v>
      </c>
    </row>
    <row r="297" spans="1:135" ht="16.5">
      <c r="A297" s="216" t="s">
        <v>1227</v>
      </c>
      <c r="B297" s="216" t="s">
        <v>31</v>
      </c>
      <c r="D297" s="216" t="s">
        <v>1089</v>
      </c>
      <c r="E297" s="216" t="s">
        <v>1040</v>
      </c>
      <c r="F297" s="216" t="s">
        <v>1089</v>
      </c>
      <c r="G297" s="411" t="s">
        <v>1613</v>
      </c>
      <c r="H297" s="226">
        <v>0</v>
      </c>
      <c r="I297" s="227">
        <v>4</v>
      </c>
      <c r="J297" s="225">
        <v>0</v>
      </c>
      <c r="K297" s="227">
        <v>5</v>
      </c>
      <c r="L297" s="241">
        <f>+P297</f>
        <v>0</v>
      </c>
      <c r="M297" s="242" t="s">
        <v>1823</v>
      </c>
      <c r="N297" s="241">
        <f>+R297</f>
        <v>0</v>
      </c>
      <c r="O297" s="242" t="s">
        <v>1823</v>
      </c>
      <c r="P297" s="241">
        <f>+T297</f>
        <v>0</v>
      </c>
      <c r="Q297" s="242" t="s">
        <v>1823</v>
      </c>
      <c r="R297" s="241">
        <f>+V297</f>
        <v>0</v>
      </c>
      <c r="S297" s="242" t="s">
        <v>1823</v>
      </c>
      <c r="T297" s="226">
        <v>0</v>
      </c>
      <c r="U297" s="264">
        <v>0</v>
      </c>
      <c r="V297" s="226">
        <v>0</v>
      </c>
      <c r="W297" s="264">
        <v>0</v>
      </c>
      <c r="X297" s="263">
        <v>0</v>
      </c>
      <c r="Y297" s="263">
        <v>2</v>
      </c>
      <c r="Z297" s="309" t="s">
        <v>1823</v>
      </c>
      <c r="AA297" s="239">
        <f>+Y297</f>
        <v>2</v>
      </c>
      <c r="AB297" s="523">
        <v>0</v>
      </c>
      <c r="AC297" s="541">
        <v>5</v>
      </c>
      <c r="AD297" s="263">
        <v>0</v>
      </c>
      <c r="AE297" s="264">
        <v>0</v>
      </c>
      <c r="AF297" s="226">
        <v>0</v>
      </c>
      <c r="AG297" s="227">
        <v>0</v>
      </c>
      <c r="AH297" s="239">
        <f>+AF297</f>
        <v>0</v>
      </c>
      <c r="AI297" s="242" t="s">
        <v>1823</v>
      </c>
      <c r="AJ297" s="374"/>
      <c r="AK297" s="523">
        <v>0</v>
      </c>
      <c r="AL297" s="524">
        <v>0</v>
      </c>
      <c r="AM297" s="239">
        <f t="shared" si="1309"/>
        <v>0</v>
      </c>
      <c r="AN297" s="252" t="s">
        <v>1823</v>
      </c>
      <c r="AO297" s="523">
        <v>0</v>
      </c>
      <c r="AP297" s="524">
        <v>0</v>
      </c>
      <c r="AQ297" s="239">
        <f t="shared" si="1311"/>
        <v>0</v>
      </c>
      <c r="AR297" s="242" t="s">
        <v>1823</v>
      </c>
      <c r="AS297" s="229">
        <v>0</v>
      </c>
      <c r="AT297" s="230">
        <v>0</v>
      </c>
      <c r="AU297" s="229">
        <v>0</v>
      </c>
      <c r="AV297" s="230">
        <v>0</v>
      </c>
      <c r="AW297" s="229"/>
      <c r="AX297" s="230"/>
      <c r="AY297" s="239">
        <f t="shared" ref="AY297" si="1341">+BA297</f>
        <v>0</v>
      </c>
      <c r="AZ297" s="242" t="s">
        <v>1823</v>
      </c>
      <c r="BA297" s="241">
        <f t="shared" ref="BA297" si="1342">+BC297</f>
        <v>0</v>
      </c>
      <c r="BB297" s="242" t="s">
        <v>1823</v>
      </c>
      <c r="BC297" s="241">
        <f t="shared" ref="BC297" si="1343">+BE297</f>
        <v>0</v>
      </c>
      <c r="BD297" s="242" t="s">
        <v>1823</v>
      </c>
      <c r="BE297" s="229">
        <v>0</v>
      </c>
      <c r="BF297" s="229">
        <v>0</v>
      </c>
      <c r="BG297" s="241">
        <f>+BI297</f>
        <v>0</v>
      </c>
      <c r="BH297" s="242" t="s">
        <v>1823</v>
      </c>
      <c r="BI297" s="229">
        <v>0</v>
      </c>
      <c r="BJ297" s="230">
        <v>0</v>
      </c>
      <c r="BK297" s="241">
        <v>0</v>
      </c>
      <c r="BL297" s="242" t="s">
        <v>1823</v>
      </c>
      <c r="BM297" s="241">
        <v>0</v>
      </c>
      <c r="BN297" s="242" t="s">
        <v>1823</v>
      </c>
      <c r="BO297" s="247"/>
      <c r="BP297" s="248"/>
      <c r="BQ297" s="249"/>
      <c r="BR297" s="248"/>
      <c r="BS297" s="249"/>
      <c r="BT297" s="248"/>
      <c r="BU297" s="249"/>
      <c r="BV297" s="248"/>
      <c r="BW297" s="249"/>
      <c r="BX297" s="248"/>
      <c r="BY297" s="249"/>
      <c r="BZ297" s="248"/>
      <c r="CA297" s="249"/>
      <c r="CB297" s="250" t="s">
        <v>262</v>
      </c>
      <c r="CC297" s="238" t="s">
        <v>675</v>
      </c>
      <c r="CD297" s="238"/>
      <c r="CE297" s="226"/>
      <c r="CF297" s="227"/>
      <c r="CQ297" s="240">
        <f t="shared" si="1303"/>
        <v>5</v>
      </c>
      <c r="CT297" s="437">
        <f t="shared" si="1326"/>
        <v>4</v>
      </c>
      <c r="CU297" s="437">
        <f t="shared" si="1327"/>
        <v>5</v>
      </c>
      <c r="CV297" s="437">
        <f t="shared" si="1328"/>
        <v>0</v>
      </c>
      <c r="CW297" s="437">
        <f t="shared" si="1329"/>
        <v>0</v>
      </c>
      <c r="CX297" s="437">
        <f t="shared" si="1330"/>
        <v>0</v>
      </c>
      <c r="CY297" s="437">
        <f t="shared" si="1331"/>
        <v>0</v>
      </c>
      <c r="CZ297" s="437">
        <f t="shared" si="1332"/>
        <v>0</v>
      </c>
      <c r="DA297" s="437">
        <f t="shared" si="1333"/>
        <v>0</v>
      </c>
      <c r="DB297" s="437">
        <f t="shared" si="1334"/>
        <v>2</v>
      </c>
      <c r="DC297" s="437">
        <f>+AA297</f>
        <v>2</v>
      </c>
      <c r="DD297" s="437">
        <f t="shared" si="1335"/>
        <v>5</v>
      </c>
      <c r="DE297" s="437">
        <f t="shared" si="1336"/>
        <v>0</v>
      </c>
      <c r="DF297" s="437">
        <f t="shared" si="1337"/>
        <v>0</v>
      </c>
      <c r="DG297" s="496">
        <f t="shared" si="1338"/>
        <v>0</v>
      </c>
      <c r="DH297" s="496">
        <f t="shared" si="1274"/>
        <v>0</v>
      </c>
      <c r="DI297" s="496">
        <f t="shared" si="1339"/>
        <v>0</v>
      </c>
      <c r="DJ297" s="496">
        <f t="shared" si="1276"/>
        <v>0</v>
      </c>
      <c r="DK297" s="437">
        <f t="shared" si="1340"/>
        <v>0</v>
      </c>
      <c r="DL297" s="633"/>
      <c r="DM297" s="633"/>
      <c r="DO297" s="447" t="e">
        <f t="shared" si="1281"/>
        <v>#REF!</v>
      </c>
      <c r="DP297" s="447" t="e">
        <f t="shared" si="1282"/>
        <v>#REF!</v>
      </c>
      <c r="DQ297" s="447" t="e">
        <f t="shared" si="1283"/>
        <v>#REF!</v>
      </c>
      <c r="DR297" s="447" t="e">
        <f t="shared" si="1284"/>
        <v>#REF!</v>
      </c>
      <c r="DS297" s="447" t="e">
        <f t="shared" si="1285"/>
        <v>#REF!</v>
      </c>
      <c r="DT297" s="447" t="e">
        <f t="shared" si="1286"/>
        <v>#REF!</v>
      </c>
      <c r="DU297" s="447" t="e">
        <f t="shared" si="1287"/>
        <v>#REF!</v>
      </c>
      <c r="DV297" s="447" t="e">
        <f t="shared" si="1288"/>
        <v>#REF!</v>
      </c>
      <c r="DW297" s="447" t="e">
        <f t="shared" si="1289"/>
        <v>#REF!</v>
      </c>
      <c r="DX297" s="447" t="e">
        <f t="shared" si="1290"/>
        <v>#REF!</v>
      </c>
      <c r="DY297" s="447" t="e">
        <f t="shared" si="1291"/>
        <v>#REF!</v>
      </c>
      <c r="DZ297" s="447" t="e">
        <f t="shared" si="1292"/>
        <v>#REF!</v>
      </c>
      <c r="EA297" s="447" t="e">
        <f t="shared" si="1293"/>
        <v>#REF!</v>
      </c>
      <c r="EB297" s="447" t="e">
        <f t="shared" si="1294"/>
        <v>#REF!</v>
      </c>
      <c r="EC297" s="447" t="e">
        <f t="shared" si="1295"/>
        <v>#REF!</v>
      </c>
      <c r="ED297" s="447" t="e">
        <f t="shared" si="1296"/>
        <v>#REF!</v>
      </c>
      <c r="EE297" s="240" t="e">
        <f t="shared" si="1297"/>
        <v>#REF!</v>
      </c>
    </row>
    <row r="298" spans="1:135" ht="16.5">
      <c r="A298" s="216" t="s">
        <v>1227</v>
      </c>
      <c r="B298" s="216" t="s">
        <v>31</v>
      </c>
      <c r="D298" s="216" t="s">
        <v>1089</v>
      </c>
      <c r="E298" s="216" t="s">
        <v>1040</v>
      </c>
      <c r="F298" s="216" t="s">
        <v>1089</v>
      </c>
      <c r="G298" s="411" t="s">
        <v>1614</v>
      </c>
      <c r="H298" s="226">
        <v>0</v>
      </c>
      <c r="I298" s="227">
        <v>0</v>
      </c>
      <c r="J298" s="241">
        <f>+N298</f>
        <v>0</v>
      </c>
      <c r="K298" s="242" t="s">
        <v>1823</v>
      </c>
      <c r="L298" s="241">
        <f>+P298</f>
        <v>0</v>
      </c>
      <c r="M298" s="242" t="s">
        <v>1823</v>
      </c>
      <c r="N298" s="226">
        <v>0</v>
      </c>
      <c r="O298" s="227">
        <v>0</v>
      </c>
      <c r="P298" s="226">
        <v>0</v>
      </c>
      <c r="Q298" s="227">
        <v>0</v>
      </c>
      <c r="R298" s="241">
        <f>+T298</f>
        <v>0</v>
      </c>
      <c r="S298" s="242" t="s">
        <v>1823</v>
      </c>
      <c r="T298" s="241">
        <f>+V298</f>
        <v>0</v>
      </c>
      <c r="U298" s="242" t="s">
        <v>1823</v>
      </c>
      <c r="V298" s="241">
        <f>+X298</f>
        <v>0</v>
      </c>
      <c r="W298" s="242" t="s">
        <v>1823</v>
      </c>
      <c r="X298" s="239">
        <f t="shared" ref="X298" si="1344">+AB298</f>
        <v>0</v>
      </c>
      <c r="Y298" s="252" t="s">
        <v>1823</v>
      </c>
      <c r="Z298" s="241">
        <f>+X298</f>
        <v>0</v>
      </c>
      <c r="AA298" s="252" t="s">
        <v>1823</v>
      </c>
      <c r="AB298" s="523">
        <v>0</v>
      </c>
      <c r="AC298" s="541">
        <v>0</v>
      </c>
      <c r="AD298" s="570">
        <f>+AF298</f>
        <v>2</v>
      </c>
      <c r="AE298" s="569" t="s">
        <v>1823</v>
      </c>
      <c r="AF298" s="570">
        <f>+AH298</f>
        <v>2</v>
      </c>
      <c r="AG298" s="569" t="s">
        <v>1823</v>
      </c>
      <c r="AH298" s="570">
        <f>+AK298</f>
        <v>2</v>
      </c>
      <c r="AI298" s="569" t="s">
        <v>1823</v>
      </c>
      <c r="AJ298" s="310"/>
      <c r="AK298" s="523">
        <v>2</v>
      </c>
      <c r="AL298" s="524"/>
      <c r="AM298" s="239">
        <f t="shared" si="1309"/>
        <v>2</v>
      </c>
      <c r="AN298" s="252" t="s">
        <v>1823</v>
      </c>
      <c r="AO298" s="529">
        <f>+AM298</f>
        <v>2</v>
      </c>
      <c r="AP298" s="530" t="s">
        <v>1823</v>
      </c>
      <c r="AQ298" s="239">
        <f t="shared" si="1311"/>
        <v>2</v>
      </c>
      <c r="AR298" s="242" t="s">
        <v>1823</v>
      </c>
      <c r="AS298" s="229">
        <v>0</v>
      </c>
      <c r="AT298" s="230">
        <v>0</v>
      </c>
      <c r="AU298" s="229">
        <v>1</v>
      </c>
      <c r="AV298" s="230">
        <v>0</v>
      </c>
      <c r="AW298" s="229"/>
      <c r="AX298" s="230"/>
      <c r="AY298" s="239">
        <f t="shared" ref="AY298:AY303" si="1345">+BA298</f>
        <v>0</v>
      </c>
      <c r="AZ298" s="242" t="s">
        <v>1823</v>
      </c>
      <c r="BA298" s="241">
        <f t="shared" ref="BA298:BA303" si="1346">+BC298</f>
        <v>0</v>
      </c>
      <c r="BB298" s="242" t="s">
        <v>1823</v>
      </c>
      <c r="BC298" s="241">
        <f t="shared" ref="BC298:BC303" si="1347">+BE298</f>
        <v>0</v>
      </c>
      <c r="BD298" s="242" t="s">
        <v>1823</v>
      </c>
      <c r="BE298" s="241">
        <f t="shared" ref="BE298" si="1348">+BG298</f>
        <v>0</v>
      </c>
      <c r="BF298" s="242" t="s">
        <v>1823</v>
      </c>
      <c r="BG298" s="241">
        <f t="shared" ref="BG298" si="1349">+BI298</f>
        <v>0</v>
      </c>
      <c r="BH298" s="242" t="s">
        <v>1823</v>
      </c>
      <c r="BI298" s="241">
        <f t="shared" ref="BI298" si="1350">+BK298</f>
        <v>0</v>
      </c>
      <c r="BJ298" s="242" t="s">
        <v>1823</v>
      </c>
      <c r="BK298" s="241">
        <v>0</v>
      </c>
      <c r="BL298" s="242" t="s">
        <v>1823</v>
      </c>
      <c r="BM298" s="241">
        <v>0</v>
      </c>
      <c r="BN298" s="242" t="s">
        <v>1823</v>
      </c>
      <c r="BO298" s="267"/>
      <c r="BP298" s="248"/>
      <c r="BQ298" s="249"/>
      <c r="BR298" s="248"/>
      <c r="BS298" s="249"/>
      <c r="BT298" s="248"/>
      <c r="BU298" s="249"/>
      <c r="BV298" s="248"/>
      <c r="BW298" s="249"/>
      <c r="BX298" s="248"/>
      <c r="BY298" s="249"/>
      <c r="BZ298" s="248"/>
      <c r="CA298" s="249"/>
      <c r="CB298" s="250" t="s">
        <v>262</v>
      </c>
      <c r="CC298" s="238" t="s">
        <v>687</v>
      </c>
      <c r="CD298" s="238"/>
      <c r="CE298" s="226"/>
      <c r="CF298" s="227"/>
      <c r="CQ298" s="240">
        <f t="shared" si="1303"/>
        <v>2</v>
      </c>
      <c r="CT298" s="437">
        <f t="shared" si="1326"/>
        <v>0</v>
      </c>
      <c r="CU298" s="437">
        <f t="shared" si="1327"/>
        <v>0</v>
      </c>
      <c r="CV298" s="437">
        <f t="shared" si="1328"/>
        <v>0</v>
      </c>
      <c r="CW298" s="437">
        <f t="shared" si="1329"/>
        <v>0</v>
      </c>
      <c r="CX298" s="437">
        <f t="shared" si="1330"/>
        <v>0</v>
      </c>
      <c r="CY298" s="437">
        <f t="shared" si="1331"/>
        <v>0</v>
      </c>
      <c r="CZ298" s="437">
        <f t="shared" si="1332"/>
        <v>0</v>
      </c>
      <c r="DA298" s="437">
        <f t="shared" si="1333"/>
        <v>0</v>
      </c>
      <c r="DB298" s="437">
        <f t="shared" si="1334"/>
        <v>0</v>
      </c>
      <c r="DC298" s="437">
        <f t="shared" ref="DC298:DC308" si="1351">IF(AA298="nd",+Z298,+Z298+AA298)</f>
        <v>0</v>
      </c>
      <c r="DD298" s="437">
        <f t="shared" si="1335"/>
        <v>0</v>
      </c>
      <c r="DE298" s="437">
        <f t="shared" si="1336"/>
        <v>2</v>
      </c>
      <c r="DF298" s="437">
        <f t="shared" si="1337"/>
        <v>2</v>
      </c>
      <c r="DG298" s="496">
        <f t="shared" si="1338"/>
        <v>2</v>
      </c>
      <c r="DH298" s="496">
        <f t="shared" si="1274"/>
        <v>2</v>
      </c>
      <c r="DI298" s="496">
        <f t="shared" si="1339"/>
        <v>2</v>
      </c>
      <c r="DJ298" s="496">
        <f t="shared" si="1276"/>
        <v>2</v>
      </c>
      <c r="DK298" s="437">
        <f t="shared" si="1340"/>
        <v>2</v>
      </c>
      <c r="DL298" s="633"/>
      <c r="DM298" s="633"/>
      <c r="DO298" s="447" t="e">
        <f t="shared" si="1281"/>
        <v>#REF!</v>
      </c>
      <c r="DP298" s="447" t="e">
        <f t="shared" si="1282"/>
        <v>#REF!</v>
      </c>
      <c r="DQ298" s="447" t="e">
        <f t="shared" si="1283"/>
        <v>#REF!</v>
      </c>
      <c r="DR298" s="447" t="e">
        <f t="shared" si="1284"/>
        <v>#REF!</v>
      </c>
      <c r="DS298" s="447" t="e">
        <f t="shared" si="1285"/>
        <v>#REF!</v>
      </c>
      <c r="DT298" s="447" t="e">
        <f t="shared" si="1286"/>
        <v>#REF!</v>
      </c>
      <c r="DU298" s="447" t="e">
        <f t="shared" si="1287"/>
        <v>#REF!</v>
      </c>
      <c r="DV298" s="447" t="e">
        <f t="shared" si="1288"/>
        <v>#REF!</v>
      </c>
      <c r="DW298" s="447" t="e">
        <f t="shared" si="1289"/>
        <v>#REF!</v>
      </c>
      <c r="DX298" s="447" t="e">
        <f t="shared" si="1290"/>
        <v>#REF!</v>
      </c>
      <c r="DY298" s="447" t="e">
        <f t="shared" si="1291"/>
        <v>#REF!</v>
      </c>
      <c r="DZ298" s="447" t="e">
        <f t="shared" si="1292"/>
        <v>#REF!</v>
      </c>
      <c r="EA298" s="447" t="e">
        <f t="shared" si="1293"/>
        <v>#REF!</v>
      </c>
      <c r="EB298" s="447" t="e">
        <f t="shared" si="1294"/>
        <v>#REF!</v>
      </c>
      <c r="EC298" s="447" t="e">
        <f t="shared" si="1295"/>
        <v>#REF!</v>
      </c>
      <c r="ED298" s="447" t="e">
        <f t="shared" si="1296"/>
        <v>#REF!</v>
      </c>
      <c r="EE298" s="240" t="e">
        <f t="shared" si="1297"/>
        <v>#REF!</v>
      </c>
    </row>
    <row r="299" spans="1:135" ht="16.5">
      <c r="A299" s="216" t="s">
        <v>1227</v>
      </c>
      <c r="B299" s="216" t="s">
        <v>31</v>
      </c>
      <c r="D299" s="216" t="s">
        <v>1089</v>
      </c>
      <c r="E299" s="216" t="s">
        <v>1040</v>
      </c>
      <c r="F299" s="216" t="s">
        <v>1089</v>
      </c>
      <c r="G299" s="411" t="s">
        <v>359</v>
      </c>
      <c r="H299" s="226">
        <v>1</v>
      </c>
      <c r="I299" s="264">
        <v>0</v>
      </c>
      <c r="J299" s="225">
        <v>3</v>
      </c>
      <c r="K299" s="227">
        <v>0</v>
      </c>
      <c r="L299" s="239">
        <f>+J299</f>
        <v>3</v>
      </c>
      <c r="M299" s="242" t="s">
        <v>1823</v>
      </c>
      <c r="N299" s="241">
        <f>+L299</f>
        <v>3</v>
      </c>
      <c r="O299" s="242" t="s">
        <v>1823</v>
      </c>
      <c r="P299" s="225">
        <v>3</v>
      </c>
      <c r="Q299" s="226">
        <v>0</v>
      </c>
      <c r="R299" s="241">
        <f>+T299</f>
        <v>1</v>
      </c>
      <c r="S299" s="242" t="s">
        <v>1823</v>
      </c>
      <c r="T299" s="226">
        <v>1</v>
      </c>
      <c r="U299" s="227">
        <v>0</v>
      </c>
      <c r="V299" s="226">
        <v>1</v>
      </c>
      <c r="W299" s="227">
        <v>0</v>
      </c>
      <c r="X299" s="226">
        <v>1</v>
      </c>
      <c r="Y299" s="226">
        <v>0</v>
      </c>
      <c r="Z299" s="560">
        <f>+AB299</f>
        <v>2</v>
      </c>
      <c r="AA299" s="561" t="s">
        <v>1823</v>
      </c>
      <c r="AB299" s="523">
        <v>2</v>
      </c>
      <c r="AC299" s="541">
        <v>0</v>
      </c>
      <c r="AD299" s="263">
        <v>2</v>
      </c>
      <c r="AE299" s="264">
        <v>0</v>
      </c>
      <c r="AF299" s="226">
        <v>0</v>
      </c>
      <c r="AG299" s="226">
        <v>0</v>
      </c>
      <c r="AH299" s="241">
        <f t="shared" ref="AH299" si="1352">+AL299</f>
        <v>0</v>
      </c>
      <c r="AI299" s="242" t="s">
        <v>1823</v>
      </c>
      <c r="AJ299" s="374"/>
      <c r="AK299" s="523">
        <v>0</v>
      </c>
      <c r="AL299" s="524">
        <v>0</v>
      </c>
      <c r="AM299" s="239">
        <f t="shared" si="1309"/>
        <v>0</v>
      </c>
      <c r="AN299" s="252" t="s">
        <v>1823</v>
      </c>
      <c r="AO299" s="523">
        <v>0</v>
      </c>
      <c r="AP299" s="524">
        <v>0</v>
      </c>
      <c r="AQ299" s="239">
        <v>0</v>
      </c>
      <c r="AR299" s="242" t="s">
        <v>1823</v>
      </c>
      <c r="AS299" s="229">
        <v>0</v>
      </c>
      <c r="AT299" s="230">
        <v>0</v>
      </c>
      <c r="AU299" s="229">
        <v>0</v>
      </c>
      <c r="AV299" s="230">
        <v>0</v>
      </c>
      <c r="AW299" s="229"/>
      <c r="AX299" s="230"/>
      <c r="AY299" s="239">
        <f t="shared" si="1345"/>
        <v>0</v>
      </c>
      <c r="AZ299" s="242" t="s">
        <v>1823</v>
      </c>
      <c r="BA299" s="241">
        <f t="shared" si="1346"/>
        <v>0</v>
      </c>
      <c r="BB299" s="242" t="s">
        <v>1823</v>
      </c>
      <c r="BC299" s="241">
        <f t="shared" si="1347"/>
        <v>0</v>
      </c>
      <c r="BD299" s="242" t="s">
        <v>1823</v>
      </c>
      <c r="BE299" s="229">
        <v>0</v>
      </c>
      <c r="BF299" s="229">
        <v>0</v>
      </c>
      <c r="BG299" s="241">
        <f>+BI299</f>
        <v>0</v>
      </c>
      <c r="BH299" s="242" t="s">
        <v>1823</v>
      </c>
      <c r="BI299" s="229">
        <v>0</v>
      </c>
      <c r="BJ299" s="230">
        <v>0</v>
      </c>
      <c r="BK299" s="241">
        <v>0</v>
      </c>
      <c r="BL299" s="242" t="s">
        <v>1823</v>
      </c>
      <c r="BM299" s="241">
        <v>0</v>
      </c>
      <c r="BN299" s="242" t="s">
        <v>1823</v>
      </c>
      <c r="BO299" s="247"/>
      <c r="BP299" s="248"/>
      <c r="BQ299" s="249"/>
      <c r="BR299" s="248"/>
      <c r="BS299" s="249"/>
      <c r="BT299" s="248"/>
      <c r="BU299" s="249"/>
      <c r="BV299" s="248"/>
      <c r="BW299" s="249"/>
      <c r="BX299" s="248"/>
      <c r="BY299" s="249"/>
      <c r="BZ299" s="248"/>
      <c r="CA299" s="249"/>
      <c r="CB299" s="250" t="s">
        <v>262</v>
      </c>
      <c r="CC299" s="238" t="s">
        <v>678</v>
      </c>
      <c r="CD299" s="238"/>
      <c r="CE299" s="226"/>
      <c r="CF299" s="227"/>
      <c r="CQ299" s="240">
        <f t="shared" si="1303"/>
        <v>3</v>
      </c>
      <c r="CT299" s="437">
        <f t="shared" si="1326"/>
        <v>1</v>
      </c>
      <c r="CU299" s="437">
        <f t="shared" si="1327"/>
        <v>3</v>
      </c>
      <c r="CV299" s="437">
        <f t="shared" si="1328"/>
        <v>3</v>
      </c>
      <c r="CW299" s="437">
        <f t="shared" si="1329"/>
        <v>3</v>
      </c>
      <c r="CX299" s="437">
        <f t="shared" si="1330"/>
        <v>3</v>
      </c>
      <c r="CY299" s="437">
        <f t="shared" si="1331"/>
        <v>1</v>
      </c>
      <c r="CZ299" s="437">
        <f t="shared" si="1332"/>
        <v>1</v>
      </c>
      <c r="DA299" s="437">
        <f t="shared" si="1333"/>
        <v>1</v>
      </c>
      <c r="DB299" s="437">
        <f t="shared" si="1334"/>
        <v>1</v>
      </c>
      <c r="DC299" s="437">
        <f t="shared" si="1351"/>
        <v>2</v>
      </c>
      <c r="DD299" s="437">
        <f t="shared" si="1335"/>
        <v>2</v>
      </c>
      <c r="DE299" s="437">
        <f t="shared" si="1336"/>
        <v>2</v>
      </c>
      <c r="DF299" s="437">
        <f t="shared" si="1337"/>
        <v>0</v>
      </c>
      <c r="DG299" s="496">
        <f t="shared" si="1338"/>
        <v>0</v>
      </c>
      <c r="DH299" s="496">
        <f t="shared" si="1274"/>
        <v>0</v>
      </c>
      <c r="DI299" s="496">
        <f t="shared" si="1339"/>
        <v>0</v>
      </c>
      <c r="DJ299" s="496">
        <f t="shared" si="1276"/>
        <v>0</v>
      </c>
      <c r="DK299" s="437">
        <f t="shared" si="1340"/>
        <v>0</v>
      </c>
      <c r="DL299" s="633"/>
      <c r="DM299" s="633"/>
      <c r="DO299" s="447" t="e">
        <f t="shared" si="1281"/>
        <v>#REF!</v>
      </c>
      <c r="DP299" s="447" t="e">
        <f t="shared" si="1282"/>
        <v>#REF!</v>
      </c>
      <c r="DQ299" s="447" t="e">
        <f t="shared" si="1283"/>
        <v>#REF!</v>
      </c>
      <c r="DR299" s="447" t="e">
        <f t="shared" si="1284"/>
        <v>#REF!</v>
      </c>
      <c r="DS299" s="447" t="e">
        <f t="shared" si="1285"/>
        <v>#REF!</v>
      </c>
      <c r="DT299" s="447" t="e">
        <f t="shared" si="1286"/>
        <v>#REF!</v>
      </c>
      <c r="DU299" s="447" t="e">
        <f t="shared" si="1287"/>
        <v>#REF!</v>
      </c>
      <c r="DV299" s="447" t="e">
        <f t="shared" si="1288"/>
        <v>#REF!</v>
      </c>
      <c r="DW299" s="447" t="e">
        <f t="shared" si="1289"/>
        <v>#REF!</v>
      </c>
      <c r="DX299" s="447" t="e">
        <f t="shared" si="1290"/>
        <v>#REF!</v>
      </c>
      <c r="DY299" s="447" t="e">
        <f t="shared" si="1291"/>
        <v>#REF!</v>
      </c>
      <c r="DZ299" s="447" t="e">
        <f t="shared" si="1292"/>
        <v>#REF!</v>
      </c>
      <c r="EA299" s="447" t="e">
        <f t="shared" si="1293"/>
        <v>#REF!</v>
      </c>
      <c r="EB299" s="447" t="e">
        <f t="shared" si="1294"/>
        <v>#REF!</v>
      </c>
      <c r="EC299" s="447" t="e">
        <f t="shared" si="1295"/>
        <v>#REF!</v>
      </c>
      <c r="ED299" s="447" t="e">
        <f t="shared" si="1296"/>
        <v>#REF!</v>
      </c>
      <c r="EE299" s="240" t="e">
        <f t="shared" si="1297"/>
        <v>#REF!</v>
      </c>
    </row>
    <row r="300" spans="1:135" ht="16.5">
      <c r="A300" s="216" t="s">
        <v>1227</v>
      </c>
      <c r="B300" s="216" t="s">
        <v>31</v>
      </c>
      <c r="D300" s="216" t="s">
        <v>1089</v>
      </c>
      <c r="E300" s="216" t="s">
        <v>1040</v>
      </c>
      <c r="F300" s="216" t="s">
        <v>1089</v>
      </c>
      <c r="G300" s="411" t="s">
        <v>358</v>
      </c>
      <c r="H300" s="226">
        <v>5</v>
      </c>
      <c r="I300" s="264">
        <v>1</v>
      </c>
      <c r="J300" s="260">
        <v>0</v>
      </c>
      <c r="K300" s="227">
        <v>3</v>
      </c>
      <c r="L300" s="241">
        <f>+N300</f>
        <v>1</v>
      </c>
      <c r="M300" s="242" t="s">
        <v>1823</v>
      </c>
      <c r="N300" s="241">
        <f>+P300</f>
        <v>1</v>
      </c>
      <c r="O300" s="242" t="s">
        <v>1823</v>
      </c>
      <c r="P300" s="225">
        <v>1</v>
      </c>
      <c r="Q300" s="226">
        <v>0</v>
      </c>
      <c r="R300" s="241">
        <f>+T300</f>
        <v>1</v>
      </c>
      <c r="S300" s="242" t="s">
        <v>1823</v>
      </c>
      <c r="T300" s="226">
        <v>1</v>
      </c>
      <c r="U300" s="227">
        <v>0</v>
      </c>
      <c r="V300" s="226">
        <v>0</v>
      </c>
      <c r="W300" s="227">
        <v>0</v>
      </c>
      <c r="X300" s="226">
        <v>0</v>
      </c>
      <c r="Y300" s="226">
        <v>0</v>
      </c>
      <c r="Z300" s="241">
        <f>+X300</f>
        <v>0</v>
      </c>
      <c r="AA300" s="252" t="s">
        <v>1823</v>
      </c>
      <c r="AB300" s="523">
        <v>0</v>
      </c>
      <c r="AC300" s="541">
        <v>0</v>
      </c>
      <c r="AD300" s="239">
        <f>+AB300</f>
        <v>0</v>
      </c>
      <c r="AE300" s="242" t="s">
        <v>1823</v>
      </c>
      <c r="AF300" s="226">
        <v>0</v>
      </c>
      <c r="AG300" s="227">
        <v>0</v>
      </c>
      <c r="AH300" s="241">
        <f>+AF300</f>
        <v>0</v>
      </c>
      <c r="AI300" s="242" t="s">
        <v>1823</v>
      </c>
      <c r="AJ300" s="374"/>
      <c r="AK300" s="523">
        <v>1</v>
      </c>
      <c r="AL300" s="524">
        <v>1</v>
      </c>
      <c r="AM300" s="239">
        <f t="shared" si="1309"/>
        <v>1</v>
      </c>
      <c r="AN300" s="239">
        <f>+AL300</f>
        <v>1</v>
      </c>
      <c r="AO300" s="523">
        <v>1</v>
      </c>
      <c r="AP300" s="524">
        <v>1</v>
      </c>
      <c r="AQ300" s="558">
        <f>+AO300</f>
        <v>1</v>
      </c>
      <c r="AR300" s="562">
        <f>+AP300</f>
        <v>1</v>
      </c>
      <c r="AS300" s="229">
        <v>0</v>
      </c>
      <c r="AT300" s="230">
        <v>0</v>
      </c>
      <c r="AU300" s="229">
        <v>1</v>
      </c>
      <c r="AV300" s="230">
        <v>2</v>
      </c>
      <c r="AW300" s="229"/>
      <c r="AX300" s="230"/>
      <c r="AY300" s="22">
        <f t="shared" si="1345"/>
        <v>1</v>
      </c>
      <c r="AZ300" s="21">
        <f>+AV300</f>
        <v>2</v>
      </c>
      <c r="BA300" s="22">
        <f t="shared" si="1346"/>
        <v>1</v>
      </c>
      <c r="BB300" s="21">
        <f t="shared" ref="BB300" si="1353">+AZ300</f>
        <v>2</v>
      </c>
      <c r="BC300" s="22">
        <f t="shared" si="1347"/>
        <v>1</v>
      </c>
      <c r="BD300" s="21">
        <f t="shared" ref="BD300" si="1354">+BB300</f>
        <v>2</v>
      </c>
      <c r="BE300" s="229">
        <v>1</v>
      </c>
      <c r="BF300" s="229">
        <v>2</v>
      </c>
      <c r="BG300" s="22">
        <f t="shared" ref="BG300" si="1355">+BI300</f>
        <v>0</v>
      </c>
      <c r="BH300" s="21">
        <f t="shared" ref="BH300" si="1356">+BF300</f>
        <v>2</v>
      </c>
      <c r="BI300" s="229">
        <v>0</v>
      </c>
      <c r="BJ300" s="230">
        <v>2</v>
      </c>
      <c r="BK300" s="22">
        <f t="shared" ref="BK300:BK307" si="1357">+BI300</f>
        <v>0</v>
      </c>
      <c r="BL300" s="21">
        <f t="shared" ref="BL300" si="1358">+BJ300</f>
        <v>2</v>
      </c>
      <c r="BM300" s="22">
        <f t="shared" ref="BM300:BM307" si="1359">+BK300</f>
        <v>0</v>
      </c>
      <c r="BN300" s="21">
        <f t="shared" ref="BN300" si="1360">+BL300</f>
        <v>2</v>
      </c>
      <c r="BO300" s="247"/>
      <c r="BP300" s="248"/>
      <c r="BQ300" s="249"/>
      <c r="BR300" s="248"/>
      <c r="BS300" s="249"/>
      <c r="BT300" s="248"/>
      <c r="BU300" s="249"/>
      <c r="BV300" s="248"/>
      <c r="BW300" s="249"/>
      <c r="BX300" s="248"/>
      <c r="BY300" s="249"/>
      <c r="BZ300" s="248"/>
      <c r="CA300" s="249"/>
      <c r="CB300" s="250" t="s">
        <v>260</v>
      </c>
      <c r="CC300" s="238" t="s">
        <v>677</v>
      </c>
      <c r="CD300" s="238"/>
      <c r="CE300" s="226"/>
      <c r="CF300" s="227"/>
      <c r="CQ300" s="240">
        <f t="shared" si="1303"/>
        <v>5</v>
      </c>
      <c r="CT300" s="437">
        <f t="shared" si="1326"/>
        <v>6</v>
      </c>
      <c r="CU300" s="437">
        <f t="shared" si="1327"/>
        <v>3</v>
      </c>
      <c r="CV300" s="437">
        <f t="shared" si="1328"/>
        <v>1</v>
      </c>
      <c r="CW300" s="437">
        <f t="shared" si="1329"/>
        <v>1</v>
      </c>
      <c r="CX300" s="437">
        <f t="shared" si="1330"/>
        <v>1</v>
      </c>
      <c r="CY300" s="437">
        <f t="shared" si="1331"/>
        <v>1</v>
      </c>
      <c r="CZ300" s="437">
        <f t="shared" si="1332"/>
        <v>1</v>
      </c>
      <c r="DA300" s="437">
        <f t="shared" si="1333"/>
        <v>0</v>
      </c>
      <c r="DB300" s="437">
        <f t="shared" si="1334"/>
        <v>0</v>
      </c>
      <c r="DC300" s="437">
        <f t="shared" si="1351"/>
        <v>0</v>
      </c>
      <c r="DD300" s="437">
        <f t="shared" si="1335"/>
        <v>0</v>
      </c>
      <c r="DE300" s="437">
        <f t="shared" si="1336"/>
        <v>0</v>
      </c>
      <c r="DF300" s="437">
        <f t="shared" si="1337"/>
        <v>0</v>
      </c>
      <c r="DG300" s="496">
        <f t="shared" si="1338"/>
        <v>0</v>
      </c>
      <c r="DH300" s="496">
        <f t="shared" si="1274"/>
        <v>2</v>
      </c>
      <c r="DI300" s="496">
        <f t="shared" si="1339"/>
        <v>2</v>
      </c>
      <c r="DJ300" s="496">
        <f t="shared" si="1276"/>
        <v>2</v>
      </c>
      <c r="DK300" s="437">
        <f t="shared" si="1340"/>
        <v>2</v>
      </c>
      <c r="DL300" s="633"/>
      <c r="DM300" s="633"/>
      <c r="DO300" s="447" t="e">
        <f t="shared" si="1281"/>
        <v>#REF!</v>
      </c>
      <c r="DP300" s="447" t="e">
        <f t="shared" si="1282"/>
        <v>#REF!</v>
      </c>
      <c r="DQ300" s="447" t="e">
        <f t="shared" si="1283"/>
        <v>#REF!</v>
      </c>
      <c r="DR300" s="447" t="e">
        <f t="shared" si="1284"/>
        <v>#REF!</v>
      </c>
      <c r="DS300" s="447" t="e">
        <f t="shared" si="1285"/>
        <v>#REF!</v>
      </c>
      <c r="DT300" s="447" t="e">
        <f t="shared" si="1286"/>
        <v>#REF!</v>
      </c>
      <c r="DU300" s="447" t="e">
        <f t="shared" si="1287"/>
        <v>#REF!</v>
      </c>
      <c r="DV300" s="447" t="e">
        <f t="shared" si="1288"/>
        <v>#REF!</v>
      </c>
      <c r="DW300" s="447" t="e">
        <f t="shared" si="1289"/>
        <v>#REF!</v>
      </c>
      <c r="DX300" s="447" t="e">
        <f t="shared" si="1290"/>
        <v>#REF!</v>
      </c>
      <c r="DY300" s="447" t="e">
        <f t="shared" si="1291"/>
        <v>#REF!</v>
      </c>
      <c r="DZ300" s="447" t="e">
        <f t="shared" si="1292"/>
        <v>#REF!</v>
      </c>
      <c r="EA300" s="447" t="e">
        <f t="shared" si="1293"/>
        <v>#REF!</v>
      </c>
      <c r="EB300" s="447" t="e">
        <f t="shared" si="1294"/>
        <v>#REF!</v>
      </c>
      <c r="EC300" s="447" t="e">
        <f t="shared" si="1295"/>
        <v>#REF!</v>
      </c>
      <c r="ED300" s="447" t="e">
        <f t="shared" si="1296"/>
        <v>#REF!</v>
      </c>
      <c r="EE300" s="240" t="e">
        <f t="shared" si="1297"/>
        <v>#REF!</v>
      </c>
    </row>
    <row r="301" spans="1:135" ht="16.5">
      <c r="A301" s="216" t="s">
        <v>1227</v>
      </c>
      <c r="B301" s="216" t="s">
        <v>31</v>
      </c>
      <c r="D301" s="216" t="s">
        <v>1089</v>
      </c>
      <c r="E301" s="216" t="s">
        <v>1040</v>
      </c>
      <c r="F301" s="216" t="s">
        <v>1089</v>
      </c>
      <c r="G301" s="411" t="s">
        <v>355</v>
      </c>
      <c r="H301" s="226">
        <v>0</v>
      </c>
      <c r="I301" s="227">
        <v>0</v>
      </c>
      <c r="J301" s="226">
        <v>0</v>
      </c>
      <c r="K301" s="227">
        <v>0</v>
      </c>
      <c r="L301" s="560">
        <f>+N301</f>
        <v>2</v>
      </c>
      <c r="M301" s="559" t="s">
        <v>1823</v>
      </c>
      <c r="N301" s="560">
        <f>+P301</f>
        <v>2</v>
      </c>
      <c r="O301" s="559" t="s">
        <v>1823</v>
      </c>
      <c r="P301" s="225">
        <v>2</v>
      </c>
      <c r="Q301" s="335">
        <v>0</v>
      </c>
      <c r="R301" s="241">
        <f>+P301</f>
        <v>2</v>
      </c>
      <c r="S301" s="242" t="s">
        <v>1823</v>
      </c>
      <c r="T301" s="226">
        <v>5</v>
      </c>
      <c r="U301" s="227">
        <v>0</v>
      </c>
      <c r="V301" s="226">
        <v>7</v>
      </c>
      <c r="W301" s="227">
        <v>0</v>
      </c>
      <c r="X301" s="226">
        <v>5</v>
      </c>
      <c r="Y301" s="226">
        <v>0</v>
      </c>
      <c r="Z301" s="560">
        <f>+X301</f>
        <v>5</v>
      </c>
      <c r="AA301" s="561" t="s">
        <v>1823</v>
      </c>
      <c r="AB301" s="523">
        <v>3</v>
      </c>
      <c r="AC301" s="541">
        <v>0</v>
      </c>
      <c r="AD301" s="226">
        <v>5</v>
      </c>
      <c r="AE301" s="264">
        <v>0</v>
      </c>
      <c r="AF301" s="226">
        <v>5</v>
      </c>
      <c r="AG301" s="227">
        <v>0</v>
      </c>
      <c r="AH301" s="226">
        <v>5</v>
      </c>
      <c r="AI301" s="227">
        <v>0</v>
      </c>
      <c r="AJ301" s="374"/>
      <c r="AK301" s="523">
        <v>5</v>
      </c>
      <c r="AL301" s="524">
        <v>0</v>
      </c>
      <c r="AM301" s="239">
        <f t="shared" si="1309"/>
        <v>5</v>
      </c>
      <c r="AN301" s="252" t="s">
        <v>1823</v>
      </c>
      <c r="AO301" s="523">
        <v>5</v>
      </c>
      <c r="AP301" s="524">
        <v>0</v>
      </c>
      <c r="AQ301" s="239">
        <f>+AO301</f>
        <v>5</v>
      </c>
      <c r="AR301" s="242" t="s">
        <v>1823</v>
      </c>
      <c r="AS301" s="229">
        <v>5</v>
      </c>
      <c r="AT301" s="230">
        <v>0</v>
      </c>
      <c r="AU301" s="229">
        <v>6</v>
      </c>
      <c r="AV301" s="230">
        <v>0</v>
      </c>
      <c r="AW301" s="229"/>
      <c r="AX301" s="230"/>
      <c r="AY301" s="239">
        <f t="shared" si="1345"/>
        <v>5</v>
      </c>
      <c r="AZ301" s="242" t="s">
        <v>1823</v>
      </c>
      <c r="BA301" s="241">
        <f t="shared" si="1346"/>
        <v>5</v>
      </c>
      <c r="BB301" s="242" t="s">
        <v>1823</v>
      </c>
      <c r="BC301" s="241">
        <f t="shared" si="1347"/>
        <v>5</v>
      </c>
      <c r="BD301" s="242" t="s">
        <v>1823</v>
      </c>
      <c r="BE301" s="229">
        <v>5</v>
      </c>
      <c r="BF301" s="229">
        <v>0</v>
      </c>
      <c r="BG301" s="241">
        <f>+BI301</f>
        <v>5</v>
      </c>
      <c r="BH301" s="242" t="s">
        <v>1823</v>
      </c>
      <c r="BI301" s="229">
        <v>5</v>
      </c>
      <c r="BJ301" s="230">
        <v>0</v>
      </c>
      <c r="BK301" s="241">
        <f t="shared" si="1357"/>
        <v>5</v>
      </c>
      <c r="BL301" s="242" t="s">
        <v>1823</v>
      </c>
      <c r="BM301" s="241">
        <f t="shared" si="1359"/>
        <v>5</v>
      </c>
      <c r="BN301" s="242" t="s">
        <v>1823</v>
      </c>
      <c r="BO301" s="247"/>
      <c r="BP301" s="248"/>
      <c r="BQ301" s="249"/>
      <c r="BR301" s="248"/>
      <c r="BS301" s="249"/>
      <c r="BT301" s="248"/>
      <c r="BU301" s="249"/>
      <c r="BV301" s="248"/>
      <c r="BW301" s="249"/>
      <c r="BX301" s="248"/>
      <c r="BY301" s="249"/>
      <c r="BZ301" s="248"/>
      <c r="CA301" s="249"/>
      <c r="CB301" s="250" t="s">
        <v>264</v>
      </c>
      <c r="CC301" s="238" t="s">
        <v>677</v>
      </c>
      <c r="CD301" s="238"/>
      <c r="CE301" s="226"/>
      <c r="CF301" s="227"/>
      <c r="CJ301" s="336"/>
      <c r="CQ301" s="240">
        <f t="shared" si="1303"/>
        <v>7</v>
      </c>
      <c r="CT301" s="437">
        <f t="shared" si="1326"/>
        <v>0</v>
      </c>
      <c r="CU301" s="437">
        <f t="shared" si="1327"/>
        <v>0</v>
      </c>
      <c r="CV301" s="437">
        <f t="shared" si="1328"/>
        <v>2</v>
      </c>
      <c r="CW301" s="437">
        <f t="shared" si="1329"/>
        <v>2</v>
      </c>
      <c r="CX301" s="437">
        <f t="shared" si="1330"/>
        <v>2</v>
      </c>
      <c r="CY301" s="437">
        <f t="shared" si="1331"/>
        <v>2</v>
      </c>
      <c r="CZ301" s="437">
        <f t="shared" si="1332"/>
        <v>5</v>
      </c>
      <c r="DA301" s="437">
        <f t="shared" si="1333"/>
        <v>7</v>
      </c>
      <c r="DB301" s="437">
        <f t="shared" si="1334"/>
        <v>5</v>
      </c>
      <c r="DC301" s="437">
        <f t="shared" si="1351"/>
        <v>5</v>
      </c>
      <c r="DD301" s="437">
        <f t="shared" si="1335"/>
        <v>3</v>
      </c>
      <c r="DE301" s="437">
        <f t="shared" si="1336"/>
        <v>5</v>
      </c>
      <c r="DF301" s="437">
        <f t="shared" si="1337"/>
        <v>5</v>
      </c>
      <c r="DG301" s="496">
        <f t="shared" si="1338"/>
        <v>5</v>
      </c>
      <c r="DH301" s="496">
        <f t="shared" si="1274"/>
        <v>5</v>
      </c>
      <c r="DI301" s="496">
        <f t="shared" si="1339"/>
        <v>5</v>
      </c>
      <c r="DJ301" s="496">
        <f t="shared" si="1276"/>
        <v>5</v>
      </c>
      <c r="DK301" s="437">
        <f t="shared" si="1340"/>
        <v>5</v>
      </c>
      <c r="DL301" s="633"/>
      <c r="DM301" s="633"/>
      <c r="DO301" s="447" t="e">
        <f t="shared" si="1281"/>
        <v>#REF!</v>
      </c>
      <c r="DP301" s="447" t="e">
        <f t="shared" si="1282"/>
        <v>#REF!</v>
      </c>
      <c r="DQ301" s="447" t="e">
        <f t="shared" si="1283"/>
        <v>#REF!</v>
      </c>
      <c r="DR301" s="447" t="e">
        <f t="shared" si="1284"/>
        <v>#REF!</v>
      </c>
      <c r="DS301" s="447" t="e">
        <f t="shared" si="1285"/>
        <v>#REF!</v>
      </c>
      <c r="DT301" s="447" t="e">
        <f t="shared" si="1286"/>
        <v>#REF!</v>
      </c>
      <c r="DU301" s="447" t="e">
        <f t="shared" si="1287"/>
        <v>#REF!</v>
      </c>
      <c r="DV301" s="447" t="e">
        <f t="shared" si="1288"/>
        <v>#REF!</v>
      </c>
      <c r="DW301" s="447" t="e">
        <f t="shared" si="1289"/>
        <v>#REF!</v>
      </c>
      <c r="DX301" s="447" t="e">
        <f t="shared" si="1290"/>
        <v>#REF!</v>
      </c>
      <c r="DY301" s="447" t="e">
        <f t="shared" si="1291"/>
        <v>#REF!</v>
      </c>
      <c r="DZ301" s="447" t="e">
        <f t="shared" si="1292"/>
        <v>#REF!</v>
      </c>
      <c r="EA301" s="447" t="e">
        <f t="shared" si="1293"/>
        <v>#REF!</v>
      </c>
      <c r="EB301" s="447" t="e">
        <f t="shared" si="1294"/>
        <v>#REF!</v>
      </c>
      <c r="EC301" s="447" t="e">
        <f t="shared" si="1295"/>
        <v>#REF!</v>
      </c>
      <c r="ED301" s="447" t="e">
        <f t="shared" si="1296"/>
        <v>#REF!</v>
      </c>
      <c r="EE301" s="240" t="e">
        <f t="shared" si="1297"/>
        <v>#REF!</v>
      </c>
    </row>
    <row r="302" spans="1:135" ht="16.5">
      <c r="A302" s="216" t="s">
        <v>1227</v>
      </c>
      <c r="B302" s="216" t="s">
        <v>31</v>
      </c>
      <c r="D302" s="216" t="s">
        <v>1089</v>
      </c>
      <c r="E302" s="216" t="s">
        <v>1040</v>
      </c>
      <c r="F302" s="216" t="s">
        <v>1089</v>
      </c>
      <c r="G302" s="411" t="s">
        <v>1250</v>
      </c>
      <c r="H302" s="226">
        <v>0</v>
      </c>
      <c r="I302" s="264">
        <v>0</v>
      </c>
      <c r="J302" s="225">
        <v>0</v>
      </c>
      <c r="K302" s="264">
        <v>0</v>
      </c>
      <c r="L302" s="239">
        <f>+J302</f>
        <v>0</v>
      </c>
      <c r="M302" s="252" t="s">
        <v>1823</v>
      </c>
      <c r="N302" s="241">
        <f>+L302</f>
        <v>0</v>
      </c>
      <c r="O302" s="252" t="s">
        <v>1823</v>
      </c>
      <c r="P302" s="225">
        <v>0</v>
      </c>
      <c r="Q302" s="264">
        <v>0</v>
      </c>
      <c r="R302" s="241">
        <f>+P302</f>
        <v>0</v>
      </c>
      <c r="S302" s="252" t="s">
        <v>1823</v>
      </c>
      <c r="T302" s="225">
        <v>0</v>
      </c>
      <c r="U302" s="264">
        <v>0</v>
      </c>
      <c r="V302" s="225">
        <v>0</v>
      </c>
      <c r="W302" s="264">
        <v>0</v>
      </c>
      <c r="X302" s="239">
        <f>+V302</f>
        <v>0</v>
      </c>
      <c r="Y302" s="252" t="s">
        <v>1823</v>
      </c>
      <c r="Z302" s="241">
        <f>+X302</f>
        <v>0</v>
      </c>
      <c r="AA302" s="252" t="s">
        <v>1823</v>
      </c>
      <c r="AB302" s="523">
        <v>0</v>
      </c>
      <c r="AC302" s="541">
        <v>0</v>
      </c>
      <c r="AD302" s="226">
        <v>0</v>
      </c>
      <c r="AE302" s="264">
        <v>0</v>
      </c>
      <c r="AF302" s="225">
        <v>0</v>
      </c>
      <c r="AG302" s="264">
        <v>0</v>
      </c>
      <c r="AH302" s="560">
        <f>+AK302</f>
        <v>4</v>
      </c>
      <c r="AI302" s="562">
        <f>+AL302</f>
        <v>3</v>
      </c>
      <c r="AJ302" s="374"/>
      <c r="AK302" s="523">
        <v>4</v>
      </c>
      <c r="AL302" s="524">
        <v>3</v>
      </c>
      <c r="AM302" s="239">
        <f t="shared" si="1309"/>
        <v>4</v>
      </c>
      <c r="AN302" s="239">
        <f>+AL302</f>
        <v>3</v>
      </c>
      <c r="AO302" s="523">
        <v>2</v>
      </c>
      <c r="AP302" s="524">
        <v>5</v>
      </c>
      <c r="AQ302" s="239">
        <f>+AO302</f>
        <v>2</v>
      </c>
      <c r="AR302" s="253">
        <f>+AP302</f>
        <v>5</v>
      </c>
      <c r="AS302" s="229">
        <v>4</v>
      </c>
      <c r="AT302" s="230">
        <v>2</v>
      </c>
      <c r="AU302" s="229">
        <v>8</v>
      </c>
      <c r="AV302" s="230">
        <v>9</v>
      </c>
      <c r="AW302" s="229"/>
      <c r="AX302" s="230"/>
      <c r="AY302" s="22">
        <f t="shared" si="1345"/>
        <v>5</v>
      </c>
      <c r="AZ302" s="21">
        <f t="shared" ref="AZ302" si="1361">+AV302</f>
        <v>9</v>
      </c>
      <c r="BA302" s="22">
        <f t="shared" si="1346"/>
        <v>5</v>
      </c>
      <c r="BB302" s="21">
        <f t="shared" ref="BB302" si="1362">+AZ302</f>
        <v>9</v>
      </c>
      <c r="BC302" s="22">
        <f t="shared" si="1347"/>
        <v>5</v>
      </c>
      <c r="BD302" s="21">
        <f t="shared" ref="BD302" si="1363">+BB302</f>
        <v>9</v>
      </c>
      <c r="BE302" s="229">
        <v>5</v>
      </c>
      <c r="BF302" s="229">
        <v>3</v>
      </c>
      <c r="BG302" s="22">
        <f t="shared" ref="BG302:BG303" si="1364">+BI302</f>
        <v>3</v>
      </c>
      <c r="BH302" s="21">
        <f t="shared" ref="BH302" si="1365">+BF302</f>
        <v>3</v>
      </c>
      <c r="BI302" s="229">
        <v>3</v>
      </c>
      <c r="BJ302" s="230">
        <v>3</v>
      </c>
      <c r="BK302" s="22">
        <f t="shared" si="1357"/>
        <v>3</v>
      </c>
      <c r="BL302" s="21">
        <f t="shared" ref="BL302" si="1366">+BJ302</f>
        <v>3</v>
      </c>
      <c r="BM302" s="22">
        <f t="shared" si="1359"/>
        <v>3</v>
      </c>
      <c r="BN302" s="21">
        <f t="shared" ref="BN302" si="1367">+BL302</f>
        <v>3</v>
      </c>
      <c r="BO302" s="247"/>
      <c r="BP302" s="248"/>
      <c r="BQ302" s="249"/>
      <c r="BR302" s="248"/>
      <c r="BS302" s="249"/>
      <c r="BT302" s="248"/>
      <c r="BU302" s="249"/>
      <c r="BV302" s="248"/>
      <c r="BW302" s="249"/>
      <c r="BX302" s="248"/>
      <c r="BY302" s="249"/>
      <c r="BZ302" s="248"/>
      <c r="CA302" s="249"/>
      <c r="CB302" s="250" t="s">
        <v>262</v>
      </c>
      <c r="CC302" s="238" t="s">
        <v>685</v>
      </c>
      <c r="CD302" s="238"/>
      <c r="CE302" s="226"/>
      <c r="CF302" s="227"/>
      <c r="CQ302" s="240">
        <f t="shared" si="1303"/>
        <v>4</v>
      </c>
      <c r="CT302" s="437">
        <f t="shared" si="1326"/>
        <v>0</v>
      </c>
      <c r="CU302" s="437">
        <f t="shared" si="1327"/>
        <v>0</v>
      </c>
      <c r="CV302" s="437">
        <f t="shared" si="1328"/>
        <v>0</v>
      </c>
      <c r="CW302" s="437">
        <f t="shared" si="1329"/>
        <v>0</v>
      </c>
      <c r="CX302" s="437">
        <f t="shared" si="1330"/>
        <v>0</v>
      </c>
      <c r="CY302" s="437">
        <f t="shared" si="1331"/>
        <v>0</v>
      </c>
      <c r="CZ302" s="437">
        <f t="shared" si="1332"/>
        <v>0</v>
      </c>
      <c r="DA302" s="437">
        <f t="shared" si="1333"/>
        <v>0</v>
      </c>
      <c r="DB302" s="437">
        <f t="shared" si="1334"/>
        <v>0</v>
      </c>
      <c r="DC302" s="437">
        <f t="shared" si="1351"/>
        <v>0</v>
      </c>
      <c r="DD302" s="437">
        <f t="shared" si="1335"/>
        <v>0</v>
      </c>
      <c r="DE302" s="437">
        <f t="shared" si="1336"/>
        <v>0</v>
      </c>
      <c r="DF302" s="437">
        <f t="shared" si="1337"/>
        <v>0</v>
      </c>
      <c r="DG302" s="496">
        <f t="shared" si="1338"/>
        <v>7</v>
      </c>
      <c r="DH302" s="496">
        <f t="shared" si="1274"/>
        <v>7</v>
      </c>
      <c r="DI302" s="496">
        <f t="shared" si="1339"/>
        <v>7</v>
      </c>
      <c r="DJ302" s="496">
        <f t="shared" si="1276"/>
        <v>7</v>
      </c>
      <c r="DK302" s="437">
        <f t="shared" si="1340"/>
        <v>7</v>
      </c>
      <c r="DL302" s="633"/>
      <c r="DM302" s="633"/>
      <c r="DO302" s="447" t="e">
        <f t="shared" si="1281"/>
        <v>#REF!</v>
      </c>
      <c r="DP302" s="447" t="e">
        <f t="shared" si="1282"/>
        <v>#REF!</v>
      </c>
      <c r="DQ302" s="447" t="e">
        <f t="shared" si="1283"/>
        <v>#REF!</v>
      </c>
      <c r="DR302" s="447" t="e">
        <f t="shared" si="1284"/>
        <v>#REF!</v>
      </c>
      <c r="DS302" s="447" t="e">
        <f t="shared" si="1285"/>
        <v>#REF!</v>
      </c>
      <c r="DT302" s="447" t="e">
        <f t="shared" si="1286"/>
        <v>#REF!</v>
      </c>
      <c r="DU302" s="447" t="e">
        <f t="shared" si="1287"/>
        <v>#REF!</v>
      </c>
      <c r="DV302" s="447" t="e">
        <f t="shared" si="1288"/>
        <v>#REF!</v>
      </c>
      <c r="DW302" s="447" t="e">
        <f t="shared" si="1289"/>
        <v>#REF!</v>
      </c>
      <c r="DX302" s="447" t="e">
        <f t="shared" si="1290"/>
        <v>#REF!</v>
      </c>
      <c r="DY302" s="447" t="e">
        <f t="shared" si="1291"/>
        <v>#REF!</v>
      </c>
      <c r="DZ302" s="447" t="e">
        <f t="shared" si="1292"/>
        <v>#REF!</v>
      </c>
      <c r="EA302" s="447" t="e">
        <f t="shared" si="1293"/>
        <v>#REF!</v>
      </c>
      <c r="EB302" s="447" t="e">
        <f t="shared" si="1294"/>
        <v>#REF!</v>
      </c>
      <c r="EC302" s="447" t="e">
        <f t="shared" si="1295"/>
        <v>#REF!</v>
      </c>
      <c r="ED302" s="447" t="e">
        <f t="shared" si="1296"/>
        <v>#REF!</v>
      </c>
      <c r="EE302" s="240" t="e">
        <f t="shared" si="1297"/>
        <v>#REF!</v>
      </c>
    </row>
    <row r="303" spans="1:135" ht="16.5">
      <c r="A303" s="51" t="s">
        <v>1227</v>
      </c>
      <c r="B303" s="216" t="s">
        <v>31</v>
      </c>
      <c r="D303" s="216" t="s">
        <v>1089</v>
      </c>
      <c r="E303" s="216" t="s">
        <v>1040</v>
      </c>
      <c r="F303" s="216" t="s">
        <v>1089</v>
      </c>
      <c r="G303" s="411" t="s">
        <v>273</v>
      </c>
      <c r="H303" s="226">
        <v>0</v>
      </c>
      <c r="I303" s="227">
        <v>2</v>
      </c>
      <c r="J303" s="226">
        <v>0</v>
      </c>
      <c r="K303" s="227">
        <v>4</v>
      </c>
      <c r="L303" s="184" t="s">
        <v>1823</v>
      </c>
      <c r="M303" s="512">
        <f>+O303</f>
        <v>2</v>
      </c>
      <c r="N303" s="184" t="s">
        <v>1823</v>
      </c>
      <c r="O303" s="512">
        <f>+Q303</f>
        <v>2</v>
      </c>
      <c r="P303" s="225">
        <v>0</v>
      </c>
      <c r="Q303" s="226">
        <v>2</v>
      </c>
      <c r="R303" s="413" t="s">
        <v>1823</v>
      </c>
      <c r="S303" s="253">
        <f>+Q303</f>
        <v>2</v>
      </c>
      <c r="T303" s="225">
        <v>0</v>
      </c>
      <c r="U303" s="227">
        <v>2</v>
      </c>
      <c r="V303" s="226">
        <v>2</v>
      </c>
      <c r="W303" s="227">
        <v>2</v>
      </c>
      <c r="X303" s="22">
        <f t="shared" ref="X303" si="1368">+V303</f>
        <v>2</v>
      </c>
      <c r="Y303" s="22">
        <f t="shared" ref="Y303" si="1369">+W303</f>
        <v>2</v>
      </c>
      <c r="Z303" s="20">
        <f t="shared" ref="Z303" si="1370">+X303</f>
        <v>2</v>
      </c>
      <c r="AA303" s="22">
        <f t="shared" ref="AA303" si="1371">+Y303</f>
        <v>2</v>
      </c>
      <c r="AB303" s="523">
        <v>2</v>
      </c>
      <c r="AC303" s="541">
        <v>2</v>
      </c>
      <c r="AD303" s="263">
        <v>3</v>
      </c>
      <c r="AE303" s="264">
        <v>0</v>
      </c>
      <c r="AF303" s="226">
        <v>1</v>
      </c>
      <c r="AG303" s="226">
        <v>2</v>
      </c>
      <c r="AH303" s="560">
        <f>+AK303</f>
        <v>2</v>
      </c>
      <c r="AI303" s="562">
        <f>+AL303</f>
        <v>3</v>
      </c>
      <c r="AJ303" s="374"/>
      <c r="AK303" s="523">
        <v>2</v>
      </c>
      <c r="AL303" s="524">
        <v>3</v>
      </c>
      <c r="AM303" s="239">
        <f>+AO303</f>
        <v>4</v>
      </c>
      <c r="AN303" s="239">
        <f>+AP303</f>
        <v>2</v>
      </c>
      <c r="AO303" s="523">
        <v>4</v>
      </c>
      <c r="AP303" s="524">
        <v>2</v>
      </c>
      <c r="AQ303" s="442">
        <f>+AO303</f>
        <v>4</v>
      </c>
      <c r="AR303" s="445">
        <f>+AP303</f>
        <v>2</v>
      </c>
      <c r="AS303" s="229">
        <v>1</v>
      </c>
      <c r="AT303" s="230">
        <v>0</v>
      </c>
      <c r="AU303" s="229">
        <v>3</v>
      </c>
      <c r="AV303" s="230">
        <v>1</v>
      </c>
      <c r="AW303" s="229"/>
      <c r="AX303" s="230"/>
      <c r="AY303" s="239">
        <f t="shared" si="1345"/>
        <v>1</v>
      </c>
      <c r="AZ303" s="242" t="s">
        <v>1823</v>
      </c>
      <c r="BA303" s="241">
        <f t="shared" si="1346"/>
        <v>1</v>
      </c>
      <c r="BB303" s="242" t="s">
        <v>1823</v>
      </c>
      <c r="BC303" s="241">
        <f t="shared" si="1347"/>
        <v>1</v>
      </c>
      <c r="BD303" s="242" t="s">
        <v>1823</v>
      </c>
      <c r="BE303" s="229">
        <v>1</v>
      </c>
      <c r="BF303" s="229">
        <v>0</v>
      </c>
      <c r="BG303" s="241">
        <f t="shared" si="1364"/>
        <v>1</v>
      </c>
      <c r="BH303" s="242" t="s">
        <v>1823</v>
      </c>
      <c r="BI303" s="229">
        <v>1</v>
      </c>
      <c r="BJ303" s="230">
        <v>0</v>
      </c>
      <c r="BK303" s="241">
        <f t="shared" si="1357"/>
        <v>1</v>
      </c>
      <c r="BL303" s="242" t="s">
        <v>1823</v>
      </c>
      <c r="BM303" s="241">
        <f t="shared" si="1359"/>
        <v>1</v>
      </c>
      <c r="BN303" s="242" t="s">
        <v>1823</v>
      </c>
      <c r="BO303" s="247"/>
      <c r="BP303" s="248"/>
      <c r="BQ303" s="249"/>
      <c r="BR303" s="248"/>
      <c r="BS303" s="249"/>
      <c r="BT303" s="248"/>
      <c r="BU303" s="249"/>
      <c r="BV303" s="248"/>
      <c r="BW303" s="249"/>
      <c r="BX303" s="248"/>
      <c r="BY303" s="249"/>
      <c r="BZ303" s="248"/>
      <c r="CA303" s="249"/>
      <c r="CB303" s="250" t="s">
        <v>262</v>
      </c>
      <c r="CC303" s="238" t="s">
        <v>684</v>
      </c>
      <c r="CD303" s="238"/>
      <c r="CE303" s="226"/>
      <c r="CF303" s="227"/>
      <c r="CQ303" s="240">
        <f t="shared" si="1303"/>
        <v>4</v>
      </c>
      <c r="CT303" s="437">
        <f t="shared" si="1326"/>
        <v>2</v>
      </c>
      <c r="CU303" s="437">
        <f t="shared" si="1327"/>
        <v>4</v>
      </c>
      <c r="CV303" s="437">
        <f>+M303</f>
        <v>2</v>
      </c>
      <c r="CW303" s="437">
        <f>+O303</f>
        <v>2</v>
      </c>
      <c r="CX303" s="437">
        <f t="shared" si="1330"/>
        <v>2</v>
      </c>
      <c r="CY303" s="437">
        <f>+S303</f>
        <v>2</v>
      </c>
      <c r="CZ303" s="437">
        <f t="shared" si="1332"/>
        <v>2</v>
      </c>
      <c r="DA303" s="437">
        <f t="shared" si="1333"/>
        <v>4</v>
      </c>
      <c r="DB303" s="437">
        <f t="shared" si="1334"/>
        <v>4</v>
      </c>
      <c r="DC303" s="437">
        <f t="shared" si="1351"/>
        <v>4</v>
      </c>
      <c r="DD303" s="437">
        <f t="shared" si="1335"/>
        <v>4</v>
      </c>
      <c r="DE303" s="437">
        <f t="shared" si="1336"/>
        <v>3</v>
      </c>
      <c r="DF303" s="437">
        <f t="shared" si="1337"/>
        <v>3</v>
      </c>
      <c r="DG303" s="496">
        <f t="shared" si="1338"/>
        <v>5</v>
      </c>
      <c r="DH303" s="496">
        <f t="shared" si="1274"/>
        <v>5</v>
      </c>
      <c r="DI303" s="496">
        <f t="shared" si="1339"/>
        <v>6</v>
      </c>
      <c r="DJ303" s="496">
        <f t="shared" si="1276"/>
        <v>6</v>
      </c>
      <c r="DK303" s="437">
        <f t="shared" si="1340"/>
        <v>6</v>
      </c>
      <c r="DL303" s="633"/>
      <c r="DM303" s="633"/>
      <c r="DO303" s="447" t="e">
        <f t="shared" si="1281"/>
        <v>#REF!</v>
      </c>
      <c r="DP303" s="447" t="e">
        <f t="shared" si="1282"/>
        <v>#REF!</v>
      </c>
      <c r="DQ303" s="447" t="e">
        <f t="shared" si="1283"/>
        <v>#REF!</v>
      </c>
      <c r="DR303" s="447" t="e">
        <f t="shared" si="1284"/>
        <v>#REF!</v>
      </c>
      <c r="DS303" s="447" t="e">
        <f t="shared" si="1285"/>
        <v>#REF!</v>
      </c>
      <c r="DT303" s="447" t="e">
        <f t="shared" si="1286"/>
        <v>#REF!</v>
      </c>
      <c r="DU303" s="447" t="e">
        <f t="shared" si="1287"/>
        <v>#REF!</v>
      </c>
      <c r="DV303" s="447" t="e">
        <f t="shared" si="1288"/>
        <v>#REF!</v>
      </c>
      <c r="DW303" s="447" t="e">
        <f t="shared" si="1289"/>
        <v>#REF!</v>
      </c>
      <c r="DX303" s="447" t="e">
        <f t="shared" si="1290"/>
        <v>#REF!</v>
      </c>
      <c r="DY303" s="447" t="e">
        <f t="shared" si="1291"/>
        <v>#REF!</v>
      </c>
      <c r="DZ303" s="447" t="e">
        <f t="shared" si="1292"/>
        <v>#REF!</v>
      </c>
      <c r="EA303" s="447" t="e">
        <f t="shared" si="1293"/>
        <v>#REF!</v>
      </c>
      <c r="EB303" s="447" t="e">
        <f t="shared" si="1294"/>
        <v>#REF!</v>
      </c>
      <c r="EC303" s="447" t="e">
        <f t="shared" si="1295"/>
        <v>#REF!</v>
      </c>
      <c r="ED303" s="447" t="e">
        <f t="shared" si="1296"/>
        <v>#REF!</v>
      </c>
      <c r="EE303" s="240" t="e">
        <f t="shared" si="1297"/>
        <v>#REF!</v>
      </c>
    </row>
    <row r="304" spans="1:135" ht="16.5">
      <c r="A304" s="51" t="s">
        <v>1227</v>
      </c>
      <c r="B304" s="216" t="s">
        <v>31</v>
      </c>
      <c r="D304" s="216" t="s">
        <v>1089</v>
      </c>
      <c r="E304" s="216" t="s">
        <v>1040</v>
      </c>
      <c r="F304" s="216" t="s">
        <v>1089</v>
      </c>
      <c r="G304" s="411" t="s">
        <v>353</v>
      </c>
      <c r="H304" s="226">
        <v>2</v>
      </c>
      <c r="I304" s="227">
        <v>0</v>
      </c>
      <c r="J304" s="226">
        <v>1</v>
      </c>
      <c r="K304" s="227">
        <v>0</v>
      </c>
      <c r="L304" s="239">
        <f>+J304</f>
        <v>1</v>
      </c>
      <c r="M304" s="252" t="s">
        <v>1823</v>
      </c>
      <c r="N304" s="241">
        <f>+L304</f>
        <v>1</v>
      </c>
      <c r="O304" s="252" t="s">
        <v>1823</v>
      </c>
      <c r="P304" s="225">
        <v>1</v>
      </c>
      <c r="Q304" s="226">
        <v>1</v>
      </c>
      <c r="R304" s="560">
        <f>+T304</f>
        <v>1</v>
      </c>
      <c r="S304" s="564">
        <f>+Q304</f>
        <v>1</v>
      </c>
      <c r="T304" s="225">
        <v>1</v>
      </c>
      <c r="U304" s="227">
        <v>0</v>
      </c>
      <c r="V304" s="226">
        <v>3</v>
      </c>
      <c r="W304" s="227">
        <v>0</v>
      </c>
      <c r="X304" s="226">
        <v>3</v>
      </c>
      <c r="Y304" s="226">
        <v>0</v>
      </c>
      <c r="Z304" s="560">
        <f>+X304</f>
        <v>3</v>
      </c>
      <c r="AA304" s="561" t="s">
        <v>1823</v>
      </c>
      <c r="AB304" s="523">
        <v>0</v>
      </c>
      <c r="AC304" s="541">
        <v>0</v>
      </c>
      <c r="AD304" s="263">
        <v>0</v>
      </c>
      <c r="AE304" s="264">
        <v>0</v>
      </c>
      <c r="AF304" s="226">
        <v>0</v>
      </c>
      <c r="AG304" s="226">
        <v>0</v>
      </c>
      <c r="AH304" s="241">
        <f>+AF304</f>
        <v>0</v>
      </c>
      <c r="AI304" s="242" t="s">
        <v>1823</v>
      </c>
      <c r="AJ304" s="374"/>
      <c r="AK304" s="523">
        <v>0</v>
      </c>
      <c r="AL304" s="524">
        <v>0</v>
      </c>
      <c r="AM304" s="226">
        <v>0</v>
      </c>
      <c r="AN304" s="252" t="s">
        <v>1823</v>
      </c>
      <c r="AO304" s="523">
        <v>0</v>
      </c>
      <c r="AP304" s="524">
        <v>0</v>
      </c>
      <c r="AQ304" s="239">
        <f>+AS304</f>
        <v>0</v>
      </c>
      <c r="AR304" s="242" t="s">
        <v>1823</v>
      </c>
      <c r="AS304" s="229">
        <v>0</v>
      </c>
      <c r="AT304" s="230">
        <v>0</v>
      </c>
      <c r="AU304" s="229">
        <v>0</v>
      </c>
      <c r="AV304" s="230">
        <v>0</v>
      </c>
      <c r="AW304" s="229"/>
      <c r="AX304" s="230"/>
      <c r="AY304" s="239">
        <f>+AU304</f>
        <v>0</v>
      </c>
      <c r="AZ304" s="242" t="s">
        <v>1823</v>
      </c>
      <c r="BA304" s="241">
        <f>+AY304</f>
        <v>0</v>
      </c>
      <c r="BB304" s="242" t="s">
        <v>1823</v>
      </c>
      <c r="BC304" s="241">
        <f>+BA304</f>
        <v>0</v>
      </c>
      <c r="BD304" s="242" t="s">
        <v>1823</v>
      </c>
      <c r="BE304" s="229">
        <v>1</v>
      </c>
      <c r="BF304" s="229">
        <v>0</v>
      </c>
      <c r="BG304" s="241">
        <f t="shared" ref="BG304" si="1372">+BI304</f>
        <v>0</v>
      </c>
      <c r="BH304" s="242" t="s">
        <v>1823</v>
      </c>
      <c r="BI304" s="229">
        <v>0</v>
      </c>
      <c r="BJ304" s="230">
        <v>0</v>
      </c>
      <c r="BK304" s="241">
        <f t="shared" si="1357"/>
        <v>0</v>
      </c>
      <c r="BL304" s="242" t="s">
        <v>1823</v>
      </c>
      <c r="BM304" s="241">
        <f t="shared" si="1359"/>
        <v>0</v>
      </c>
      <c r="BN304" s="242" t="s">
        <v>1823</v>
      </c>
      <c r="BO304" s="247"/>
      <c r="BP304" s="248"/>
      <c r="BQ304" s="249"/>
      <c r="BR304" s="248"/>
      <c r="BS304" s="249"/>
      <c r="BT304" s="248"/>
      <c r="BU304" s="249"/>
      <c r="BV304" s="248"/>
      <c r="BW304" s="249"/>
      <c r="BX304" s="248"/>
      <c r="BY304" s="249"/>
      <c r="BZ304" s="248"/>
      <c r="CA304" s="249"/>
      <c r="CB304" s="250" t="s">
        <v>266</v>
      </c>
      <c r="CC304" s="238" t="s">
        <v>684</v>
      </c>
      <c r="CD304" s="238"/>
      <c r="CE304" s="226"/>
      <c r="CF304" s="227"/>
      <c r="CQ304" s="240">
        <f t="shared" si="1303"/>
        <v>3</v>
      </c>
      <c r="CT304" s="437">
        <f t="shared" si="1326"/>
        <v>2</v>
      </c>
      <c r="CU304" s="437">
        <f t="shared" si="1327"/>
        <v>1</v>
      </c>
      <c r="CV304" s="437">
        <f t="shared" ref="CV304:CV309" si="1373">IF(M304="nd",+L304,+L304+M304)</f>
        <v>1</v>
      </c>
      <c r="CW304" s="437">
        <f t="shared" ref="CW304:CW309" si="1374">IF(O304="nd",+N304,+N304+O304)</f>
        <v>1</v>
      </c>
      <c r="CX304" s="437">
        <f t="shared" si="1330"/>
        <v>2</v>
      </c>
      <c r="CY304" s="437">
        <f t="shared" ref="CY304:CY309" si="1375">IF(S304="nd",+R304,+R304+S304)</f>
        <v>2</v>
      </c>
      <c r="CZ304" s="437">
        <f t="shared" si="1332"/>
        <v>1</v>
      </c>
      <c r="DA304" s="437">
        <f t="shared" si="1333"/>
        <v>3</v>
      </c>
      <c r="DB304" s="437">
        <f t="shared" si="1334"/>
        <v>3</v>
      </c>
      <c r="DC304" s="437">
        <f t="shared" si="1351"/>
        <v>3</v>
      </c>
      <c r="DD304" s="437">
        <f t="shared" si="1335"/>
        <v>0</v>
      </c>
      <c r="DE304" s="437">
        <f t="shared" si="1336"/>
        <v>0</v>
      </c>
      <c r="DF304" s="437">
        <f t="shared" si="1337"/>
        <v>0</v>
      </c>
      <c r="DG304" s="496">
        <f t="shared" si="1338"/>
        <v>0</v>
      </c>
      <c r="DH304" s="496">
        <f t="shared" si="1274"/>
        <v>0</v>
      </c>
      <c r="DI304" s="496">
        <f t="shared" si="1339"/>
        <v>0</v>
      </c>
      <c r="DJ304" s="496">
        <f t="shared" si="1276"/>
        <v>0</v>
      </c>
      <c r="DK304" s="437">
        <f t="shared" si="1340"/>
        <v>0</v>
      </c>
      <c r="DL304" s="633"/>
      <c r="DM304" s="633"/>
      <c r="DO304" s="447" t="e">
        <f t="shared" si="1281"/>
        <v>#REF!</v>
      </c>
      <c r="DP304" s="447" t="e">
        <f t="shared" si="1282"/>
        <v>#REF!</v>
      </c>
      <c r="DQ304" s="447" t="e">
        <f t="shared" si="1283"/>
        <v>#REF!</v>
      </c>
      <c r="DR304" s="447" t="e">
        <f t="shared" si="1284"/>
        <v>#REF!</v>
      </c>
      <c r="DS304" s="447" t="e">
        <f t="shared" si="1285"/>
        <v>#REF!</v>
      </c>
      <c r="DT304" s="447" t="e">
        <f t="shared" si="1286"/>
        <v>#REF!</v>
      </c>
      <c r="DU304" s="447" t="e">
        <f t="shared" si="1287"/>
        <v>#REF!</v>
      </c>
      <c r="DV304" s="447" t="e">
        <f t="shared" si="1288"/>
        <v>#REF!</v>
      </c>
      <c r="DW304" s="447" t="e">
        <f t="shared" si="1289"/>
        <v>#REF!</v>
      </c>
      <c r="DX304" s="447" t="e">
        <f t="shared" si="1290"/>
        <v>#REF!</v>
      </c>
      <c r="DY304" s="447" t="e">
        <f t="shared" si="1291"/>
        <v>#REF!</v>
      </c>
      <c r="DZ304" s="447" t="e">
        <f t="shared" si="1292"/>
        <v>#REF!</v>
      </c>
      <c r="EA304" s="447" t="e">
        <f t="shared" si="1293"/>
        <v>#REF!</v>
      </c>
      <c r="EB304" s="447" t="e">
        <f t="shared" si="1294"/>
        <v>#REF!</v>
      </c>
      <c r="EC304" s="447" t="e">
        <f t="shared" si="1295"/>
        <v>#REF!</v>
      </c>
      <c r="ED304" s="447" t="e">
        <f t="shared" si="1296"/>
        <v>#REF!</v>
      </c>
      <c r="EE304" s="240" t="e">
        <f t="shared" si="1297"/>
        <v>#REF!</v>
      </c>
    </row>
    <row r="305" spans="1:135" ht="16.5">
      <c r="A305" s="216" t="s">
        <v>1227</v>
      </c>
      <c r="B305" s="216" t="s">
        <v>31</v>
      </c>
      <c r="D305" s="216" t="s">
        <v>1089</v>
      </c>
      <c r="E305" s="216" t="s">
        <v>1040</v>
      </c>
      <c r="F305" s="216" t="s">
        <v>1089</v>
      </c>
      <c r="G305" s="411" t="s">
        <v>1615</v>
      </c>
      <c r="H305" s="226">
        <v>0</v>
      </c>
      <c r="I305" s="227">
        <v>0</v>
      </c>
      <c r="J305" s="241">
        <f>+L305</f>
        <v>0</v>
      </c>
      <c r="K305" s="252" t="s">
        <v>1823</v>
      </c>
      <c r="L305" s="241">
        <f>+N305</f>
        <v>0</v>
      </c>
      <c r="M305" s="252" t="s">
        <v>1823</v>
      </c>
      <c r="N305" s="241">
        <f>+P305</f>
        <v>0</v>
      </c>
      <c r="O305" s="242" t="s">
        <v>1823</v>
      </c>
      <c r="P305" s="225">
        <v>0</v>
      </c>
      <c r="Q305" s="226">
        <v>0</v>
      </c>
      <c r="R305" s="225">
        <v>0</v>
      </c>
      <c r="S305" s="226">
        <v>0</v>
      </c>
      <c r="T305" s="225">
        <v>1</v>
      </c>
      <c r="U305" s="226">
        <v>0</v>
      </c>
      <c r="V305" s="225">
        <v>2</v>
      </c>
      <c r="W305" s="227">
        <v>0</v>
      </c>
      <c r="X305" s="226">
        <v>2</v>
      </c>
      <c r="Y305" s="226">
        <v>0</v>
      </c>
      <c r="Z305" s="241">
        <f>+AB305</f>
        <v>5</v>
      </c>
      <c r="AA305" s="252" t="s">
        <v>1823</v>
      </c>
      <c r="AB305" s="523">
        <v>5</v>
      </c>
      <c r="AC305" s="541">
        <v>0</v>
      </c>
      <c r="AD305" s="263">
        <v>4</v>
      </c>
      <c r="AE305" s="264">
        <v>0</v>
      </c>
      <c r="AF305" s="226">
        <v>2</v>
      </c>
      <c r="AG305" s="226">
        <v>0</v>
      </c>
      <c r="AH305" s="453">
        <f>+AK305</f>
        <v>5</v>
      </c>
      <c r="AI305" s="454" t="s">
        <v>1823</v>
      </c>
      <c r="AJ305" s="374">
        <v>42270</v>
      </c>
      <c r="AK305" s="523">
        <v>5</v>
      </c>
      <c r="AL305" s="524">
        <v>0</v>
      </c>
      <c r="AM305" s="239">
        <f>+AK305</f>
        <v>5</v>
      </c>
      <c r="AN305" s="252" t="s">
        <v>1823</v>
      </c>
      <c r="AO305" s="523">
        <v>5</v>
      </c>
      <c r="AP305" s="524">
        <v>0</v>
      </c>
      <c r="AQ305" s="442">
        <f t="shared" ref="AQ305:AQ311" si="1376">+AO305</f>
        <v>5</v>
      </c>
      <c r="AR305" s="443" t="s">
        <v>1823</v>
      </c>
      <c r="AS305" s="229">
        <v>1</v>
      </c>
      <c r="AT305" s="230">
        <v>0</v>
      </c>
      <c r="AU305" s="229">
        <v>2</v>
      </c>
      <c r="AV305" s="230">
        <v>0</v>
      </c>
      <c r="AW305" s="229"/>
      <c r="AX305" s="230"/>
      <c r="AY305" s="239">
        <f t="shared" ref="AY305" si="1377">+BA305</f>
        <v>0</v>
      </c>
      <c r="AZ305" s="242" t="s">
        <v>1823</v>
      </c>
      <c r="BA305" s="241">
        <f t="shared" ref="BA305" si="1378">+BC305</f>
        <v>0</v>
      </c>
      <c r="BB305" s="242" t="s">
        <v>1823</v>
      </c>
      <c r="BC305" s="241">
        <f t="shared" ref="BC305" si="1379">+BE305</f>
        <v>0</v>
      </c>
      <c r="BD305" s="242" t="s">
        <v>1823</v>
      </c>
      <c r="BE305" s="229">
        <v>0</v>
      </c>
      <c r="BF305" s="229">
        <v>0</v>
      </c>
      <c r="BG305" s="241">
        <f>+BE305</f>
        <v>0</v>
      </c>
      <c r="BH305" s="242" t="s">
        <v>1823</v>
      </c>
      <c r="BI305" s="229">
        <v>1</v>
      </c>
      <c r="BJ305" s="230">
        <v>0</v>
      </c>
      <c r="BK305" s="241">
        <f t="shared" si="1357"/>
        <v>1</v>
      </c>
      <c r="BL305" s="242" t="s">
        <v>1823</v>
      </c>
      <c r="BM305" s="241">
        <f t="shared" si="1359"/>
        <v>1</v>
      </c>
      <c r="BN305" s="242" t="s">
        <v>1823</v>
      </c>
      <c r="BO305" s="247"/>
      <c r="BP305" s="248"/>
      <c r="BQ305" s="249"/>
      <c r="BR305" s="248"/>
      <c r="BS305" s="249"/>
      <c r="BT305" s="248"/>
      <c r="BU305" s="249"/>
      <c r="BV305" s="248"/>
      <c r="BW305" s="249"/>
      <c r="BX305" s="248"/>
      <c r="BY305" s="249"/>
      <c r="BZ305" s="248"/>
      <c r="CA305" s="249"/>
      <c r="CB305" s="250" t="s">
        <v>260</v>
      </c>
      <c r="CC305" s="238" t="s">
        <v>979</v>
      </c>
      <c r="CD305" s="238"/>
      <c r="CE305" s="226"/>
      <c r="CF305" s="227"/>
      <c r="CQ305" s="240">
        <f t="shared" si="1303"/>
        <v>5</v>
      </c>
      <c r="CT305" s="437">
        <f t="shared" si="1326"/>
        <v>0</v>
      </c>
      <c r="CU305" s="437">
        <f t="shared" si="1327"/>
        <v>0</v>
      </c>
      <c r="CV305" s="437">
        <f t="shared" si="1373"/>
        <v>0</v>
      </c>
      <c r="CW305" s="437">
        <f t="shared" si="1374"/>
        <v>0</v>
      </c>
      <c r="CX305" s="437">
        <f t="shared" si="1330"/>
        <v>0</v>
      </c>
      <c r="CY305" s="437">
        <f t="shared" si="1375"/>
        <v>0</v>
      </c>
      <c r="CZ305" s="437">
        <f t="shared" si="1332"/>
        <v>1</v>
      </c>
      <c r="DA305" s="437">
        <f t="shared" si="1333"/>
        <v>2</v>
      </c>
      <c r="DB305" s="437">
        <f t="shared" si="1334"/>
        <v>2</v>
      </c>
      <c r="DC305" s="437">
        <f t="shared" si="1351"/>
        <v>5</v>
      </c>
      <c r="DD305" s="437">
        <f t="shared" si="1335"/>
        <v>5</v>
      </c>
      <c r="DE305" s="437">
        <f t="shared" si="1336"/>
        <v>4</v>
      </c>
      <c r="DF305" s="437">
        <f t="shared" si="1337"/>
        <v>2</v>
      </c>
      <c r="DG305" s="496">
        <f t="shared" si="1338"/>
        <v>5</v>
      </c>
      <c r="DH305" s="496">
        <f t="shared" si="1274"/>
        <v>5</v>
      </c>
      <c r="DI305" s="496">
        <f t="shared" si="1339"/>
        <v>5</v>
      </c>
      <c r="DJ305" s="496">
        <f t="shared" si="1276"/>
        <v>5</v>
      </c>
      <c r="DK305" s="437">
        <f t="shared" si="1340"/>
        <v>5</v>
      </c>
      <c r="DL305" s="633"/>
      <c r="DM305" s="633"/>
      <c r="DO305" s="447" t="e">
        <f t="shared" si="1281"/>
        <v>#REF!</v>
      </c>
      <c r="DP305" s="447" t="e">
        <f t="shared" si="1282"/>
        <v>#REF!</v>
      </c>
      <c r="DQ305" s="447" t="e">
        <f t="shared" si="1283"/>
        <v>#REF!</v>
      </c>
      <c r="DR305" s="447" t="e">
        <f t="shared" si="1284"/>
        <v>#REF!</v>
      </c>
      <c r="DS305" s="447" t="e">
        <f t="shared" si="1285"/>
        <v>#REF!</v>
      </c>
      <c r="DT305" s="447" t="e">
        <f t="shared" si="1286"/>
        <v>#REF!</v>
      </c>
      <c r="DU305" s="447" t="e">
        <f t="shared" si="1287"/>
        <v>#REF!</v>
      </c>
      <c r="DV305" s="447" t="e">
        <f t="shared" si="1288"/>
        <v>#REF!</v>
      </c>
      <c r="DW305" s="447" t="e">
        <f t="shared" si="1289"/>
        <v>#REF!</v>
      </c>
      <c r="DX305" s="447" t="e">
        <f t="shared" si="1290"/>
        <v>#REF!</v>
      </c>
      <c r="DY305" s="447" t="e">
        <f t="shared" si="1291"/>
        <v>#REF!</v>
      </c>
      <c r="DZ305" s="447" t="e">
        <f t="shared" si="1292"/>
        <v>#REF!</v>
      </c>
      <c r="EA305" s="447" t="e">
        <f t="shared" si="1293"/>
        <v>#REF!</v>
      </c>
      <c r="EB305" s="447" t="e">
        <f t="shared" si="1294"/>
        <v>#REF!</v>
      </c>
      <c r="EC305" s="447" t="e">
        <f t="shared" si="1295"/>
        <v>#REF!</v>
      </c>
      <c r="ED305" s="447" t="e">
        <f t="shared" si="1296"/>
        <v>#REF!</v>
      </c>
      <c r="EE305" s="240" t="e">
        <f t="shared" si="1297"/>
        <v>#REF!</v>
      </c>
    </row>
    <row r="306" spans="1:135" ht="16.5">
      <c r="A306" s="216" t="s">
        <v>1227</v>
      </c>
      <c r="B306" s="216" t="s">
        <v>31</v>
      </c>
      <c r="D306" s="216" t="s">
        <v>1089</v>
      </c>
      <c r="E306" s="216" t="s">
        <v>1040</v>
      </c>
      <c r="F306" s="216" t="s">
        <v>1089</v>
      </c>
      <c r="G306" s="411" t="s">
        <v>1261</v>
      </c>
      <c r="H306" s="276">
        <v>1</v>
      </c>
      <c r="I306" s="272">
        <v>0</v>
      </c>
      <c r="J306" s="226">
        <v>0</v>
      </c>
      <c r="K306" s="227">
        <v>0</v>
      </c>
      <c r="L306" s="241">
        <f t="shared" ref="L306" si="1380">+J306</f>
        <v>0</v>
      </c>
      <c r="M306" s="242" t="s">
        <v>1823</v>
      </c>
      <c r="N306" s="241">
        <f t="shared" ref="N306" si="1381">+L306</f>
        <v>0</v>
      </c>
      <c r="O306" s="242" t="s">
        <v>1823</v>
      </c>
      <c r="P306" s="241">
        <f t="shared" ref="P306" si="1382">+N306</f>
        <v>0</v>
      </c>
      <c r="Q306" s="242" t="s">
        <v>1823</v>
      </c>
      <c r="R306" s="241">
        <f t="shared" ref="R306" si="1383">+P306</f>
        <v>0</v>
      </c>
      <c r="S306" s="242" t="s">
        <v>1823</v>
      </c>
      <c r="T306" s="226">
        <v>0</v>
      </c>
      <c r="U306" s="227">
        <v>0</v>
      </c>
      <c r="V306" s="226">
        <v>0</v>
      </c>
      <c r="W306" s="227">
        <v>0</v>
      </c>
      <c r="X306" s="226">
        <v>0</v>
      </c>
      <c r="Y306" s="226">
        <v>0</v>
      </c>
      <c r="Z306" s="241">
        <f t="shared" ref="Z306" si="1384">+V306</f>
        <v>0</v>
      </c>
      <c r="AA306" s="252" t="s">
        <v>1823</v>
      </c>
      <c r="AB306" s="523">
        <v>0</v>
      </c>
      <c r="AC306" s="541">
        <v>0</v>
      </c>
      <c r="AD306" s="263">
        <v>0</v>
      </c>
      <c r="AE306" s="264">
        <v>0</v>
      </c>
      <c r="AF306" s="226">
        <v>0</v>
      </c>
      <c r="AG306" s="227">
        <v>0</v>
      </c>
      <c r="AH306" s="239">
        <f t="shared" ref="AH306" si="1385">+AD306</f>
        <v>0</v>
      </c>
      <c r="AI306" s="242" t="s">
        <v>1823</v>
      </c>
      <c r="AJ306" s="374">
        <v>42062</v>
      </c>
      <c r="AK306" s="523">
        <v>0</v>
      </c>
      <c r="AL306" s="524">
        <v>0</v>
      </c>
      <c r="AM306" s="239">
        <f>+AK306</f>
        <v>0</v>
      </c>
      <c r="AN306" s="252" t="s">
        <v>1823</v>
      </c>
      <c r="AO306" s="523">
        <v>1</v>
      </c>
      <c r="AP306" s="524">
        <v>0</v>
      </c>
      <c r="AQ306" s="239">
        <f t="shared" si="1376"/>
        <v>1</v>
      </c>
      <c r="AR306" s="242" t="s">
        <v>1823</v>
      </c>
      <c r="AS306" s="229">
        <v>0</v>
      </c>
      <c r="AT306" s="230">
        <v>0</v>
      </c>
      <c r="AU306" s="229">
        <v>1</v>
      </c>
      <c r="AV306" s="230">
        <v>0</v>
      </c>
      <c r="AW306" s="229"/>
      <c r="AX306" s="230"/>
      <c r="AY306" s="239">
        <f t="shared" ref="AY306" si="1386">+BA306</f>
        <v>0</v>
      </c>
      <c r="AZ306" s="242" t="s">
        <v>1823</v>
      </c>
      <c r="BA306" s="241">
        <f t="shared" ref="BA306" si="1387">+BC306</f>
        <v>0</v>
      </c>
      <c r="BB306" s="242" t="s">
        <v>1823</v>
      </c>
      <c r="BC306" s="241">
        <f t="shared" ref="BC306" si="1388">+BE306</f>
        <v>0</v>
      </c>
      <c r="BD306" s="242" t="s">
        <v>1823</v>
      </c>
      <c r="BE306" s="229">
        <v>0</v>
      </c>
      <c r="BF306" s="229">
        <v>0</v>
      </c>
      <c r="BG306" s="241">
        <f>+BE306</f>
        <v>0</v>
      </c>
      <c r="BH306" s="242" t="s">
        <v>1823</v>
      </c>
      <c r="BI306" s="229">
        <v>1</v>
      </c>
      <c r="BJ306" s="230">
        <v>0</v>
      </c>
      <c r="BK306" s="241">
        <f t="shared" si="1357"/>
        <v>1</v>
      </c>
      <c r="BL306" s="242" t="s">
        <v>1823</v>
      </c>
      <c r="BM306" s="241">
        <f t="shared" si="1359"/>
        <v>1</v>
      </c>
      <c r="BN306" s="242" t="s">
        <v>1823</v>
      </c>
      <c r="BO306" s="247"/>
      <c r="BP306" s="248"/>
      <c r="BQ306" s="249"/>
      <c r="BR306" s="248"/>
      <c r="BS306" s="249"/>
      <c r="BT306" s="248"/>
      <c r="BU306" s="249"/>
      <c r="BV306" s="248"/>
      <c r="BW306" s="249"/>
      <c r="BX306" s="248"/>
      <c r="BY306" s="249"/>
      <c r="BZ306" s="248"/>
      <c r="CA306" s="249"/>
      <c r="CB306" s="236" t="s">
        <v>1013</v>
      </c>
      <c r="CC306" s="238" t="s">
        <v>1014</v>
      </c>
      <c r="CD306" s="238"/>
      <c r="CE306" s="226"/>
      <c r="CF306" s="227"/>
      <c r="CQ306" s="240">
        <f t="shared" si="1303"/>
        <v>1</v>
      </c>
      <c r="CT306" s="437">
        <f t="shared" si="1326"/>
        <v>1</v>
      </c>
      <c r="CU306" s="437">
        <f t="shared" si="1327"/>
        <v>0</v>
      </c>
      <c r="CV306" s="437">
        <f t="shared" si="1373"/>
        <v>0</v>
      </c>
      <c r="CW306" s="437">
        <f t="shared" si="1374"/>
        <v>0</v>
      </c>
      <c r="CX306" s="437">
        <f t="shared" si="1330"/>
        <v>0</v>
      </c>
      <c r="CY306" s="437">
        <f t="shared" si="1375"/>
        <v>0</v>
      </c>
      <c r="CZ306" s="437">
        <f t="shared" si="1332"/>
        <v>0</v>
      </c>
      <c r="DA306" s="437">
        <f t="shared" si="1333"/>
        <v>0</v>
      </c>
      <c r="DB306" s="437">
        <f t="shared" si="1334"/>
        <v>0</v>
      </c>
      <c r="DC306" s="437">
        <f t="shared" si="1351"/>
        <v>0</v>
      </c>
      <c r="DD306" s="437">
        <f t="shared" si="1335"/>
        <v>0</v>
      </c>
      <c r="DE306" s="437">
        <f t="shared" si="1336"/>
        <v>0</v>
      </c>
      <c r="DF306" s="437">
        <f t="shared" si="1337"/>
        <v>0</v>
      </c>
      <c r="DG306" s="496">
        <f t="shared" si="1338"/>
        <v>0</v>
      </c>
      <c r="DH306" s="496">
        <f t="shared" si="1274"/>
        <v>0</v>
      </c>
      <c r="DI306" s="496">
        <f t="shared" si="1339"/>
        <v>0</v>
      </c>
      <c r="DJ306" s="496">
        <f t="shared" si="1276"/>
        <v>1</v>
      </c>
      <c r="DK306" s="437">
        <f t="shared" si="1340"/>
        <v>1</v>
      </c>
      <c r="DL306" s="633"/>
      <c r="DM306" s="633"/>
      <c r="DO306" s="447" t="e">
        <f t="shared" si="1281"/>
        <v>#REF!</v>
      </c>
      <c r="DP306" s="447" t="e">
        <f t="shared" si="1282"/>
        <v>#REF!</v>
      </c>
      <c r="DQ306" s="447" t="e">
        <f t="shared" si="1283"/>
        <v>#REF!</v>
      </c>
      <c r="DR306" s="447" t="e">
        <f t="shared" si="1284"/>
        <v>#REF!</v>
      </c>
      <c r="DS306" s="447" t="e">
        <f t="shared" si="1285"/>
        <v>#REF!</v>
      </c>
      <c r="DT306" s="447" t="e">
        <f t="shared" si="1286"/>
        <v>#REF!</v>
      </c>
      <c r="DU306" s="447" t="e">
        <f t="shared" si="1287"/>
        <v>#REF!</v>
      </c>
      <c r="DV306" s="447" t="e">
        <f t="shared" si="1288"/>
        <v>#REF!</v>
      </c>
      <c r="DW306" s="447" t="e">
        <f t="shared" si="1289"/>
        <v>#REF!</v>
      </c>
      <c r="DX306" s="447" t="e">
        <f t="shared" si="1290"/>
        <v>#REF!</v>
      </c>
      <c r="DY306" s="447" t="e">
        <f t="shared" si="1291"/>
        <v>#REF!</v>
      </c>
      <c r="DZ306" s="447" t="e">
        <f t="shared" si="1292"/>
        <v>#REF!</v>
      </c>
      <c r="EA306" s="447" t="e">
        <f t="shared" si="1293"/>
        <v>#REF!</v>
      </c>
      <c r="EB306" s="447" t="e">
        <f t="shared" si="1294"/>
        <v>#REF!</v>
      </c>
      <c r="EC306" s="447" t="e">
        <f t="shared" si="1295"/>
        <v>#REF!</v>
      </c>
      <c r="ED306" s="447" t="e">
        <f t="shared" si="1296"/>
        <v>#REF!</v>
      </c>
      <c r="EE306" s="240" t="e">
        <f t="shared" si="1297"/>
        <v>#REF!</v>
      </c>
    </row>
    <row r="307" spans="1:135" ht="16.5">
      <c r="A307" s="51" t="s">
        <v>1472</v>
      </c>
      <c r="B307" s="216" t="s">
        <v>31</v>
      </c>
      <c r="D307" s="216" t="s">
        <v>1089</v>
      </c>
      <c r="E307" s="216" t="s">
        <v>1040</v>
      </c>
      <c r="F307" s="216" t="s">
        <v>1089</v>
      </c>
      <c r="G307" s="411" t="s">
        <v>53</v>
      </c>
      <c r="H307" s="226">
        <v>13</v>
      </c>
      <c r="I307" s="227">
        <v>0</v>
      </c>
      <c r="J307" s="225">
        <v>10</v>
      </c>
      <c r="K307" s="227">
        <v>0</v>
      </c>
      <c r="L307" s="560">
        <f>+J307</f>
        <v>10</v>
      </c>
      <c r="M307" s="561" t="s">
        <v>1823</v>
      </c>
      <c r="N307" s="241">
        <f>+P307</f>
        <v>8</v>
      </c>
      <c r="O307" s="242" t="s">
        <v>1823</v>
      </c>
      <c r="P307" s="225">
        <v>8</v>
      </c>
      <c r="Q307" s="226">
        <v>0</v>
      </c>
      <c r="R307" s="441">
        <f>+T307</f>
        <v>13</v>
      </c>
      <c r="S307" s="443" t="s">
        <v>1823</v>
      </c>
      <c r="T307" s="226">
        <v>13</v>
      </c>
      <c r="U307" s="227">
        <v>0</v>
      </c>
      <c r="V307" s="226">
        <v>13</v>
      </c>
      <c r="W307" s="227">
        <v>0</v>
      </c>
      <c r="X307" s="226">
        <v>12</v>
      </c>
      <c r="Y307" s="226">
        <v>0</v>
      </c>
      <c r="Z307" s="560">
        <f>+AB307</f>
        <v>14</v>
      </c>
      <c r="AA307" s="561" t="s">
        <v>1823</v>
      </c>
      <c r="AB307" s="523">
        <v>14</v>
      </c>
      <c r="AC307" s="541">
        <v>0</v>
      </c>
      <c r="AD307" s="226">
        <v>14</v>
      </c>
      <c r="AE307" s="227">
        <v>0</v>
      </c>
      <c r="AF307" s="226">
        <v>14</v>
      </c>
      <c r="AG307" s="226">
        <v>0</v>
      </c>
      <c r="AH307" s="453">
        <f>+AF307</f>
        <v>14</v>
      </c>
      <c r="AI307" s="454" t="s">
        <v>1823</v>
      </c>
      <c r="AJ307" s="374"/>
      <c r="AK307" s="523">
        <v>9</v>
      </c>
      <c r="AL307" s="524">
        <v>0</v>
      </c>
      <c r="AM307" s="239">
        <f>+AK307</f>
        <v>9</v>
      </c>
      <c r="AN307" s="252" t="s">
        <v>1823</v>
      </c>
      <c r="AO307" s="523">
        <v>10</v>
      </c>
      <c r="AP307" s="524">
        <v>0</v>
      </c>
      <c r="AQ307" s="239">
        <f t="shared" si="1376"/>
        <v>10</v>
      </c>
      <c r="AR307" s="242" t="s">
        <v>1823</v>
      </c>
      <c r="AS307" s="229">
        <v>10</v>
      </c>
      <c r="AT307" s="230">
        <v>0</v>
      </c>
      <c r="AU307" s="229">
        <v>14</v>
      </c>
      <c r="AV307" s="230">
        <v>0</v>
      </c>
      <c r="AW307" s="229"/>
      <c r="AX307" s="230"/>
      <c r="AY307" s="239">
        <f t="shared" ref="AY307" si="1389">+BA307</f>
        <v>10</v>
      </c>
      <c r="AZ307" s="242" t="s">
        <v>1823</v>
      </c>
      <c r="BA307" s="241">
        <f t="shared" ref="BA307" si="1390">+BC307</f>
        <v>10</v>
      </c>
      <c r="BB307" s="242" t="s">
        <v>1823</v>
      </c>
      <c r="BC307" s="241">
        <f t="shared" ref="BC307" si="1391">+BE307</f>
        <v>10</v>
      </c>
      <c r="BD307" s="242" t="s">
        <v>1823</v>
      </c>
      <c r="BE307" s="229">
        <v>10</v>
      </c>
      <c r="BF307" s="229">
        <v>0</v>
      </c>
      <c r="BG307" s="241">
        <f>+BE307</f>
        <v>10</v>
      </c>
      <c r="BH307" s="242" t="s">
        <v>1823</v>
      </c>
      <c r="BI307" s="229">
        <v>12</v>
      </c>
      <c r="BJ307" s="230">
        <v>0</v>
      </c>
      <c r="BK307" s="241">
        <f t="shared" si="1357"/>
        <v>12</v>
      </c>
      <c r="BL307" s="242" t="s">
        <v>1823</v>
      </c>
      <c r="BM307" s="241">
        <f t="shared" si="1359"/>
        <v>12</v>
      </c>
      <c r="BN307" s="242" t="s">
        <v>1823</v>
      </c>
      <c r="BO307" s="247"/>
      <c r="BP307" s="248"/>
      <c r="BQ307" s="249"/>
      <c r="BR307" s="248"/>
      <c r="BS307" s="249"/>
      <c r="BT307" s="248"/>
      <c r="BU307" s="249"/>
      <c r="BV307" s="248"/>
      <c r="BW307" s="249"/>
      <c r="BX307" s="248"/>
      <c r="BY307" s="249"/>
      <c r="BZ307" s="248"/>
      <c r="CA307" s="249"/>
      <c r="CB307" s="236" t="s">
        <v>113</v>
      </c>
      <c r="CC307" s="237" t="s">
        <v>677</v>
      </c>
      <c r="CE307" s="226">
        <v>12</v>
      </c>
      <c r="CF307" s="227"/>
      <c r="CQ307" s="240">
        <f t="shared" si="1303"/>
        <v>14</v>
      </c>
      <c r="CT307" s="437">
        <f t="shared" si="1326"/>
        <v>13</v>
      </c>
      <c r="CU307" s="437">
        <f t="shared" si="1327"/>
        <v>10</v>
      </c>
      <c r="CV307" s="437">
        <f t="shared" si="1373"/>
        <v>10</v>
      </c>
      <c r="CW307" s="437">
        <f t="shared" si="1374"/>
        <v>8</v>
      </c>
      <c r="CX307" s="437">
        <f t="shared" si="1330"/>
        <v>8</v>
      </c>
      <c r="CY307" s="437">
        <f t="shared" si="1375"/>
        <v>13</v>
      </c>
      <c r="CZ307" s="437">
        <f t="shared" si="1332"/>
        <v>13</v>
      </c>
      <c r="DA307" s="437">
        <f t="shared" si="1333"/>
        <v>13</v>
      </c>
      <c r="DB307" s="437">
        <f t="shared" si="1334"/>
        <v>12</v>
      </c>
      <c r="DC307" s="437">
        <f t="shared" si="1351"/>
        <v>14</v>
      </c>
      <c r="DD307" s="437">
        <f t="shared" si="1335"/>
        <v>14</v>
      </c>
      <c r="DE307" s="437">
        <f t="shared" si="1336"/>
        <v>14</v>
      </c>
      <c r="DF307" s="437">
        <f t="shared" si="1337"/>
        <v>14</v>
      </c>
      <c r="DG307" s="496">
        <f t="shared" si="1338"/>
        <v>14</v>
      </c>
      <c r="DH307" s="496">
        <f t="shared" si="1274"/>
        <v>9</v>
      </c>
      <c r="DI307" s="496">
        <f t="shared" si="1339"/>
        <v>9</v>
      </c>
      <c r="DJ307" s="496">
        <f t="shared" si="1276"/>
        <v>10</v>
      </c>
      <c r="DK307" s="437">
        <f t="shared" si="1340"/>
        <v>10</v>
      </c>
      <c r="DL307" s="633"/>
      <c r="DM307" s="633"/>
      <c r="DO307" s="447" t="e">
        <f t="shared" si="1281"/>
        <v>#REF!</v>
      </c>
      <c r="DP307" s="447" t="e">
        <f t="shared" si="1282"/>
        <v>#REF!</v>
      </c>
      <c r="DQ307" s="447" t="e">
        <f t="shared" si="1283"/>
        <v>#REF!</v>
      </c>
      <c r="DR307" s="447" t="e">
        <f t="shared" si="1284"/>
        <v>#REF!</v>
      </c>
      <c r="DS307" s="447" t="e">
        <f t="shared" si="1285"/>
        <v>#REF!</v>
      </c>
      <c r="DT307" s="447" t="e">
        <f t="shared" si="1286"/>
        <v>#REF!</v>
      </c>
      <c r="DU307" s="447" t="e">
        <f t="shared" si="1287"/>
        <v>#REF!</v>
      </c>
      <c r="DV307" s="447" t="e">
        <f t="shared" si="1288"/>
        <v>#REF!</v>
      </c>
      <c r="DW307" s="447" t="e">
        <f t="shared" si="1289"/>
        <v>#REF!</v>
      </c>
      <c r="DX307" s="447" t="e">
        <f t="shared" si="1290"/>
        <v>#REF!</v>
      </c>
      <c r="DY307" s="447" t="e">
        <f t="shared" si="1291"/>
        <v>#REF!</v>
      </c>
      <c r="DZ307" s="447" t="e">
        <f t="shared" si="1292"/>
        <v>#REF!</v>
      </c>
      <c r="EA307" s="447" t="e">
        <f t="shared" si="1293"/>
        <v>#REF!</v>
      </c>
      <c r="EB307" s="447" t="e">
        <f t="shared" si="1294"/>
        <v>#REF!</v>
      </c>
      <c r="EC307" s="447" t="e">
        <f t="shared" si="1295"/>
        <v>#REF!</v>
      </c>
      <c r="ED307" s="447" t="e">
        <f t="shared" si="1296"/>
        <v>#REF!</v>
      </c>
      <c r="EE307" s="240" t="e">
        <f t="shared" si="1297"/>
        <v>#REF!</v>
      </c>
    </row>
    <row r="308" spans="1:135" ht="16.5">
      <c r="A308" s="51" t="s">
        <v>1232</v>
      </c>
      <c r="B308" s="216" t="s">
        <v>31</v>
      </c>
      <c r="D308" s="216" t="s">
        <v>1089</v>
      </c>
      <c r="E308" s="216" t="s">
        <v>1040</v>
      </c>
      <c r="F308" s="216" t="s">
        <v>1089</v>
      </c>
      <c r="G308" s="411" t="s">
        <v>116</v>
      </c>
      <c r="H308" s="226">
        <v>6</v>
      </c>
      <c r="I308" s="227">
        <v>0</v>
      </c>
      <c r="J308" s="225">
        <v>7</v>
      </c>
      <c r="K308" s="227">
        <v>0</v>
      </c>
      <c r="L308" s="239">
        <f t="shared" ref="L308:L309" si="1392">+N308</f>
        <v>7</v>
      </c>
      <c r="M308" s="252" t="s">
        <v>1823</v>
      </c>
      <c r="N308" s="241">
        <f t="shared" ref="N308" si="1393">+P308</f>
        <v>7</v>
      </c>
      <c r="O308" s="242" t="s">
        <v>1823</v>
      </c>
      <c r="P308" s="241">
        <f t="shared" ref="P308" si="1394">+R308</f>
        <v>7</v>
      </c>
      <c r="Q308" s="242" t="s">
        <v>1823</v>
      </c>
      <c r="R308" s="241">
        <f>+T308</f>
        <v>7</v>
      </c>
      <c r="S308" s="242" t="s">
        <v>1823</v>
      </c>
      <c r="T308" s="226">
        <v>7</v>
      </c>
      <c r="U308" s="227">
        <v>0</v>
      </c>
      <c r="V308" s="226">
        <v>6</v>
      </c>
      <c r="W308" s="227">
        <v>0</v>
      </c>
      <c r="X308" s="312">
        <v>6</v>
      </c>
      <c r="Y308" s="312">
        <v>0</v>
      </c>
      <c r="Z308" s="441">
        <f>+X308</f>
        <v>6</v>
      </c>
      <c r="AA308" s="481" t="s">
        <v>1823</v>
      </c>
      <c r="AB308" s="523">
        <v>4</v>
      </c>
      <c r="AC308" s="541">
        <v>0</v>
      </c>
      <c r="AD308" s="226">
        <v>6</v>
      </c>
      <c r="AE308" s="227">
        <v>0</v>
      </c>
      <c r="AF308" s="226">
        <v>3</v>
      </c>
      <c r="AG308" s="226">
        <v>0</v>
      </c>
      <c r="AH308" s="453">
        <f>+AK308</f>
        <v>8</v>
      </c>
      <c r="AI308" s="454" t="s">
        <v>1823</v>
      </c>
      <c r="AJ308" s="374"/>
      <c r="AK308" s="523">
        <v>8</v>
      </c>
      <c r="AL308" s="524">
        <v>0</v>
      </c>
      <c r="AM308" s="239">
        <f>+AK308</f>
        <v>8</v>
      </c>
      <c r="AN308" s="252" t="s">
        <v>1823</v>
      </c>
      <c r="AO308" s="523">
        <v>8</v>
      </c>
      <c r="AP308" s="524">
        <v>0</v>
      </c>
      <c r="AQ308" s="239">
        <f t="shared" si="1376"/>
        <v>8</v>
      </c>
      <c r="AR308" s="242" t="s">
        <v>1823</v>
      </c>
      <c r="AS308" s="229">
        <v>6</v>
      </c>
      <c r="AT308" s="230">
        <v>0</v>
      </c>
      <c r="AU308" s="229">
        <v>6</v>
      </c>
      <c r="AV308" s="230">
        <v>0</v>
      </c>
      <c r="AW308" s="229"/>
      <c r="AX308" s="230"/>
      <c r="AY308" s="239">
        <f>+BA308</f>
        <v>2</v>
      </c>
      <c r="AZ308" s="242" t="s">
        <v>1823</v>
      </c>
      <c r="BA308" s="241">
        <f>+BC308</f>
        <v>2</v>
      </c>
      <c r="BB308" s="242" t="s">
        <v>1823</v>
      </c>
      <c r="BC308" s="241">
        <f>+BE308</f>
        <v>2</v>
      </c>
      <c r="BD308" s="242" t="s">
        <v>1823</v>
      </c>
      <c r="BE308" s="229">
        <v>2</v>
      </c>
      <c r="BF308" s="229">
        <v>0</v>
      </c>
      <c r="BG308" s="241">
        <v>0</v>
      </c>
      <c r="BH308" s="242" t="s">
        <v>1823</v>
      </c>
      <c r="BI308" s="241">
        <v>0</v>
      </c>
      <c r="BJ308" s="242" t="s">
        <v>1823</v>
      </c>
      <c r="BK308" s="241">
        <v>0</v>
      </c>
      <c r="BL308" s="242" t="s">
        <v>1823</v>
      </c>
      <c r="BM308" s="241">
        <v>0</v>
      </c>
      <c r="BN308" s="242" t="s">
        <v>1823</v>
      </c>
      <c r="BO308" s="247"/>
      <c r="BP308" s="248"/>
      <c r="BQ308" s="249"/>
      <c r="BR308" s="248"/>
      <c r="BS308" s="249"/>
      <c r="BT308" s="248"/>
      <c r="BU308" s="249"/>
      <c r="BV308" s="248"/>
      <c r="BW308" s="249"/>
      <c r="BX308" s="248"/>
      <c r="BY308" s="249"/>
      <c r="BZ308" s="248"/>
      <c r="CA308" s="249"/>
      <c r="CB308" s="236" t="s">
        <v>85</v>
      </c>
      <c r="CE308" s="226"/>
      <c r="CF308" s="227"/>
      <c r="CQ308" s="240">
        <f t="shared" si="1303"/>
        <v>8</v>
      </c>
      <c r="CT308" s="437">
        <f t="shared" si="1326"/>
        <v>6</v>
      </c>
      <c r="CU308" s="437">
        <f t="shared" si="1327"/>
        <v>7</v>
      </c>
      <c r="CV308" s="437">
        <f t="shared" si="1373"/>
        <v>7</v>
      </c>
      <c r="CW308" s="437">
        <f t="shared" si="1374"/>
        <v>7</v>
      </c>
      <c r="CX308" s="437">
        <f t="shared" si="1330"/>
        <v>7</v>
      </c>
      <c r="CY308" s="437">
        <f t="shared" si="1375"/>
        <v>7</v>
      </c>
      <c r="CZ308" s="437">
        <f t="shared" si="1332"/>
        <v>7</v>
      </c>
      <c r="DA308" s="437">
        <f t="shared" si="1333"/>
        <v>6</v>
      </c>
      <c r="DB308" s="437">
        <f t="shared" si="1334"/>
        <v>6</v>
      </c>
      <c r="DC308" s="437">
        <f t="shared" si="1351"/>
        <v>6</v>
      </c>
      <c r="DD308" s="437">
        <f t="shared" si="1335"/>
        <v>4</v>
      </c>
      <c r="DE308" s="437">
        <f t="shared" si="1336"/>
        <v>6</v>
      </c>
      <c r="DF308" s="437">
        <f t="shared" si="1337"/>
        <v>3</v>
      </c>
      <c r="DG308" s="496">
        <f t="shared" si="1338"/>
        <v>8</v>
      </c>
      <c r="DH308" s="496">
        <f t="shared" si="1274"/>
        <v>8</v>
      </c>
      <c r="DI308" s="496">
        <f t="shared" si="1339"/>
        <v>8</v>
      </c>
      <c r="DJ308" s="496">
        <f t="shared" si="1276"/>
        <v>8</v>
      </c>
      <c r="DK308" s="437">
        <f t="shared" si="1340"/>
        <v>8</v>
      </c>
      <c r="DL308" s="633"/>
      <c r="DM308" s="633"/>
      <c r="DO308" s="447" t="e">
        <f t="shared" si="1281"/>
        <v>#REF!</v>
      </c>
      <c r="DP308" s="447" t="e">
        <f t="shared" si="1282"/>
        <v>#REF!</v>
      </c>
      <c r="DQ308" s="447" t="e">
        <f t="shared" si="1283"/>
        <v>#REF!</v>
      </c>
      <c r="DR308" s="447" t="e">
        <f t="shared" si="1284"/>
        <v>#REF!</v>
      </c>
      <c r="DS308" s="447" t="e">
        <f t="shared" si="1285"/>
        <v>#REF!</v>
      </c>
      <c r="DT308" s="447" t="e">
        <f t="shared" si="1286"/>
        <v>#REF!</v>
      </c>
      <c r="DU308" s="447" t="e">
        <f t="shared" si="1287"/>
        <v>#REF!</v>
      </c>
      <c r="DV308" s="447" t="e">
        <f t="shared" si="1288"/>
        <v>#REF!</v>
      </c>
      <c r="DW308" s="447" t="e">
        <f t="shared" si="1289"/>
        <v>#REF!</v>
      </c>
      <c r="DX308" s="447" t="e">
        <f t="shared" si="1290"/>
        <v>#REF!</v>
      </c>
      <c r="DY308" s="447" t="e">
        <f t="shared" si="1291"/>
        <v>#REF!</v>
      </c>
      <c r="DZ308" s="447" t="e">
        <f t="shared" si="1292"/>
        <v>#REF!</v>
      </c>
      <c r="EA308" s="447" t="e">
        <f t="shared" si="1293"/>
        <v>#REF!</v>
      </c>
      <c r="EB308" s="447" t="e">
        <f t="shared" si="1294"/>
        <v>#REF!</v>
      </c>
      <c r="EC308" s="447" t="e">
        <f t="shared" si="1295"/>
        <v>#REF!</v>
      </c>
      <c r="ED308" s="447" t="e">
        <f t="shared" si="1296"/>
        <v>#REF!</v>
      </c>
      <c r="EE308" s="240" t="e">
        <f t="shared" si="1297"/>
        <v>#REF!</v>
      </c>
    </row>
    <row r="309" spans="1:135" ht="16.5">
      <c r="A309" s="51" t="s">
        <v>1232</v>
      </c>
      <c r="B309" s="216" t="s">
        <v>31</v>
      </c>
      <c r="D309" s="216" t="s">
        <v>1089</v>
      </c>
      <c r="E309" s="216" t="s">
        <v>1040</v>
      </c>
      <c r="F309" s="216" t="s">
        <v>1089</v>
      </c>
      <c r="G309" s="411" t="s">
        <v>272</v>
      </c>
      <c r="H309" s="226">
        <v>0</v>
      </c>
      <c r="I309" s="264">
        <v>0</v>
      </c>
      <c r="J309" s="225">
        <v>1</v>
      </c>
      <c r="K309" s="227">
        <v>4</v>
      </c>
      <c r="L309" s="239">
        <f t="shared" si="1392"/>
        <v>1</v>
      </c>
      <c r="M309" s="253">
        <f t="shared" ref="M309:S309" si="1395">+O309</f>
        <v>4</v>
      </c>
      <c r="N309" s="241">
        <f t="shared" si="1395"/>
        <v>1</v>
      </c>
      <c r="O309" s="253">
        <f t="shared" si="1395"/>
        <v>4</v>
      </c>
      <c r="P309" s="241">
        <f t="shared" si="1395"/>
        <v>1</v>
      </c>
      <c r="Q309" s="253">
        <f t="shared" si="1395"/>
        <v>4</v>
      </c>
      <c r="R309" s="241">
        <f t="shared" si="1395"/>
        <v>1</v>
      </c>
      <c r="S309" s="253">
        <f t="shared" si="1395"/>
        <v>4</v>
      </c>
      <c r="T309" s="226">
        <v>1</v>
      </c>
      <c r="U309" s="227">
        <v>4</v>
      </c>
      <c r="V309" s="226">
        <v>1</v>
      </c>
      <c r="W309" s="227">
        <v>4</v>
      </c>
      <c r="X309" s="312">
        <v>1</v>
      </c>
      <c r="Y309" s="312">
        <v>4</v>
      </c>
      <c r="Z309" s="453">
        <f>+X309</f>
        <v>1</v>
      </c>
      <c r="AA309" s="442">
        <f>+Y309</f>
        <v>4</v>
      </c>
      <c r="AB309" s="523">
        <v>0</v>
      </c>
      <c r="AC309" s="541">
        <v>1</v>
      </c>
      <c r="AD309" s="226">
        <v>0</v>
      </c>
      <c r="AE309" s="264">
        <v>1</v>
      </c>
      <c r="AF309" s="226">
        <v>0</v>
      </c>
      <c r="AG309" s="226">
        <v>0</v>
      </c>
      <c r="AH309" s="241">
        <v>0</v>
      </c>
      <c r="AI309" s="242" t="s">
        <v>1823</v>
      </c>
      <c r="AJ309" s="374"/>
      <c r="AK309" s="523">
        <v>0</v>
      </c>
      <c r="AL309" s="524">
        <v>0</v>
      </c>
      <c r="AM309" s="239">
        <f t="shared" ref="AM309:AM317" si="1396">+AK309</f>
        <v>0</v>
      </c>
      <c r="AN309" s="252" t="s">
        <v>1823</v>
      </c>
      <c r="AO309" s="523">
        <v>0</v>
      </c>
      <c r="AP309" s="524">
        <v>0</v>
      </c>
      <c r="AQ309" s="239">
        <f t="shared" si="1376"/>
        <v>0</v>
      </c>
      <c r="AR309" s="242" t="s">
        <v>1823</v>
      </c>
      <c r="AS309" s="229">
        <v>0</v>
      </c>
      <c r="AT309" s="230">
        <v>0</v>
      </c>
      <c r="AU309" s="229">
        <v>0</v>
      </c>
      <c r="AV309" s="230">
        <v>0</v>
      </c>
      <c r="AW309" s="229"/>
      <c r="AX309" s="230"/>
      <c r="AY309" s="239">
        <f>+BA309</f>
        <v>0</v>
      </c>
      <c r="AZ309" s="242" t="s">
        <v>1823</v>
      </c>
      <c r="BA309" s="241">
        <f>+BC309</f>
        <v>0</v>
      </c>
      <c r="BB309" s="242" t="s">
        <v>1823</v>
      </c>
      <c r="BC309" s="241">
        <f>+BE309</f>
        <v>0</v>
      </c>
      <c r="BD309" s="242" t="s">
        <v>1823</v>
      </c>
      <c r="BE309" s="229">
        <v>0</v>
      </c>
      <c r="BF309" s="229">
        <v>0</v>
      </c>
      <c r="BG309" s="241">
        <v>0</v>
      </c>
      <c r="BH309" s="242" t="s">
        <v>1823</v>
      </c>
      <c r="BI309" s="241">
        <v>0</v>
      </c>
      <c r="BJ309" s="242" t="s">
        <v>1823</v>
      </c>
      <c r="BK309" s="241">
        <v>0</v>
      </c>
      <c r="BL309" s="242" t="s">
        <v>1823</v>
      </c>
      <c r="BM309" s="241">
        <v>0</v>
      </c>
      <c r="BN309" s="242" t="s">
        <v>1823</v>
      </c>
      <c r="BO309" s="247"/>
      <c r="BP309" s="248"/>
      <c r="BQ309" s="249"/>
      <c r="BR309" s="248"/>
      <c r="BS309" s="249"/>
      <c r="BT309" s="248"/>
      <c r="BU309" s="249"/>
      <c r="BV309" s="248"/>
      <c r="BW309" s="249"/>
      <c r="BX309" s="248"/>
      <c r="BY309" s="249"/>
      <c r="BZ309" s="248"/>
      <c r="CA309" s="249"/>
      <c r="CB309" s="250" t="s">
        <v>262</v>
      </c>
      <c r="CC309" s="238" t="s">
        <v>677</v>
      </c>
      <c r="CD309" s="238"/>
      <c r="CE309" s="226"/>
      <c r="CF309" s="227"/>
      <c r="CQ309" s="240">
        <f t="shared" si="1303"/>
        <v>4</v>
      </c>
      <c r="CT309" s="437">
        <f t="shared" si="1326"/>
        <v>0</v>
      </c>
      <c r="CU309" s="437">
        <f t="shared" si="1327"/>
        <v>5</v>
      </c>
      <c r="CV309" s="437">
        <f t="shared" si="1373"/>
        <v>5</v>
      </c>
      <c r="CW309" s="437">
        <f t="shared" si="1374"/>
        <v>5</v>
      </c>
      <c r="CX309" s="437">
        <f t="shared" si="1330"/>
        <v>5</v>
      </c>
      <c r="CY309" s="437">
        <f t="shared" si="1375"/>
        <v>5</v>
      </c>
      <c r="CZ309" s="437">
        <f t="shared" si="1332"/>
        <v>5</v>
      </c>
      <c r="DA309" s="437">
        <f t="shared" si="1333"/>
        <v>5</v>
      </c>
      <c r="DB309" s="437">
        <f t="shared" si="1334"/>
        <v>5</v>
      </c>
      <c r="DC309" s="437">
        <f>+AA309+Z309</f>
        <v>5</v>
      </c>
      <c r="DD309" s="437">
        <f t="shared" si="1335"/>
        <v>1</v>
      </c>
      <c r="DE309" s="437">
        <f t="shared" si="1336"/>
        <v>1</v>
      </c>
      <c r="DF309" s="437">
        <f t="shared" si="1337"/>
        <v>0</v>
      </c>
      <c r="DG309" s="496">
        <f t="shared" si="1338"/>
        <v>0</v>
      </c>
      <c r="DH309" s="496">
        <f t="shared" si="1274"/>
        <v>0</v>
      </c>
      <c r="DI309" s="496">
        <f t="shared" si="1339"/>
        <v>0</v>
      </c>
      <c r="DJ309" s="496">
        <f t="shared" si="1276"/>
        <v>0</v>
      </c>
      <c r="DK309" s="437">
        <f t="shared" si="1340"/>
        <v>0</v>
      </c>
      <c r="DL309" s="633"/>
      <c r="DM309" s="633"/>
      <c r="DO309" s="447" t="e">
        <f t="shared" si="1281"/>
        <v>#REF!</v>
      </c>
      <c r="DP309" s="447" t="e">
        <f t="shared" si="1282"/>
        <v>#REF!</v>
      </c>
      <c r="DQ309" s="447" t="e">
        <f t="shared" si="1283"/>
        <v>#REF!</v>
      </c>
      <c r="DR309" s="447" t="e">
        <f t="shared" si="1284"/>
        <v>#REF!</v>
      </c>
      <c r="DS309" s="447" t="e">
        <f t="shared" si="1285"/>
        <v>#REF!</v>
      </c>
      <c r="DT309" s="447" t="e">
        <f t="shared" si="1286"/>
        <v>#REF!</v>
      </c>
      <c r="DU309" s="447" t="e">
        <f t="shared" si="1287"/>
        <v>#REF!</v>
      </c>
      <c r="DV309" s="447" t="e">
        <f t="shared" si="1288"/>
        <v>#REF!</v>
      </c>
      <c r="DW309" s="447" t="e">
        <f t="shared" si="1289"/>
        <v>#REF!</v>
      </c>
      <c r="DX309" s="447" t="e">
        <f t="shared" si="1290"/>
        <v>#REF!</v>
      </c>
      <c r="DY309" s="447" t="e">
        <f t="shared" si="1291"/>
        <v>#REF!</v>
      </c>
      <c r="DZ309" s="447" t="e">
        <f t="shared" si="1292"/>
        <v>#REF!</v>
      </c>
      <c r="EA309" s="447" t="e">
        <f t="shared" si="1293"/>
        <v>#REF!</v>
      </c>
      <c r="EB309" s="447" t="e">
        <f t="shared" si="1294"/>
        <v>#REF!</v>
      </c>
      <c r="EC309" s="447" t="e">
        <f t="shared" si="1295"/>
        <v>#REF!</v>
      </c>
      <c r="ED309" s="447" t="e">
        <f t="shared" si="1296"/>
        <v>#REF!</v>
      </c>
      <c r="EE309" s="240" t="e">
        <f t="shared" si="1297"/>
        <v>#REF!</v>
      </c>
    </row>
    <row r="310" spans="1:135" ht="16.5">
      <c r="A310" s="216" t="s">
        <v>85</v>
      </c>
      <c r="B310" s="216" t="s">
        <v>31</v>
      </c>
      <c r="D310" s="216" t="s">
        <v>1089</v>
      </c>
      <c r="E310" s="216" t="s">
        <v>1040</v>
      </c>
      <c r="F310" s="216" t="s">
        <v>1089</v>
      </c>
      <c r="G310" s="223" t="s">
        <v>114</v>
      </c>
      <c r="H310" s="226" t="s">
        <v>85</v>
      </c>
      <c r="I310" s="227">
        <v>0</v>
      </c>
      <c r="J310" s="225" t="s">
        <v>85</v>
      </c>
      <c r="K310" s="227">
        <v>0</v>
      </c>
      <c r="L310" s="241" t="str">
        <f>+J310</f>
        <v>?</v>
      </c>
      <c r="M310" s="252" t="s">
        <v>1823</v>
      </c>
      <c r="N310" s="241" t="str">
        <f>+L310</f>
        <v>?</v>
      </c>
      <c r="O310" s="242" t="s">
        <v>1823</v>
      </c>
      <c r="P310" s="241" t="str">
        <f>+N310</f>
        <v>?</v>
      </c>
      <c r="Q310" s="242" t="s">
        <v>1823</v>
      </c>
      <c r="R310" s="241" t="str">
        <f>+P310</f>
        <v>?</v>
      </c>
      <c r="S310" s="242" t="s">
        <v>1823</v>
      </c>
      <c r="T310" s="226" t="s">
        <v>85</v>
      </c>
      <c r="U310" s="227">
        <v>0</v>
      </c>
      <c r="V310" s="226" t="s">
        <v>85</v>
      </c>
      <c r="W310" s="227">
        <v>0</v>
      </c>
      <c r="X310" s="226" t="s">
        <v>85</v>
      </c>
      <c r="Y310" s="226">
        <v>0</v>
      </c>
      <c r="Z310" s="241" t="str">
        <f>+X310</f>
        <v>?</v>
      </c>
      <c r="AA310" s="252" t="s">
        <v>1823</v>
      </c>
      <c r="AB310" s="523" t="s">
        <v>85</v>
      </c>
      <c r="AC310" s="524">
        <v>0</v>
      </c>
      <c r="AD310" s="226" t="s">
        <v>85</v>
      </c>
      <c r="AE310" s="227">
        <v>0</v>
      </c>
      <c r="AF310" s="226" t="s">
        <v>85</v>
      </c>
      <c r="AG310" s="227">
        <v>0</v>
      </c>
      <c r="AH310" s="241" t="str">
        <f>+AF310</f>
        <v>?</v>
      </c>
      <c r="AI310" s="242" t="s">
        <v>1823</v>
      </c>
      <c r="AJ310" s="374"/>
      <c r="AK310" s="523" t="s">
        <v>85</v>
      </c>
      <c r="AL310" s="524">
        <v>0</v>
      </c>
      <c r="AM310" s="239" t="str">
        <f t="shared" si="1396"/>
        <v>?</v>
      </c>
      <c r="AN310" s="252" t="s">
        <v>1823</v>
      </c>
      <c r="AO310" s="523" t="s">
        <v>85</v>
      </c>
      <c r="AP310" s="524">
        <v>0</v>
      </c>
      <c r="AQ310" s="239" t="str">
        <f t="shared" si="1376"/>
        <v>?</v>
      </c>
      <c r="AR310" s="242" t="s">
        <v>1823</v>
      </c>
      <c r="AS310" s="229" t="s">
        <v>85</v>
      </c>
      <c r="AT310" s="230">
        <v>0</v>
      </c>
      <c r="AU310" s="229" t="s">
        <v>85</v>
      </c>
      <c r="AV310" s="230">
        <v>0</v>
      </c>
      <c r="AW310" s="229"/>
      <c r="AX310" s="230"/>
      <c r="AY310" s="229"/>
      <c r="AZ310" s="230"/>
      <c r="BA310" s="229"/>
      <c r="BB310" s="229"/>
      <c r="BC310" s="229"/>
      <c r="BD310" s="229"/>
      <c r="BE310" s="229"/>
      <c r="BF310" s="229"/>
      <c r="BG310" s="229"/>
      <c r="BH310" s="229"/>
      <c r="BI310" s="229"/>
      <c r="BJ310" s="230"/>
      <c r="BK310" s="229"/>
      <c r="BL310" s="229"/>
      <c r="BM310" s="229"/>
      <c r="BN310" s="229"/>
      <c r="BO310" s="247"/>
      <c r="BP310" s="248"/>
      <c r="BQ310" s="249"/>
      <c r="BR310" s="248"/>
      <c r="BS310" s="249"/>
      <c r="BT310" s="248"/>
      <c r="BU310" s="249"/>
      <c r="BV310" s="248"/>
      <c r="BW310" s="249"/>
      <c r="BX310" s="248"/>
      <c r="BY310" s="249"/>
      <c r="BZ310" s="248"/>
      <c r="CA310" s="249"/>
      <c r="CB310" s="236" t="s">
        <v>85</v>
      </c>
      <c r="CE310" s="226"/>
      <c r="CF310" s="227"/>
      <c r="CQ310" s="240">
        <f t="shared" si="1303"/>
        <v>0</v>
      </c>
      <c r="CT310" s="437"/>
      <c r="CU310" s="437"/>
      <c r="CV310" s="437"/>
      <c r="CW310" s="437"/>
      <c r="CX310" s="437"/>
      <c r="CY310" s="437"/>
      <c r="CZ310" s="437"/>
      <c r="DA310" s="437"/>
      <c r="DB310" s="437"/>
      <c r="DC310" s="437"/>
      <c r="DD310" s="437"/>
      <c r="DE310" s="437"/>
      <c r="DF310" s="437"/>
      <c r="DG310" s="496"/>
      <c r="DH310" s="496">
        <v>0</v>
      </c>
      <c r="DI310" s="496">
        <v>0</v>
      </c>
      <c r="DJ310" s="496">
        <v>0</v>
      </c>
      <c r="DK310" s="437"/>
      <c r="DL310" s="633"/>
      <c r="DM310" s="633"/>
      <c r="DO310" s="447" t="e">
        <f t="shared" si="1281"/>
        <v>#REF!</v>
      </c>
      <c r="DP310" s="447" t="e">
        <f t="shared" si="1282"/>
        <v>#REF!</v>
      </c>
      <c r="DQ310" s="447" t="e">
        <f t="shared" si="1283"/>
        <v>#REF!</v>
      </c>
      <c r="DR310" s="447" t="e">
        <f t="shared" si="1284"/>
        <v>#REF!</v>
      </c>
      <c r="DS310" s="447" t="e">
        <f t="shared" si="1285"/>
        <v>#REF!</v>
      </c>
      <c r="DT310" s="447" t="e">
        <f t="shared" si="1286"/>
        <v>#REF!</v>
      </c>
      <c r="DU310" s="447" t="e">
        <f t="shared" si="1287"/>
        <v>#REF!</v>
      </c>
      <c r="DV310" s="447" t="e">
        <f t="shared" si="1288"/>
        <v>#REF!</v>
      </c>
      <c r="DW310" s="447" t="e">
        <f t="shared" si="1289"/>
        <v>#REF!</v>
      </c>
      <c r="DX310" s="447" t="e">
        <f t="shared" si="1290"/>
        <v>#REF!</v>
      </c>
      <c r="DY310" s="447" t="e">
        <f t="shared" si="1291"/>
        <v>#REF!</v>
      </c>
      <c r="DZ310" s="447" t="e">
        <f t="shared" si="1292"/>
        <v>#REF!</v>
      </c>
      <c r="EA310" s="447" t="e">
        <f t="shared" si="1293"/>
        <v>#REF!</v>
      </c>
      <c r="EB310" s="447" t="e">
        <f t="shared" si="1294"/>
        <v>#REF!</v>
      </c>
      <c r="EC310" s="447" t="e">
        <f t="shared" si="1295"/>
        <v>#REF!</v>
      </c>
      <c r="ED310" s="447" t="e">
        <f t="shared" si="1296"/>
        <v>#REF!</v>
      </c>
      <c r="EE310" s="240" t="e">
        <f t="shared" si="1297"/>
        <v>#REF!</v>
      </c>
    </row>
    <row r="311" spans="1:135" ht="16.5">
      <c r="A311" s="51" t="s">
        <v>1472</v>
      </c>
      <c r="B311" s="216" t="s">
        <v>31</v>
      </c>
      <c r="D311" s="216" t="s">
        <v>1089</v>
      </c>
      <c r="E311" s="216" t="s">
        <v>1040</v>
      </c>
      <c r="F311" s="216" t="s">
        <v>1089</v>
      </c>
      <c r="G311" s="411" t="s">
        <v>54</v>
      </c>
      <c r="H311" s="226">
        <v>3</v>
      </c>
      <c r="I311" s="227">
        <v>0</v>
      </c>
      <c r="J311" s="225">
        <v>3</v>
      </c>
      <c r="K311" s="227">
        <v>0</v>
      </c>
      <c r="L311" s="441">
        <f>+N311</f>
        <v>11</v>
      </c>
      <c r="M311" s="443" t="s">
        <v>1823</v>
      </c>
      <c r="N311" s="441">
        <f>+P311</f>
        <v>11</v>
      </c>
      <c r="O311" s="443" t="s">
        <v>1823</v>
      </c>
      <c r="P311" s="441">
        <f>+R311</f>
        <v>11</v>
      </c>
      <c r="Q311" s="443" t="s">
        <v>1823</v>
      </c>
      <c r="R311" s="441">
        <f>+T311</f>
        <v>11</v>
      </c>
      <c r="S311" s="443" t="s">
        <v>1823</v>
      </c>
      <c r="T311" s="226">
        <v>11</v>
      </c>
      <c r="U311" s="227">
        <v>0</v>
      </c>
      <c r="V311" s="226">
        <v>10</v>
      </c>
      <c r="W311" s="227">
        <v>0</v>
      </c>
      <c r="X311" s="226">
        <v>7</v>
      </c>
      <c r="Y311" s="226">
        <v>0</v>
      </c>
      <c r="Z311" s="441">
        <f>+X311</f>
        <v>7</v>
      </c>
      <c r="AA311" s="481" t="s">
        <v>1823</v>
      </c>
      <c r="AB311" s="523">
        <v>4</v>
      </c>
      <c r="AC311" s="541">
        <v>0</v>
      </c>
      <c r="AD311" s="226">
        <v>7</v>
      </c>
      <c r="AE311" s="227">
        <v>0</v>
      </c>
      <c r="AF311" s="226">
        <v>3</v>
      </c>
      <c r="AG311" s="226">
        <v>0</v>
      </c>
      <c r="AH311" s="441">
        <f>+AK311</f>
        <v>6</v>
      </c>
      <c r="AI311" s="443" t="s">
        <v>1823</v>
      </c>
      <c r="AJ311" s="374"/>
      <c r="AK311" s="523">
        <v>6</v>
      </c>
      <c r="AL311" s="524">
        <v>0</v>
      </c>
      <c r="AM311" s="239">
        <f t="shared" si="1396"/>
        <v>6</v>
      </c>
      <c r="AN311" s="252" t="s">
        <v>1823</v>
      </c>
      <c r="AO311" s="523">
        <v>8</v>
      </c>
      <c r="AP311" s="524">
        <v>1</v>
      </c>
      <c r="AQ311" s="442">
        <f t="shared" si="1376"/>
        <v>8</v>
      </c>
      <c r="AR311" s="445">
        <f>+AP311</f>
        <v>1</v>
      </c>
      <c r="AS311" s="229">
        <v>2</v>
      </c>
      <c r="AT311" s="230">
        <v>0</v>
      </c>
      <c r="AU311" s="229">
        <v>1</v>
      </c>
      <c r="AV311" s="230">
        <v>0</v>
      </c>
      <c r="AW311" s="229"/>
      <c r="AX311" s="230"/>
      <c r="AY311" s="239">
        <f t="shared" ref="AY311" si="1397">+BA311</f>
        <v>0</v>
      </c>
      <c r="AZ311" s="242" t="s">
        <v>1823</v>
      </c>
      <c r="BA311" s="241">
        <f t="shared" ref="BA311" si="1398">+BC311</f>
        <v>0</v>
      </c>
      <c r="BB311" s="242" t="s">
        <v>1823</v>
      </c>
      <c r="BC311" s="241">
        <f t="shared" ref="BC311" si="1399">+BE311</f>
        <v>0</v>
      </c>
      <c r="BD311" s="242" t="s">
        <v>1823</v>
      </c>
      <c r="BE311" s="229">
        <v>0</v>
      </c>
      <c r="BF311" s="229">
        <v>0</v>
      </c>
      <c r="BG311" s="241">
        <f>+BE311</f>
        <v>0</v>
      </c>
      <c r="BH311" s="242" t="s">
        <v>1823</v>
      </c>
      <c r="BI311" s="229">
        <v>0</v>
      </c>
      <c r="BJ311" s="230">
        <v>0</v>
      </c>
      <c r="BK311" s="241">
        <f>+BI311</f>
        <v>0</v>
      </c>
      <c r="BL311" s="242" t="s">
        <v>1823</v>
      </c>
      <c r="BM311" s="241">
        <f>+BK311</f>
        <v>0</v>
      </c>
      <c r="BN311" s="242" t="s">
        <v>1823</v>
      </c>
      <c r="BO311" s="247"/>
      <c r="BP311" s="248"/>
      <c r="BQ311" s="249"/>
      <c r="BR311" s="248"/>
      <c r="BS311" s="249"/>
      <c r="BT311" s="248"/>
      <c r="BU311" s="249"/>
      <c r="BV311" s="248"/>
      <c r="BW311" s="249"/>
      <c r="BX311" s="248"/>
      <c r="BY311" s="249"/>
      <c r="BZ311" s="248"/>
      <c r="CA311" s="249"/>
      <c r="CB311" s="236" t="s">
        <v>85</v>
      </c>
      <c r="CE311" s="226">
        <v>3</v>
      </c>
      <c r="CF311" s="227"/>
      <c r="CQ311" s="240">
        <f t="shared" si="1303"/>
        <v>11</v>
      </c>
      <c r="CT311" s="437">
        <f t="shared" ref="CT311:CT343" si="1400">IF(I311="nd",+H311,+H311+I311)</f>
        <v>3</v>
      </c>
      <c r="CU311" s="437">
        <f t="shared" ref="CU311:CU321" si="1401">IF(K311="nd",+J311,+J311+K311)</f>
        <v>3</v>
      </c>
      <c r="CV311" s="437">
        <f t="shared" ref="CV311:CV321" si="1402">IF(M311="nd",+L311,+L311+M311)</f>
        <v>11</v>
      </c>
      <c r="CW311" s="437">
        <f t="shared" ref="CW311:CW321" si="1403">IF(O311="nd",+N311,+N311+O311)</f>
        <v>11</v>
      </c>
      <c r="CX311" s="437">
        <f t="shared" ref="CX311:CX321" si="1404">IF(Q311="nd",+P311,+P311+Q311)</f>
        <v>11</v>
      </c>
      <c r="CY311" s="437">
        <f t="shared" ref="CY311:CY321" si="1405">IF(S311="nd",+R311,+R311+S311)</f>
        <v>11</v>
      </c>
      <c r="CZ311" s="437">
        <f t="shared" ref="CZ311:CZ321" si="1406">IF(U311="nd",+T311,+T311+U311)</f>
        <v>11</v>
      </c>
      <c r="DA311" s="437">
        <f t="shared" ref="DA311:DA321" si="1407">IF(W311="nd",+V311,+V311+W311)</f>
        <v>10</v>
      </c>
      <c r="DB311" s="437">
        <f t="shared" ref="DB311:DB321" si="1408">IF(Y311="nd",+X311,+X311+Y311)</f>
        <v>7</v>
      </c>
      <c r="DC311" s="437">
        <f t="shared" ref="DC311:DC321" si="1409">IF(AA311="nd",+Z311,+Z311+AA311)</f>
        <v>7</v>
      </c>
      <c r="DD311" s="437">
        <f t="shared" ref="DD311:DD321" si="1410">IF(AC311="nd",+AB311,+AB311+AC311)</f>
        <v>4</v>
      </c>
      <c r="DE311" s="437">
        <f>IF(AE311="nd",+AD311,+AD311+AE311)</f>
        <v>7</v>
      </c>
      <c r="DF311" s="437">
        <f t="shared" ref="DF311:DF321" si="1411">IF(AG311="nd",+AF311,+AF311+AG311)</f>
        <v>3</v>
      </c>
      <c r="DG311" s="496">
        <f>IF(AI311="nd",+AH311,+AH311+AI311)</f>
        <v>6</v>
      </c>
      <c r="DH311" s="496">
        <f t="shared" ref="DH311:DH320" si="1412">IF(AL311="nd",+AK311,+AK311+AL311)</f>
        <v>6</v>
      </c>
      <c r="DI311" s="496">
        <f t="shared" ref="DI311:DI320" si="1413">IF(AN311="nd",+AM311,+AM311+AN311)</f>
        <v>6</v>
      </c>
      <c r="DJ311" s="496">
        <f t="shared" ref="DJ311:DJ320" si="1414">IF(AP311="nd",+AO311,+AO311+AP311)</f>
        <v>9</v>
      </c>
      <c r="DK311" s="437">
        <f t="shared" ref="DK311:DK320" si="1415">IF(AR311="nd",+AQ311,+AQ311+AR311)</f>
        <v>9</v>
      </c>
      <c r="DL311" s="633"/>
      <c r="DM311" s="633"/>
      <c r="DO311" s="447" t="e">
        <f t="shared" si="1281"/>
        <v>#REF!</v>
      </c>
      <c r="DP311" s="447" t="e">
        <f t="shared" si="1282"/>
        <v>#REF!</v>
      </c>
      <c r="DQ311" s="447" t="e">
        <f t="shared" si="1283"/>
        <v>#REF!</v>
      </c>
      <c r="DR311" s="447" t="e">
        <f t="shared" si="1284"/>
        <v>#REF!</v>
      </c>
      <c r="DS311" s="447" t="e">
        <f t="shared" si="1285"/>
        <v>#REF!</v>
      </c>
      <c r="DT311" s="447" t="e">
        <f t="shared" si="1286"/>
        <v>#REF!</v>
      </c>
      <c r="DU311" s="447" t="e">
        <f t="shared" si="1287"/>
        <v>#REF!</v>
      </c>
      <c r="DV311" s="447" t="e">
        <f t="shared" si="1288"/>
        <v>#REF!</v>
      </c>
      <c r="DW311" s="447" t="e">
        <f t="shared" si="1289"/>
        <v>#REF!</v>
      </c>
      <c r="DX311" s="447" t="e">
        <f t="shared" si="1290"/>
        <v>#REF!</v>
      </c>
      <c r="DY311" s="447" t="e">
        <f t="shared" si="1291"/>
        <v>#REF!</v>
      </c>
      <c r="DZ311" s="447" t="e">
        <f t="shared" si="1292"/>
        <v>#REF!</v>
      </c>
      <c r="EA311" s="447" t="e">
        <f t="shared" si="1293"/>
        <v>#REF!</v>
      </c>
      <c r="EB311" s="447" t="e">
        <f t="shared" si="1294"/>
        <v>#REF!</v>
      </c>
      <c r="EC311" s="447" t="e">
        <f t="shared" si="1295"/>
        <v>#REF!</v>
      </c>
      <c r="ED311" s="447" t="e">
        <f t="shared" si="1296"/>
        <v>#REF!</v>
      </c>
      <c r="EE311" s="240" t="e">
        <f t="shared" si="1297"/>
        <v>#REF!</v>
      </c>
    </row>
    <row r="312" spans="1:135" ht="16.5">
      <c r="A312" s="216" t="s">
        <v>1227</v>
      </c>
      <c r="B312" s="216" t="s">
        <v>31</v>
      </c>
      <c r="D312" s="216" t="s">
        <v>1089</v>
      </c>
      <c r="E312" s="216" t="s">
        <v>1042</v>
      </c>
      <c r="F312" s="216" t="s">
        <v>1089</v>
      </c>
      <c r="G312" s="411" t="s">
        <v>323</v>
      </c>
      <c r="H312" s="226">
        <v>0</v>
      </c>
      <c r="I312" s="226">
        <v>0</v>
      </c>
      <c r="J312" s="225">
        <v>0</v>
      </c>
      <c r="K312" s="226">
        <v>0</v>
      </c>
      <c r="L312" s="241">
        <f>+J312</f>
        <v>0</v>
      </c>
      <c r="M312" s="252" t="s">
        <v>1823</v>
      </c>
      <c r="N312" s="241">
        <f>+L312</f>
        <v>0</v>
      </c>
      <c r="O312" s="242" t="s">
        <v>1823</v>
      </c>
      <c r="P312" s="241">
        <f>+N312</f>
        <v>0</v>
      </c>
      <c r="Q312" s="242" t="s">
        <v>1823</v>
      </c>
      <c r="R312" s="241">
        <f>+P312</f>
        <v>0</v>
      </c>
      <c r="S312" s="242" t="s">
        <v>1823</v>
      </c>
      <c r="T312" s="226">
        <v>0</v>
      </c>
      <c r="U312" s="227">
        <v>0</v>
      </c>
      <c r="V312" s="226">
        <v>0</v>
      </c>
      <c r="W312" s="227">
        <v>0</v>
      </c>
      <c r="X312" s="226">
        <v>0</v>
      </c>
      <c r="Y312" s="226">
        <v>0</v>
      </c>
      <c r="Z312" s="560">
        <f>+X312</f>
        <v>0</v>
      </c>
      <c r="AA312" s="563">
        <v>1</v>
      </c>
      <c r="AB312" s="527">
        <v>0</v>
      </c>
      <c r="AC312" s="547">
        <v>2</v>
      </c>
      <c r="AD312" s="263">
        <v>0</v>
      </c>
      <c r="AE312" s="264">
        <v>0</v>
      </c>
      <c r="AF312" s="226">
        <v>0</v>
      </c>
      <c r="AG312" s="263">
        <v>0</v>
      </c>
      <c r="AH312" s="241">
        <f>+AF312</f>
        <v>0</v>
      </c>
      <c r="AI312" s="242" t="s">
        <v>1823</v>
      </c>
      <c r="AJ312" s="574"/>
      <c r="AK312" s="578">
        <v>0</v>
      </c>
      <c r="AL312" s="541">
        <v>0</v>
      </c>
      <c r="AM312" s="239">
        <f t="shared" si="1396"/>
        <v>0</v>
      </c>
      <c r="AN312" s="252" t="s">
        <v>1823</v>
      </c>
      <c r="AO312" s="578">
        <v>0</v>
      </c>
      <c r="AP312" s="541">
        <v>0</v>
      </c>
      <c r="AQ312" s="239">
        <f t="shared" ref="AQ312" si="1416">+AO312</f>
        <v>0</v>
      </c>
      <c r="AR312" s="242" t="s">
        <v>1823</v>
      </c>
      <c r="AS312" s="229">
        <v>0</v>
      </c>
      <c r="AT312" s="230">
        <v>0</v>
      </c>
      <c r="AU312" s="229">
        <v>0</v>
      </c>
      <c r="AV312" s="230">
        <v>0</v>
      </c>
      <c r="AW312" s="229"/>
      <c r="AX312" s="230"/>
      <c r="AY312" s="239">
        <f t="shared" ref="AY312" si="1417">+BA312</f>
        <v>0</v>
      </c>
      <c r="AZ312" s="242" t="s">
        <v>1823</v>
      </c>
      <c r="BA312" s="229">
        <v>0</v>
      </c>
      <c r="BB312" s="229">
        <v>0</v>
      </c>
      <c r="BC312" s="241">
        <f t="shared" ref="BC312" si="1418">+BE312</f>
        <v>0</v>
      </c>
      <c r="BD312" s="242" t="s">
        <v>1823</v>
      </c>
      <c r="BE312" s="229">
        <v>0</v>
      </c>
      <c r="BF312" s="229">
        <v>0</v>
      </c>
      <c r="BG312" s="241">
        <f t="shared" ref="BG312" si="1419">+BE312</f>
        <v>0</v>
      </c>
      <c r="BH312" s="242" t="s">
        <v>1823</v>
      </c>
      <c r="BI312" s="241">
        <f t="shared" ref="BI312" si="1420">+BG312</f>
        <v>0</v>
      </c>
      <c r="BJ312" s="242" t="s">
        <v>1823</v>
      </c>
      <c r="BK312" s="241">
        <f t="shared" ref="BK312" si="1421">+BI312</f>
        <v>0</v>
      </c>
      <c r="BL312" s="242" t="s">
        <v>1823</v>
      </c>
      <c r="BM312" s="241">
        <f t="shared" ref="BM312" si="1422">+BK312</f>
        <v>0</v>
      </c>
      <c r="BN312" s="242" t="s">
        <v>1823</v>
      </c>
      <c r="BO312" s="323"/>
      <c r="BP312" s="324"/>
      <c r="BQ312" s="325"/>
      <c r="BR312" s="324"/>
      <c r="BS312" s="325"/>
      <c r="BT312" s="324"/>
      <c r="BU312" s="325"/>
      <c r="BV312" s="324"/>
      <c r="BW312" s="325"/>
      <c r="BX312" s="324"/>
      <c r="BY312" s="325"/>
      <c r="BZ312" s="324"/>
      <c r="CA312" s="325"/>
      <c r="CB312" s="236" t="s">
        <v>362</v>
      </c>
      <c r="CC312" s="237" t="s">
        <v>812</v>
      </c>
      <c r="CE312" s="226"/>
      <c r="CF312" s="227"/>
      <c r="CT312" s="437">
        <f t="shared" si="1400"/>
        <v>0</v>
      </c>
      <c r="CU312" s="437">
        <f t="shared" si="1401"/>
        <v>0</v>
      </c>
      <c r="CV312" s="437">
        <f t="shared" si="1402"/>
        <v>0</v>
      </c>
      <c r="CW312" s="437">
        <f t="shared" si="1403"/>
        <v>0</v>
      </c>
      <c r="CX312" s="437">
        <f t="shared" si="1404"/>
        <v>0</v>
      </c>
      <c r="CY312" s="437">
        <f t="shared" si="1405"/>
        <v>0</v>
      </c>
      <c r="CZ312" s="437">
        <f t="shared" si="1406"/>
        <v>0</v>
      </c>
      <c r="DA312" s="437">
        <f t="shared" si="1407"/>
        <v>0</v>
      </c>
      <c r="DB312" s="437">
        <f t="shared" si="1408"/>
        <v>0</v>
      </c>
      <c r="DC312" s="437">
        <f t="shared" si="1409"/>
        <v>1</v>
      </c>
      <c r="DD312" s="437">
        <f t="shared" si="1410"/>
        <v>2</v>
      </c>
      <c r="DE312" s="437">
        <f>IF(AE312="nd",+AD312,+AD312+AE312)</f>
        <v>0</v>
      </c>
      <c r="DF312" s="437">
        <f t="shared" si="1411"/>
        <v>0</v>
      </c>
      <c r="DG312" s="496">
        <f>IF(AI312="nd",+AH312,+AH312+AI312)</f>
        <v>0</v>
      </c>
      <c r="DH312" s="496">
        <f t="shared" si="1412"/>
        <v>0</v>
      </c>
      <c r="DI312" s="496">
        <f t="shared" si="1413"/>
        <v>0</v>
      </c>
      <c r="DJ312" s="496">
        <f t="shared" si="1414"/>
        <v>0</v>
      </c>
      <c r="DK312" s="437">
        <f t="shared" si="1415"/>
        <v>0</v>
      </c>
      <c r="DL312" s="633"/>
      <c r="DM312" s="633"/>
      <c r="DO312" s="447" t="e">
        <f t="shared" si="1281"/>
        <v>#REF!</v>
      </c>
      <c r="DP312" s="447" t="e">
        <f t="shared" si="1282"/>
        <v>#REF!</v>
      </c>
      <c r="DQ312" s="447" t="e">
        <f t="shared" si="1283"/>
        <v>#REF!</v>
      </c>
      <c r="DR312" s="447" t="e">
        <f t="shared" si="1284"/>
        <v>#REF!</v>
      </c>
      <c r="DS312" s="447" t="e">
        <f t="shared" si="1285"/>
        <v>#REF!</v>
      </c>
      <c r="DT312" s="447" t="e">
        <f t="shared" si="1286"/>
        <v>#REF!</v>
      </c>
      <c r="DU312" s="447" t="e">
        <f t="shared" si="1287"/>
        <v>#REF!</v>
      </c>
      <c r="DV312" s="447" t="e">
        <f t="shared" si="1288"/>
        <v>#REF!</v>
      </c>
      <c r="DW312" s="447" t="e">
        <f t="shared" si="1289"/>
        <v>#REF!</v>
      </c>
      <c r="DX312" s="447" t="e">
        <f t="shared" si="1290"/>
        <v>#REF!</v>
      </c>
      <c r="DY312" s="447" t="e">
        <f t="shared" si="1291"/>
        <v>#REF!</v>
      </c>
      <c r="DZ312" s="447" t="e">
        <f t="shared" si="1292"/>
        <v>#REF!</v>
      </c>
      <c r="EA312" s="447" t="e">
        <f t="shared" si="1293"/>
        <v>#REF!</v>
      </c>
      <c r="EB312" s="447" t="e">
        <f t="shared" si="1294"/>
        <v>#REF!</v>
      </c>
      <c r="EC312" s="447" t="e">
        <f t="shared" si="1295"/>
        <v>#REF!</v>
      </c>
      <c r="ED312" s="447" t="e">
        <f t="shared" si="1296"/>
        <v>#REF!</v>
      </c>
      <c r="EE312" s="240" t="e">
        <f t="shared" si="1297"/>
        <v>#REF!</v>
      </c>
    </row>
    <row r="313" spans="1:135" ht="16.5">
      <c r="A313" s="216" t="s">
        <v>1227</v>
      </c>
      <c r="B313" s="216" t="s">
        <v>31</v>
      </c>
      <c r="D313" s="216" t="s">
        <v>1089</v>
      </c>
      <c r="E313" s="216" t="s">
        <v>1040</v>
      </c>
      <c r="F313" s="216" t="s">
        <v>1089</v>
      </c>
      <c r="G313" s="223" t="s">
        <v>57</v>
      </c>
      <c r="H313" s="226">
        <v>0</v>
      </c>
      <c r="I313" s="227">
        <v>0</v>
      </c>
      <c r="J313" s="241">
        <f t="shared" ref="J313" si="1423">+H313</f>
        <v>0</v>
      </c>
      <c r="K313" s="242" t="s">
        <v>1823</v>
      </c>
      <c r="L313" s="241">
        <f t="shared" ref="L313" si="1424">+J313</f>
        <v>0</v>
      </c>
      <c r="M313" s="242" t="s">
        <v>1823</v>
      </c>
      <c r="N313" s="225">
        <v>0</v>
      </c>
      <c r="O313" s="227">
        <v>0</v>
      </c>
      <c r="P313" s="225">
        <v>0</v>
      </c>
      <c r="Q313" s="227">
        <v>0</v>
      </c>
      <c r="R313" s="241">
        <f t="shared" ref="R313" si="1425">+P313</f>
        <v>0</v>
      </c>
      <c r="S313" s="242" t="s">
        <v>1823</v>
      </c>
      <c r="T313" s="226">
        <v>0</v>
      </c>
      <c r="U313" s="227">
        <v>0</v>
      </c>
      <c r="V313" s="225">
        <v>0</v>
      </c>
      <c r="W313" s="227">
        <v>0</v>
      </c>
      <c r="X313" s="226">
        <v>0</v>
      </c>
      <c r="Y313" s="226">
        <v>0</v>
      </c>
      <c r="Z313" s="241">
        <f t="shared" ref="Z313" si="1426">+V313</f>
        <v>0</v>
      </c>
      <c r="AA313" s="252" t="s">
        <v>1823</v>
      </c>
      <c r="AB313" s="523">
        <v>0</v>
      </c>
      <c r="AC313" s="541">
        <v>0</v>
      </c>
      <c r="AD313" s="263" t="s">
        <v>85</v>
      </c>
      <c r="AE313" s="264">
        <v>0</v>
      </c>
      <c r="AF313" s="226">
        <v>0</v>
      </c>
      <c r="AG313" s="227">
        <v>0</v>
      </c>
      <c r="AH313" s="239" t="str">
        <f t="shared" ref="AH313" si="1427">+AD313</f>
        <v>?</v>
      </c>
      <c r="AI313" s="242" t="s">
        <v>1823</v>
      </c>
      <c r="AJ313" s="574"/>
      <c r="AK313" s="523">
        <v>0</v>
      </c>
      <c r="AL313" s="524">
        <v>0</v>
      </c>
      <c r="AM313" s="239">
        <f t="shared" si="1396"/>
        <v>0</v>
      </c>
      <c r="AN313" s="252" t="s">
        <v>1823</v>
      </c>
      <c r="AO313" s="523">
        <v>1</v>
      </c>
      <c r="AP313" s="541">
        <v>0</v>
      </c>
      <c r="AQ313" s="239">
        <f>+AO313</f>
        <v>1</v>
      </c>
      <c r="AR313" s="242" t="s">
        <v>1823</v>
      </c>
      <c r="AS313" s="337">
        <v>1</v>
      </c>
      <c r="AT313" s="338">
        <v>0</v>
      </c>
      <c r="AU313" s="337">
        <v>1</v>
      </c>
      <c r="AV313" s="338">
        <v>0</v>
      </c>
      <c r="AW313" s="337"/>
      <c r="AX313" s="338"/>
      <c r="AY313" s="239">
        <f t="shared" ref="AY313" si="1428">+BA313</f>
        <v>1</v>
      </c>
      <c r="AZ313" s="242" t="s">
        <v>1823</v>
      </c>
      <c r="BA313" s="241">
        <f t="shared" ref="BA313" si="1429">+BC313</f>
        <v>1</v>
      </c>
      <c r="BB313" s="242" t="s">
        <v>1823</v>
      </c>
      <c r="BC313" s="241">
        <f t="shared" ref="BC313" si="1430">+BE313</f>
        <v>1</v>
      </c>
      <c r="BD313" s="242" t="s">
        <v>1823</v>
      </c>
      <c r="BE313" s="337">
        <v>1</v>
      </c>
      <c r="BF313" s="337">
        <v>0</v>
      </c>
      <c r="BG313" s="241">
        <f t="shared" ref="BG313" si="1431">+BE313</f>
        <v>1</v>
      </c>
      <c r="BH313" s="242" t="s">
        <v>1823</v>
      </c>
      <c r="BI313" s="337">
        <v>1</v>
      </c>
      <c r="BJ313" s="338">
        <v>0</v>
      </c>
      <c r="BK313" s="241">
        <f t="shared" ref="BK313" si="1432">+BI313</f>
        <v>1</v>
      </c>
      <c r="BL313" s="242" t="s">
        <v>1823</v>
      </c>
      <c r="BM313" s="241">
        <f t="shared" ref="BM313" si="1433">+BK313</f>
        <v>1</v>
      </c>
      <c r="BN313" s="242" t="s">
        <v>1823</v>
      </c>
      <c r="BO313" s="323"/>
      <c r="BP313" s="324"/>
      <c r="BQ313" s="325"/>
      <c r="BR313" s="324"/>
      <c r="BS313" s="325"/>
      <c r="BT313" s="324"/>
      <c r="BU313" s="325"/>
      <c r="BV313" s="324"/>
      <c r="BW313" s="325"/>
      <c r="BX313" s="324"/>
      <c r="BY313" s="325"/>
      <c r="BZ313" s="324"/>
      <c r="CA313" s="325"/>
      <c r="CB313" s="236" t="s">
        <v>58</v>
      </c>
      <c r="CC313" s="261"/>
      <c r="CE313" s="226">
        <v>0</v>
      </c>
      <c r="CF313" s="227"/>
      <c r="CQ313" s="240">
        <f>MAX(H313:AI313)</f>
        <v>0</v>
      </c>
      <c r="CT313" s="437">
        <f t="shared" si="1400"/>
        <v>0</v>
      </c>
      <c r="CU313" s="437">
        <f t="shared" si="1401"/>
        <v>0</v>
      </c>
      <c r="CV313" s="437">
        <f t="shared" si="1402"/>
        <v>0</v>
      </c>
      <c r="CW313" s="437">
        <f t="shared" si="1403"/>
        <v>0</v>
      </c>
      <c r="CX313" s="437">
        <f t="shared" si="1404"/>
        <v>0</v>
      </c>
      <c r="CY313" s="437">
        <f t="shared" si="1405"/>
        <v>0</v>
      </c>
      <c r="CZ313" s="437">
        <f t="shared" si="1406"/>
        <v>0</v>
      </c>
      <c r="DA313" s="437">
        <f t="shared" si="1407"/>
        <v>0</v>
      </c>
      <c r="DB313" s="437">
        <f t="shared" si="1408"/>
        <v>0</v>
      </c>
      <c r="DC313" s="437">
        <f t="shared" si="1409"/>
        <v>0</v>
      </c>
      <c r="DD313" s="437">
        <f t="shared" si="1410"/>
        <v>0</v>
      </c>
      <c r="DE313" s="437"/>
      <c r="DF313" s="437">
        <f t="shared" si="1411"/>
        <v>0</v>
      </c>
      <c r="DG313" s="496"/>
      <c r="DH313" s="496">
        <f t="shared" si="1412"/>
        <v>0</v>
      </c>
      <c r="DI313" s="496">
        <f t="shared" si="1413"/>
        <v>0</v>
      </c>
      <c r="DJ313" s="496">
        <f t="shared" si="1414"/>
        <v>1</v>
      </c>
      <c r="DK313" s="437">
        <f t="shared" si="1415"/>
        <v>1</v>
      </c>
      <c r="DL313" s="633"/>
      <c r="DM313" s="633"/>
      <c r="DO313" s="447" t="e">
        <f t="shared" si="1281"/>
        <v>#REF!</v>
      </c>
      <c r="DP313" s="447" t="e">
        <f t="shared" si="1282"/>
        <v>#REF!</v>
      </c>
      <c r="DQ313" s="447" t="e">
        <f t="shared" si="1283"/>
        <v>#REF!</v>
      </c>
      <c r="DR313" s="447" t="e">
        <f t="shared" si="1284"/>
        <v>#REF!</v>
      </c>
      <c r="DS313" s="447" t="e">
        <f t="shared" si="1285"/>
        <v>#REF!</v>
      </c>
      <c r="DT313" s="447" t="e">
        <f t="shared" si="1286"/>
        <v>#REF!</v>
      </c>
      <c r="DU313" s="447" t="e">
        <f t="shared" si="1287"/>
        <v>#REF!</v>
      </c>
      <c r="DV313" s="447" t="e">
        <f t="shared" si="1288"/>
        <v>#REF!</v>
      </c>
      <c r="DW313" s="447" t="e">
        <f t="shared" si="1289"/>
        <v>#REF!</v>
      </c>
      <c r="DX313" s="447" t="e">
        <f t="shared" si="1290"/>
        <v>#REF!</v>
      </c>
      <c r="DY313" s="447" t="e">
        <f t="shared" si="1291"/>
        <v>#REF!</v>
      </c>
      <c r="DZ313" s="447" t="e">
        <f t="shared" si="1292"/>
        <v>#REF!</v>
      </c>
      <c r="EA313" s="447" t="e">
        <f t="shared" si="1293"/>
        <v>#REF!</v>
      </c>
      <c r="EB313" s="447" t="e">
        <f t="shared" si="1294"/>
        <v>#REF!</v>
      </c>
      <c r="EC313" s="447" t="e">
        <f t="shared" si="1295"/>
        <v>#REF!</v>
      </c>
      <c r="ED313" s="447" t="e">
        <f t="shared" si="1296"/>
        <v>#REF!</v>
      </c>
      <c r="EE313" s="240" t="e">
        <f t="shared" si="1297"/>
        <v>#REF!</v>
      </c>
    </row>
    <row r="314" spans="1:135" ht="16.5">
      <c r="A314" s="216" t="s">
        <v>1227</v>
      </c>
      <c r="B314" s="216" t="s">
        <v>31</v>
      </c>
      <c r="D314" s="216" t="s">
        <v>1089</v>
      </c>
      <c r="E314" s="216" t="s">
        <v>1040</v>
      </c>
      <c r="F314" s="216" t="s">
        <v>1089</v>
      </c>
      <c r="G314" s="411" t="s">
        <v>59</v>
      </c>
      <c r="H314" s="226">
        <v>0</v>
      </c>
      <c r="I314" s="227">
        <v>0</v>
      </c>
      <c r="J314" s="241">
        <f t="shared" ref="J314" si="1434">+L314</f>
        <v>0</v>
      </c>
      <c r="K314" s="252" t="s">
        <v>1823</v>
      </c>
      <c r="L314" s="241">
        <f t="shared" ref="L314" si="1435">+N314</f>
        <v>0</v>
      </c>
      <c r="M314" s="252" t="s">
        <v>1823</v>
      </c>
      <c r="N314" s="241">
        <f t="shared" ref="N314" si="1436">+P314</f>
        <v>0</v>
      </c>
      <c r="O314" s="252" t="s">
        <v>1823</v>
      </c>
      <c r="P314" s="241">
        <f t="shared" ref="P314" si="1437">+R314</f>
        <v>0</v>
      </c>
      <c r="Q314" s="242" t="s">
        <v>1823</v>
      </c>
      <c r="R314" s="241">
        <f t="shared" ref="R314" si="1438">+T314</f>
        <v>0</v>
      </c>
      <c r="S314" s="242" t="s">
        <v>1823</v>
      </c>
      <c r="T314" s="226">
        <v>0</v>
      </c>
      <c r="U314" s="227">
        <v>0</v>
      </c>
      <c r="V314" s="225">
        <v>0</v>
      </c>
      <c r="W314" s="227">
        <v>0</v>
      </c>
      <c r="X314" s="226">
        <v>0</v>
      </c>
      <c r="Y314" s="226">
        <v>0</v>
      </c>
      <c r="Z314" s="241">
        <f t="shared" ref="Z314" si="1439">+AB314</f>
        <v>0</v>
      </c>
      <c r="AA314" s="252" t="s">
        <v>1823</v>
      </c>
      <c r="AB314" s="523">
        <v>0</v>
      </c>
      <c r="AC314" s="541">
        <v>0</v>
      </c>
      <c r="AD314" s="263">
        <v>1</v>
      </c>
      <c r="AE314" s="264">
        <v>0</v>
      </c>
      <c r="AF314" s="226">
        <v>0</v>
      </c>
      <c r="AG314" s="226">
        <v>0</v>
      </c>
      <c r="AH314" s="241">
        <f>+AF314</f>
        <v>0</v>
      </c>
      <c r="AI314" s="242" t="s">
        <v>1823</v>
      </c>
      <c r="AJ314" s="374"/>
      <c r="AK314" s="523">
        <v>0</v>
      </c>
      <c r="AL314" s="524">
        <v>0</v>
      </c>
      <c r="AM314" s="239">
        <f t="shared" si="1396"/>
        <v>0</v>
      </c>
      <c r="AN314" s="252" t="s">
        <v>1823</v>
      </c>
      <c r="AO314" s="523">
        <v>0</v>
      </c>
      <c r="AP314" s="524">
        <v>0</v>
      </c>
      <c r="AQ314" s="239">
        <f t="shared" ref="AQ314" si="1440">+AO314</f>
        <v>0</v>
      </c>
      <c r="AR314" s="242" t="s">
        <v>1823</v>
      </c>
      <c r="AS314" s="229">
        <v>0</v>
      </c>
      <c r="AT314" s="230">
        <v>0</v>
      </c>
      <c r="AU314" s="229">
        <v>0</v>
      </c>
      <c r="AV314" s="230">
        <v>0</v>
      </c>
      <c r="AW314" s="229"/>
      <c r="AX314" s="230"/>
      <c r="AY314" s="229"/>
      <c r="AZ314" s="230"/>
      <c r="BA314" s="229"/>
      <c r="BB314" s="229"/>
      <c r="BC314" s="229">
        <v>0</v>
      </c>
      <c r="BD314" s="229">
        <v>0</v>
      </c>
      <c r="BE314" s="229">
        <v>0</v>
      </c>
      <c r="BF314" s="229">
        <v>0</v>
      </c>
      <c r="BG314" s="241">
        <f t="shared" ref="BG314" si="1441">+BE314</f>
        <v>0</v>
      </c>
      <c r="BH314" s="242" t="s">
        <v>1823</v>
      </c>
      <c r="BI314" s="229">
        <v>0</v>
      </c>
      <c r="BJ314" s="230">
        <v>0</v>
      </c>
      <c r="BK314" s="241">
        <f t="shared" ref="BK314" si="1442">+BI314</f>
        <v>0</v>
      </c>
      <c r="BL314" s="242" t="s">
        <v>1823</v>
      </c>
      <c r="BM314" s="241">
        <f t="shared" ref="BM314" si="1443">+BK314</f>
        <v>0</v>
      </c>
      <c r="BN314" s="242" t="s">
        <v>1823</v>
      </c>
      <c r="BO314" s="247"/>
      <c r="BP314" s="248"/>
      <c r="BQ314" s="249"/>
      <c r="BR314" s="248"/>
      <c r="BS314" s="249"/>
      <c r="BT314" s="248"/>
      <c r="BU314" s="249"/>
      <c r="BV314" s="248"/>
      <c r="BW314" s="249"/>
      <c r="BX314" s="248"/>
      <c r="BY314" s="249"/>
      <c r="BZ314" s="248"/>
      <c r="CA314" s="249"/>
      <c r="CB314" s="236" t="s">
        <v>58</v>
      </c>
      <c r="CC314" s="261"/>
      <c r="CE314" s="226">
        <v>0</v>
      </c>
      <c r="CF314" s="227"/>
      <c r="CQ314" s="240">
        <f>MAX(H314:AI314)</f>
        <v>1</v>
      </c>
      <c r="CT314" s="437">
        <f t="shared" si="1400"/>
        <v>0</v>
      </c>
      <c r="CU314" s="437">
        <f t="shared" si="1401"/>
        <v>0</v>
      </c>
      <c r="CV314" s="437">
        <f t="shared" si="1402"/>
        <v>0</v>
      </c>
      <c r="CW314" s="437">
        <f t="shared" si="1403"/>
        <v>0</v>
      </c>
      <c r="CX314" s="437">
        <f t="shared" si="1404"/>
        <v>0</v>
      </c>
      <c r="CY314" s="437">
        <f t="shared" si="1405"/>
        <v>0</v>
      </c>
      <c r="CZ314" s="437">
        <f t="shared" si="1406"/>
        <v>0</v>
      </c>
      <c r="DA314" s="437">
        <f t="shared" si="1407"/>
        <v>0</v>
      </c>
      <c r="DB314" s="437">
        <f t="shared" si="1408"/>
        <v>0</v>
      </c>
      <c r="DC314" s="437">
        <f t="shared" si="1409"/>
        <v>0</v>
      </c>
      <c r="DD314" s="437">
        <f t="shared" si="1410"/>
        <v>0</v>
      </c>
      <c r="DE314" s="437">
        <f t="shared" ref="DE314:DE321" si="1444">IF(AE314="nd",+AD314,+AD314+AE314)</f>
        <v>1</v>
      </c>
      <c r="DF314" s="437">
        <f t="shared" si="1411"/>
        <v>0</v>
      </c>
      <c r="DG314" s="496">
        <f t="shared" ref="DG314:DG321" si="1445">IF(AI314="nd",+AH314,+AH314+AI314)</f>
        <v>0</v>
      </c>
      <c r="DH314" s="496">
        <f t="shared" si="1412"/>
        <v>0</v>
      </c>
      <c r="DI314" s="496">
        <f t="shared" si="1413"/>
        <v>0</v>
      </c>
      <c r="DJ314" s="496">
        <f t="shared" si="1414"/>
        <v>0</v>
      </c>
      <c r="DK314" s="437">
        <f t="shared" si="1415"/>
        <v>0</v>
      </c>
      <c r="DL314" s="633"/>
      <c r="DM314" s="633"/>
      <c r="DO314" s="447" t="e">
        <f t="shared" si="1281"/>
        <v>#REF!</v>
      </c>
      <c r="DP314" s="447" t="e">
        <f t="shared" si="1282"/>
        <v>#REF!</v>
      </c>
      <c r="DQ314" s="447" t="e">
        <f t="shared" si="1283"/>
        <v>#REF!</v>
      </c>
      <c r="DR314" s="447" t="e">
        <f t="shared" si="1284"/>
        <v>#REF!</v>
      </c>
      <c r="DS314" s="447" t="e">
        <f t="shared" si="1285"/>
        <v>#REF!</v>
      </c>
      <c r="DT314" s="447" t="e">
        <f t="shared" si="1286"/>
        <v>#REF!</v>
      </c>
      <c r="DU314" s="447" t="e">
        <f t="shared" si="1287"/>
        <v>#REF!</v>
      </c>
      <c r="DV314" s="447" t="e">
        <f t="shared" si="1288"/>
        <v>#REF!</v>
      </c>
      <c r="DW314" s="447" t="e">
        <f t="shared" si="1289"/>
        <v>#REF!</v>
      </c>
      <c r="DX314" s="447" t="e">
        <f t="shared" si="1290"/>
        <v>#REF!</v>
      </c>
      <c r="DY314" s="447" t="e">
        <f t="shared" si="1291"/>
        <v>#REF!</v>
      </c>
      <c r="DZ314" s="447" t="e">
        <f t="shared" si="1292"/>
        <v>#REF!</v>
      </c>
      <c r="EA314" s="447" t="e">
        <f t="shared" si="1293"/>
        <v>#REF!</v>
      </c>
      <c r="EB314" s="447" t="e">
        <f t="shared" si="1294"/>
        <v>#REF!</v>
      </c>
      <c r="EC314" s="447" t="e">
        <f t="shared" si="1295"/>
        <v>#REF!</v>
      </c>
      <c r="ED314" s="447" t="e">
        <f t="shared" si="1296"/>
        <v>#REF!</v>
      </c>
      <c r="EE314" s="240" t="e">
        <f t="shared" si="1297"/>
        <v>#REF!</v>
      </c>
    </row>
    <row r="315" spans="1:135" ht="16.5">
      <c r="A315" s="51" t="s">
        <v>1232</v>
      </c>
      <c r="B315" s="216" t="s">
        <v>31</v>
      </c>
      <c r="D315" s="216" t="s">
        <v>1089</v>
      </c>
      <c r="E315" s="216" t="s">
        <v>1040</v>
      </c>
      <c r="F315" s="216" t="s">
        <v>1089</v>
      </c>
      <c r="G315" s="223" t="s">
        <v>995</v>
      </c>
      <c r="H315" s="226">
        <v>2</v>
      </c>
      <c r="I315" s="227">
        <v>0</v>
      </c>
      <c r="J315" s="312">
        <v>10</v>
      </c>
      <c r="K315" s="278">
        <v>0</v>
      </c>
      <c r="L315" s="560">
        <f>+J315</f>
        <v>10</v>
      </c>
      <c r="M315" s="561" t="s">
        <v>1823</v>
      </c>
      <c r="N315" s="225">
        <v>6</v>
      </c>
      <c r="O315" s="227">
        <v>0</v>
      </c>
      <c r="P315" s="225">
        <v>8</v>
      </c>
      <c r="Q315" s="227">
        <v>0</v>
      </c>
      <c r="R315" s="441">
        <f>+P315</f>
        <v>8</v>
      </c>
      <c r="S315" s="443" t="s">
        <v>1823</v>
      </c>
      <c r="T315" s="226">
        <v>0</v>
      </c>
      <c r="U315" s="227">
        <v>0</v>
      </c>
      <c r="V315" s="225">
        <v>0</v>
      </c>
      <c r="W315" s="227">
        <v>0</v>
      </c>
      <c r="X315" s="226">
        <v>0</v>
      </c>
      <c r="Y315" s="226">
        <v>0</v>
      </c>
      <c r="Z315" s="241">
        <f t="shared" ref="Z315" si="1446">+AB315</f>
        <v>0</v>
      </c>
      <c r="AA315" s="252" t="s">
        <v>1823</v>
      </c>
      <c r="AB315" s="523">
        <v>0</v>
      </c>
      <c r="AC315" s="541">
        <v>0</v>
      </c>
      <c r="AD315" s="263">
        <v>0</v>
      </c>
      <c r="AE315" s="264">
        <v>0</v>
      </c>
      <c r="AF315" s="226">
        <v>0</v>
      </c>
      <c r="AG315" s="226">
        <v>0</v>
      </c>
      <c r="AH315" s="560">
        <f>+AK315</f>
        <v>5</v>
      </c>
      <c r="AI315" s="559" t="s">
        <v>1823</v>
      </c>
      <c r="AJ315" s="374"/>
      <c r="AK315" s="523">
        <v>5</v>
      </c>
      <c r="AL315" s="524">
        <v>0</v>
      </c>
      <c r="AM315" s="239">
        <f t="shared" si="1396"/>
        <v>5</v>
      </c>
      <c r="AN315" s="252" t="s">
        <v>1823</v>
      </c>
      <c r="AO315" s="523">
        <v>6</v>
      </c>
      <c r="AP315" s="524">
        <v>0</v>
      </c>
      <c r="AQ315" s="442">
        <f>+AO315</f>
        <v>6</v>
      </c>
      <c r="AR315" s="443" t="s">
        <v>1823</v>
      </c>
      <c r="AS315" s="229">
        <v>0</v>
      </c>
      <c r="AT315" s="230">
        <v>0</v>
      </c>
      <c r="AU315" s="229">
        <v>0</v>
      </c>
      <c r="AV315" s="230">
        <v>0</v>
      </c>
      <c r="AW315" s="229"/>
      <c r="AX315" s="230"/>
      <c r="AY315" s="239">
        <f>+BA315</f>
        <v>0</v>
      </c>
      <c r="AZ315" s="242" t="s">
        <v>1823</v>
      </c>
      <c r="BA315" s="241">
        <f>+BC315</f>
        <v>0</v>
      </c>
      <c r="BB315" s="242" t="s">
        <v>1823</v>
      </c>
      <c r="BC315" s="241">
        <f>+BE315</f>
        <v>0</v>
      </c>
      <c r="BD315" s="242" t="s">
        <v>1823</v>
      </c>
      <c r="BE315" s="229">
        <v>0</v>
      </c>
      <c r="BF315" s="229">
        <v>0</v>
      </c>
      <c r="BG315" s="241">
        <v>0</v>
      </c>
      <c r="BH315" s="242" t="s">
        <v>1823</v>
      </c>
      <c r="BI315" s="241">
        <v>0</v>
      </c>
      <c r="BJ315" s="242" t="s">
        <v>1823</v>
      </c>
      <c r="BK315" s="241">
        <v>0</v>
      </c>
      <c r="BL315" s="242" t="s">
        <v>1823</v>
      </c>
      <c r="BM315" s="241">
        <v>0</v>
      </c>
      <c r="BN315" s="242" t="s">
        <v>1823</v>
      </c>
      <c r="BO315" s="247"/>
      <c r="BP315" s="248"/>
      <c r="BQ315" s="249"/>
      <c r="BR315" s="248"/>
      <c r="BS315" s="249"/>
      <c r="BT315" s="248"/>
      <c r="BU315" s="249"/>
      <c r="BV315" s="248"/>
      <c r="BW315" s="249"/>
      <c r="BX315" s="248"/>
      <c r="BY315" s="249"/>
      <c r="BZ315" s="248"/>
      <c r="CA315" s="249"/>
      <c r="CB315" s="250" t="s">
        <v>260</v>
      </c>
      <c r="CC315" s="261"/>
      <c r="CE315" s="226"/>
      <c r="CF315" s="227"/>
      <c r="CQ315" s="240">
        <f>MAX(H315:AI315)</f>
        <v>10</v>
      </c>
      <c r="CT315" s="437">
        <f t="shared" si="1400"/>
        <v>2</v>
      </c>
      <c r="CU315" s="437">
        <f t="shared" si="1401"/>
        <v>10</v>
      </c>
      <c r="CV315" s="437">
        <f t="shared" si="1402"/>
        <v>10</v>
      </c>
      <c r="CW315" s="437">
        <f t="shared" si="1403"/>
        <v>6</v>
      </c>
      <c r="CX315" s="437">
        <f t="shared" si="1404"/>
        <v>8</v>
      </c>
      <c r="CY315" s="437">
        <f t="shared" si="1405"/>
        <v>8</v>
      </c>
      <c r="CZ315" s="437">
        <f t="shared" si="1406"/>
        <v>0</v>
      </c>
      <c r="DA315" s="437">
        <f t="shared" si="1407"/>
        <v>0</v>
      </c>
      <c r="DB315" s="437">
        <f t="shared" si="1408"/>
        <v>0</v>
      </c>
      <c r="DC315" s="437">
        <f t="shared" si="1409"/>
        <v>0</v>
      </c>
      <c r="DD315" s="437">
        <f t="shared" si="1410"/>
        <v>0</v>
      </c>
      <c r="DE315" s="437">
        <f t="shared" si="1444"/>
        <v>0</v>
      </c>
      <c r="DF315" s="437">
        <f t="shared" si="1411"/>
        <v>0</v>
      </c>
      <c r="DG315" s="496">
        <f t="shared" si="1445"/>
        <v>5</v>
      </c>
      <c r="DH315" s="496">
        <f t="shared" si="1412"/>
        <v>5</v>
      </c>
      <c r="DI315" s="496">
        <f t="shared" si="1413"/>
        <v>5</v>
      </c>
      <c r="DJ315" s="496">
        <f t="shared" si="1414"/>
        <v>6</v>
      </c>
      <c r="DK315" s="437">
        <f t="shared" si="1415"/>
        <v>6</v>
      </c>
      <c r="DL315" s="633"/>
      <c r="DM315" s="633"/>
      <c r="DO315" s="447" t="e">
        <f t="shared" si="1281"/>
        <v>#REF!</v>
      </c>
      <c r="DP315" s="447" t="e">
        <f t="shared" si="1282"/>
        <v>#REF!</v>
      </c>
      <c r="DQ315" s="447" t="e">
        <f t="shared" si="1283"/>
        <v>#REF!</v>
      </c>
      <c r="DR315" s="447" t="e">
        <f t="shared" si="1284"/>
        <v>#REF!</v>
      </c>
      <c r="DS315" s="447" t="e">
        <f t="shared" si="1285"/>
        <v>#REF!</v>
      </c>
      <c r="DT315" s="447" t="e">
        <f t="shared" si="1286"/>
        <v>#REF!</v>
      </c>
      <c r="DU315" s="447" t="e">
        <f t="shared" si="1287"/>
        <v>#REF!</v>
      </c>
      <c r="DV315" s="447" t="e">
        <f t="shared" si="1288"/>
        <v>#REF!</v>
      </c>
      <c r="DW315" s="447" t="e">
        <f t="shared" si="1289"/>
        <v>#REF!</v>
      </c>
      <c r="DX315" s="447" t="e">
        <f t="shared" si="1290"/>
        <v>#REF!</v>
      </c>
      <c r="DY315" s="447" t="e">
        <f t="shared" si="1291"/>
        <v>#REF!</v>
      </c>
      <c r="DZ315" s="447" t="e">
        <f t="shared" si="1292"/>
        <v>#REF!</v>
      </c>
      <c r="EA315" s="447" t="e">
        <f t="shared" si="1293"/>
        <v>#REF!</v>
      </c>
      <c r="EB315" s="447" t="e">
        <f t="shared" si="1294"/>
        <v>#REF!</v>
      </c>
      <c r="EC315" s="447" t="e">
        <f t="shared" si="1295"/>
        <v>#REF!</v>
      </c>
      <c r="ED315" s="447" t="e">
        <f t="shared" si="1296"/>
        <v>#REF!</v>
      </c>
      <c r="EE315" s="240" t="e">
        <f t="shared" si="1297"/>
        <v>#REF!</v>
      </c>
    </row>
    <row r="316" spans="1:135" ht="16.5">
      <c r="A316" s="216" t="s">
        <v>1227</v>
      </c>
      <c r="B316" s="216" t="s">
        <v>31</v>
      </c>
      <c r="D316" s="216" t="s">
        <v>1089</v>
      </c>
      <c r="E316" s="216" t="s">
        <v>1040</v>
      </c>
      <c r="F316" s="216" t="s">
        <v>1089</v>
      </c>
      <c r="G316" s="411" t="s">
        <v>996</v>
      </c>
      <c r="H316" s="226">
        <v>0</v>
      </c>
      <c r="I316" s="227">
        <v>0</v>
      </c>
      <c r="J316" s="226">
        <v>0</v>
      </c>
      <c r="K316" s="227">
        <v>0</v>
      </c>
      <c r="L316" s="241">
        <f t="shared" ref="L316" si="1447">+N316</f>
        <v>0</v>
      </c>
      <c r="M316" s="252" t="s">
        <v>1823</v>
      </c>
      <c r="N316" s="241">
        <f t="shared" ref="N316" si="1448">+P316</f>
        <v>0</v>
      </c>
      <c r="O316" s="252" t="s">
        <v>1823</v>
      </c>
      <c r="P316" s="241">
        <f t="shared" ref="P316" si="1449">+R316</f>
        <v>0</v>
      </c>
      <c r="Q316" s="242" t="s">
        <v>1823</v>
      </c>
      <c r="R316" s="241">
        <f t="shared" ref="R316" si="1450">+T316</f>
        <v>0</v>
      </c>
      <c r="S316" s="242" t="s">
        <v>1823</v>
      </c>
      <c r="T316" s="226">
        <v>0</v>
      </c>
      <c r="U316" s="227">
        <v>0</v>
      </c>
      <c r="V316" s="225">
        <v>0</v>
      </c>
      <c r="W316" s="227">
        <v>0</v>
      </c>
      <c r="X316" s="226">
        <v>0</v>
      </c>
      <c r="Y316" s="226">
        <v>0</v>
      </c>
      <c r="Z316" s="241">
        <f t="shared" ref="Z316" si="1451">+AB316</f>
        <v>0</v>
      </c>
      <c r="AA316" s="252" t="s">
        <v>1823</v>
      </c>
      <c r="AB316" s="523">
        <v>0</v>
      </c>
      <c r="AC316" s="541">
        <v>0</v>
      </c>
      <c r="AD316" s="263">
        <v>0</v>
      </c>
      <c r="AE316" s="264">
        <v>0</v>
      </c>
      <c r="AF316" s="226">
        <v>0</v>
      </c>
      <c r="AG316" s="226">
        <v>0</v>
      </c>
      <c r="AH316" s="560">
        <f>+AK316</f>
        <v>1</v>
      </c>
      <c r="AI316" s="559">
        <f>+AL316</f>
        <v>1</v>
      </c>
      <c r="AJ316" s="374"/>
      <c r="AK316" s="523">
        <v>1</v>
      </c>
      <c r="AL316" s="524">
        <v>1</v>
      </c>
      <c r="AM316" s="239">
        <f>+AK316</f>
        <v>1</v>
      </c>
      <c r="AN316" s="239">
        <f>+AL316</f>
        <v>1</v>
      </c>
      <c r="AO316" s="523">
        <v>2</v>
      </c>
      <c r="AP316" s="524">
        <v>2</v>
      </c>
      <c r="AQ316" s="239">
        <f>+AS316</f>
        <v>3</v>
      </c>
      <c r="AR316" s="242">
        <f>+AT316</f>
        <v>1</v>
      </c>
      <c r="AS316" s="229">
        <v>3</v>
      </c>
      <c r="AT316" s="230">
        <v>1</v>
      </c>
      <c r="AU316" s="229">
        <v>3</v>
      </c>
      <c r="AV316" s="230">
        <v>0</v>
      </c>
      <c r="AW316" s="229"/>
      <c r="AX316" s="230"/>
      <c r="AY316" s="22">
        <f t="shared" ref="AY316" si="1452">+BA316</f>
        <v>3</v>
      </c>
      <c r="AZ316" s="242" t="s">
        <v>1823</v>
      </c>
      <c r="BA316" s="22">
        <f t="shared" ref="BA316" si="1453">+BC316</f>
        <v>3</v>
      </c>
      <c r="BB316" s="242" t="s">
        <v>1823</v>
      </c>
      <c r="BC316" s="22">
        <f t="shared" ref="BC316:BC317" si="1454">+BE316</f>
        <v>3</v>
      </c>
      <c r="BD316" s="242" t="s">
        <v>1823</v>
      </c>
      <c r="BE316" s="229">
        <v>3</v>
      </c>
      <c r="BF316" s="230">
        <v>1</v>
      </c>
      <c r="BG316" s="22">
        <f t="shared" ref="BG316" si="1455">+BI316</f>
        <v>3</v>
      </c>
      <c r="BH316" s="21">
        <f t="shared" ref="BH316" si="1456">+BF316</f>
        <v>1</v>
      </c>
      <c r="BI316" s="229">
        <v>3</v>
      </c>
      <c r="BJ316" s="230">
        <v>1</v>
      </c>
      <c r="BK316" s="241">
        <v>0</v>
      </c>
      <c r="BL316" s="242" t="s">
        <v>1823</v>
      </c>
      <c r="BM316" s="241">
        <v>0</v>
      </c>
      <c r="BN316" s="242" t="s">
        <v>1823</v>
      </c>
      <c r="BO316" s="247"/>
      <c r="BP316" s="248"/>
      <c r="BQ316" s="249"/>
      <c r="BR316" s="248"/>
      <c r="BS316" s="249"/>
      <c r="BT316" s="248"/>
      <c r="BU316" s="249"/>
      <c r="BV316" s="248"/>
      <c r="BW316" s="249"/>
      <c r="BX316" s="248"/>
      <c r="BY316" s="249"/>
      <c r="BZ316" s="248"/>
      <c r="CA316" s="249"/>
      <c r="CB316" s="250" t="s">
        <v>260</v>
      </c>
      <c r="CC316" s="261"/>
      <c r="CE316" s="226"/>
      <c r="CF316" s="227"/>
      <c r="CQ316" s="240">
        <f>MAX(H316:AI316)</f>
        <v>1</v>
      </c>
      <c r="CT316" s="437">
        <f t="shared" si="1400"/>
        <v>0</v>
      </c>
      <c r="CU316" s="437">
        <f t="shared" si="1401"/>
        <v>0</v>
      </c>
      <c r="CV316" s="437">
        <f t="shared" si="1402"/>
        <v>0</v>
      </c>
      <c r="CW316" s="437">
        <f t="shared" si="1403"/>
        <v>0</v>
      </c>
      <c r="CX316" s="437">
        <f t="shared" si="1404"/>
        <v>0</v>
      </c>
      <c r="CY316" s="437">
        <f t="shared" si="1405"/>
        <v>0</v>
      </c>
      <c r="CZ316" s="437">
        <f t="shared" si="1406"/>
        <v>0</v>
      </c>
      <c r="DA316" s="437">
        <f t="shared" si="1407"/>
        <v>0</v>
      </c>
      <c r="DB316" s="437">
        <f t="shared" si="1408"/>
        <v>0</v>
      </c>
      <c r="DC316" s="437">
        <f t="shared" si="1409"/>
        <v>0</v>
      </c>
      <c r="DD316" s="437">
        <f t="shared" si="1410"/>
        <v>0</v>
      </c>
      <c r="DE316" s="437">
        <f t="shared" si="1444"/>
        <v>0</v>
      </c>
      <c r="DF316" s="437">
        <f t="shared" si="1411"/>
        <v>0</v>
      </c>
      <c r="DG316" s="496">
        <f t="shared" si="1445"/>
        <v>2</v>
      </c>
      <c r="DH316" s="496">
        <f t="shared" si="1412"/>
        <v>2</v>
      </c>
      <c r="DI316" s="496">
        <f t="shared" si="1413"/>
        <v>2</v>
      </c>
      <c r="DJ316" s="496">
        <f t="shared" si="1414"/>
        <v>4</v>
      </c>
      <c r="DK316" s="437">
        <f t="shared" si="1415"/>
        <v>4</v>
      </c>
      <c r="DL316" s="633"/>
      <c r="DM316" s="633"/>
      <c r="DO316" s="447" t="e">
        <f t="shared" si="1281"/>
        <v>#REF!</v>
      </c>
      <c r="DP316" s="447" t="e">
        <f t="shared" si="1282"/>
        <v>#REF!</v>
      </c>
      <c r="DQ316" s="447" t="e">
        <f t="shared" si="1283"/>
        <v>#REF!</v>
      </c>
      <c r="DR316" s="447" t="e">
        <f t="shared" si="1284"/>
        <v>#REF!</v>
      </c>
      <c r="DS316" s="447" t="e">
        <f t="shared" si="1285"/>
        <v>#REF!</v>
      </c>
      <c r="DT316" s="447" t="e">
        <f t="shared" si="1286"/>
        <v>#REF!</v>
      </c>
      <c r="DU316" s="447" t="e">
        <f t="shared" si="1287"/>
        <v>#REF!</v>
      </c>
      <c r="DV316" s="447" t="e">
        <f t="shared" si="1288"/>
        <v>#REF!</v>
      </c>
      <c r="DW316" s="447" t="e">
        <f t="shared" si="1289"/>
        <v>#REF!</v>
      </c>
      <c r="DX316" s="447" t="e">
        <f t="shared" si="1290"/>
        <v>#REF!</v>
      </c>
      <c r="DY316" s="447" t="e">
        <f t="shared" si="1291"/>
        <v>#REF!</v>
      </c>
      <c r="DZ316" s="447" t="e">
        <f t="shared" si="1292"/>
        <v>#REF!</v>
      </c>
      <c r="EA316" s="447" t="e">
        <f t="shared" si="1293"/>
        <v>#REF!</v>
      </c>
      <c r="EB316" s="447" t="e">
        <f t="shared" si="1294"/>
        <v>#REF!</v>
      </c>
      <c r="EC316" s="447" t="e">
        <f t="shared" si="1295"/>
        <v>#REF!</v>
      </c>
      <c r="ED316" s="447" t="e">
        <f t="shared" si="1296"/>
        <v>#REF!</v>
      </c>
      <c r="EE316" s="240" t="e">
        <f t="shared" si="1297"/>
        <v>#REF!</v>
      </c>
    </row>
    <row r="317" spans="1:135" ht="16.5">
      <c r="A317" s="216" t="s">
        <v>1227</v>
      </c>
      <c r="B317" s="216" t="s">
        <v>31</v>
      </c>
      <c r="D317" s="216" t="s">
        <v>1089</v>
      </c>
      <c r="E317" s="216" t="s">
        <v>1040</v>
      </c>
      <c r="F317" s="216" t="s">
        <v>1089</v>
      </c>
      <c r="G317" s="411" t="s">
        <v>1259</v>
      </c>
      <c r="H317" s="226">
        <v>0</v>
      </c>
      <c r="I317" s="227">
        <v>0</v>
      </c>
      <c r="J317" s="226">
        <v>0</v>
      </c>
      <c r="K317" s="227">
        <v>0</v>
      </c>
      <c r="L317" s="241">
        <f t="shared" ref="L317" si="1457">+J317</f>
        <v>0</v>
      </c>
      <c r="M317" s="242" t="s">
        <v>1823</v>
      </c>
      <c r="N317" s="241">
        <f t="shared" ref="N317" si="1458">+L317</f>
        <v>0</v>
      </c>
      <c r="O317" s="242" t="s">
        <v>1823</v>
      </c>
      <c r="P317" s="241">
        <f t="shared" ref="P317" si="1459">+N317</f>
        <v>0</v>
      </c>
      <c r="Q317" s="242" t="s">
        <v>1823</v>
      </c>
      <c r="R317" s="241">
        <f t="shared" ref="R317" si="1460">+P317</f>
        <v>0</v>
      </c>
      <c r="S317" s="242" t="s">
        <v>1823</v>
      </c>
      <c r="T317" s="226">
        <v>0</v>
      </c>
      <c r="U317" s="227">
        <v>0</v>
      </c>
      <c r="V317" s="226">
        <v>0</v>
      </c>
      <c r="W317" s="227">
        <v>0</v>
      </c>
      <c r="X317" s="226">
        <v>0</v>
      </c>
      <c r="Y317" s="226">
        <v>0</v>
      </c>
      <c r="Z317" s="241">
        <f t="shared" ref="Z317" si="1461">+V317</f>
        <v>0</v>
      </c>
      <c r="AA317" s="252" t="s">
        <v>1823</v>
      </c>
      <c r="AB317" s="523">
        <v>0</v>
      </c>
      <c r="AC317" s="541">
        <v>0</v>
      </c>
      <c r="AD317" s="263">
        <v>0</v>
      </c>
      <c r="AE317" s="264">
        <v>0</v>
      </c>
      <c r="AF317" s="226">
        <v>0</v>
      </c>
      <c r="AG317" s="227">
        <v>0</v>
      </c>
      <c r="AH317" s="239">
        <f t="shared" ref="AH317" si="1462">+AD317</f>
        <v>0</v>
      </c>
      <c r="AI317" s="242" t="s">
        <v>1823</v>
      </c>
      <c r="AJ317" s="374">
        <v>42074</v>
      </c>
      <c r="AK317" s="523">
        <v>0</v>
      </c>
      <c r="AL317" s="524">
        <v>0</v>
      </c>
      <c r="AM317" s="239">
        <f t="shared" si="1396"/>
        <v>0</v>
      </c>
      <c r="AN317" s="252" t="s">
        <v>1823</v>
      </c>
      <c r="AO317" s="523">
        <v>0</v>
      </c>
      <c r="AP317" s="524">
        <v>0</v>
      </c>
      <c r="AQ317" s="239">
        <f t="shared" ref="AQ317" si="1463">+AO317</f>
        <v>0</v>
      </c>
      <c r="AR317" s="242" t="s">
        <v>1823</v>
      </c>
      <c r="AS317" s="229">
        <v>0</v>
      </c>
      <c r="AT317" s="230">
        <v>0</v>
      </c>
      <c r="AU317" s="229">
        <v>0</v>
      </c>
      <c r="AV317" s="230">
        <v>0</v>
      </c>
      <c r="AW317" s="229"/>
      <c r="AX317" s="230"/>
      <c r="AY317" s="22">
        <f t="shared" ref="AY317" si="1464">+BA317</f>
        <v>0</v>
      </c>
      <c r="AZ317" s="242" t="s">
        <v>1823</v>
      </c>
      <c r="BA317" s="229">
        <v>0</v>
      </c>
      <c r="BB317" s="229">
        <v>0</v>
      </c>
      <c r="BC317" s="241">
        <f t="shared" si="1454"/>
        <v>0</v>
      </c>
      <c r="BD317" s="242" t="s">
        <v>1823</v>
      </c>
      <c r="BE317" s="229">
        <v>0</v>
      </c>
      <c r="BF317" s="229">
        <v>0</v>
      </c>
      <c r="BG317" s="241">
        <v>0</v>
      </c>
      <c r="BH317" s="242" t="s">
        <v>1823</v>
      </c>
      <c r="BI317" s="241">
        <v>0</v>
      </c>
      <c r="BJ317" s="242" t="s">
        <v>1823</v>
      </c>
      <c r="BK317" s="241">
        <v>0</v>
      </c>
      <c r="BL317" s="242" t="s">
        <v>1823</v>
      </c>
      <c r="BM317" s="241">
        <v>0</v>
      </c>
      <c r="BN317" s="242" t="s">
        <v>1823</v>
      </c>
      <c r="BO317" s="247"/>
      <c r="BP317" s="248"/>
      <c r="BQ317" s="249"/>
      <c r="BR317" s="248"/>
      <c r="BS317" s="249"/>
      <c r="BT317" s="248"/>
      <c r="BU317" s="249"/>
      <c r="BV317" s="248"/>
      <c r="BW317" s="249"/>
      <c r="BX317" s="248"/>
      <c r="BY317" s="249"/>
      <c r="BZ317" s="248"/>
      <c r="CA317" s="249"/>
      <c r="CB317" s="236" t="s">
        <v>1260</v>
      </c>
      <c r="CC317" s="261"/>
      <c r="CE317" s="226"/>
      <c r="CF317" s="227"/>
      <c r="CQ317" s="240">
        <f>MAX(H317:AI317)</f>
        <v>0</v>
      </c>
      <c r="CT317" s="437">
        <f t="shared" si="1400"/>
        <v>0</v>
      </c>
      <c r="CU317" s="437">
        <f t="shared" si="1401"/>
        <v>0</v>
      </c>
      <c r="CV317" s="437">
        <f t="shared" si="1402"/>
        <v>0</v>
      </c>
      <c r="CW317" s="437">
        <f t="shared" si="1403"/>
        <v>0</v>
      </c>
      <c r="CX317" s="437">
        <f t="shared" si="1404"/>
        <v>0</v>
      </c>
      <c r="CY317" s="437">
        <f t="shared" si="1405"/>
        <v>0</v>
      </c>
      <c r="CZ317" s="437">
        <f t="shared" si="1406"/>
        <v>0</v>
      </c>
      <c r="DA317" s="437">
        <f t="shared" si="1407"/>
        <v>0</v>
      </c>
      <c r="DB317" s="437">
        <f t="shared" si="1408"/>
        <v>0</v>
      </c>
      <c r="DC317" s="437">
        <f t="shared" si="1409"/>
        <v>0</v>
      </c>
      <c r="DD317" s="437">
        <f t="shared" si="1410"/>
        <v>0</v>
      </c>
      <c r="DE317" s="437">
        <f t="shared" si="1444"/>
        <v>0</v>
      </c>
      <c r="DF317" s="437">
        <f t="shared" si="1411"/>
        <v>0</v>
      </c>
      <c r="DG317" s="496">
        <f t="shared" si="1445"/>
        <v>0</v>
      </c>
      <c r="DH317" s="496">
        <f t="shared" si="1412"/>
        <v>0</v>
      </c>
      <c r="DI317" s="496">
        <f t="shared" si="1413"/>
        <v>0</v>
      </c>
      <c r="DJ317" s="496">
        <f t="shared" si="1414"/>
        <v>0</v>
      </c>
      <c r="DK317" s="437">
        <f t="shared" si="1415"/>
        <v>0</v>
      </c>
      <c r="DL317" s="633"/>
      <c r="DM317" s="633"/>
      <c r="DO317" s="447" t="e">
        <f t="shared" si="1281"/>
        <v>#REF!</v>
      </c>
      <c r="DP317" s="447" t="e">
        <f t="shared" si="1282"/>
        <v>#REF!</v>
      </c>
      <c r="DQ317" s="447" t="e">
        <f t="shared" si="1283"/>
        <v>#REF!</v>
      </c>
      <c r="DR317" s="447" t="e">
        <f t="shared" si="1284"/>
        <v>#REF!</v>
      </c>
      <c r="DS317" s="447" t="e">
        <f t="shared" si="1285"/>
        <v>#REF!</v>
      </c>
      <c r="DT317" s="447" t="e">
        <f t="shared" si="1286"/>
        <v>#REF!</v>
      </c>
      <c r="DU317" s="447" t="e">
        <f t="shared" si="1287"/>
        <v>#REF!</v>
      </c>
      <c r="DV317" s="447" t="e">
        <f t="shared" si="1288"/>
        <v>#REF!</v>
      </c>
      <c r="DW317" s="447" t="e">
        <f t="shared" si="1289"/>
        <v>#REF!</v>
      </c>
      <c r="DX317" s="447" t="e">
        <f t="shared" si="1290"/>
        <v>#REF!</v>
      </c>
      <c r="DY317" s="447" t="e">
        <f t="shared" si="1291"/>
        <v>#REF!</v>
      </c>
      <c r="DZ317" s="447" t="e">
        <f t="shared" si="1292"/>
        <v>#REF!</v>
      </c>
      <c r="EA317" s="447" t="e">
        <f t="shared" si="1293"/>
        <v>#REF!</v>
      </c>
      <c r="EB317" s="447" t="e">
        <f t="shared" si="1294"/>
        <v>#REF!</v>
      </c>
      <c r="EC317" s="447" t="e">
        <f t="shared" si="1295"/>
        <v>#REF!</v>
      </c>
      <c r="ED317" s="447" t="e">
        <f t="shared" si="1296"/>
        <v>#REF!</v>
      </c>
      <c r="EE317" s="240" t="e">
        <f t="shared" si="1297"/>
        <v>#REF!</v>
      </c>
    </row>
    <row r="318" spans="1:135" ht="16.5">
      <c r="D318" s="216" t="s">
        <v>1089</v>
      </c>
      <c r="E318" s="51" t="s">
        <v>1042</v>
      </c>
      <c r="F318" s="216" t="s">
        <v>1089</v>
      </c>
      <c r="G318" s="411" t="s">
        <v>2161</v>
      </c>
      <c r="H318" s="226"/>
      <c r="I318" s="227"/>
      <c r="J318" s="226">
        <v>0</v>
      </c>
      <c r="K318" s="227">
        <v>0</v>
      </c>
      <c r="L318" s="241">
        <f t="shared" ref="L318" si="1465">+J318</f>
        <v>0</v>
      </c>
      <c r="M318" s="242" t="s">
        <v>1823</v>
      </c>
      <c r="N318" s="241">
        <f t="shared" ref="N318" si="1466">+L318</f>
        <v>0</v>
      </c>
      <c r="O318" s="242" t="s">
        <v>1823</v>
      </c>
      <c r="P318" s="241">
        <f t="shared" ref="P318" si="1467">+N318</f>
        <v>0</v>
      </c>
      <c r="Q318" s="242" t="s">
        <v>1823</v>
      </c>
      <c r="R318" s="241">
        <f t="shared" ref="R318" si="1468">+P318</f>
        <v>0</v>
      </c>
      <c r="S318" s="242" t="s">
        <v>1823</v>
      </c>
      <c r="T318" s="226">
        <v>0</v>
      </c>
      <c r="U318" s="227">
        <v>0</v>
      </c>
      <c r="V318" s="226">
        <v>1</v>
      </c>
      <c r="W318" s="227">
        <v>0</v>
      </c>
      <c r="X318" s="226">
        <v>0</v>
      </c>
      <c r="Y318" s="226">
        <v>0</v>
      </c>
      <c r="Z318" s="241">
        <v>0</v>
      </c>
      <c r="AA318" s="252" t="s">
        <v>1823</v>
      </c>
      <c r="AB318" s="523">
        <v>0</v>
      </c>
      <c r="AC318" s="541">
        <v>0</v>
      </c>
      <c r="AD318" s="263">
        <v>0</v>
      </c>
      <c r="AE318" s="264">
        <v>0</v>
      </c>
      <c r="AF318" s="226">
        <v>0</v>
      </c>
      <c r="AG318" s="227">
        <v>0</v>
      </c>
      <c r="AH318" s="239">
        <f t="shared" ref="AH318" si="1469">+AD318</f>
        <v>0</v>
      </c>
      <c r="AI318" s="242" t="s">
        <v>1823</v>
      </c>
      <c r="AJ318" s="374">
        <v>42074</v>
      </c>
      <c r="AK318" s="523">
        <v>0</v>
      </c>
      <c r="AL318" s="524">
        <v>0</v>
      </c>
      <c r="AM318" s="239">
        <f t="shared" ref="AM318" si="1470">+AK318</f>
        <v>0</v>
      </c>
      <c r="AN318" s="252" t="s">
        <v>1823</v>
      </c>
      <c r="AO318" s="523">
        <v>0</v>
      </c>
      <c r="AP318" s="524">
        <v>0</v>
      </c>
      <c r="AQ318" s="239">
        <f t="shared" ref="AQ318" si="1471">+AO318</f>
        <v>0</v>
      </c>
      <c r="AR318" s="242" t="s">
        <v>1823</v>
      </c>
      <c r="AS318" s="229">
        <v>0</v>
      </c>
      <c r="AT318" s="230">
        <v>0</v>
      </c>
      <c r="AU318" s="229">
        <v>0</v>
      </c>
      <c r="AV318" s="230">
        <v>0</v>
      </c>
      <c r="AW318" s="229"/>
      <c r="AX318" s="230"/>
      <c r="AY318" s="22">
        <f t="shared" ref="AY318" si="1472">+BA318</f>
        <v>0</v>
      </c>
      <c r="AZ318" s="242" t="s">
        <v>1823</v>
      </c>
      <c r="BA318" s="229">
        <v>0</v>
      </c>
      <c r="BB318" s="229">
        <v>0</v>
      </c>
      <c r="BC318" s="241">
        <f t="shared" ref="BC318" si="1473">+BE318</f>
        <v>0</v>
      </c>
      <c r="BD318" s="242" t="s">
        <v>1823</v>
      </c>
      <c r="BE318" s="229">
        <v>0</v>
      </c>
      <c r="BF318" s="229">
        <v>0</v>
      </c>
      <c r="BG318" s="241">
        <v>0</v>
      </c>
      <c r="BH318" s="242" t="s">
        <v>1823</v>
      </c>
      <c r="BI318" s="241">
        <v>0</v>
      </c>
      <c r="BJ318" s="242" t="s">
        <v>1823</v>
      </c>
      <c r="BK318" s="241">
        <v>0</v>
      </c>
      <c r="BL318" s="242" t="s">
        <v>1823</v>
      </c>
      <c r="BM318" s="241">
        <v>0</v>
      </c>
      <c r="BN318" s="242" t="s">
        <v>1823</v>
      </c>
      <c r="BO318" s="247"/>
      <c r="BP318" s="248"/>
      <c r="BQ318" s="249"/>
      <c r="BR318" s="248"/>
      <c r="BS318" s="249"/>
      <c r="BT318" s="248"/>
      <c r="BU318" s="249"/>
      <c r="BV318" s="248"/>
      <c r="BW318" s="249"/>
      <c r="BX318" s="248"/>
      <c r="BY318" s="249"/>
      <c r="BZ318" s="248"/>
      <c r="CA318" s="249"/>
      <c r="CB318" s="236"/>
      <c r="CC318" s="261"/>
      <c r="CE318" s="226"/>
      <c r="CF318" s="227"/>
      <c r="CQ318" s="240"/>
      <c r="CT318" s="437"/>
      <c r="CU318" s="437"/>
      <c r="CV318" s="437"/>
      <c r="CW318" s="437"/>
      <c r="CX318" s="437"/>
      <c r="CY318" s="437"/>
      <c r="CZ318" s="437">
        <f t="shared" si="1406"/>
        <v>0</v>
      </c>
      <c r="DA318" s="437">
        <f t="shared" si="1407"/>
        <v>1</v>
      </c>
      <c r="DB318" s="437">
        <f t="shared" si="1408"/>
        <v>0</v>
      </c>
      <c r="DC318" s="437"/>
      <c r="DD318" s="437"/>
      <c r="DE318" s="437"/>
      <c r="DF318" s="437"/>
      <c r="DG318" s="496"/>
      <c r="DH318" s="496"/>
      <c r="DI318" s="496"/>
      <c r="DJ318" s="496"/>
      <c r="DK318" s="437"/>
      <c r="DL318" s="633"/>
      <c r="DM318" s="633"/>
      <c r="DO318" s="447"/>
      <c r="DP318" s="447"/>
      <c r="DQ318" s="447"/>
      <c r="DR318" s="447"/>
      <c r="DS318" s="447"/>
      <c r="DT318" s="447"/>
      <c r="DU318" s="447"/>
      <c r="DV318" s="447"/>
      <c r="DW318" s="447"/>
      <c r="DX318" s="447"/>
      <c r="DY318" s="447"/>
      <c r="DZ318" s="447"/>
      <c r="EA318" s="447"/>
      <c r="EB318" s="447"/>
      <c r="EC318" s="447"/>
      <c r="ED318" s="447"/>
      <c r="EE318" s="240"/>
    </row>
    <row r="319" spans="1:135" ht="16.5">
      <c r="A319" s="51" t="s">
        <v>1227</v>
      </c>
      <c r="B319" s="216" t="s">
        <v>31</v>
      </c>
      <c r="D319" s="216" t="s">
        <v>1089</v>
      </c>
      <c r="E319" s="51" t="s">
        <v>1094</v>
      </c>
      <c r="F319" s="216" t="s">
        <v>1089</v>
      </c>
      <c r="G319" s="411" t="s">
        <v>1342</v>
      </c>
      <c r="H319" s="226">
        <v>2</v>
      </c>
      <c r="I319" s="227">
        <v>3</v>
      </c>
      <c r="J319" s="226">
        <v>0</v>
      </c>
      <c r="K319" s="227">
        <v>0</v>
      </c>
      <c r="L319" s="241">
        <v>0</v>
      </c>
      <c r="M319" s="168" t="s">
        <v>1823</v>
      </c>
      <c r="N319" s="241">
        <v>0</v>
      </c>
      <c r="O319" s="168" t="s">
        <v>1823</v>
      </c>
      <c r="P319" s="241">
        <v>0</v>
      </c>
      <c r="Q319" s="168" t="s">
        <v>1823</v>
      </c>
      <c r="R319" s="241">
        <v>0</v>
      </c>
      <c r="S319" s="168" t="s">
        <v>1823</v>
      </c>
      <c r="T319" s="226">
        <v>0</v>
      </c>
      <c r="U319" s="227">
        <v>0</v>
      </c>
      <c r="V319" s="225">
        <v>0</v>
      </c>
      <c r="W319" s="227">
        <v>0</v>
      </c>
      <c r="X319" s="226">
        <v>0</v>
      </c>
      <c r="Y319" s="226">
        <v>0</v>
      </c>
      <c r="Z319" s="241">
        <v>0</v>
      </c>
      <c r="AA319" s="166" t="s">
        <v>1823</v>
      </c>
      <c r="AB319" s="527">
        <v>0</v>
      </c>
      <c r="AC319" s="547">
        <v>0</v>
      </c>
      <c r="AD319" s="263">
        <v>0</v>
      </c>
      <c r="AE319" s="264">
        <v>0</v>
      </c>
      <c r="AF319" s="226">
        <v>0</v>
      </c>
      <c r="AG319" s="423">
        <v>0</v>
      </c>
      <c r="AH319" s="558">
        <f t="shared" ref="AH319" si="1474">+AK319</f>
        <v>2</v>
      </c>
      <c r="AI319" s="559" t="s">
        <v>1823</v>
      </c>
      <c r="AJ319" s="374"/>
      <c r="AK319" s="523">
        <v>2</v>
      </c>
      <c r="AL319" s="524">
        <v>0</v>
      </c>
      <c r="AM319" s="239">
        <f>+AO319</f>
        <v>1</v>
      </c>
      <c r="AN319" s="252" t="s">
        <v>1823</v>
      </c>
      <c r="AO319" s="523">
        <v>1</v>
      </c>
      <c r="AP319" s="524">
        <v>0</v>
      </c>
      <c r="AQ319" s="239">
        <f>+AS319</f>
        <v>0</v>
      </c>
      <c r="AR319" s="242" t="s">
        <v>1823</v>
      </c>
      <c r="AS319" s="229">
        <v>0</v>
      </c>
      <c r="AT319" s="230">
        <v>0</v>
      </c>
      <c r="AU319" s="229">
        <v>0</v>
      </c>
      <c r="AV319" s="230">
        <v>0</v>
      </c>
      <c r="AW319" s="229"/>
      <c r="AX319" s="230"/>
      <c r="AY319" s="22">
        <f t="shared" ref="AY319" si="1475">+BA319</f>
        <v>0</v>
      </c>
      <c r="AZ319" s="242" t="s">
        <v>1823</v>
      </c>
      <c r="BA319" s="229">
        <v>0</v>
      </c>
      <c r="BB319" s="229">
        <v>0</v>
      </c>
      <c r="BC319" s="241">
        <f t="shared" ref="BC319" si="1476">+BE319</f>
        <v>0</v>
      </c>
      <c r="BD319" s="242" t="s">
        <v>1823</v>
      </c>
      <c r="BE319" s="229">
        <v>0</v>
      </c>
      <c r="BF319" s="229">
        <v>0</v>
      </c>
      <c r="BG319" s="241">
        <v>0</v>
      </c>
      <c r="BH319" s="242" t="s">
        <v>1823</v>
      </c>
      <c r="BI319" s="241">
        <v>0</v>
      </c>
      <c r="BJ319" s="242" t="s">
        <v>1823</v>
      </c>
      <c r="BK319" s="241">
        <v>0</v>
      </c>
      <c r="BL319" s="242" t="s">
        <v>1823</v>
      </c>
      <c r="BM319" s="241">
        <v>0</v>
      </c>
      <c r="BN319" s="242" t="s">
        <v>1823</v>
      </c>
      <c r="BO319" s="247"/>
      <c r="BP319" s="248"/>
      <c r="BQ319" s="249"/>
      <c r="BR319" s="248"/>
      <c r="BS319" s="249"/>
      <c r="BT319" s="248"/>
      <c r="BU319" s="249"/>
      <c r="BV319" s="248"/>
      <c r="BW319" s="249"/>
      <c r="BX319" s="248"/>
      <c r="BY319" s="249"/>
      <c r="BZ319" s="248"/>
      <c r="CA319" s="249"/>
      <c r="CB319" s="236"/>
      <c r="CC319" s="261"/>
      <c r="CE319" s="226"/>
      <c r="CF319" s="227"/>
      <c r="CT319" s="437">
        <f t="shared" si="1400"/>
        <v>5</v>
      </c>
      <c r="CU319" s="437">
        <f t="shared" si="1401"/>
        <v>0</v>
      </c>
      <c r="CV319" s="437">
        <f t="shared" si="1402"/>
        <v>0</v>
      </c>
      <c r="CW319" s="437">
        <f t="shared" si="1403"/>
        <v>0</v>
      </c>
      <c r="CX319" s="437">
        <f t="shared" si="1404"/>
        <v>0</v>
      </c>
      <c r="CY319" s="437">
        <f t="shared" si="1405"/>
        <v>0</v>
      </c>
      <c r="CZ319" s="437">
        <f t="shared" si="1406"/>
        <v>0</v>
      </c>
      <c r="DA319" s="437">
        <f t="shared" si="1407"/>
        <v>0</v>
      </c>
      <c r="DB319" s="437">
        <f t="shared" si="1408"/>
        <v>0</v>
      </c>
      <c r="DC319" s="437">
        <f t="shared" si="1409"/>
        <v>0</v>
      </c>
      <c r="DD319" s="437">
        <f t="shared" si="1410"/>
        <v>0</v>
      </c>
      <c r="DE319" s="437">
        <f t="shared" si="1444"/>
        <v>0</v>
      </c>
      <c r="DF319" s="437">
        <f t="shared" si="1411"/>
        <v>0</v>
      </c>
      <c r="DG319" s="496">
        <f t="shared" si="1445"/>
        <v>2</v>
      </c>
      <c r="DH319" s="496">
        <f t="shared" si="1412"/>
        <v>2</v>
      </c>
      <c r="DI319" s="496">
        <f t="shared" si="1413"/>
        <v>1</v>
      </c>
      <c r="DJ319" s="496">
        <f t="shared" si="1414"/>
        <v>1</v>
      </c>
      <c r="DK319" s="437">
        <f t="shared" si="1415"/>
        <v>0</v>
      </c>
      <c r="DL319" s="633"/>
      <c r="DM319" s="633"/>
      <c r="DO319" s="447" t="e">
        <f>+CV319-CU319+DO317</f>
        <v>#REF!</v>
      </c>
      <c r="DP319" s="447" t="e">
        <f>+CW319-CV319+DP317</f>
        <v>#REF!</v>
      </c>
      <c r="DQ319" s="447" t="e">
        <f>+CX319-CW319+DQ317</f>
        <v>#REF!</v>
      </c>
      <c r="DR319" s="447" t="e">
        <f>+CY319-CX319+DR317</f>
        <v>#REF!</v>
      </c>
      <c r="DS319" s="447" t="e">
        <f>+CY319-CW319+DS317</f>
        <v>#REF!</v>
      </c>
      <c r="DT319" s="447" t="e">
        <f>+CZ319-CY319+DT317</f>
        <v>#REF!</v>
      </c>
      <c r="DU319" s="447" t="e">
        <f>+DA319-CZ319+DU317</f>
        <v>#REF!</v>
      </c>
      <c r="DV319" s="447" t="e">
        <f>+DB319-DA319+DV317</f>
        <v>#REF!</v>
      </c>
      <c r="DW319" s="447" t="e">
        <f>+DC319-DB319+DW317</f>
        <v>#REF!</v>
      </c>
      <c r="DX319" s="447" t="e">
        <f>+DD319-DB319+DX317</f>
        <v>#REF!</v>
      </c>
      <c r="DY319" s="447" t="e">
        <f>+DE319-DD319+DY317</f>
        <v>#REF!</v>
      </c>
      <c r="DZ319" s="447" t="e">
        <f>+DF319-DE319+DZ317</f>
        <v>#REF!</v>
      </c>
      <c r="EA319" s="447" t="e">
        <f>+DG319-DF319+EA317</f>
        <v>#REF!</v>
      </c>
      <c r="EB319" s="447" t="e">
        <f>+DH319-DI319+EB317</f>
        <v>#REF!</v>
      </c>
      <c r="EC319" s="447" t="e">
        <f>+DI319-DG319+EC317</f>
        <v>#REF!</v>
      </c>
      <c r="ED319" s="447" t="e">
        <f>+DJ319-DI319+ED317</f>
        <v>#REF!</v>
      </c>
      <c r="EE319" s="240" t="e">
        <f>+DK319-DJ319+EE317</f>
        <v>#REF!</v>
      </c>
    </row>
    <row r="320" spans="1:135" ht="16.5">
      <c r="A320" s="51" t="s">
        <v>1227</v>
      </c>
      <c r="B320" s="216" t="s">
        <v>31</v>
      </c>
      <c r="D320" s="216" t="s">
        <v>1089</v>
      </c>
      <c r="E320" s="216" t="s">
        <v>1042</v>
      </c>
      <c r="F320" s="216" t="s">
        <v>1089</v>
      </c>
      <c r="G320" s="411" t="s">
        <v>1343</v>
      </c>
      <c r="H320" s="226">
        <v>0</v>
      </c>
      <c r="I320" s="227">
        <v>0</v>
      </c>
      <c r="J320" s="226">
        <v>0</v>
      </c>
      <c r="K320" s="227">
        <v>0</v>
      </c>
      <c r="L320" s="241">
        <v>0</v>
      </c>
      <c r="M320" s="168" t="s">
        <v>1823</v>
      </c>
      <c r="N320" s="241">
        <v>0</v>
      </c>
      <c r="O320" s="168" t="s">
        <v>1823</v>
      </c>
      <c r="P320" s="241">
        <v>0</v>
      </c>
      <c r="Q320" s="168" t="s">
        <v>1823</v>
      </c>
      <c r="R320" s="241">
        <v>0</v>
      </c>
      <c r="S320" s="168" t="s">
        <v>1823</v>
      </c>
      <c r="T320" s="226">
        <v>0</v>
      </c>
      <c r="U320" s="227">
        <v>0</v>
      </c>
      <c r="V320" s="225">
        <v>0</v>
      </c>
      <c r="W320" s="227">
        <v>0</v>
      </c>
      <c r="X320" s="226">
        <v>0</v>
      </c>
      <c r="Y320" s="226">
        <v>0</v>
      </c>
      <c r="Z320" s="241">
        <v>0</v>
      </c>
      <c r="AA320" s="166" t="s">
        <v>1823</v>
      </c>
      <c r="AB320" s="527">
        <v>0</v>
      </c>
      <c r="AC320" s="547">
        <v>0</v>
      </c>
      <c r="AD320" s="263">
        <v>0</v>
      </c>
      <c r="AE320" s="264">
        <v>0</v>
      </c>
      <c r="AF320" s="226">
        <v>0</v>
      </c>
      <c r="AG320" s="423">
        <v>0</v>
      </c>
      <c r="AH320" s="239">
        <v>0</v>
      </c>
      <c r="AI320" s="168" t="s">
        <v>1823</v>
      </c>
      <c r="AJ320" s="374"/>
      <c r="AK320" s="523">
        <v>0</v>
      </c>
      <c r="AL320" s="524">
        <v>0</v>
      </c>
      <c r="AM320" s="239">
        <f>+AO320</f>
        <v>0</v>
      </c>
      <c r="AN320" s="252" t="s">
        <v>1823</v>
      </c>
      <c r="AO320" s="523">
        <v>0</v>
      </c>
      <c r="AP320" s="524">
        <v>0</v>
      </c>
      <c r="AQ320" s="239">
        <f>+AS320</f>
        <v>0</v>
      </c>
      <c r="AR320" s="242" t="s">
        <v>1823</v>
      </c>
      <c r="AS320" s="229">
        <v>0</v>
      </c>
      <c r="AT320" s="230">
        <v>0</v>
      </c>
      <c r="AU320" s="229">
        <v>0</v>
      </c>
      <c r="AV320" s="230">
        <v>1</v>
      </c>
      <c r="AW320" s="229"/>
      <c r="AX320" s="230"/>
      <c r="AY320" s="22">
        <f t="shared" ref="AY320" si="1477">+BA320</f>
        <v>0</v>
      </c>
      <c r="AZ320" s="242" t="s">
        <v>1823</v>
      </c>
      <c r="BA320" s="229">
        <v>0</v>
      </c>
      <c r="BB320" s="229">
        <v>0</v>
      </c>
      <c r="BC320" s="241">
        <f t="shared" ref="BC320" si="1478">+BE320</f>
        <v>0</v>
      </c>
      <c r="BD320" s="242" t="s">
        <v>1823</v>
      </c>
      <c r="BE320" s="229">
        <v>0</v>
      </c>
      <c r="BF320" s="229">
        <v>0</v>
      </c>
      <c r="BG320" s="241">
        <v>0</v>
      </c>
      <c r="BH320" s="242" t="s">
        <v>1823</v>
      </c>
      <c r="BI320" s="241">
        <v>0</v>
      </c>
      <c r="BJ320" s="242" t="s">
        <v>1823</v>
      </c>
      <c r="BK320" s="241">
        <v>0</v>
      </c>
      <c r="BL320" s="242" t="s">
        <v>1823</v>
      </c>
      <c r="BM320" s="241">
        <v>0</v>
      </c>
      <c r="BN320" s="242" t="s">
        <v>1823</v>
      </c>
      <c r="BO320" s="247"/>
      <c r="BP320" s="248"/>
      <c r="BQ320" s="249"/>
      <c r="BR320" s="248"/>
      <c r="BS320" s="249"/>
      <c r="BT320" s="248"/>
      <c r="BU320" s="249"/>
      <c r="BV320" s="248"/>
      <c r="BW320" s="249"/>
      <c r="BX320" s="248"/>
      <c r="BY320" s="249"/>
      <c r="BZ320" s="248"/>
      <c r="CA320" s="249"/>
      <c r="CB320" s="236"/>
      <c r="CC320" s="261"/>
      <c r="CE320" s="226"/>
      <c r="CF320" s="227"/>
      <c r="CT320" s="437">
        <f t="shared" si="1400"/>
        <v>0</v>
      </c>
      <c r="CU320" s="437">
        <f t="shared" si="1401"/>
        <v>0</v>
      </c>
      <c r="CV320" s="437">
        <f t="shared" si="1402"/>
        <v>0</v>
      </c>
      <c r="CW320" s="437">
        <f t="shared" si="1403"/>
        <v>0</v>
      </c>
      <c r="CX320" s="437">
        <f t="shared" si="1404"/>
        <v>0</v>
      </c>
      <c r="CY320" s="437">
        <f t="shared" si="1405"/>
        <v>0</v>
      </c>
      <c r="CZ320" s="437">
        <f t="shared" si="1406"/>
        <v>0</v>
      </c>
      <c r="DA320" s="437">
        <f t="shared" si="1407"/>
        <v>0</v>
      </c>
      <c r="DB320" s="437">
        <f t="shared" si="1408"/>
        <v>0</v>
      </c>
      <c r="DC320" s="437">
        <f t="shared" si="1409"/>
        <v>0</v>
      </c>
      <c r="DD320" s="437">
        <f t="shared" si="1410"/>
        <v>0</v>
      </c>
      <c r="DE320" s="437">
        <f t="shared" si="1444"/>
        <v>0</v>
      </c>
      <c r="DF320" s="437">
        <f t="shared" si="1411"/>
        <v>0</v>
      </c>
      <c r="DG320" s="496">
        <f t="shared" si="1445"/>
        <v>0</v>
      </c>
      <c r="DH320" s="496">
        <f t="shared" si="1412"/>
        <v>0</v>
      </c>
      <c r="DI320" s="496">
        <f t="shared" si="1413"/>
        <v>0</v>
      </c>
      <c r="DJ320" s="496">
        <f t="shared" si="1414"/>
        <v>0</v>
      </c>
      <c r="DK320" s="437">
        <f t="shared" si="1415"/>
        <v>0</v>
      </c>
      <c r="DL320" s="633"/>
      <c r="DM320" s="633"/>
      <c r="DO320" s="447" t="e">
        <f t="shared" si="1281"/>
        <v>#REF!</v>
      </c>
      <c r="DP320" s="447" t="e">
        <f t="shared" si="1282"/>
        <v>#REF!</v>
      </c>
      <c r="DQ320" s="447" t="e">
        <f t="shared" si="1283"/>
        <v>#REF!</v>
      </c>
      <c r="DR320" s="447" t="e">
        <f t="shared" si="1284"/>
        <v>#REF!</v>
      </c>
      <c r="DS320" s="447" t="e">
        <f t="shared" si="1285"/>
        <v>#REF!</v>
      </c>
      <c r="DT320" s="447" t="e">
        <f t="shared" si="1286"/>
        <v>#REF!</v>
      </c>
      <c r="DU320" s="447" t="e">
        <f t="shared" si="1287"/>
        <v>#REF!</v>
      </c>
      <c r="DV320" s="447" t="e">
        <f t="shared" si="1288"/>
        <v>#REF!</v>
      </c>
      <c r="DW320" s="447" t="e">
        <f t="shared" si="1289"/>
        <v>#REF!</v>
      </c>
      <c r="DX320" s="447" t="e">
        <f t="shared" si="1290"/>
        <v>#REF!</v>
      </c>
      <c r="DY320" s="447" t="e">
        <f t="shared" si="1291"/>
        <v>#REF!</v>
      </c>
      <c r="DZ320" s="447" t="e">
        <f t="shared" si="1292"/>
        <v>#REF!</v>
      </c>
      <c r="EA320" s="447" t="e">
        <f t="shared" si="1293"/>
        <v>#REF!</v>
      </c>
      <c r="EB320" s="447" t="e">
        <f t="shared" si="1294"/>
        <v>#REF!</v>
      </c>
      <c r="EC320" s="447" t="e">
        <f t="shared" si="1295"/>
        <v>#REF!</v>
      </c>
      <c r="ED320" s="447" t="e">
        <f t="shared" si="1296"/>
        <v>#REF!</v>
      </c>
      <c r="EE320" s="240" t="e">
        <f t="shared" si="1297"/>
        <v>#REF!</v>
      </c>
    </row>
    <row r="321" spans="1:135" ht="17.25" thickBot="1">
      <c r="A321" s="51" t="s">
        <v>1170</v>
      </c>
      <c r="B321" s="216" t="s">
        <v>31</v>
      </c>
      <c r="D321" s="216" t="s">
        <v>1089</v>
      </c>
      <c r="E321" s="216" t="s">
        <v>1094</v>
      </c>
      <c r="F321" s="216" t="s">
        <v>1089</v>
      </c>
      <c r="G321" s="223" t="s">
        <v>117</v>
      </c>
      <c r="H321" s="226">
        <v>3</v>
      </c>
      <c r="I321" s="227">
        <v>0</v>
      </c>
      <c r="J321" s="226"/>
      <c r="K321" s="227"/>
      <c r="L321" s="241"/>
      <c r="M321" s="168"/>
      <c r="N321" s="241"/>
      <c r="O321" s="168"/>
      <c r="P321" s="241"/>
      <c r="Q321" s="168"/>
      <c r="R321" s="241"/>
      <c r="S321" s="168"/>
      <c r="T321" s="226"/>
      <c r="U321" s="227"/>
      <c r="V321" s="225">
        <v>2</v>
      </c>
      <c r="W321" s="227"/>
      <c r="X321" s="226"/>
      <c r="Y321" s="226"/>
      <c r="Z321" s="241"/>
      <c r="AA321" s="166"/>
      <c r="AB321" s="527"/>
      <c r="AC321" s="547"/>
      <c r="AD321" s="263"/>
      <c r="AE321" s="264"/>
      <c r="AF321" s="226"/>
      <c r="AG321" s="423"/>
      <c r="AH321" s="239"/>
      <c r="AI321" s="168"/>
      <c r="AJ321" s="374"/>
      <c r="AK321" s="523"/>
      <c r="AL321" s="524"/>
      <c r="AM321" s="239"/>
      <c r="AN321" s="252"/>
      <c r="AO321" s="523"/>
      <c r="AP321" s="524"/>
      <c r="AQ321" s="239"/>
      <c r="AR321" s="242"/>
      <c r="AS321" s="229"/>
      <c r="AT321" s="230"/>
      <c r="AU321" s="229"/>
      <c r="AV321" s="230"/>
      <c r="AW321" s="229"/>
      <c r="AX321" s="230"/>
      <c r="AY321" s="229"/>
      <c r="AZ321" s="230"/>
      <c r="BA321" s="229"/>
      <c r="BB321" s="229"/>
      <c r="BC321" s="229"/>
      <c r="BD321" s="229"/>
      <c r="BE321" s="229"/>
      <c r="BF321" s="229"/>
      <c r="BG321" s="229"/>
      <c r="BH321" s="229"/>
      <c r="BI321" s="229"/>
      <c r="BJ321" s="230"/>
      <c r="BK321" s="229"/>
      <c r="BL321" s="229"/>
      <c r="BM321" s="229"/>
      <c r="BN321" s="229"/>
      <c r="BO321" s="247"/>
      <c r="BP321" s="248"/>
      <c r="BQ321" s="249"/>
      <c r="BR321" s="248"/>
      <c r="BS321" s="249"/>
      <c r="BT321" s="248"/>
      <c r="BU321" s="249"/>
      <c r="BV321" s="248"/>
      <c r="BW321" s="249"/>
      <c r="BX321" s="248"/>
      <c r="BY321" s="249"/>
      <c r="BZ321" s="248"/>
      <c r="CA321" s="249"/>
      <c r="CB321" s="236"/>
      <c r="CC321" s="261"/>
      <c r="CE321" s="226"/>
      <c r="CF321" s="227"/>
      <c r="CQ321" s="240">
        <f>MAX(H321:AI321)</f>
        <v>3</v>
      </c>
      <c r="CT321" s="437">
        <f t="shared" si="1400"/>
        <v>3</v>
      </c>
      <c r="CU321" s="437">
        <f t="shared" si="1401"/>
        <v>0</v>
      </c>
      <c r="CV321" s="437">
        <f t="shared" si="1402"/>
        <v>0</v>
      </c>
      <c r="CW321" s="437">
        <f t="shared" si="1403"/>
        <v>0</v>
      </c>
      <c r="CX321" s="437">
        <f t="shared" si="1404"/>
        <v>0</v>
      </c>
      <c r="CY321" s="437">
        <f t="shared" si="1405"/>
        <v>0</v>
      </c>
      <c r="CZ321" s="437">
        <f t="shared" si="1406"/>
        <v>0</v>
      </c>
      <c r="DA321" s="437">
        <f t="shared" si="1407"/>
        <v>2</v>
      </c>
      <c r="DB321" s="437">
        <f t="shared" si="1408"/>
        <v>0</v>
      </c>
      <c r="DC321" s="437">
        <f t="shared" si="1409"/>
        <v>0</v>
      </c>
      <c r="DD321" s="437">
        <f t="shared" si="1410"/>
        <v>0</v>
      </c>
      <c r="DE321" s="437">
        <f t="shared" si="1444"/>
        <v>0</v>
      </c>
      <c r="DF321" s="437">
        <f t="shared" si="1411"/>
        <v>0</v>
      </c>
      <c r="DG321" s="496">
        <f t="shared" si="1445"/>
        <v>0</v>
      </c>
      <c r="DH321" s="496">
        <v>0</v>
      </c>
      <c r="DI321" s="496">
        <v>0</v>
      </c>
      <c r="DJ321" s="496">
        <v>0</v>
      </c>
      <c r="DK321" s="437"/>
      <c r="DL321" s="633"/>
      <c r="DM321" s="633"/>
      <c r="DO321" s="447" t="e">
        <f t="shared" si="1281"/>
        <v>#REF!</v>
      </c>
      <c r="DP321" s="447" t="e">
        <f t="shared" si="1282"/>
        <v>#REF!</v>
      </c>
      <c r="DQ321" s="447" t="e">
        <f t="shared" si="1283"/>
        <v>#REF!</v>
      </c>
      <c r="DR321" s="447" t="e">
        <f t="shared" si="1284"/>
        <v>#REF!</v>
      </c>
      <c r="DS321" s="447" t="e">
        <f t="shared" si="1285"/>
        <v>#REF!</v>
      </c>
      <c r="DT321" s="447" t="e">
        <f t="shared" si="1286"/>
        <v>#REF!</v>
      </c>
      <c r="DU321" s="447" t="e">
        <f t="shared" si="1287"/>
        <v>#REF!</v>
      </c>
      <c r="DV321" s="447" t="e">
        <f t="shared" si="1288"/>
        <v>#REF!</v>
      </c>
      <c r="DW321" s="447" t="e">
        <f t="shared" si="1289"/>
        <v>#REF!</v>
      </c>
      <c r="DX321" s="447" t="e">
        <f t="shared" si="1290"/>
        <v>#REF!</v>
      </c>
      <c r="DY321" s="447" t="e">
        <f t="shared" si="1291"/>
        <v>#REF!</v>
      </c>
      <c r="DZ321" s="447" t="e">
        <f t="shared" si="1292"/>
        <v>#REF!</v>
      </c>
      <c r="EA321" s="447" t="e">
        <f t="shared" si="1293"/>
        <v>#REF!</v>
      </c>
      <c r="EB321" s="447" t="e">
        <f t="shared" si="1294"/>
        <v>#REF!</v>
      </c>
      <c r="EC321" s="447" t="e">
        <f t="shared" si="1295"/>
        <v>#REF!</v>
      </c>
      <c r="ED321" s="447" t="e">
        <f t="shared" si="1296"/>
        <v>#REF!</v>
      </c>
      <c r="EE321" s="240" t="e">
        <f t="shared" si="1297"/>
        <v>#REF!</v>
      </c>
    </row>
    <row r="322" spans="1:135" ht="17.25" thickBot="1">
      <c r="A322" s="51" t="s">
        <v>1496</v>
      </c>
      <c r="C322" s="51" t="s">
        <v>1496</v>
      </c>
      <c r="D322" s="216" t="s">
        <v>1089</v>
      </c>
      <c r="E322" s="51" t="s">
        <v>1043</v>
      </c>
      <c r="F322" s="51" t="s">
        <v>1089</v>
      </c>
      <c r="G322" s="728" t="s">
        <v>1535</v>
      </c>
      <c r="H322" s="800">
        <v>15</v>
      </c>
      <c r="I322" s="838">
        <v>-10</v>
      </c>
      <c r="J322" s="783">
        <v>11</v>
      </c>
      <c r="K322" s="784">
        <v>-11</v>
      </c>
      <c r="L322" s="666"/>
      <c r="M322" s="666"/>
      <c r="N322" s="783"/>
      <c r="O322" s="784"/>
      <c r="P322" s="937">
        <v>3</v>
      </c>
      <c r="Q322" s="938">
        <v>0</v>
      </c>
      <c r="R322" s="783"/>
      <c r="S322" s="784"/>
      <c r="T322" s="939">
        <v>12</v>
      </c>
      <c r="U322" s="844">
        <v>-1</v>
      </c>
      <c r="V322" s="940">
        <v>-2</v>
      </c>
      <c r="W322" s="941">
        <v>-2</v>
      </c>
      <c r="X322" s="942">
        <v>4</v>
      </c>
      <c r="Y322" s="943">
        <v>-4</v>
      </c>
      <c r="Z322" s="796"/>
      <c r="AA322" s="797"/>
      <c r="AB322" s="796"/>
      <c r="AC322" s="797"/>
      <c r="AD322" s="939">
        <v>8</v>
      </c>
      <c r="AE322" s="844">
        <v>10</v>
      </c>
      <c r="AF322" s="947">
        <v>30</v>
      </c>
      <c r="AG322" s="845">
        <v>10</v>
      </c>
      <c r="AH322" s="796"/>
      <c r="AI322" s="787"/>
      <c r="AJ322" s="374">
        <v>42222</v>
      </c>
      <c r="AK322" s="948">
        <v>2</v>
      </c>
      <c r="AL322" s="949">
        <v>-2</v>
      </c>
      <c r="AM322" s="657"/>
      <c r="AN322" s="661"/>
      <c r="AO322" s="948">
        <v>-3</v>
      </c>
      <c r="AP322" s="950">
        <v>-3</v>
      </c>
      <c r="AQ322" s="712"/>
      <c r="AR322" s="713"/>
      <c r="AS322" s="951">
        <v>20</v>
      </c>
      <c r="AT322" s="952">
        <v>10</v>
      </c>
      <c r="AU322" s="951">
        <v>11</v>
      </c>
      <c r="AV322" s="952"/>
      <c r="AW322" s="951"/>
      <c r="AX322" s="952"/>
      <c r="AY322" s="492">
        <v>43</v>
      </c>
      <c r="AZ322" s="491">
        <v>2</v>
      </c>
      <c r="BA322" s="492">
        <v>43</v>
      </c>
      <c r="BB322" s="491">
        <v>2</v>
      </c>
      <c r="BC322" s="492">
        <v>43</v>
      </c>
      <c r="BD322" s="491">
        <v>2</v>
      </c>
      <c r="BE322" s="951">
        <v>42</v>
      </c>
      <c r="BF322" s="952">
        <v>7</v>
      </c>
      <c r="BG322" s="492">
        <v>40</v>
      </c>
      <c r="BH322" s="491">
        <v>7</v>
      </c>
      <c r="BI322" s="951">
        <v>35</v>
      </c>
      <c r="BJ322" s="952">
        <v>7</v>
      </c>
      <c r="BK322" s="492">
        <v>40</v>
      </c>
      <c r="BL322" s="492">
        <v>8</v>
      </c>
      <c r="BM322" s="492">
        <v>40</v>
      </c>
      <c r="BN322" s="492">
        <v>8</v>
      </c>
      <c r="BO322" s="247"/>
      <c r="BP322" s="248"/>
      <c r="BQ322" s="249"/>
      <c r="BR322" s="248"/>
      <c r="BS322" s="249"/>
      <c r="BT322" s="248"/>
      <c r="BU322" s="249"/>
      <c r="BV322" s="248"/>
      <c r="BW322" s="249"/>
      <c r="BX322" s="248"/>
      <c r="BY322" s="249"/>
      <c r="BZ322" s="248"/>
      <c r="CA322" s="249"/>
      <c r="CB322" s="236"/>
      <c r="CC322" s="261"/>
      <c r="CE322" s="226"/>
      <c r="CF322" s="226"/>
      <c r="CQ322" s="240"/>
      <c r="CT322" s="437">
        <f t="shared" si="1400"/>
        <v>5</v>
      </c>
      <c r="CU322" s="437"/>
      <c r="CV322" s="437"/>
      <c r="CW322" s="437"/>
      <c r="CX322" s="437"/>
      <c r="CY322" s="437"/>
      <c r="CZ322" s="437"/>
      <c r="DA322" s="437"/>
      <c r="DB322" s="437"/>
      <c r="DC322" s="437"/>
      <c r="DD322" s="437"/>
      <c r="DE322" s="437"/>
      <c r="DF322" s="437"/>
      <c r="DG322" s="496"/>
      <c r="DH322" s="496"/>
      <c r="DI322" s="496"/>
      <c r="DJ322" s="496"/>
      <c r="DK322" s="437"/>
      <c r="DL322" s="633"/>
      <c r="DM322" s="633"/>
      <c r="DO322" s="447"/>
      <c r="DP322" s="447"/>
      <c r="DQ322" s="447"/>
      <c r="DR322" s="447"/>
      <c r="DS322" s="447"/>
      <c r="DT322" s="447"/>
      <c r="DU322" s="447"/>
      <c r="DV322" s="447"/>
      <c r="DW322" s="447"/>
      <c r="DX322" s="447"/>
      <c r="DY322" s="447"/>
      <c r="DZ322" s="447"/>
      <c r="EA322" s="447"/>
      <c r="EB322" s="447"/>
      <c r="EC322" s="447"/>
      <c r="ED322" s="447"/>
      <c r="EE322" s="240"/>
    </row>
    <row r="323" spans="1:135" ht="16.5">
      <c r="A323" s="51" t="s">
        <v>1227</v>
      </c>
      <c r="B323" s="216" t="s">
        <v>31</v>
      </c>
      <c r="D323" s="216" t="s">
        <v>1089</v>
      </c>
      <c r="E323" s="216" t="s">
        <v>1042</v>
      </c>
      <c r="F323" s="216" t="s">
        <v>1116</v>
      </c>
      <c r="G323" s="411" t="s">
        <v>1375</v>
      </c>
      <c r="H323" s="226">
        <v>0</v>
      </c>
      <c r="I323" s="227">
        <v>0</v>
      </c>
      <c r="J323" s="20">
        <f>+L323</f>
        <v>0</v>
      </c>
      <c r="K323" s="168" t="s">
        <v>1823</v>
      </c>
      <c r="L323" s="20">
        <f>+N323</f>
        <v>0</v>
      </c>
      <c r="M323" s="168" t="s">
        <v>1823</v>
      </c>
      <c r="N323" s="20">
        <f>+P323</f>
        <v>0</v>
      </c>
      <c r="O323" s="168" t="s">
        <v>1823</v>
      </c>
      <c r="P323" s="225">
        <v>0</v>
      </c>
      <c r="Q323" s="227">
        <v>0</v>
      </c>
      <c r="R323" s="20">
        <f>+T323</f>
        <v>0</v>
      </c>
      <c r="S323" s="168" t="s">
        <v>1823</v>
      </c>
      <c r="T323" s="226">
        <v>0</v>
      </c>
      <c r="U323" s="227">
        <v>0</v>
      </c>
      <c r="V323" s="225">
        <v>0</v>
      </c>
      <c r="W323" s="339">
        <v>0</v>
      </c>
      <c r="X323" s="340">
        <v>0</v>
      </c>
      <c r="Y323" s="339">
        <v>0</v>
      </c>
      <c r="Z323" s="58">
        <f>+AB323</f>
        <v>0</v>
      </c>
      <c r="AA323" s="506" t="s">
        <v>1823</v>
      </c>
      <c r="AB323" s="507">
        <v>0</v>
      </c>
      <c r="AC323" s="508">
        <v>0</v>
      </c>
      <c r="AD323" s="509">
        <v>0</v>
      </c>
      <c r="AE323" s="510">
        <v>0</v>
      </c>
      <c r="AF323" s="509">
        <v>0</v>
      </c>
      <c r="AG323" s="510">
        <v>0</v>
      </c>
      <c r="AH323" s="58">
        <f>+AJ323</f>
        <v>0</v>
      </c>
      <c r="AI323" s="506" t="s">
        <v>1823</v>
      </c>
      <c r="AJ323" s="382"/>
      <c r="AK323" s="342" t="s">
        <v>1169</v>
      </c>
      <c r="AL323" s="343"/>
      <c r="AM323" s="342" t="s">
        <v>1169</v>
      </c>
      <c r="AN323" s="343"/>
      <c r="AO323" s="342" t="s">
        <v>1169</v>
      </c>
      <c r="AP323" s="343"/>
      <c r="AQ323" s="342" t="s">
        <v>1169</v>
      </c>
      <c r="AR323" s="343"/>
      <c r="AS323" s="342" t="s">
        <v>1169</v>
      </c>
      <c r="AT323" s="343"/>
      <c r="AU323" s="342" t="s">
        <v>1169</v>
      </c>
      <c r="AV323" s="343"/>
      <c r="AW323" s="342"/>
      <c r="AX323" s="343"/>
      <c r="AY323" s="342"/>
      <c r="AZ323" s="343"/>
      <c r="BA323" s="342"/>
      <c r="BB323" s="342"/>
      <c r="BC323" s="342"/>
      <c r="BD323" s="342"/>
      <c r="BE323" s="342"/>
      <c r="BF323" s="342"/>
      <c r="BG323" s="342"/>
      <c r="BH323" s="342"/>
      <c r="BI323" s="342"/>
      <c r="BJ323" s="343"/>
      <c r="BK323" s="342"/>
      <c r="BL323" s="342"/>
      <c r="BM323" s="342"/>
      <c r="BN323" s="342"/>
      <c r="BO323" s="344"/>
      <c r="BP323" s="345"/>
      <c r="BQ323" s="346"/>
      <c r="BR323" s="345"/>
      <c r="BS323" s="346"/>
      <c r="BT323" s="345"/>
      <c r="BU323" s="346"/>
      <c r="BV323" s="345"/>
      <c r="BW323" s="346"/>
      <c r="BX323" s="345"/>
      <c r="BY323" s="346"/>
      <c r="BZ323" s="345"/>
      <c r="CA323" s="346"/>
      <c r="CB323" s="236" t="s">
        <v>934</v>
      </c>
      <c r="CC323" s="261"/>
      <c r="CE323" s="340"/>
      <c r="CF323" s="340"/>
      <c r="CT323" s="437">
        <f t="shared" si="1400"/>
        <v>0</v>
      </c>
      <c r="CU323" s="437">
        <f t="shared" ref="CU323:CU366" si="1479">IF(K323="nd",+J323,+J323+K323)</f>
        <v>0</v>
      </c>
      <c r="CV323" s="437">
        <f t="shared" ref="CV323:CV348" si="1480">IF(M323="nd",+L323,+L323+M323)</f>
        <v>0</v>
      </c>
      <c r="CW323" s="437">
        <f t="shared" ref="CW323:CW348" si="1481">IF(O323="nd",+N323,+N323+O323)</f>
        <v>0</v>
      </c>
      <c r="CX323" s="437">
        <f t="shared" ref="CX323:CX337" si="1482">IF(Q323="nd",+P323,+P323+Q323)</f>
        <v>0</v>
      </c>
      <c r="CY323" s="437">
        <f t="shared" ref="CY323:CY348" si="1483">IF(S323="nd",+R323,+R323+S323)</f>
        <v>0</v>
      </c>
      <c r="CZ323" s="437">
        <f t="shared" ref="CZ323:CZ367" si="1484">IF(U323="nd",+T323,+T323+U323)</f>
        <v>0</v>
      </c>
      <c r="DA323" s="437">
        <f t="shared" ref="DA323:DA354" si="1485">IF(W323="nd",+V323,+V323+W323)</f>
        <v>0</v>
      </c>
      <c r="DB323" s="437">
        <f t="shared" ref="DB323:DB368" si="1486">IF(Y323="nd",+X323,+X323+Y323)</f>
        <v>0</v>
      </c>
      <c r="DC323" s="437">
        <f t="shared" ref="DC323:DC366" si="1487">IF(AA323="nd",+Z323,+Z323+AA323)</f>
        <v>0</v>
      </c>
      <c r="DD323" s="437">
        <f t="shared" ref="DD323:DD332" si="1488">IF(AC323="nd",+AB323,+AB323+AC323)</f>
        <v>0</v>
      </c>
      <c r="DE323" s="437">
        <f t="shared" ref="DE323:DE332" si="1489">IF(AE323="nd",+AD323,+AD323+AE323)</f>
        <v>0</v>
      </c>
      <c r="DF323" s="437">
        <f t="shared" ref="DF323:DF332" si="1490">IF(AG323="nd",+AF323,+AF323+AG323)</f>
        <v>0</v>
      </c>
      <c r="DG323" s="496">
        <f>IF(AI323="nd",+AH323,+AH323+AI323)</f>
        <v>0</v>
      </c>
      <c r="DH323" s="496">
        <v>0</v>
      </c>
      <c r="DI323" s="496"/>
      <c r="DJ323" s="496">
        <v>0</v>
      </c>
      <c r="DK323" s="437"/>
      <c r="DL323" s="633"/>
      <c r="DM323" s="633"/>
      <c r="DO323" s="447" t="e">
        <f>+CV323-CU323+DO321</f>
        <v>#REF!</v>
      </c>
      <c r="DP323" s="447" t="e">
        <f>+CW323-CV323+DP321</f>
        <v>#REF!</v>
      </c>
      <c r="DQ323" s="447" t="e">
        <f>+CX323-CW323+DQ321</f>
        <v>#REF!</v>
      </c>
      <c r="DR323" s="447" t="e">
        <f>+CY323-CX323+DR321</f>
        <v>#REF!</v>
      </c>
      <c r="DS323" s="447" t="e">
        <f>+CY323-CW323+DS321</f>
        <v>#REF!</v>
      </c>
      <c r="DT323" s="447" t="e">
        <f>+CZ323-CY323+DT321</f>
        <v>#REF!</v>
      </c>
      <c r="DU323" s="447" t="e">
        <f>+DA323-CZ323+DU321</f>
        <v>#REF!</v>
      </c>
      <c r="DV323" s="447" t="e">
        <f>+DB323-DA323+DV321</f>
        <v>#REF!</v>
      </c>
      <c r="DW323" s="447" t="e">
        <f>+DC323-DB323+DW321</f>
        <v>#REF!</v>
      </c>
      <c r="DX323" s="447" t="e">
        <f>+DD323-DB323+DX321</f>
        <v>#REF!</v>
      </c>
      <c r="DY323" s="447" t="e">
        <f>+DE323-DD323+DY321</f>
        <v>#REF!</v>
      </c>
      <c r="DZ323" s="447" t="e">
        <f>+DF323-DE323+DZ321</f>
        <v>#REF!</v>
      </c>
      <c r="EA323" s="447" t="e">
        <f>+DG323-DF323+EA321</f>
        <v>#REF!</v>
      </c>
      <c r="EB323" s="447" t="e">
        <f>+DH323-DI323+EB321</f>
        <v>#REF!</v>
      </c>
      <c r="EC323" s="447" t="e">
        <f>+DI323-DG323+EC321</f>
        <v>#REF!</v>
      </c>
      <c r="ED323" s="447" t="e">
        <f>+DJ323-DI323+ED321</f>
        <v>#REF!</v>
      </c>
      <c r="EE323" s="240" t="e">
        <f>+DK323-DJ323+EE321</f>
        <v>#REF!</v>
      </c>
    </row>
    <row r="324" spans="1:135" s="894" customFormat="1" ht="17.25" thickBot="1">
      <c r="A324" s="926" t="s">
        <v>1227</v>
      </c>
      <c r="B324" s="894" t="s">
        <v>31</v>
      </c>
      <c r="C324" s="926" t="s">
        <v>1064</v>
      </c>
      <c r="D324" s="894" t="s">
        <v>1089</v>
      </c>
      <c r="E324" s="894" t="s">
        <v>1042</v>
      </c>
      <c r="F324" s="894" t="s">
        <v>1116</v>
      </c>
      <c r="G324" s="956" t="s">
        <v>1376</v>
      </c>
      <c r="H324" s="930">
        <v>0</v>
      </c>
      <c r="I324" s="916">
        <v>0</v>
      </c>
      <c r="J324" s="957">
        <f>+L324</f>
        <v>0</v>
      </c>
      <c r="K324" s="958" t="s">
        <v>1823</v>
      </c>
      <c r="L324" s="957">
        <f>+N324</f>
        <v>0</v>
      </c>
      <c r="M324" s="958" t="s">
        <v>1823</v>
      </c>
      <c r="N324" s="957">
        <f>+P324</f>
        <v>0</v>
      </c>
      <c r="O324" s="958" t="s">
        <v>1823</v>
      </c>
      <c r="P324" s="930">
        <v>0</v>
      </c>
      <c r="Q324" s="916">
        <v>0</v>
      </c>
      <c r="R324" s="957">
        <f>+T324</f>
        <v>0</v>
      </c>
      <c r="S324" s="958" t="s">
        <v>1823</v>
      </c>
      <c r="T324" s="915">
        <v>0</v>
      </c>
      <c r="U324" s="916">
        <v>0</v>
      </c>
      <c r="V324" s="930">
        <v>0</v>
      </c>
      <c r="W324" s="959">
        <v>0</v>
      </c>
      <c r="X324" s="921">
        <v>0</v>
      </c>
      <c r="Y324" s="959">
        <v>0</v>
      </c>
      <c r="Z324" s="960">
        <f>+AB324</f>
        <v>0</v>
      </c>
      <c r="AA324" s="961" t="s">
        <v>1823</v>
      </c>
      <c r="AB324" s="962">
        <v>0</v>
      </c>
      <c r="AC324" s="963">
        <v>0</v>
      </c>
      <c r="AD324" s="964">
        <v>0</v>
      </c>
      <c r="AE324" s="965">
        <v>0</v>
      </c>
      <c r="AF324" s="964">
        <v>0</v>
      </c>
      <c r="AG324" s="965">
        <v>0</v>
      </c>
      <c r="AH324" s="960">
        <f>+AJ324</f>
        <v>0</v>
      </c>
      <c r="AI324" s="961" t="s">
        <v>1823</v>
      </c>
      <c r="AJ324" s="966"/>
      <c r="AK324" s="967" t="s">
        <v>1169</v>
      </c>
      <c r="AL324" s="968"/>
      <c r="AM324" s="967" t="s">
        <v>1169</v>
      </c>
      <c r="AN324" s="968"/>
      <c r="AO324" s="967" t="s">
        <v>1169</v>
      </c>
      <c r="AP324" s="968"/>
      <c r="AQ324" s="967" t="s">
        <v>1169</v>
      </c>
      <c r="AR324" s="968"/>
      <c r="AS324" s="967" t="s">
        <v>1169</v>
      </c>
      <c r="AT324" s="968"/>
      <c r="AU324" s="967" t="s">
        <v>1169</v>
      </c>
      <c r="AV324" s="968"/>
      <c r="AW324" s="967"/>
      <c r="AX324" s="968"/>
      <c r="AY324" s="967"/>
      <c r="AZ324" s="968"/>
      <c r="BA324" s="967"/>
      <c r="BB324" s="967"/>
      <c r="BC324" s="967"/>
      <c r="BD324" s="967"/>
      <c r="BE324" s="967"/>
      <c r="BF324" s="967"/>
      <c r="BG324" s="967"/>
      <c r="BH324" s="967"/>
      <c r="BI324" s="967"/>
      <c r="BJ324" s="968"/>
      <c r="BK324" s="967"/>
      <c r="BL324" s="967"/>
      <c r="BM324" s="967"/>
      <c r="BN324" s="967"/>
      <c r="BO324" s="969"/>
      <c r="BP324" s="970"/>
      <c r="BQ324" s="971"/>
      <c r="BR324" s="970"/>
      <c r="BS324" s="971"/>
      <c r="BT324" s="970"/>
      <c r="BU324" s="971"/>
      <c r="BV324" s="970"/>
      <c r="BW324" s="971"/>
      <c r="BX324" s="970"/>
      <c r="BY324" s="971"/>
      <c r="BZ324" s="970"/>
      <c r="CA324" s="971"/>
      <c r="CB324" s="934" t="s">
        <v>934</v>
      </c>
      <c r="CC324" s="927"/>
      <c r="CE324" s="921"/>
      <c r="CF324" s="921"/>
      <c r="CT324" s="922">
        <f t="shared" si="1400"/>
        <v>0</v>
      </c>
      <c r="CU324" s="922">
        <f t="shared" si="1479"/>
        <v>0</v>
      </c>
      <c r="CV324" s="922">
        <f t="shared" si="1480"/>
        <v>0</v>
      </c>
      <c r="CW324" s="922">
        <f t="shared" si="1481"/>
        <v>0</v>
      </c>
      <c r="CX324" s="922">
        <f t="shared" si="1482"/>
        <v>0</v>
      </c>
      <c r="CY324" s="922">
        <f t="shared" si="1483"/>
        <v>0</v>
      </c>
      <c r="CZ324" s="922">
        <f t="shared" si="1484"/>
        <v>0</v>
      </c>
      <c r="DA324" s="922">
        <f t="shared" si="1485"/>
        <v>0</v>
      </c>
      <c r="DB324" s="922">
        <f t="shared" si="1486"/>
        <v>0</v>
      </c>
      <c r="DC324" s="922">
        <f t="shared" si="1487"/>
        <v>0</v>
      </c>
      <c r="DD324" s="922">
        <f t="shared" si="1488"/>
        <v>0</v>
      </c>
      <c r="DE324" s="922">
        <f t="shared" si="1489"/>
        <v>0</v>
      </c>
      <c r="DF324" s="922">
        <f t="shared" si="1490"/>
        <v>0</v>
      </c>
      <c r="DG324" s="923">
        <f>IF(AI324="nd",+AH324,+AH324+AI324)</f>
        <v>0</v>
      </c>
      <c r="DH324" s="923">
        <v>0</v>
      </c>
      <c r="DI324" s="923"/>
      <c r="DJ324" s="923">
        <v>0</v>
      </c>
      <c r="DK324" s="922"/>
      <c r="DL324" s="922"/>
      <c r="DM324" s="922"/>
      <c r="DN324" s="926" t="s">
        <v>1501</v>
      </c>
      <c r="DO324" s="935" t="e">
        <f t="shared" si="1281"/>
        <v>#REF!</v>
      </c>
      <c r="DP324" s="935" t="e">
        <f t="shared" si="1282"/>
        <v>#REF!</v>
      </c>
      <c r="DQ324" s="935" t="e">
        <f t="shared" si="1283"/>
        <v>#REF!</v>
      </c>
      <c r="DR324" s="935" t="e">
        <f t="shared" si="1284"/>
        <v>#REF!</v>
      </c>
      <c r="DS324" s="935" t="e">
        <f t="shared" si="1285"/>
        <v>#REF!</v>
      </c>
      <c r="DT324" s="935" t="e">
        <f t="shared" si="1286"/>
        <v>#REF!</v>
      </c>
      <c r="DU324" s="935" t="e">
        <f t="shared" si="1287"/>
        <v>#REF!</v>
      </c>
      <c r="DV324" s="935" t="e">
        <f t="shared" si="1288"/>
        <v>#REF!</v>
      </c>
      <c r="DW324" s="935" t="e">
        <f t="shared" si="1289"/>
        <v>#REF!</v>
      </c>
      <c r="DX324" s="935" t="e">
        <f t="shared" si="1290"/>
        <v>#REF!</v>
      </c>
      <c r="DY324" s="935" t="e">
        <f t="shared" si="1291"/>
        <v>#REF!</v>
      </c>
      <c r="DZ324" s="935" t="e">
        <f t="shared" si="1292"/>
        <v>#REF!</v>
      </c>
      <c r="EA324" s="935" t="e">
        <f t="shared" si="1293"/>
        <v>#REF!</v>
      </c>
      <c r="EB324" s="935" t="e">
        <f t="shared" si="1294"/>
        <v>#REF!</v>
      </c>
      <c r="EC324" s="935" t="e">
        <f t="shared" si="1295"/>
        <v>#REF!</v>
      </c>
      <c r="ED324" s="935" t="e">
        <f t="shared" si="1296"/>
        <v>#REF!</v>
      </c>
      <c r="EE324" s="921" t="e">
        <f t="shared" si="1297"/>
        <v>#REF!</v>
      </c>
    </row>
    <row r="325" spans="1:135" ht="17.25" thickTop="1">
      <c r="A325" s="51" t="s">
        <v>1227</v>
      </c>
      <c r="B325" s="216" t="s">
        <v>31</v>
      </c>
      <c r="D325" s="222" t="s">
        <v>1081</v>
      </c>
      <c r="E325" s="216" t="s">
        <v>1042</v>
      </c>
      <c r="F325" s="216" t="s">
        <v>1116</v>
      </c>
      <c r="G325" s="411" t="s">
        <v>1288</v>
      </c>
      <c r="H325" s="226">
        <v>0</v>
      </c>
      <c r="I325" s="227">
        <v>0</v>
      </c>
      <c r="J325" s="241">
        <f t="shared" ref="J325" si="1491">+H325</f>
        <v>0</v>
      </c>
      <c r="K325" s="242" t="s">
        <v>1823</v>
      </c>
      <c r="L325" s="241">
        <f t="shared" ref="L325" si="1492">+J325</f>
        <v>0</v>
      </c>
      <c r="M325" s="242" t="s">
        <v>1823</v>
      </c>
      <c r="N325" s="225">
        <v>0</v>
      </c>
      <c r="O325" s="227">
        <v>0</v>
      </c>
      <c r="P325" s="225">
        <v>0</v>
      </c>
      <c r="Q325" s="227">
        <v>0</v>
      </c>
      <c r="R325" s="241">
        <f t="shared" ref="R325" si="1493">+P325</f>
        <v>0</v>
      </c>
      <c r="S325" s="242" t="s">
        <v>1823</v>
      </c>
      <c r="T325" s="241">
        <f t="shared" ref="T325" si="1494">+R325</f>
        <v>0</v>
      </c>
      <c r="U325" s="242" t="s">
        <v>1823</v>
      </c>
      <c r="V325" s="241">
        <f t="shared" ref="V325" si="1495">+T325</f>
        <v>0</v>
      </c>
      <c r="W325" s="242" t="s">
        <v>1823</v>
      </c>
      <c r="X325" s="241">
        <f t="shared" ref="X325" si="1496">+V325</f>
        <v>0</v>
      </c>
      <c r="Y325" s="242" t="s">
        <v>1823</v>
      </c>
      <c r="Z325" s="400">
        <v>0</v>
      </c>
      <c r="AA325" s="490" t="s">
        <v>1823</v>
      </c>
      <c r="AB325" s="511">
        <v>0</v>
      </c>
      <c r="AC325" s="510">
        <v>0</v>
      </c>
      <c r="AD325" s="400">
        <f t="shared" ref="AD325" si="1497">+AB325</f>
        <v>0</v>
      </c>
      <c r="AE325" s="490" t="s">
        <v>1823</v>
      </c>
      <c r="AF325" s="509">
        <v>0</v>
      </c>
      <c r="AG325" s="510">
        <v>0</v>
      </c>
      <c r="AH325" s="257">
        <f t="shared" ref="AH325" si="1498">+AD325</f>
        <v>0</v>
      </c>
      <c r="AI325" s="490" t="s">
        <v>1823</v>
      </c>
      <c r="AJ325" s="382"/>
      <c r="AK325" s="342" t="s">
        <v>1169</v>
      </c>
      <c r="AL325" s="343"/>
      <c r="AM325" s="342" t="s">
        <v>1169</v>
      </c>
      <c r="AN325" s="343"/>
      <c r="AO325" s="342" t="s">
        <v>1169</v>
      </c>
      <c r="AP325" s="343"/>
      <c r="AQ325" s="342" t="s">
        <v>1169</v>
      </c>
      <c r="AR325" s="343"/>
      <c r="AS325" s="342" t="s">
        <v>1169</v>
      </c>
      <c r="AT325" s="343"/>
      <c r="AU325" s="342" t="s">
        <v>1169</v>
      </c>
      <c r="AV325" s="343"/>
      <c r="AW325" s="342"/>
      <c r="AX325" s="343"/>
      <c r="AY325" s="342"/>
      <c r="AZ325" s="343"/>
      <c r="BA325" s="342"/>
      <c r="BB325" s="342"/>
      <c r="BC325" s="342"/>
      <c r="BD325" s="342"/>
      <c r="BE325" s="342"/>
      <c r="BF325" s="342"/>
      <c r="BG325" s="342"/>
      <c r="BH325" s="342"/>
      <c r="BI325" s="342"/>
      <c r="BJ325" s="343"/>
      <c r="BK325" s="342"/>
      <c r="BL325" s="342"/>
      <c r="BM325" s="342"/>
      <c r="BN325" s="342"/>
      <c r="BO325" s="344"/>
      <c r="BP325" s="345"/>
      <c r="BQ325" s="346"/>
      <c r="BR325" s="345"/>
      <c r="BS325" s="346"/>
      <c r="BT325" s="345"/>
      <c r="BU325" s="346"/>
      <c r="BV325" s="345"/>
      <c r="BW325" s="346"/>
      <c r="BX325" s="345"/>
      <c r="BY325" s="346"/>
      <c r="BZ325" s="345"/>
      <c r="CA325" s="346"/>
      <c r="CB325" s="236" t="s">
        <v>712</v>
      </c>
      <c r="CC325" s="261"/>
      <c r="CE325" s="340"/>
      <c r="CF325" s="340"/>
      <c r="CT325" s="437">
        <f t="shared" si="1400"/>
        <v>0</v>
      </c>
      <c r="CU325" s="437">
        <f t="shared" si="1479"/>
        <v>0</v>
      </c>
      <c r="CV325" s="437">
        <f t="shared" si="1480"/>
        <v>0</v>
      </c>
      <c r="CW325" s="437">
        <f t="shared" si="1481"/>
        <v>0</v>
      </c>
      <c r="CX325" s="437">
        <f t="shared" si="1482"/>
        <v>0</v>
      </c>
      <c r="CY325" s="437">
        <f t="shared" si="1483"/>
        <v>0</v>
      </c>
      <c r="CZ325" s="437">
        <f t="shared" si="1484"/>
        <v>0</v>
      </c>
      <c r="DA325" s="437">
        <f t="shared" si="1485"/>
        <v>0</v>
      </c>
      <c r="DB325" s="437">
        <f t="shared" si="1486"/>
        <v>0</v>
      </c>
      <c r="DC325" s="437">
        <f t="shared" si="1487"/>
        <v>0</v>
      </c>
      <c r="DD325" s="437">
        <f t="shared" si="1488"/>
        <v>0</v>
      </c>
      <c r="DE325" s="437">
        <f t="shared" si="1489"/>
        <v>0</v>
      </c>
      <c r="DF325" s="437">
        <f t="shared" si="1490"/>
        <v>0</v>
      </c>
      <c r="DG325" s="496">
        <f>IF(AI325="nd",+AH325,+AH325+AI325)</f>
        <v>0</v>
      </c>
      <c r="DH325" s="496">
        <v>0</v>
      </c>
      <c r="DI325" s="496"/>
      <c r="DJ325" s="496">
        <v>0</v>
      </c>
      <c r="DK325" s="437"/>
      <c r="DL325" s="633"/>
      <c r="DM325" s="633"/>
      <c r="DO325" s="447" t="e">
        <f>+CV325-CU325+DO324</f>
        <v>#REF!</v>
      </c>
      <c r="DP325" s="447" t="e">
        <f>+CW325-CV325+DP324</f>
        <v>#REF!</v>
      </c>
      <c r="DQ325" s="447" t="e">
        <f>+CX325-CW325+DQ324</f>
        <v>#REF!</v>
      </c>
      <c r="DR325" s="447" t="e">
        <f>+CY325-CX325+DR324</f>
        <v>#REF!</v>
      </c>
      <c r="DS325" s="447" t="e">
        <f>+CY325-CW325+DS324</f>
        <v>#REF!</v>
      </c>
      <c r="DT325" s="447" t="e">
        <f>+CZ325-CY325+DT324</f>
        <v>#REF!</v>
      </c>
      <c r="DU325" s="447" t="e">
        <f>+DA325-CZ325+DU324</f>
        <v>#REF!</v>
      </c>
      <c r="DV325" s="447" t="e">
        <f>+DB325-DA325+DV324</f>
        <v>#REF!</v>
      </c>
      <c r="DW325" s="447" t="e">
        <f>+DC325-DB325+DW324</f>
        <v>#REF!</v>
      </c>
      <c r="DX325" s="447" t="e">
        <f>+DD325-DB325+DX324</f>
        <v>#REF!</v>
      </c>
      <c r="DY325" s="447" t="e">
        <f>+DE325-DD325+DY324</f>
        <v>#REF!</v>
      </c>
      <c r="DZ325" s="447" t="e">
        <f>+DF325-DE325+DZ324</f>
        <v>#REF!</v>
      </c>
      <c r="EA325" s="447" t="e">
        <f>+DG325-DF325+EA324</f>
        <v>#REF!</v>
      </c>
      <c r="EB325" s="447" t="e">
        <f>+DH325-DI325+EB324</f>
        <v>#REF!</v>
      </c>
      <c r="EC325" s="447" t="e">
        <f>+DI325-DG325+EC324</f>
        <v>#REF!</v>
      </c>
      <c r="ED325" s="447" t="e">
        <f>+DJ325-DI325+ED324</f>
        <v>#REF!</v>
      </c>
      <c r="EE325" s="240" t="e">
        <f>+DK325-DJ325+EE324</f>
        <v>#REF!</v>
      </c>
    </row>
    <row r="326" spans="1:135" ht="17.25" thickBot="1">
      <c r="A326" s="51" t="s">
        <v>1227</v>
      </c>
      <c r="B326" s="216" t="s">
        <v>31</v>
      </c>
      <c r="D326" s="222" t="s">
        <v>1081</v>
      </c>
      <c r="E326" s="216" t="s">
        <v>1042</v>
      </c>
      <c r="F326" s="216" t="s">
        <v>1116</v>
      </c>
      <c r="G326" s="411" t="s">
        <v>1289</v>
      </c>
      <c r="H326" s="226">
        <v>0</v>
      </c>
      <c r="I326" s="227">
        <v>0</v>
      </c>
      <c r="J326" s="241">
        <f t="shared" ref="J326" si="1499">+H326</f>
        <v>0</v>
      </c>
      <c r="K326" s="242" t="s">
        <v>1823</v>
      </c>
      <c r="L326" s="241">
        <f t="shared" ref="L326" si="1500">+J326</f>
        <v>0</v>
      </c>
      <c r="M326" s="242" t="s">
        <v>1823</v>
      </c>
      <c r="N326" s="225">
        <v>0</v>
      </c>
      <c r="O326" s="227">
        <v>0</v>
      </c>
      <c r="P326" s="225">
        <v>0</v>
      </c>
      <c r="Q326" s="227">
        <v>0</v>
      </c>
      <c r="R326" s="241">
        <f t="shared" ref="R326" si="1501">+P326</f>
        <v>0</v>
      </c>
      <c r="S326" s="242" t="s">
        <v>1823</v>
      </c>
      <c r="T326" s="241">
        <f t="shared" ref="T326" si="1502">+R326</f>
        <v>0</v>
      </c>
      <c r="U326" s="242" t="s">
        <v>1823</v>
      </c>
      <c r="V326" s="241">
        <f t="shared" ref="V326" si="1503">+T326</f>
        <v>0</v>
      </c>
      <c r="W326" s="242" t="s">
        <v>1823</v>
      </c>
      <c r="X326" s="241">
        <f t="shared" ref="X326" si="1504">+V326</f>
        <v>0</v>
      </c>
      <c r="Y326" s="242" t="s">
        <v>1823</v>
      </c>
      <c r="Z326" s="400">
        <f t="shared" ref="Z326" si="1505">+X326</f>
        <v>0</v>
      </c>
      <c r="AA326" s="490" t="s">
        <v>1823</v>
      </c>
      <c r="AB326" s="511">
        <v>0</v>
      </c>
      <c r="AC326" s="510">
        <v>0</v>
      </c>
      <c r="AD326" s="400">
        <f t="shared" ref="AD326" si="1506">+AB326</f>
        <v>0</v>
      </c>
      <c r="AE326" s="490" t="s">
        <v>1823</v>
      </c>
      <c r="AF326" s="509">
        <v>0</v>
      </c>
      <c r="AG326" s="510">
        <v>0</v>
      </c>
      <c r="AH326" s="257">
        <f t="shared" ref="AH326" si="1507">+AD326</f>
        <v>0</v>
      </c>
      <c r="AI326" s="490" t="s">
        <v>1823</v>
      </c>
      <c r="AJ326" s="382"/>
      <c r="AK326" s="342" t="s">
        <v>1169</v>
      </c>
      <c r="AL326" s="343"/>
      <c r="AM326" s="342" t="s">
        <v>1169</v>
      </c>
      <c r="AN326" s="343"/>
      <c r="AO326" s="342" t="s">
        <v>1169</v>
      </c>
      <c r="AP326" s="343"/>
      <c r="AQ326" s="342" t="s">
        <v>1169</v>
      </c>
      <c r="AR326" s="343"/>
      <c r="AS326" s="342" t="s">
        <v>1169</v>
      </c>
      <c r="AT326" s="343"/>
      <c r="AU326" s="342" t="s">
        <v>1169</v>
      </c>
      <c r="AV326" s="343"/>
      <c r="AW326" s="342"/>
      <c r="AX326" s="343"/>
      <c r="AY326" s="342"/>
      <c r="AZ326" s="343"/>
      <c r="BA326" s="342"/>
      <c r="BB326" s="342"/>
      <c r="BC326" s="342"/>
      <c r="BD326" s="342"/>
      <c r="BE326" s="342"/>
      <c r="BF326" s="342"/>
      <c r="BG326" s="342"/>
      <c r="BH326" s="342"/>
      <c r="BI326" s="342"/>
      <c r="BJ326" s="343"/>
      <c r="BK326" s="342"/>
      <c r="BL326" s="342"/>
      <c r="BM326" s="342"/>
      <c r="BN326" s="342"/>
      <c r="BO326" s="344"/>
      <c r="BP326" s="345"/>
      <c r="BQ326" s="346"/>
      <c r="BR326" s="345"/>
      <c r="BS326" s="346"/>
      <c r="BT326" s="345"/>
      <c r="BU326" s="346"/>
      <c r="BV326" s="345"/>
      <c r="BW326" s="346"/>
      <c r="BX326" s="345"/>
      <c r="BY326" s="346"/>
      <c r="BZ326" s="345"/>
      <c r="CA326" s="346"/>
      <c r="CB326" s="334"/>
      <c r="CC326" s="261"/>
      <c r="CE326" s="340"/>
      <c r="CF326" s="340"/>
      <c r="CT326" s="437">
        <f t="shared" si="1400"/>
        <v>0</v>
      </c>
      <c r="CU326" s="437">
        <f t="shared" si="1479"/>
        <v>0</v>
      </c>
      <c r="CV326" s="437">
        <f t="shared" si="1480"/>
        <v>0</v>
      </c>
      <c r="CW326" s="437">
        <f t="shared" si="1481"/>
        <v>0</v>
      </c>
      <c r="CX326" s="437">
        <f t="shared" si="1482"/>
        <v>0</v>
      </c>
      <c r="CY326" s="437">
        <f t="shared" si="1483"/>
        <v>0</v>
      </c>
      <c r="CZ326" s="437">
        <f t="shared" si="1484"/>
        <v>0</v>
      </c>
      <c r="DA326" s="437">
        <f t="shared" si="1485"/>
        <v>0</v>
      </c>
      <c r="DB326" s="437">
        <f t="shared" si="1486"/>
        <v>0</v>
      </c>
      <c r="DC326" s="437">
        <f t="shared" si="1487"/>
        <v>0</v>
      </c>
      <c r="DD326" s="437">
        <f t="shared" si="1488"/>
        <v>0</v>
      </c>
      <c r="DE326" s="437">
        <f t="shared" si="1489"/>
        <v>0</v>
      </c>
      <c r="DF326" s="437">
        <f t="shared" si="1490"/>
        <v>0</v>
      </c>
      <c r="DG326" s="496">
        <f>IF(AI326="nd",+AH326,+AH326+AI326)</f>
        <v>0</v>
      </c>
      <c r="DH326" s="496">
        <v>0</v>
      </c>
      <c r="DI326" s="496"/>
      <c r="DJ326" s="496">
        <v>0</v>
      </c>
      <c r="DK326" s="437"/>
      <c r="DL326" s="633"/>
      <c r="DM326" s="633"/>
      <c r="DO326" s="447" t="e">
        <f t="shared" si="1281"/>
        <v>#REF!</v>
      </c>
      <c r="DP326" s="447" t="e">
        <f t="shared" si="1282"/>
        <v>#REF!</v>
      </c>
      <c r="DQ326" s="447" t="e">
        <f t="shared" si="1283"/>
        <v>#REF!</v>
      </c>
      <c r="DR326" s="447" t="e">
        <f t="shared" si="1284"/>
        <v>#REF!</v>
      </c>
      <c r="DS326" s="447" t="e">
        <f t="shared" si="1285"/>
        <v>#REF!</v>
      </c>
      <c r="DT326" s="447" t="e">
        <f t="shared" si="1286"/>
        <v>#REF!</v>
      </c>
      <c r="DU326" s="447" t="e">
        <f t="shared" si="1287"/>
        <v>#REF!</v>
      </c>
      <c r="DV326" s="447" t="e">
        <f t="shared" si="1288"/>
        <v>#REF!</v>
      </c>
      <c r="DW326" s="447" t="e">
        <f t="shared" si="1289"/>
        <v>#REF!</v>
      </c>
      <c r="DX326" s="447" t="e">
        <f t="shared" si="1290"/>
        <v>#REF!</v>
      </c>
      <c r="DY326" s="447" t="e">
        <f t="shared" si="1291"/>
        <v>#REF!</v>
      </c>
      <c r="DZ326" s="447" t="e">
        <f t="shared" si="1292"/>
        <v>#REF!</v>
      </c>
      <c r="EA326" s="447" t="e">
        <f t="shared" si="1293"/>
        <v>#REF!</v>
      </c>
      <c r="EB326" s="447" t="e">
        <f t="shared" si="1294"/>
        <v>#REF!</v>
      </c>
      <c r="EC326" s="447" t="e">
        <f t="shared" si="1295"/>
        <v>#REF!</v>
      </c>
      <c r="ED326" s="447" t="e">
        <f t="shared" si="1296"/>
        <v>#REF!</v>
      </c>
      <c r="EE326" s="240" t="e">
        <f t="shared" si="1297"/>
        <v>#REF!</v>
      </c>
    </row>
    <row r="327" spans="1:135" ht="16.5">
      <c r="A327" s="51" t="s">
        <v>1227</v>
      </c>
      <c r="B327" s="216" t="s">
        <v>31</v>
      </c>
      <c r="D327" s="222" t="s">
        <v>1076</v>
      </c>
      <c r="E327" s="216" t="s">
        <v>1042</v>
      </c>
      <c r="F327" s="216" t="s">
        <v>1090</v>
      </c>
      <c r="G327" s="411" t="s">
        <v>1724</v>
      </c>
      <c r="H327" s="226">
        <v>0</v>
      </c>
      <c r="I327" s="227">
        <v>0</v>
      </c>
      <c r="J327" s="225">
        <v>0</v>
      </c>
      <c r="K327" s="227">
        <v>0</v>
      </c>
      <c r="L327" s="20">
        <f t="shared" ref="L327" si="1508">+J327</f>
        <v>0</v>
      </c>
      <c r="M327" s="168" t="s">
        <v>1823</v>
      </c>
      <c r="N327" s="20">
        <f t="shared" ref="N327" si="1509">+L327</f>
        <v>0</v>
      </c>
      <c r="O327" s="168" t="s">
        <v>1823</v>
      </c>
      <c r="P327" s="20">
        <f t="shared" ref="P327" si="1510">+N327</f>
        <v>0</v>
      </c>
      <c r="Q327" s="168" t="s">
        <v>1823</v>
      </c>
      <c r="R327" s="20">
        <f t="shared" ref="R327" si="1511">+P327</f>
        <v>0</v>
      </c>
      <c r="S327" s="168" t="s">
        <v>1823</v>
      </c>
      <c r="T327" s="226">
        <v>0</v>
      </c>
      <c r="U327" s="226">
        <v>0</v>
      </c>
      <c r="V327" s="521">
        <v>0</v>
      </c>
      <c r="W327" s="603">
        <v>0</v>
      </c>
      <c r="X327" s="340">
        <v>3</v>
      </c>
      <c r="Y327" s="340">
        <v>0</v>
      </c>
      <c r="Z327" s="827">
        <f>+X327</f>
        <v>3</v>
      </c>
      <c r="AA327" s="828" t="s">
        <v>1823</v>
      </c>
      <c r="AB327" s="279">
        <v>0</v>
      </c>
      <c r="AC327" s="510">
        <v>0</v>
      </c>
      <c r="AD327" s="509">
        <v>0</v>
      </c>
      <c r="AE327" s="510">
        <v>1</v>
      </c>
      <c r="AF327" s="509">
        <v>0</v>
      </c>
      <c r="AG327" s="509">
        <v>1</v>
      </c>
      <c r="AH327" s="823" t="s">
        <v>1823</v>
      </c>
      <c r="AI327" s="824">
        <f>+AL327</f>
        <v>3</v>
      </c>
      <c r="AJ327" s="610"/>
      <c r="AK327" s="602">
        <v>0</v>
      </c>
      <c r="AL327" s="603">
        <v>3</v>
      </c>
      <c r="AM327" s="340">
        <v>0</v>
      </c>
      <c r="AN327" s="340">
        <v>2</v>
      </c>
      <c r="AO327" s="602">
        <v>1</v>
      </c>
      <c r="AP327" s="603">
        <v>0</v>
      </c>
      <c r="AQ327" s="239">
        <v>0</v>
      </c>
      <c r="AR327" s="242" t="s">
        <v>1823</v>
      </c>
      <c r="AS327" s="347">
        <v>0</v>
      </c>
      <c r="AT327" s="348">
        <v>0</v>
      </c>
      <c r="AU327" s="347">
        <v>0</v>
      </c>
      <c r="AV327" s="348">
        <v>0</v>
      </c>
      <c r="AW327" s="347">
        <v>0</v>
      </c>
      <c r="AX327" s="348">
        <v>0</v>
      </c>
      <c r="AY327" s="347">
        <v>0</v>
      </c>
      <c r="AZ327" s="348">
        <v>0</v>
      </c>
      <c r="BA327" s="241">
        <f t="shared" ref="BA327:BA328" si="1512">+AY327</f>
        <v>0</v>
      </c>
      <c r="BB327" s="242" t="s">
        <v>1823</v>
      </c>
      <c r="BC327" s="347">
        <v>0</v>
      </c>
      <c r="BD327" s="347">
        <v>2</v>
      </c>
      <c r="BE327" s="347">
        <v>0</v>
      </c>
      <c r="BF327" s="347">
        <v>2</v>
      </c>
      <c r="BG327" s="381" t="s">
        <v>1823</v>
      </c>
      <c r="BH327" s="328">
        <f t="shared" ref="BH327" si="1513">+BJ327</f>
        <v>1</v>
      </c>
      <c r="BI327" s="381" t="s">
        <v>1823</v>
      </c>
      <c r="BJ327" s="328">
        <f t="shared" ref="BJ327" si="1514">+BL327</f>
        <v>1</v>
      </c>
      <c r="BK327" s="381" t="s">
        <v>1823</v>
      </c>
      <c r="BL327" s="328">
        <f t="shared" ref="BL327" si="1515">+BN327</f>
        <v>1</v>
      </c>
      <c r="BM327" s="347">
        <v>0</v>
      </c>
      <c r="BN327" s="347">
        <v>1</v>
      </c>
      <c r="BO327" s="349"/>
      <c r="BP327" s="350"/>
      <c r="BQ327" s="351"/>
      <c r="BR327" s="350"/>
      <c r="BS327" s="351"/>
      <c r="BT327" s="350"/>
      <c r="BU327" s="351"/>
      <c r="BV327" s="350"/>
      <c r="BW327" s="351"/>
      <c r="BX327" s="350"/>
      <c r="BY327" s="351"/>
      <c r="BZ327" s="350"/>
      <c r="CA327" s="351"/>
      <c r="CB327" s="236" t="s">
        <v>712</v>
      </c>
      <c r="CC327" s="261"/>
      <c r="CE327" s="340"/>
      <c r="CF327" s="340"/>
      <c r="CT327" s="437">
        <f t="shared" si="1400"/>
        <v>0</v>
      </c>
      <c r="CU327" s="437">
        <f t="shared" si="1479"/>
        <v>0</v>
      </c>
      <c r="CV327" s="437">
        <f t="shared" si="1480"/>
        <v>0</v>
      </c>
      <c r="CW327" s="437">
        <f t="shared" si="1481"/>
        <v>0</v>
      </c>
      <c r="CX327" s="437">
        <f t="shared" si="1482"/>
        <v>0</v>
      </c>
      <c r="CY327" s="437">
        <f t="shared" si="1483"/>
        <v>0</v>
      </c>
      <c r="CZ327" s="437">
        <f t="shared" si="1484"/>
        <v>0</v>
      </c>
      <c r="DA327" s="437">
        <f t="shared" si="1485"/>
        <v>0</v>
      </c>
      <c r="DB327" s="437">
        <f t="shared" si="1486"/>
        <v>3</v>
      </c>
      <c r="DC327" s="437">
        <f t="shared" si="1487"/>
        <v>3</v>
      </c>
      <c r="DD327" s="437">
        <f t="shared" si="1488"/>
        <v>0</v>
      </c>
      <c r="DE327" s="437">
        <f t="shared" si="1489"/>
        <v>1</v>
      </c>
      <c r="DF327" s="437">
        <f t="shared" si="1490"/>
        <v>1</v>
      </c>
      <c r="DG327" s="496">
        <f>+AI327</f>
        <v>3</v>
      </c>
      <c r="DH327" s="496">
        <f t="shared" ref="DH327:DH332" si="1516">IF(AL327="nd",+AK327,+AK327+AL327)</f>
        <v>3</v>
      </c>
      <c r="DI327" s="496">
        <f t="shared" ref="DI327:DI332" si="1517">IF(AN327="nd",+AM327,+AM327+AN327)</f>
        <v>2</v>
      </c>
      <c r="DJ327" s="496">
        <f t="shared" ref="DJ327:DJ332" si="1518">IF(AP327="nd",+AO327,+AO327+AP327)</f>
        <v>1</v>
      </c>
      <c r="DK327" s="437">
        <f t="shared" ref="DK327:DK332" si="1519">IF(AR327="nd",+AQ327,+AQ327+AR327)</f>
        <v>0</v>
      </c>
      <c r="DL327" s="633"/>
      <c r="DM327" s="633"/>
      <c r="DO327" s="447" t="e">
        <f t="shared" si="1281"/>
        <v>#REF!</v>
      </c>
      <c r="DP327" s="447" t="e">
        <f t="shared" si="1282"/>
        <v>#REF!</v>
      </c>
      <c r="DQ327" s="447" t="e">
        <f t="shared" si="1283"/>
        <v>#REF!</v>
      </c>
      <c r="DR327" s="447" t="e">
        <f t="shared" si="1284"/>
        <v>#REF!</v>
      </c>
      <c r="DS327" s="447" t="e">
        <f t="shared" si="1285"/>
        <v>#REF!</v>
      </c>
      <c r="DT327" s="447" t="e">
        <f t="shared" si="1286"/>
        <v>#REF!</v>
      </c>
      <c r="DU327" s="447" t="e">
        <f t="shared" si="1287"/>
        <v>#REF!</v>
      </c>
      <c r="DV327" s="447" t="e">
        <f t="shared" si="1288"/>
        <v>#REF!</v>
      </c>
      <c r="DW327" s="447" t="e">
        <f t="shared" si="1289"/>
        <v>#REF!</v>
      </c>
      <c r="DX327" s="447" t="e">
        <f t="shared" si="1290"/>
        <v>#REF!</v>
      </c>
      <c r="DY327" s="447" t="e">
        <f t="shared" si="1291"/>
        <v>#REF!</v>
      </c>
      <c r="DZ327" s="447" t="e">
        <f t="shared" si="1292"/>
        <v>#REF!</v>
      </c>
      <c r="EA327" s="447" t="e">
        <f t="shared" si="1293"/>
        <v>#REF!</v>
      </c>
      <c r="EB327" s="447" t="e">
        <f t="shared" si="1294"/>
        <v>#REF!</v>
      </c>
      <c r="EC327" s="447" t="e">
        <f t="shared" si="1295"/>
        <v>#REF!</v>
      </c>
      <c r="ED327" s="447" t="e">
        <f t="shared" si="1296"/>
        <v>#REF!</v>
      </c>
      <c r="EE327" s="240" t="e">
        <f t="shared" si="1297"/>
        <v>#REF!</v>
      </c>
    </row>
    <row r="328" spans="1:135" ht="16.5">
      <c r="A328" s="51" t="s">
        <v>1227</v>
      </c>
      <c r="B328" s="216" t="s">
        <v>31</v>
      </c>
      <c r="D328" s="222" t="s">
        <v>1076</v>
      </c>
      <c r="E328" s="216" t="s">
        <v>1042</v>
      </c>
      <c r="F328" s="216" t="s">
        <v>1090</v>
      </c>
      <c r="G328" s="411" t="s">
        <v>1726</v>
      </c>
      <c r="H328" s="226">
        <v>0</v>
      </c>
      <c r="I328" s="227">
        <v>0</v>
      </c>
      <c r="J328" s="225">
        <v>0</v>
      </c>
      <c r="K328" s="227">
        <v>0</v>
      </c>
      <c r="L328" s="20">
        <f t="shared" ref="L328" si="1520">+J328</f>
        <v>0</v>
      </c>
      <c r="M328" s="168" t="s">
        <v>1823</v>
      </c>
      <c r="N328" s="20">
        <f t="shared" ref="N328" si="1521">+L328</f>
        <v>0</v>
      </c>
      <c r="O328" s="168" t="s">
        <v>1823</v>
      </c>
      <c r="P328" s="20">
        <f t="shared" ref="P328" si="1522">+N328</f>
        <v>0</v>
      </c>
      <c r="Q328" s="168" t="s">
        <v>1823</v>
      </c>
      <c r="R328" s="20">
        <f t="shared" ref="R328" si="1523">+P328</f>
        <v>0</v>
      </c>
      <c r="S328" s="168" t="s">
        <v>1823</v>
      </c>
      <c r="T328" s="226">
        <v>0</v>
      </c>
      <c r="U328" s="226">
        <v>0</v>
      </c>
      <c r="V328" s="523">
        <v>0</v>
      </c>
      <c r="W328" s="553">
        <v>0</v>
      </c>
      <c r="X328" s="340">
        <v>0</v>
      </c>
      <c r="Y328" s="340">
        <v>0</v>
      </c>
      <c r="Z328" s="642">
        <v>0</v>
      </c>
      <c r="AA328" s="643" t="s">
        <v>1823</v>
      </c>
      <c r="AB328" s="279">
        <v>0</v>
      </c>
      <c r="AC328" s="510">
        <v>0</v>
      </c>
      <c r="AD328" s="509">
        <v>0</v>
      </c>
      <c r="AE328" s="510">
        <v>0</v>
      </c>
      <c r="AF328" s="509">
        <v>0</v>
      </c>
      <c r="AG328" s="509">
        <v>0</v>
      </c>
      <c r="AH328" s="825">
        <f>+AK328</f>
        <v>1</v>
      </c>
      <c r="AI328" s="826" t="s">
        <v>1823</v>
      </c>
      <c r="AJ328" s="610"/>
      <c r="AK328" s="604">
        <v>1</v>
      </c>
      <c r="AL328" s="553">
        <v>0</v>
      </c>
      <c r="AM328" s="340">
        <v>1</v>
      </c>
      <c r="AN328" s="340">
        <v>2</v>
      </c>
      <c r="AO328" s="604">
        <v>1</v>
      </c>
      <c r="AP328" s="553">
        <v>0</v>
      </c>
      <c r="AQ328" s="239">
        <v>0</v>
      </c>
      <c r="AR328" s="242" t="s">
        <v>1823</v>
      </c>
      <c r="AS328" s="347">
        <v>0</v>
      </c>
      <c r="AT328" s="348">
        <v>0</v>
      </c>
      <c r="AU328" s="347">
        <v>0</v>
      </c>
      <c r="AV328" s="348">
        <v>0</v>
      </c>
      <c r="AW328" s="347">
        <v>0</v>
      </c>
      <c r="AX328" s="348">
        <v>0</v>
      </c>
      <c r="AY328" s="347">
        <v>0</v>
      </c>
      <c r="AZ328" s="348">
        <v>0</v>
      </c>
      <c r="BA328" s="241">
        <f t="shared" si="1512"/>
        <v>0</v>
      </c>
      <c r="BB328" s="242" t="s">
        <v>1823</v>
      </c>
      <c r="BC328" s="347">
        <v>0</v>
      </c>
      <c r="BD328" s="348">
        <v>0</v>
      </c>
      <c r="BE328" s="347">
        <v>0</v>
      </c>
      <c r="BF328" s="348">
        <v>0</v>
      </c>
      <c r="BG328" s="241">
        <f t="shared" ref="BG328" si="1524">+BE328</f>
        <v>0</v>
      </c>
      <c r="BH328" s="242" t="s">
        <v>1823</v>
      </c>
      <c r="BI328" s="241">
        <f t="shared" ref="BI328" si="1525">+BG328</f>
        <v>0</v>
      </c>
      <c r="BJ328" s="242" t="s">
        <v>1823</v>
      </c>
      <c r="BK328" s="241">
        <f t="shared" ref="BK328" si="1526">+BI328</f>
        <v>0</v>
      </c>
      <c r="BL328" s="242" t="s">
        <v>1823</v>
      </c>
      <c r="BM328" s="347">
        <v>0</v>
      </c>
      <c r="BN328" s="348">
        <v>0</v>
      </c>
      <c r="BO328" s="349"/>
      <c r="BP328" s="350"/>
      <c r="BQ328" s="351"/>
      <c r="BR328" s="350"/>
      <c r="BS328" s="351"/>
      <c r="BT328" s="350"/>
      <c r="BU328" s="351"/>
      <c r="BV328" s="350"/>
      <c r="BW328" s="351"/>
      <c r="BX328" s="350"/>
      <c r="BY328" s="351"/>
      <c r="BZ328" s="350"/>
      <c r="CA328" s="351"/>
      <c r="CB328" s="236" t="s">
        <v>712</v>
      </c>
      <c r="CC328" s="261"/>
      <c r="CE328" s="340"/>
      <c r="CF328" s="340"/>
      <c r="CT328" s="437">
        <f t="shared" si="1400"/>
        <v>0</v>
      </c>
      <c r="CU328" s="437">
        <f t="shared" si="1479"/>
        <v>0</v>
      </c>
      <c r="CV328" s="437">
        <f t="shared" si="1480"/>
        <v>0</v>
      </c>
      <c r="CW328" s="437">
        <f t="shared" si="1481"/>
        <v>0</v>
      </c>
      <c r="CX328" s="437">
        <f t="shared" si="1482"/>
        <v>0</v>
      </c>
      <c r="CY328" s="437">
        <f t="shared" si="1483"/>
        <v>0</v>
      </c>
      <c r="CZ328" s="437">
        <f t="shared" si="1484"/>
        <v>0</v>
      </c>
      <c r="DA328" s="437">
        <f t="shared" si="1485"/>
        <v>0</v>
      </c>
      <c r="DB328" s="437">
        <f t="shared" si="1486"/>
        <v>0</v>
      </c>
      <c r="DC328" s="437">
        <f t="shared" si="1487"/>
        <v>0</v>
      </c>
      <c r="DD328" s="437">
        <f t="shared" si="1488"/>
        <v>0</v>
      </c>
      <c r="DE328" s="437">
        <f t="shared" si="1489"/>
        <v>0</v>
      </c>
      <c r="DF328" s="437">
        <f t="shared" si="1490"/>
        <v>0</v>
      </c>
      <c r="DG328" s="496">
        <f t="shared" ref="DG328:DG366" si="1527">IF(AI328="nd",+AH328,+AH328+AI328)</f>
        <v>1</v>
      </c>
      <c r="DH328" s="496">
        <f t="shared" si="1516"/>
        <v>1</v>
      </c>
      <c r="DI328" s="496">
        <f t="shared" si="1517"/>
        <v>3</v>
      </c>
      <c r="DJ328" s="496">
        <f t="shared" si="1518"/>
        <v>1</v>
      </c>
      <c r="DK328" s="437">
        <f t="shared" si="1519"/>
        <v>0</v>
      </c>
      <c r="DL328" s="633"/>
      <c r="DM328" s="633"/>
      <c r="DO328" s="447" t="e">
        <f t="shared" si="1281"/>
        <v>#REF!</v>
      </c>
      <c r="DP328" s="447" t="e">
        <f t="shared" si="1282"/>
        <v>#REF!</v>
      </c>
      <c r="DQ328" s="447" t="e">
        <f t="shared" si="1283"/>
        <v>#REF!</v>
      </c>
      <c r="DR328" s="447" t="e">
        <f t="shared" si="1284"/>
        <v>#REF!</v>
      </c>
      <c r="DS328" s="447" t="e">
        <f t="shared" si="1285"/>
        <v>#REF!</v>
      </c>
      <c r="DT328" s="447" t="e">
        <f t="shared" si="1286"/>
        <v>#REF!</v>
      </c>
      <c r="DU328" s="447" t="e">
        <f t="shared" si="1287"/>
        <v>#REF!</v>
      </c>
      <c r="DV328" s="447" t="e">
        <f t="shared" si="1288"/>
        <v>#REF!</v>
      </c>
      <c r="DW328" s="447" t="e">
        <f t="shared" si="1289"/>
        <v>#REF!</v>
      </c>
      <c r="DX328" s="447" t="e">
        <f t="shared" si="1290"/>
        <v>#REF!</v>
      </c>
      <c r="DY328" s="447" t="e">
        <f t="shared" si="1291"/>
        <v>#REF!</v>
      </c>
      <c r="DZ328" s="447" t="e">
        <f t="shared" si="1292"/>
        <v>#REF!</v>
      </c>
      <c r="EA328" s="447" t="e">
        <f t="shared" si="1293"/>
        <v>#REF!</v>
      </c>
      <c r="EB328" s="447" t="e">
        <f t="shared" si="1294"/>
        <v>#REF!</v>
      </c>
      <c r="EC328" s="447" t="e">
        <f t="shared" si="1295"/>
        <v>#REF!</v>
      </c>
      <c r="ED328" s="447" t="e">
        <f t="shared" si="1296"/>
        <v>#REF!</v>
      </c>
      <c r="EE328" s="240" t="e">
        <f t="shared" si="1297"/>
        <v>#REF!</v>
      </c>
    </row>
    <row r="329" spans="1:135" ht="16.5">
      <c r="A329" s="51" t="s">
        <v>1227</v>
      </c>
      <c r="B329" s="216" t="s">
        <v>31</v>
      </c>
      <c r="D329" s="222" t="s">
        <v>1077</v>
      </c>
      <c r="E329" s="216" t="s">
        <v>1042</v>
      </c>
      <c r="F329" s="216" t="s">
        <v>1090</v>
      </c>
      <c r="G329" s="411" t="s">
        <v>1283</v>
      </c>
      <c r="H329" s="226">
        <v>0</v>
      </c>
      <c r="I329" s="227">
        <v>0</v>
      </c>
      <c r="J329" s="225">
        <v>0</v>
      </c>
      <c r="K329" s="227">
        <v>0</v>
      </c>
      <c r="L329" s="20">
        <f t="shared" ref="L329" si="1528">+J329</f>
        <v>0</v>
      </c>
      <c r="M329" s="168" t="s">
        <v>1823</v>
      </c>
      <c r="N329" s="20">
        <f t="shared" ref="N329" si="1529">+L329</f>
        <v>0</v>
      </c>
      <c r="O329" s="168" t="s">
        <v>1823</v>
      </c>
      <c r="P329" s="20">
        <f t="shared" ref="P329" si="1530">+N329</f>
        <v>0</v>
      </c>
      <c r="Q329" s="168" t="s">
        <v>1823</v>
      </c>
      <c r="R329" s="20">
        <f t="shared" ref="R329" si="1531">+P329</f>
        <v>0</v>
      </c>
      <c r="S329" s="168" t="s">
        <v>1823</v>
      </c>
      <c r="T329" s="226">
        <v>0</v>
      </c>
      <c r="U329" s="226">
        <v>0</v>
      </c>
      <c r="V329" s="523">
        <v>0</v>
      </c>
      <c r="W329" s="553">
        <v>0</v>
      </c>
      <c r="X329" s="340">
        <v>1</v>
      </c>
      <c r="Y329" s="340">
        <v>0</v>
      </c>
      <c r="Z329" s="642">
        <v>0</v>
      </c>
      <c r="AA329" s="643" t="s">
        <v>1823</v>
      </c>
      <c r="AB329" s="509">
        <v>0</v>
      </c>
      <c r="AC329" s="510">
        <v>0</v>
      </c>
      <c r="AD329" s="509">
        <v>0</v>
      </c>
      <c r="AE329" s="510">
        <v>0</v>
      </c>
      <c r="AF329" s="509">
        <v>0</v>
      </c>
      <c r="AG329" s="509">
        <v>0</v>
      </c>
      <c r="AH329" s="825">
        <f>+AK329</f>
        <v>1</v>
      </c>
      <c r="AI329" s="826" t="s">
        <v>1823</v>
      </c>
      <c r="AJ329" s="610"/>
      <c r="AK329" s="604">
        <v>1</v>
      </c>
      <c r="AL329" s="553">
        <v>0</v>
      </c>
      <c r="AM329" s="340">
        <v>0</v>
      </c>
      <c r="AN329" s="340">
        <v>0</v>
      </c>
      <c r="AO329" s="604">
        <v>0</v>
      </c>
      <c r="AP329" s="553">
        <v>0</v>
      </c>
      <c r="AQ329" s="239">
        <v>0</v>
      </c>
      <c r="AR329" s="242" t="s">
        <v>1823</v>
      </c>
      <c r="AS329" s="347">
        <v>0</v>
      </c>
      <c r="AT329" s="348">
        <v>0</v>
      </c>
      <c r="AU329" s="347">
        <v>0</v>
      </c>
      <c r="AV329" s="348">
        <v>0</v>
      </c>
      <c r="AW329" s="347">
        <v>0</v>
      </c>
      <c r="AX329" s="348">
        <v>0</v>
      </c>
      <c r="AY329" s="347">
        <v>0</v>
      </c>
      <c r="AZ329" s="348">
        <v>0</v>
      </c>
      <c r="BA329" s="241">
        <f t="shared" ref="BA329" si="1532">+AY329</f>
        <v>0</v>
      </c>
      <c r="BB329" s="242" t="s">
        <v>1823</v>
      </c>
      <c r="BC329" s="347">
        <v>0</v>
      </c>
      <c r="BD329" s="348">
        <v>0</v>
      </c>
      <c r="BE329" s="347">
        <v>0</v>
      </c>
      <c r="BF329" s="348">
        <v>0</v>
      </c>
      <c r="BG329" s="241">
        <f t="shared" ref="BG329" si="1533">+BE329</f>
        <v>0</v>
      </c>
      <c r="BH329" s="242" t="s">
        <v>1823</v>
      </c>
      <c r="BI329" s="241">
        <f t="shared" ref="BI329" si="1534">+BG329</f>
        <v>0</v>
      </c>
      <c r="BJ329" s="242" t="s">
        <v>1823</v>
      </c>
      <c r="BK329" s="241">
        <f t="shared" ref="BK329" si="1535">+BI329</f>
        <v>0</v>
      </c>
      <c r="BL329" s="242" t="s">
        <v>1823</v>
      </c>
      <c r="BM329" s="347">
        <v>0</v>
      </c>
      <c r="BN329" s="348">
        <v>0</v>
      </c>
      <c r="BO329" s="349"/>
      <c r="BP329" s="350"/>
      <c r="BQ329" s="351"/>
      <c r="BR329" s="350"/>
      <c r="BS329" s="351"/>
      <c r="BT329" s="350"/>
      <c r="BU329" s="351"/>
      <c r="BV329" s="350"/>
      <c r="BW329" s="351"/>
      <c r="BX329" s="350"/>
      <c r="BY329" s="351"/>
      <c r="BZ329" s="350"/>
      <c r="CA329" s="351"/>
      <c r="CB329" s="236" t="s">
        <v>712</v>
      </c>
      <c r="CC329" s="261"/>
      <c r="CE329" s="340"/>
      <c r="CF329" s="340"/>
      <c r="CT329" s="437">
        <f t="shared" si="1400"/>
        <v>0</v>
      </c>
      <c r="CU329" s="437">
        <f t="shared" si="1479"/>
        <v>0</v>
      </c>
      <c r="CV329" s="437">
        <f t="shared" si="1480"/>
        <v>0</v>
      </c>
      <c r="CW329" s="437">
        <f t="shared" si="1481"/>
        <v>0</v>
      </c>
      <c r="CX329" s="437">
        <f t="shared" si="1482"/>
        <v>0</v>
      </c>
      <c r="CY329" s="437">
        <f t="shared" si="1483"/>
        <v>0</v>
      </c>
      <c r="CZ329" s="437">
        <f t="shared" si="1484"/>
        <v>0</v>
      </c>
      <c r="DA329" s="437">
        <f t="shared" si="1485"/>
        <v>0</v>
      </c>
      <c r="DB329" s="437">
        <f t="shared" si="1486"/>
        <v>1</v>
      </c>
      <c r="DC329" s="437">
        <f t="shared" si="1487"/>
        <v>0</v>
      </c>
      <c r="DD329" s="437">
        <f t="shared" si="1488"/>
        <v>0</v>
      </c>
      <c r="DE329" s="437">
        <f t="shared" si="1489"/>
        <v>0</v>
      </c>
      <c r="DF329" s="437">
        <f t="shared" si="1490"/>
        <v>0</v>
      </c>
      <c r="DG329" s="496">
        <f t="shared" si="1527"/>
        <v>1</v>
      </c>
      <c r="DH329" s="496">
        <f t="shared" si="1516"/>
        <v>1</v>
      </c>
      <c r="DI329" s="496">
        <f t="shared" si="1517"/>
        <v>0</v>
      </c>
      <c r="DJ329" s="496">
        <f t="shared" si="1518"/>
        <v>0</v>
      </c>
      <c r="DK329" s="437">
        <f t="shared" si="1519"/>
        <v>0</v>
      </c>
      <c r="DL329" s="633"/>
      <c r="DM329" s="633"/>
      <c r="DO329" s="447" t="e">
        <f t="shared" si="1281"/>
        <v>#REF!</v>
      </c>
      <c r="DP329" s="447" t="e">
        <f t="shared" si="1282"/>
        <v>#REF!</v>
      </c>
      <c r="DQ329" s="447" t="e">
        <f t="shared" si="1283"/>
        <v>#REF!</v>
      </c>
      <c r="DR329" s="447" t="e">
        <f t="shared" si="1284"/>
        <v>#REF!</v>
      </c>
      <c r="DS329" s="447" t="e">
        <f t="shared" si="1285"/>
        <v>#REF!</v>
      </c>
      <c r="DT329" s="447" t="e">
        <f t="shared" si="1286"/>
        <v>#REF!</v>
      </c>
      <c r="DU329" s="447" t="e">
        <f t="shared" si="1287"/>
        <v>#REF!</v>
      </c>
      <c r="DV329" s="447" t="e">
        <f t="shared" si="1288"/>
        <v>#REF!</v>
      </c>
      <c r="DW329" s="447" t="e">
        <f t="shared" si="1289"/>
        <v>#REF!</v>
      </c>
      <c r="DX329" s="447" t="e">
        <f t="shared" si="1290"/>
        <v>#REF!</v>
      </c>
      <c r="DY329" s="447" t="e">
        <f t="shared" si="1291"/>
        <v>#REF!</v>
      </c>
      <c r="DZ329" s="447" t="e">
        <f t="shared" si="1292"/>
        <v>#REF!</v>
      </c>
      <c r="EA329" s="447" t="e">
        <f t="shared" si="1293"/>
        <v>#REF!</v>
      </c>
      <c r="EB329" s="447" t="e">
        <f t="shared" si="1294"/>
        <v>#REF!</v>
      </c>
      <c r="EC329" s="447" t="e">
        <f t="shared" si="1295"/>
        <v>#REF!</v>
      </c>
      <c r="ED329" s="447" t="e">
        <f t="shared" si="1296"/>
        <v>#REF!</v>
      </c>
      <c r="EE329" s="240" t="e">
        <f t="shared" si="1297"/>
        <v>#REF!</v>
      </c>
    </row>
    <row r="330" spans="1:135" ht="16.5">
      <c r="A330" s="51" t="s">
        <v>1227</v>
      </c>
      <c r="B330" s="216" t="s">
        <v>31</v>
      </c>
      <c r="D330" s="222" t="s">
        <v>1077</v>
      </c>
      <c r="E330" s="216" t="s">
        <v>1042</v>
      </c>
      <c r="F330" s="216" t="s">
        <v>1090</v>
      </c>
      <c r="G330" s="411" t="s">
        <v>1284</v>
      </c>
      <c r="H330" s="226">
        <v>0</v>
      </c>
      <c r="I330" s="227">
        <v>0</v>
      </c>
      <c r="J330" s="225">
        <v>0</v>
      </c>
      <c r="K330" s="227">
        <v>0</v>
      </c>
      <c r="L330" s="20">
        <f t="shared" ref="L330" si="1536">+J330</f>
        <v>0</v>
      </c>
      <c r="M330" s="168" t="s">
        <v>1823</v>
      </c>
      <c r="N330" s="20">
        <f t="shared" ref="N330" si="1537">+L330</f>
        <v>0</v>
      </c>
      <c r="O330" s="168" t="s">
        <v>1823</v>
      </c>
      <c r="P330" s="20">
        <f t="shared" ref="P330" si="1538">+N330</f>
        <v>0</v>
      </c>
      <c r="Q330" s="168" t="s">
        <v>1823</v>
      </c>
      <c r="R330" s="560">
        <f>+T330</f>
        <v>1</v>
      </c>
      <c r="S330" s="559" t="s">
        <v>1823</v>
      </c>
      <c r="T330" s="226">
        <v>1</v>
      </c>
      <c r="U330" s="226">
        <v>0</v>
      </c>
      <c r="V330" s="523">
        <v>2</v>
      </c>
      <c r="W330" s="553">
        <v>0</v>
      </c>
      <c r="X330" s="340">
        <v>2</v>
      </c>
      <c r="Y330" s="340">
        <v>0</v>
      </c>
      <c r="Z330" s="642">
        <v>1</v>
      </c>
      <c r="AA330" s="643" t="s">
        <v>1823</v>
      </c>
      <c r="AB330" s="509">
        <v>2</v>
      </c>
      <c r="AC330" s="510">
        <v>0</v>
      </c>
      <c r="AD330" s="509">
        <v>1</v>
      </c>
      <c r="AE330" s="510">
        <v>0</v>
      </c>
      <c r="AF330" s="509">
        <v>0</v>
      </c>
      <c r="AG330" s="509">
        <v>0</v>
      </c>
      <c r="AH330" s="767" t="s">
        <v>1823</v>
      </c>
      <c r="AI330" s="768">
        <f>+AL330</f>
        <v>2</v>
      </c>
      <c r="AJ330" s="610"/>
      <c r="AK330" s="604">
        <v>0</v>
      </c>
      <c r="AL330" s="553">
        <v>2</v>
      </c>
      <c r="AM330" s="239">
        <v>0</v>
      </c>
      <c r="AN330" s="239">
        <v>1</v>
      </c>
      <c r="AO330" s="604">
        <v>1</v>
      </c>
      <c r="AP330" s="553">
        <v>1</v>
      </c>
      <c r="AQ330" s="239">
        <f>+AS330</f>
        <v>1</v>
      </c>
      <c r="AR330" s="242" t="s">
        <v>1823</v>
      </c>
      <c r="AS330" s="347">
        <v>1</v>
      </c>
      <c r="AT330" s="348">
        <v>0</v>
      </c>
      <c r="AU330" s="347">
        <v>0</v>
      </c>
      <c r="AV330" s="348">
        <v>0</v>
      </c>
      <c r="AW330" s="347">
        <v>0</v>
      </c>
      <c r="AX330" s="348">
        <v>0</v>
      </c>
      <c r="AY330" s="347">
        <v>0</v>
      </c>
      <c r="AZ330" s="348">
        <v>0</v>
      </c>
      <c r="BA330" s="241">
        <f t="shared" ref="BA330" si="1539">+AY330</f>
        <v>0</v>
      </c>
      <c r="BB330" s="242" t="s">
        <v>1823</v>
      </c>
      <c r="BC330" s="347">
        <v>0</v>
      </c>
      <c r="BD330" s="348">
        <v>0</v>
      </c>
      <c r="BE330" s="347">
        <v>0</v>
      </c>
      <c r="BF330" s="348">
        <v>0</v>
      </c>
      <c r="BG330" s="241">
        <f t="shared" ref="BG330" si="1540">+BE330</f>
        <v>0</v>
      </c>
      <c r="BH330" s="242" t="s">
        <v>1823</v>
      </c>
      <c r="BI330" s="241">
        <f t="shared" ref="BI330" si="1541">+BG330</f>
        <v>0</v>
      </c>
      <c r="BJ330" s="242" t="s">
        <v>1823</v>
      </c>
      <c r="BK330" s="241">
        <f t="shared" ref="BK330" si="1542">+BI330</f>
        <v>0</v>
      </c>
      <c r="BL330" s="242" t="s">
        <v>1823</v>
      </c>
      <c r="BM330" s="347">
        <v>0</v>
      </c>
      <c r="BN330" s="348">
        <v>0</v>
      </c>
      <c r="BO330" s="349"/>
      <c r="BP330" s="350"/>
      <c r="BQ330" s="351"/>
      <c r="BR330" s="350"/>
      <c r="BS330" s="351"/>
      <c r="BT330" s="350"/>
      <c r="BU330" s="351"/>
      <c r="BV330" s="350"/>
      <c r="BW330" s="351"/>
      <c r="BX330" s="350"/>
      <c r="BY330" s="351"/>
      <c r="BZ330" s="350"/>
      <c r="CA330" s="351"/>
      <c r="CB330" s="236" t="s">
        <v>712</v>
      </c>
      <c r="CC330" s="261"/>
      <c r="CE330" s="340"/>
      <c r="CF330" s="340"/>
      <c r="CT330" s="437">
        <f t="shared" si="1400"/>
        <v>0</v>
      </c>
      <c r="CU330" s="437">
        <f t="shared" si="1479"/>
        <v>0</v>
      </c>
      <c r="CV330" s="437">
        <f t="shared" si="1480"/>
        <v>0</v>
      </c>
      <c r="CW330" s="437">
        <f t="shared" si="1481"/>
        <v>0</v>
      </c>
      <c r="CX330" s="437">
        <f t="shared" si="1482"/>
        <v>0</v>
      </c>
      <c r="CY330" s="437">
        <f t="shared" si="1483"/>
        <v>1</v>
      </c>
      <c r="CZ330" s="437">
        <f t="shared" si="1484"/>
        <v>1</v>
      </c>
      <c r="DA330" s="437">
        <f t="shared" si="1485"/>
        <v>2</v>
      </c>
      <c r="DB330" s="437">
        <f t="shared" si="1486"/>
        <v>2</v>
      </c>
      <c r="DC330" s="437">
        <f t="shared" si="1487"/>
        <v>1</v>
      </c>
      <c r="DD330" s="437">
        <f t="shared" si="1488"/>
        <v>2</v>
      </c>
      <c r="DE330" s="437">
        <f t="shared" si="1489"/>
        <v>1</v>
      </c>
      <c r="DF330" s="437">
        <f t="shared" si="1490"/>
        <v>0</v>
      </c>
      <c r="DG330" s="496" t="e">
        <f t="shared" si="1527"/>
        <v>#VALUE!</v>
      </c>
      <c r="DH330" s="496">
        <f t="shared" si="1516"/>
        <v>2</v>
      </c>
      <c r="DI330" s="496">
        <f t="shared" si="1517"/>
        <v>1</v>
      </c>
      <c r="DJ330" s="496">
        <f t="shared" si="1518"/>
        <v>2</v>
      </c>
      <c r="DK330" s="437">
        <f t="shared" si="1519"/>
        <v>1</v>
      </c>
      <c r="DL330" s="633"/>
      <c r="DM330" s="633"/>
      <c r="DO330" s="447" t="e">
        <f t="shared" si="1281"/>
        <v>#REF!</v>
      </c>
      <c r="DP330" s="447" t="e">
        <f t="shared" si="1282"/>
        <v>#REF!</v>
      </c>
      <c r="DQ330" s="447" t="e">
        <f t="shared" si="1283"/>
        <v>#REF!</v>
      </c>
      <c r="DR330" s="447" t="e">
        <f t="shared" si="1284"/>
        <v>#REF!</v>
      </c>
      <c r="DS330" s="447" t="e">
        <f t="shared" si="1285"/>
        <v>#REF!</v>
      </c>
      <c r="DT330" s="447" t="e">
        <f t="shared" si="1286"/>
        <v>#REF!</v>
      </c>
      <c r="DU330" s="447" t="e">
        <f t="shared" si="1287"/>
        <v>#REF!</v>
      </c>
      <c r="DV330" s="447" t="e">
        <f t="shared" si="1288"/>
        <v>#REF!</v>
      </c>
      <c r="DW330" s="447" t="e">
        <f t="shared" si="1289"/>
        <v>#REF!</v>
      </c>
      <c r="DX330" s="447" t="e">
        <f t="shared" si="1290"/>
        <v>#REF!</v>
      </c>
      <c r="DY330" s="447" t="e">
        <f t="shared" si="1291"/>
        <v>#REF!</v>
      </c>
      <c r="DZ330" s="447" t="e">
        <f t="shared" si="1292"/>
        <v>#REF!</v>
      </c>
      <c r="EA330" s="447" t="e">
        <f t="shared" si="1293"/>
        <v>#VALUE!</v>
      </c>
      <c r="EB330" s="447" t="e">
        <f t="shared" si="1294"/>
        <v>#REF!</v>
      </c>
      <c r="EC330" s="447" t="e">
        <f t="shared" si="1295"/>
        <v>#VALUE!</v>
      </c>
      <c r="ED330" s="447" t="e">
        <f t="shared" si="1296"/>
        <v>#REF!</v>
      </c>
      <c r="EE330" s="240" t="e">
        <f t="shared" si="1297"/>
        <v>#REF!</v>
      </c>
    </row>
    <row r="331" spans="1:135" ht="16.5">
      <c r="A331" s="51" t="s">
        <v>1227</v>
      </c>
      <c r="B331" s="216" t="s">
        <v>31</v>
      </c>
      <c r="D331" s="222" t="s">
        <v>1077</v>
      </c>
      <c r="E331" s="216" t="s">
        <v>1042</v>
      </c>
      <c r="F331" s="216" t="s">
        <v>1090</v>
      </c>
      <c r="G331" s="411" t="s">
        <v>1285</v>
      </c>
      <c r="H331" s="226">
        <v>0</v>
      </c>
      <c r="I331" s="227">
        <v>0</v>
      </c>
      <c r="J331" s="225">
        <v>0</v>
      </c>
      <c r="K331" s="227">
        <v>0</v>
      </c>
      <c r="L331" s="20">
        <f t="shared" ref="L331" si="1543">+J331</f>
        <v>0</v>
      </c>
      <c r="M331" s="168" t="s">
        <v>1823</v>
      </c>
      <c r="N331" s="20">
        <f t="shared" ref="N331" si="1544">+L331</f>
        <v>0</v>
      </c>
      <c r="O331" s="168" t="s">
        <v>1823</v>
      </c>
      <c r="P331" s="20">
        <f t="shared" ref="P331" si="1545">+N331</f>
        <v>0</v>
      </c>
      <c r="Q331" s="168" t="s">
        <v>1823</v>
      </c>
      <c r="R331" s="20">
        <f t="shared" ref="R331" si="1546">+P331</f>
        <v>0</v>
      </c>
      <c r="S331" s="168" t="s">
        <v>1823</v>
      </c>
      <c r="T331" s="226">
        <v>0</v>
      </c>
      <c r="U331" s="226">
        <v>0</v>
      </c>
      <c r="V331" s="523">
        <v>0</v>
      </c>
      <c r="W331" s="553">
        <v>0</v>
      </c>
      <c r="X331" s="340">
        <v>0</v>
      </c>
      <c r="Y331" s="340">
        <v>0</v>
      </c>
      <c r="Z331" s="642">
        <v>0</v>
      </c>
      <c r="AA331" s="643" t="s">
        <v>1823</v>
      </c>
      <c r="AB331" s="509">
        <v>0</v>
      </c>
      <c r="AC331" s="510">
        <v>0</v>
      </c>
      <c r="AD331" s="509">
        <v>0</v>
      </c>
      <c r="AE331" s="510">
        <v>0</v>
      </c>
      <c r="AF331" s="509">
        <v>0</v>
      </c>
      <c r="AG331" s="509">
        <v>0</v>
      </c>
      <c r="AH331" s="767" t="s">
        <v>1823</v>
      </c>
      <c r="AI331" s="768">
        <f>+AL331</f>
        <v>2</v>
      </c>
      <c r="AJ331" s="610"/>
      <c r="AK331" s="604">
        <v>0</v>
      </c>
      <c r="AL331" s="553">
        <v>2</v>
      </c>
      <c r="AM331" s="239">
        <v>0</v>
      </c>
      <c r="AN331" s="252" t="s">
        <v>1823</v>
      </c>
      <c r="AO331" s="604">
        <v>0</v>
      </c>
      <c r="AP331" s="553">
        <v>0</v>
      </c>
      <c r="AQ331" s="239">
        <f>+AS331</f>
        <v>0</v>
      </c>
      <c r="AR331" s="242" t="s">
        <v>1823</v>
      </c>
      <c r="AS331" s="341">
        <v>0</v>
      </c>
      <c r="AT331" s="339">
        <v>0</v>
      </c>
      <c r="AU331" s="341">
        <v>0</v>
      </c>
      <c r="AV331" s="339">
        <v>0</v>
      </c>
      <c r="AW331" s="347">
        <v>0</v>
      </c>
      <c r="AX331" s="348">
        <v>0</v>
      </c>
      <c r="AY331" s="347">
        <v>0</v>
      </c>
      <c r="AZ331" s="348">
        <v>0</v>
      </c>
      <c r="BA331" s="241">
        <f t="shared" ref="BA331" si="1547">+AY331</f>
        <v>0</v>
      </c>
      <c r="BB331" s="242" t="s">
        <v>1823</v>
      </c>
      <c r="BC331" s="347">
        <v>0</v>
      </c>
      <c r="BD331" s="348">
        <v>0</v>
      </c>
      <c r="BE331" s="347">
        <v>0</v>
      </c>
      <c r="BF331" s="348">
        <v>0</v>
      </c>
      <c r="BG331" s="241">
        <f t="shared" ref="BG331" si="1548">+BE331</f>
        <v>0</v>
      </c>
      <c r="BH331" s="242" t="s">
        <v>1823</v>
      </c>
      <c r="BI331" s="347">
        <v>0</v>
      </c>
      <c r="BJ331" s="348">
        <v>0</v>
      </c>
      <c r="BK331" s="241">
        <f t="shared" ref="BK331" si="1549">+BI331</f>
        <v>0</v>
      </c>
      <c r="BL331" s="242" t="s">
        <v>1823</v>
      </c>
      <c r="BM331" s="241">
        <f t="shared" ref="BM331" si="1550">+BK331</f>
        <v>0</v>
      </c>
      <c r="BN331" s="242" t="s">
        <v>1823</v>
      </c>
      <c r="BO331" s="349"/>
      <c r="BP331" s="350"/>
      <c r="BQ331" s="351"/>
      <c r="BR331" s="350"/>
      <c r="BS331" s="351"/>
      <c r="BT331" s="350"/>
      <c r="BU331" s="351"/>
      <c r="BV331" s="350"/>
      <c r="BW331" s="351"/>
      <c r="BX331" s="350"/>
      <c r="BY331" s="351"/>
      <c r="BZ331" s="350"/>
      <c r="CA331" s="351"/>
      <c r="CB331" s="236" t="s">
        <v>712</v>
      </c>
      <c r="CC331" s="261"/>
      <c r="CE331" s="340"/>
      <c r="CF331" s="340"/>
      <c r="CT331" s="437">
        <f t="shared" si="1400"/>
        <v>0</v>
      </c>
      <c r="CU331" s="437">
        <f t="shared" si="1479"/>
        <v>0</v>
      </c>
      <c r="CV331" s="437">
        <f t="shared" si="1480"/>
        <v>0</v>
      </c>
      <c r="CW331" s="437">
        <f t="shared" si="1481"/>
        <v>0</v>
      </c>
      <c r="CX331" s="437">
        <f t="shared" si="1482"/>
        <v>0</v>
      </c>
      <c r="CY331" s="437">
        <f t="shared" si="1483"/>
        <v>0</v>
      </c>
      <c r="CZ331" s="437">
        <f t="shared" si="1484"/>
        <v>0</v>
      </c>
      <c r="DA331" s="437">
        <f t="shared" si="1485"/>
        <v>0</v>
      </c>
      <c r="DB331" s="437">
        <f t="shared" si="1486"/>
        <v>0</v>
      </c>
      <c r="DC331" s="437">
        <f t="shared" si="1487"/>
        <v>0</v>
      </c>
      <c r="DD331" s="437">
        <f t="shared" si="1488"/>
        <v>0</v>
      </c>
      <c r="DE331" s="437">
        <f t="shared" si="1489"/>
        <v>0</v>
      </c>
      <c r="DF331" s="437">
        <f t="shared" si="1490"/>
        <v>0</v>
      </c>
      <c r="DG331" s="496" t="e">
        <f t="shared" si="1527"/>
        <v>#VALUE!</v>
      </c>
      <c r="DH331" s="496">
        <f t="shared" si="1516"/>
        <v>2</v>
      </c>
      <c r="DI331" s="496">
        <f t="shared" si="1517"/>
        <v>0</v>
      </c>
      <c r="DJ331" s="496">
        <f t="shared" si="1518"/>
        <v>0</v>
      </c>
      <c r="DK331" s="437">
        <f t="shared" si="1519"/>
        <v>0</v>
      </c>
      <c r="DL331" s="633"/>
      <c r="DM331" s="633"/>
      <c r="DO331" s="447" t="e">
        <f t="shared" si="1281"/>
        <v>#REF!</v>
      </c>
      <c r="DP331" s="447" t="e">
        <f t="shared" si="1282"/>
        <v>#REF!</v>
      </c>
      <c r="DQ331" s="447" t="e">
        <f t="shared" si="1283"/>
        <v>#REF!</v>
      </c>
      <c r="DR331" s="447" t="e">
        <f t="shared" si="1284"/>
        <v>#REF!</v>
      </c>
      <c r="DS331" s="447" t="e">
        <f t="shared" si="1285"/>
        <v>#REF!</v>
      </c>
      <c r="DT331" s="447" t="e">
        <f t="shared" si="1286"/>
        <v>#REF!</v>
      </c>
      <c r="DU331" s="447" t="e">
        <f t="shared" si="1287"/>
        <v>#REF!</v>
      </c>
      <c r="DV331" s="447" t="e">
        <f t="shared" si="1288"/>
        <v>#REF!</v>
      </c>
      <c r="DW331" s="447" t="e">
        <f t="shared" si="1289"/>
        <v>#REF!</v>
      </c>
      <c r="DX331" s="447" t="e">
        <f t="shared" si="1290"/>
        <v>#REF!</v>
      </c>
      <c r="DY331" s="447" t="e">
        <f t="shared" si="1291"/>
        <v>#REF!</v>
      </c>
      <c r="DZ331" s="447" t="e">
        <f t="shared" si="1292"/>
        <v>#REF!</v>
      </c>
      <c r="EA331" s="447" t="e">
        <f t="shared" si="1293"/>
        <v>#VALUE!</v>
      </c>
      <c r="EB331" s="447" t="e">
        <f t="shared" si="1294"/>
        <v>#REF!</v>
      </c>
      <c r="EC331" s="447" t="e">
        <f t="shared" si="1295"/>
        <v>#VALUE!</v>
      </c>
      <c r="ED331" s="447" t="e">
        <f t="shared" si="1296"/>
        <v>#REF!</v>
      </c>
      <c r="EE331" s="240" t="e">
        <f t="shared" si="1297"/>
        <v>#REF!</v>
      </c>
    </row>
    <row r="332" spans="1:135" ht="16.5">
      <c r="A332" s="51" t="s">
        <v>1227</v>
      </c>
      <c r="B332" s="216" t="s">
        <v>31</v>
      </c>
      <c r="D332" s="222" t="s">
        <v>1077</v>
      </c>
      <c r="E332" s="216" t="s">
        <v>1042</v>
      </c>
      <c r="F332" s="216" t="s">
        <v>1090</v>
      </c>
      <c r="G332" s="411" t="s">
        <v>1286</v>
      </c>
      <c r="H332" s="226">
        <v>0</v>
      </c>
      <c r="I332" s="227">
        <v>0</v>
      </c>
      <c r="J332" s="20">
        <f t="shared" ref="J332" si="1551">+H332</f>
        <v>0</v>
      </c>
      <c r="K332" s="168" t="s">
        <v>1823</v>
      </c>
      <c r="L332" s="20">
        <f t="shared" ref="L332" si="1552">+J332</f>
        <v>0</v>
      </c>
      <c r="M332" s="168" t="s">
        <v>1823</v>
      </c>
      <c r="N332" s="20">
        <f t="shared" ref="N332" si="1553">+L332</f>
        <v>0</v>
      </c>
      <c r="O332" s="168" t="s">
        <v>1823</v>
      </c>
      <c r="P332" s="20">
        <f t="shared" ref="P332" si="1554">+N332</f>
        <v>0</v>
      </c>
      <c r="Q332" s="168" t="s">
        <v>1823</v>
      </c>
      <c r="R332" s="20">
        <f t="shared" ref="R332" si="1555">+P332</f>
        <v>0</v>
      </c>
      <c r="S332" s="168" t="s">
        <v>1823</v>
      </c>
      <c r="T332" s="226">
        <v>0</v>
      </c>
      <c r="U332" s="226">
        <v>0</v>
      </c>
      <c r="V332" s="523">
        <v>0</v>
      </c>
      <c r="W332" s="553">
        <v>0</v>
      </c>
      <c r="X332" s="340">
        <v>0</v>
      </c>
      <c r="Y332" s="340">
        <v>0</v>
      </c>
      <c r="Z332" s="642">
        <v>0</v>
      </c>
      <c r="AA332" s="643" t="s">
        <v>1823</v>
      </c>
      <c r="AB332" s="509">
        <v>1</v>
      </c>
      <c r="AC332" s="510">
        <v>0</v>
      </c>
      <c r="AD332" s="509">
        <v>1</v>
      </c>
      <c r="AE332" s="510">
        <v>0</v>
      </c>
      <c r="AF332" s="509">
        <v>1</v>
      </c>
      <c r="AG332" s="509">
        <v>0</v>
      </c>
      <c r="AH332" s="825">
        <f>+AK332</f>
        <v>2</v>
      </c>
      <c r="AI332" s="826" t="s">
        <v>1823</v>
      </c>
      <c r="AJ332" s="610"/>
      <c r="AK332" s="604">
        <v>2</v>
      </c>
      <c r="AL332" s="553">
        <v>0</v>
      </c>
      <c r="AM332" s="239">
        <v>0</v>
      </c>
      <c r="AN332" s="252" t="s">
        <v>1823</v>
      </c>
      <c r="AO332" s="604">
        <v>0</v>
      </c>
      <c r="AP332" s="553">
        <v>0</v>
      </c>
      <c r="AQ332" s="239">
        <f>+AS332</f>
        <v>0</v>
      </c>
      <c r="AR332" s="242" t="s">
        <v>1823</v>
      </c>
      <c r="AS332" s="341">
        <v>0</v>
      </c>
      <c r="AT332" s="339">
        <v>0</v>
      </c>
      <c r="AU332" s="341">
        <v>0</v>
      </c>
      <c r="AV332" s="339">
        <v>0</v>
      </c>
      <c r="AW332" s="347">
        <v>0</v>
      </c>
      <c r="AX332" s="348">
        <v>0</v>
      </c>
      <c r="AY332" s="347">
        <v>0</v>
      </c>
      <c r="AZ332" s="348">
        <v>0</v>
      </c>
      <c r="BA332" s="241">
        <f t="shared" ref="BA332" si="1556">+AY332</f>
        <v>0</v>
      </c>
      <c r="BB332" s="242" t="s">
        <v>1823</v>
      </c>
      <c r="BC332" s="241">
        <f t="shared" ref="BC332" si="1557">+BA332</f>
        <v>0</v>
      </c>
      <c r="BD332" s="242" t="s">
        <v>1823</v>
      </c>
      <c r="BE332" s="347">
        <v>0</v>
      </c>
      <c r="BF332" s="348">
        <v>0</v>
      </c>
      <c r="BG332" s="241">
        <f t="shared" ref="BG332" si="1558">+BE332</f>
        <v>0</v>
      </c>
      <c r="BH332" s="242" t="s">
        <v>1823</v>
      </c>
      <c r="BI332" s="347">
        <v>0</v>
      </c>
      <c r="BJ332" s="348">
        <v>0</v>
      </c>
      <c r="BK332" s="241">
        <f t="shared" ref="BK332" si="1559">+BI332</f>
        <v>0</v>
      </c>
      <c r="BL332" s="242" t="s">
        <v>1823</v>
      </c>
      <c r="BM332" s="241">
        <f t="shared" ref="BM332" si="1560">+BK332</f>
        <v>0</v>
      </c>
      <c r="BN332" s="242" t="s">
        <v>1823</v>
      </c>
      <c r="BO332" s="349"/>
      <c r="BP332" s="350"/>
      <c r="BQ332" s="351"/>
      <c r="BR332" s="350"/>
      <c r="BS332" s="351"/>
      <c r="BT332" s="350"/>
      <c r="BU332" s="351"/>
      <c r="BV332" s="350"/>
      <c r="BW332" s="351"/>
      <c r="BX332" s="350"/>
      <c r="BY332" s="351"/>
      <c r="BZ332" s="350"/>
      <c r="CA332" s="351"/>
      <c r="CB332" s="236" t="s">
        <v>712</v>
      </c>
      <c r="CC332" s="261"/>
      <c r="CE332" s="340"/>
      <c r="CF332" s="340"/>
      <c r="CT332" s="437">
        <f t="shared" si="1400"/>
        <v>0</v>
      </c>
      <c r="CU332" s="437">
        <f t="shared" si="1479"/>
        <v>0</v>
      </c>
      <c r="CV332" s="437">
        <f t="shared" si="1480"/>
        <v>0</v>
      </c>
      <c r="CW332" s="437">
        <f t="shared" si="1481"/>
        <v>0</v>
      </c>
      <c r="CX332" s="437">
        <f t="shared" si="1482"/>
        <v>0</v>
      </c>
      <c r="CY332" s="437">
        <f t="shared" si="1483"/>
        <v>0</v>
      </c>
      <c r="CZ332" s="437">
        <f t="shared" si="1484"/>
        <v>0</v>
      </c>
      <c r="DA332" s="437">
        <f t="shared" si="1485"/>
        <v>0</v>
      </c>
      <c r="DB332" s="437">
        <f t="shared" si="1486"/>
        <v>0</v>
      </c>
      <c r="DC332" s="437">
        <f t="shared" si="1487"/>
        <v>0</v>
      </c>
      <c r="DD332" s="437">
        <f t="shared" si="1488"/>
        <v>1</v>
      </c>
      <c r="DE332" s="437">
        <f t="shared" si="1489"/>
        <v>1</v>
      </c>
      <c r="DF332" s="437">
        <f t="shared" si="1490"/>
        <v>1</v>
      </c>
      <c r="DG332" s="496">
        <f t="shared" si="1527"/>
        <v>2</v>
      </c>
      <c r="DH332" s="496">
        <f t="shared" si="1516"/>
        <v>2</v>
      </c>
      <c r="DI332" s="496">
        <f t="shared" si="1517"/>
        <v>0</v>
      </c>
      <c r="DJ332" s="496">
        <f t="shared" si="1518"/>
        <v>0</v>
      </c>
      <c r="DK332" s="437">
        <f t="shared" si="1519"/>
        <v>0</v>
      </c>
      <c r="DL332" s="633"/>
      <c r="DM332" s="633"/>
      <c r="DO332" s="447" t="e">
        <f t="shared" si="1281"/>
        <v>#REF!</v>
      </c>
      <c r="DP332" s="447" t="e">
        <f t="shared" si="1282"/>
        <v>#REF!</v>
      </c>
      <c r="DQ332" s="447" t="e">
        <f t="shared" si="1283"/>
        <v>#REF!</v>
      </c>
      <c r="DR332" s="447" t="e">
        <f t="shared" si="1284"/>
        <v>#REF!</v>
      </c>
      <c r="DS332" s="447" t="e">
        <f t="shared" si="1285"/>
        <v>#REF!</v>
      </c>
      <c r="DT332" s="447" t="e">
        <f t="shared" si="1286"/>
        <v>#REF!</v>
      </c>
      <c r="DU332" s="447" t="e">
        <f t="shared" si="1287"/>
        <v>#REF!</v>
      </c>
      <c r="DV332" s="447" t="e">
        <f t="shared" si="1288"/>
        <v>#REF!</v>
      </c>
      <c r="DW332" s="447" t="e">
        <f t="shared" si="1289"/>
        <v>#REF!</v>
      </c>
      <c r="DX332" s="447" t="e">
        <f t="shared" si="1290"/>
        <v>#REF!</v>
      </c>
      <c r="DY332" s="447" t="e">
        <f t="shared" si="1291"/>
        <v>#REF!</v>
      </c>
      <c r="DZ332" s="447" t="e">
        <f t="shared" si="1292"/>
        <v>#REF!</v>
      </c>
      <c r="EA332" s="447" t="e">
        <f t="shared" si="1293"/>
        <v>#VALUE!</v>
      </c>
      <c r="EB332" s="447" t="e">
        <f t="shared" si="1294"/>
        <v>#REF!</v>
      </c>
      <c r="EC332" s="447" t="e">
        <f t="shared" si="1295"/>
        <v>#VALUE!</v>
      </c>
      <c r="ED332" s="447" t="e">
        <f t="shared" si="1296"/>
        <v>#REF!</v>
      </c>
      <c r="EE332" s="240" t="e">
        <f t="shared" si="1297"/>
        <v>#REF!</v>
      </c>
    </row>
    <row r="333" spans="1:135" ht="16.5">
      <c r="A333" s="51" t="s">
        <v>1227</v>
      </c>
      <c r="B333" s="216" t="s">
        <v>31</v>
      </c>
      <c r="D333" s="222" t="s">
        <v>1077</v>
      </c>
      <c r="E333" s="216" t="s">
        <v>1042</v>
      </c>
      <c r="F333" s="216" t="s">
        <v>1090</v>
      </c>
      <c r="G333" s="411" t="s">
        <v>1287</v>
      </c>
      <c r="H333" s="226">
        <v>0</v>
      </c>
      <c r="I333" s="227">
        <v>0</v>
      </c>
      <c r="J333" s="20">
        <f t="shared" ref="J333" si="1561">+H333</f>
        <v>0</v>
      </c>
      <c r="K333" s="168" t="s">
        <v>1823</v>
      </c>
      <c r="L333" s="20">
        <f t="shared" ref="L333" si="1562">+J333</f>
        <v>0</v>
      </c>
      <c r="M333" s="168" t="s">
        <v>1823</v>
      </c>
      <c r="N333" s="225">
        <v>0</v>
      </c>
      <c r="O333" s="227">
        <v>0</v>
      </c>
      <c r="P333" s="225">
        <v>0</v>
      </c>
      <c r="Q333" s="227">
        <v>0</v>
      </c>
      <c r="R333" s="20">
        <f t="shared" ref="R333" si="1563">+P333</f>
        <v>0</v>
      </c>
      <c r="S333" s="168" t="s">
        <v>1823</v>
      </c>
      <c r="T333" s="226">
        <v>0</v>
      </c>
      <c r="U333" s="226">
        <v>0</v>
      </c>
      <c r="V333" s="523">
        <v>0</v>
      </c>
      <c r="W333" s="553">
        <v>0</v>
      </c>
      <c r="X333" s="340">
        <v>0</v>
      </c>
      <c r="Y333" s="340">
        <v>0</v>
      </c>
      <c r="Z333" s="642">
        <v>0</v>
      </c>
      <c r="AA333" s="643" t="s">
        <v>1823</v>
      </c>
      <c r="AB333" s="342" t="s">
        <v>1169</v>
      </c>
      <c r="AC333" s="606"/>
      <c r="AD333" s="605" t="s">
        <v>1169</v>
      </c>
      <c r="AE333" s="606"/>
      <c r="AF333" s="605" t="s">
        <v>1169</v>
      </c>
      <c r="AG333" s="342"/>
      <c r="AH333" s="642">
        <v>0</v>
      </c>
      <c r="AI333" s="643" t="s">
        <v>1823</v>
      </c>
      <c r="AJ333" s="610"/>
      <c r="AK333" s="605" t="s">
        <v>1169</v>
      </c>
      <c r="AL333" s="606"/>
      <c r="AM333" s="342" t="s">
        <v>1169</v>
      </c>
      <c r="AN333" s="342"/>
      <c r="AO333" s="605" t="s">
        <v>1169</v>
      </c>
      <c r="AP333" s="606"/>
      <c r="AQ333" s="342" t="s">
        <v>1169</v>
      </c>
      <c r="AR333" s="343"/>
      <c r="AS333" s="342" t="s">
        <v>1169</v>
      </c>
      <c r="AT333" s="352"/>
      <c r="AU333" s="342" t="s">
        <v>1169</v>
      </c>
      <c r="AV333" s="352"/>
      <c r="AW333" s="1015"/>
      <c r="AX333" s="352"/>
      <c r="AY333" s="1015"/>
      <c r="AZ333" s="352"/>
      <c r="BA333" s="1015"/>
      <c r="BB333" s="1015"/>
      <c r="BC333" s="1015"/>
      <c r="BD333" s="1015"/>
      <c r="BE333" s="1015"/>
      <c r="BF333" s="1015"/>
      <c r="BG333" s="1015"/>
      <c r="BH333" s="1015"/>
      <c r="BI333" s="1015"/>
      <c r="BJ333" s="352"/>
      <c r="BK333" s="1015"/>
      <c r="BL333" s="1015"/>
      <c r="BM333" s="1015"/>
      <c r="BN333" s="1015"/>
      <c r="BO333" s="349"/>
      <c r="BP333" s="350"/>
      <c r="BQ333" s="351"/>
      <c r="BR333" s="350"/>
      <c r="BS333" s="351"/>
      <c r="BT333" s="350"/>
      <c r="BU333" s="351"/>
      <c r="BV333" s="350"/>
      <c r="BW333" s="351"/>
      <c r="BX333" s="350"/>
      <c r="BY333" s="351"/>
      <c r="BZ333" s="350"/>
      <c r="CA333" s="351"/>
      <c r="CB333" s="236" t="s">
        <v>1084</v>
      </c>
      <c r="CC333" s="261"/>
      <c r="CE333" s="340"/>
      <c r="CF333" s="340"/>
      <c r="CT333" s="437">
        <f t="shared" si="1400"/>
        <v>0</v>
      </c>
      <c r="CU333" s="437">
        <f t="shared" si="1479"/>
        <v>0</v>
      </c>
      <c r="CV333" s="437">
        <f t="shared" si="1480"/>
        <v>0</v>
      </c>
      <c r="CW333" s="437">
        <f t="shared" si="1481"/>
        <v>0</v>
      </c>
      <c r="CX333" s="437">
        <f t="shared" si="1482"/>
        <v>0</v>
      </c>
      <c r="CY333" s="437">
        <f t="shared" si="1483"/>
        <v>0</v>
      </c>
      <c r="CZ333" s="437">
        <f t="shared" si="1484"/>
        <v>0</v>
      </c>
      <c r="DA333" s="437">
        <f t="shared" si="1485"/>
        <v>0</v>
      </c>
      <c r="DB333" s="437">
        <f t="shared" si="1486"/>
        <v>0</v>
      </c>
      <c r="DC333" s="437">
        <f t="shared" si="1487"/>
        <v>0</v>
      </c>
      <c r="DD333" s="437"/>
      <c r="DE333" s="437"/>
      <c r="DF333" s="437"/>
      <c r="DG333" s="496">
        <f t="shared" si="1527"/>
        <v>0</v>
      </c>
      <c r="DH333" s="496">
        <v>0</v>
      </c>
      <c r="DI333" s="496"/>
      <c r="DJ333" s="496">
        <v>0</v>
      </c>
      <c r="DK333" s="437"/>
      <c r="DL333" s="633"/>
      <c r="DM333" s="633"/>
      <c r="DO333" s="447" t="e">
        <f t="shared" si="1281"/>
        <v>#REF!</v>
      </c>
      <c r="DP333" s="447" t="e">
        <f t="shared" si="1282"/>
        <v>#REF!</v>
      </c>
      <c r="DQ333" s="447" t="e">
        <f t="shared" si="1283"/>
        <v>#REF!</v>
      </c>
      <c r="DR333" s="447" t="e">
        <f t="shared" si="1284"/>
        <v>#REF!</v>
      </c>
      <c r="DS333" s="447" t="e">
        <f t="shared" si="1285"/>
        <v>#REF!</v>
      </c>
      <c r="DT333" s="447" t="e">
        <f t="shared" si="1286"/>
        <v>#REF!</v>
      </c>
      <c r="DU333" s="447" t="e">
        <f t="shared" si="1287"/>
        <v>#REF!</v>
      </c>
      <c r="DV333" s="447" t="e">
        <f t="shared" si="1288"/>
        <v>#REF!</v>
      </c>
      <c r="DW333" s="447" t="e">
        <f t="shared" si="1289"/>
        <v>#REF!</v>
      </c>
      <c r="DX333" s="447" t="e">
        <f t="shared" si="1290"/>
        <v>#REF!</v>
      </c>
      <c r="DY333" s="447" t="e">
        <f t="shared" si="1291"/>
        <v>#REF!</v>
      </c>
      <c r="DZ333" s="447" t="e">
        <f t="shared" si="1292"/>
        <v>#REF!</v>
      </c>
      <c r="EA333" s="447" t="e">
        <f t="shared" si="1293"/>
        <v>#VALUE!</v>
      </c>
      <c r="EB333" s="447" t="e">
        <f t="shared" si="1294"/>
        <v>#REF!</v>
      </c>
      <c r="EC333" s="447" t="e">
        <f t="shared" si="1295"/>
        <v>#VALUE!</v>
      </c>
      <c r="ED333" s="447" t="e">
        <f t="shared" si="1296"/>
        <v>#REF!</v>
      </c>
      <c r="EE333" s="240" t="e">
        <f t="shared" si="1297"/>
        <v>#REF!</v>
      </c>
    </row>
    <row r="334" spans="1:135" ht="16.5">
      <c r="A334" s="216" t="s">
        <v>1227</v>
      </c>
      <c r="B334" s="216" t="s">
        <v>31</v>
      </c>
      <c r="D334" s="222" t="s">
        <v>1077</v>
      </c>
      <c r="E334" s="216" t="s">
        <v>1094</v>
      </c>
      <c r="F334" s="216" t="s">
        <v>1090</v>
      </c>
      <c r="G334" s="411" t="s">
        <v>1727</v>
      </c>
      <c r="H334" s="226">
        <v>0</v>
      </c>
      <c r="I334" s="227">
        <v>0</v>
      </c>
      <c r="J334" s="241">
        <f t="shared" ref="J334" si="1564">+H334</f>
        <v>0</v>
      </c>
      <c r="K334" s="242" t="s">
        <v>1823</v>
      </c>
      <c r="L334" s="241">
        <f t="shared" ref="L334" si="1565">+J334</f>
        <v>0</v>
      </c>
      <c r="M334" s="242" t="s">
        <v>1823</v>
      </c>
      <c r="N334" s="241">
        <f t="shared" ref="N334" si="1566">+L334</f>
        <v>0</v>
      </c>
      <c r="O334" s="242" t="s">
        <v>1823</v>
      </c>
      <c r="P334" s="241">
        <f t="shared" ref="P334" si="1567">+N334</f>
        <v>0</v>
      </c>
      <c r="Q334" s="242" t="s">
        <v>1823</v>
      </c>
      <c r="R334" s="241">
        <f t="shared" ref="R334" si="1568">+P334</f>
        <v>0</v>
      </c>
      <c r="S334" s="242" t="s">
        <v>1823</v>
      </c>
      <c r="T334" s="226">
        <v>0</v>
      </c>
      <c r="U334" s="226">
        <v>0</v>
      </c>
      <c r="V334" s="523">
        <v>0</v>
      </c>
      <c r="W334" s="524">
        <v>0</v>
      </c>
      <c r="X334" s="226">
        <v>0</v>
      </c>
      <c r="Y334" s="226">
        <v>0</v>
      </c>
      <c r="Z334" s="644">
        <f t="shared" ref="Z334" si="1569">+V334</f>
        <v>0</v>
      </c>
      <c r="AA334" s="645" t="s">
        <v>1823</v>
      </c>
      <c r="AB334" s="279">
        <v>0</v>
      </c>
      <c r="AC334" s="284">
        <v>0</v>
      </c>
      <c r="AD334" s="283">
        <v>0</v>
      </c>
      <c r="AE334" s="284">
        <v>0</v>
      </c>
      <c r="AF334" s="279">
        <v>0</v>
      </c>
      <c r="AG334" s="279">
        <v>0</v>
      </c>
      <c r="AH334" s="825">
        <f>+AK334</f>
        <v>2</v>
      </c>
      <c r="AI334" s="826" t="s">
        <v>1823</v>
      </c>
      <c r="AJ334" s="610"/>
      <c r="AK334" s="604">
        <v>2</v>
      </c>
      <c r="AL334" s="553"/>
      <c r="AM334" s="239">
        <v>0</v>
      </c>
      <c r="AN334" s="252" t="s">
        <v>1823</v>
      </c>
      <c r="AO334" s="604">
        <v>0</v>
      </c>
      <c r="AP334" s="553">
        <v>0</v>
      </c>
      <c r="AQ334" s="239">
        <f>+AS334</f>
        <v>0</v>
      </c>
      <c r="AR334" s="242" t="s">
        <v>1823</v>
      </c>
      <c r="AS334" s="341">
        <v>0</v>
      </c>
      <c r="AT334" s="339">
        <v>0</v>
      </c>
      <c r="AU334" s="341">
        <v>0</v>
      </c>
      <c r="AV334" s="339">
        <v>0</v>
      </c>
      <c r="AW334" s="347">
        <v>0</v>
      </c>
      <c r="AX334" s="348">
        <v>0</v>
      </c>
      <c r="AY334" s="347">
        <v>0</v>
      </c>
      <c r="AZ334" s="348">
        <v>0</v>
      </c>
      <c r="BA334" s="241">
        <f t="shared" ref="BA334" si="1570">+AY334</f>
        <v>0</v>
      </c>
      <c r="BB334" s="242" t="s">
        <v>1823</v>
      </c>
      <c r="BC334" s="241">
        <f t="shared" ref="BC334" si="1571">+BA334</f>
        <v>0</v>
      </c>
      <c r="BD334" s="242" t="s">
        <v>1823</v>
      </c>
      <c r="BE334" s="347">
        <v>0</v>
      </c>
      <c r="BF334" s="348">
        <v>0</v>
      </c>
      <c r="BG334" s="241">
        <f t="shared" ref="BG334" si="1572">+BE334</f>
        <v>0</v>
      </c>
      <c r="BH334" s="242" t="s">
        <v>1823</v>
      </c>
      <c r="BI334" s="347">
        <v>0</v>
      </c>
      <c r="BJ334" s="348">
        <v>0</v>
      </c>
      <c r="BK334" s="241">
        <f t="shared" ref="BK334" si="1573">+BI334</f>
        <v>0</v>
      </c>
      <c r="BL334" s="242" t="s">
        <v>1823</v>
      </c>
      <c r="BM334" s="241">
        <f t="shared" ref="BM334" si="1574">+BK334</f>
        <v>0</v>
      </c>
      <c r="BN334" s="242" t="s">
        <v>1823</v>
      </c>
      <c r="BO334" s="349"/>
      <c r="BP334" s="350"/>
      <c r="BQ334" s="351"/>
      <c r="BR334" s="350"/>
      <c r="BS334" s="351"/>
      <c r="BT334" s="350"/>
      <c r="BU334" s="351"/>
      <c r="BV334" s="350"/>
      <c r="BW334" s="351"/>
      <c r="BX334" s="350"/>
      <c r="BY334" s="351"/>
      <c r="BZ334" s="350"/>
      <c r="CA334" s="351"/>
      <c r="CB334" s="236" t="s">
        <v>934</v>
      </c>
      <c r="CC334" s="261"/>
      <c r="CE334" s="340"/>
      <c r="CF334" s="340"/>
      <c r="CQ334" s="240">
        <f>MAX(H334:AI334)</f>
        <v>2</v>
      </c>
      <c r="CT334" s="437">
        <f t="shared" si="1400"/>
        <v>0</v>
      </c>
      <c r="CU334" s="437">
        <f t="shared" si="1479"/>
        <v>0</v>
      </c>
      <c r="CV334" s="437">
        <f t="shared" si="1480"/>
        <v>0</v>
      </c>
      <c r="CW334" s="437">
        <f t="shared" si="1481"/>
        <v>0</v>
      </c>
      <c r="CX334" s="437">
        <f t="shared" si="1482"/>
        <v>0</v>
      </c>
      <c r="CY334" s="437">
        <f t="shared" si="1483"/>
        <v>0</v>
      </c>
      <c r="CZ334" s="437">
        <f t="shared" si="1484"/>
        <v>0</v>
      </c>
      <c r="DA334" s="437">
        <f t="shared" si="1485"/>
        <v>0</v>
      </c>
      <c r="DB334" s="437">
        <f t="shared" si="1486"/>
        <v>0</v>
      </c>
      <c r="DC334" s="437">
        <f t="shared" si="1487"/>
        <v>0</v>
      </c>
      <c r="DD334" s="437">
        <f t="shared" ref="DD334:DD366" si="1575">IF(AC334="nd",+AB334,+AB334+AC334)</f>
        <v>0</v>
      </c>
      <c r="DE334" s="437">
        <f t="shared" ref="DE334:DE366" si="1576">IF(AE334="nd",+AD334,+AD334+AE334)</f>
        <v>0</v>
      </c>
      <c r="DF334" s="437">
        <f t="shared" ref="DF334:DF366" si="1577">IF(AG334="nd",+AF334,+AF334+AG334)</f>
        <v>0</v>
      </c>
      <c r="DG334" s="496">
        <f t="shared" si="1527"/>
        <v>2</v>
      </c>
      <c r="DH334" s="496">
        <f t="shared" ref="DH334:DH339" si="1578">IF(AL334="nd",+AK334,+AK334+AL334)</f>
        <v>2</v>
      </c>
      <c r="DI334" s="496">
        <f t="shared" ref="DI334:DI339" si="1579">IF(AN334="nd",+AM334,+AM334+AN334)</f>
        <v>0</v>
      </c>
      <c r="DJ334" s="496">
        <f t="shared" ref="DJ334:DJ339" si="1580">IF(AP334="nd",+AO334,+AO334+AP334)</f>
        <v>0</v>
      </c>
      <c r="DK334" s="437">
        <f t="shared" ref="DK334:DK339" si="1581">IF(AR334="nd",+AQ334,+AQ334+AR334)</f>
        <v>0</v>
      </c>
      <c r="DL334" s="633"/>
      <c r="DM334" s="633"/>
      <c r="DO334" s="447" t="e">
        <f t="shared" si="1281"/>
        <v>#REF!</v>
      </c>
      <c r="DP334" s="447" t="e">
        <f t="shared" si="1282"/>
        <v>#REF!</v>
      </c>
      <c r="DQ334" s="447" t="e">
        <f t="shared" si="1283"/>
        <v>#REF!</v>
      </c>
      <c r="DR334" s="447" t="e">
        <f t="shared" si="1284"/>
        <v>#REF!</v>
      </c>
      <c r="DS334" s="447" t="e">
        <f t="shared" si="1285"/>
        <v>#REF!</v>
      </c>
      <c r="DT334" s="447" t="e">
        <f t="shared" si="1286"/>
        <v>#REF!</v>
      </c>
      <c r="DU334" s="447" t="e">
        <f t="shared" si="1287"/>
        <v>#REF!</v>
      </c>
      <c r="DV334" s="447" t="e">
        <f t="shared" si="1288"/>
        <v>#REF!</v>
      </c>
      <c r="DW334" s="447" t="e">
        <f t="shared" si="1289"/>
        <v>#REF!</v>
      </c>
      <c r="DX334" s="447" t="e">
        <f t="shared" si="1290"/>
        <v>#REF!</v>
      </c>
      <c r="DY334" s="447" t="e">
        <f t="shared" si="1291"/>
        <v>#REF!</v>
      </c>
      <c r="DZ334" s="447" t="e">
        <f t="shared" si="1292"/>
        <v>#REF!</v>
      </c>
      <c r="EA334" s="447" t="e">
        <f t="shared" si="1293"/>
        <v>#VALUE!</v>
      </c>
      <c r="EB334" s="447" t="e">
        <f t="shared" si="1294"/>
        <v>#REF!</v>
      </c>
      <c r="EC334" s="447" t="e">
        <f t="shared" si="1295"/>
        <v>#VALUE!</v>
      </c>
      <c r="ED334" s="447" t="e">
        <f t="shared" si="1296"/>
        <v>#REF!</v>
      </c>
      <c r="EE334" s="240" t="e">
        <f t="shared" si="1297"/>
        <v>#REF!</v>
      </c>
    </row>
    <row r="335" spans="1:135" ht="16.5">
      <c r="A335" s="51" t="s">
        <v>1227</v>
      </c>
      <c r="B335" s="216" t="s">
        <v>31</v>
      </c>
      <c r="D335" s="222" t="s">
        <v>232</v>
      </c>
      <c r="E335" s="216" t="s">
        <v>1042</v>
      </c>
      <c r="F335" s="216" t="s">
        <v>1090</v>
      </c>
      <c r="G335" s="411" t="s">
        <v>78</v>
      </c>
      <c r="H335" s="226">
        <v>2</v>
      </c>
      <c r="I335" s="227">
        <v>1</v>
      </c>
      <c r="J335" s="225">
        <v>0</v>
      </c>
      <c r="K335" s="227">
        <v>0</v>
      </c>
      <c r="L335" s="20">
        <f t="shared" ref="L335" si="1582">+J335</f>
        <v>0</v>
      </c>
      <c r="M335" s="168" t="s">
        <v>1823</v>
      </c>
      <c r="N335" s="20">
        <f t="shared" ref="N335" si="1583">+L335</f>
        <v>0</v>
      </c>
      <c r="O335" s="168" t="s">
        <v>1823</v>
      </c>
      <c r="P335" s="226">
        <v>0</v>
      </c>
      <c r="Q335" s="226">
        <v>0</v>
      </c>
      <c r="R335" s="20">
        <f t="shared" ref="R335" si="1584">+P335</f>
        <v>0</v>
      </c>
      <c r="S335" s="168" t="s">
        <v>1823</v>
      </c>
      <c r="T335" s="226">
        <v>0</v>
      </c>
      <c r="U335" s="226">
        <v>0</v>
      </c>
      <c r="V335" s="523">
        <v>0</v>
      </c>
      <c r="W335" s="524">
        <v>0</v>
      </c>
      <c r="X335" s="226">
        <v>0</v>
      </c>
      <c r="Y335" s="226">
        <v>0</v>
      </c>
      <c r="Z335" s="642">
        <v>0</v>
      </c>
      <c r="AA335" s="643" t="s">
        <v>1823</v>
      </c>
      <c r="AB335" s="279">
        <v>0</v>
      </c>
      <c r="AC335" s="284">
        <v>0</v>
      </c>
      <c r="AD335" s="285">
        <v>0</v>
      </c>
      <c r="AE335" s="321">
        <v>0</v>
      </c>
      <c r="AF335" s="279">
        <v>0</v>
      </c>
      <c r="AG335" s="279">
        <v>0</v>
      </c>
      <c r="AH335" s="642">
        <v>0</v>
      </c>
      <c r="AI335" s="643" t="s">
        <v>1823</v>
      </c>
      <c r="AJ335" s="310"/>
      <c r="AK335" s="523">
        <v>0</v>
      </c>
      <c r="AL335" s="524">
        <v>0</v>
      </c>
      <c r="AM335" s="226">
        <v>0</v>
      </c>
      <c r="AN335" s="252" t="s">
        <v>1823</v>
      </c>
      <c r="AO335" s="529">
        <v>0</v>
      </c>
      <c r="AP335" s="530" t="s">
        <v>1823</v>
      </c>
      <c r="AQ335" s="239">
        <v>0</v>
      </c>
      <c r="AR335" s="242" t="s">
        <v>1823</v>
      </c>
      <c r="AS335" s="241">
        <v>0</v>
      </c>
      <c r="AT335" s="242" t="s">
        <v>1823</v>
      </c>
      <c r="AU335" s="229">
        <v>0</v>
      </c>
      <c r="AV335" s="230">
        <v>0</v>
      </c>
      <c r="AW335" s="241">
        <f t="shared" ref="AW335" si="1585">+AU335</f>
        <v>0</v>
      </c>
      <c r="AX335" s="242" t="s">
        <v>1823</v>
      </c>
      <c r="AY335" s="241">
        <f t="shared" ref="AY335" si="1586">+AW335</f>
        <v>0</v>
      </c>
      <c r="AZ335" s="242" t="s">
        <v>1823</v>
      </c>
      <c r="BA335" s="229">
        <v>0</v>
      </c>
      <c r="BB335" s="229">
        <v>0</v>
      </c>
      <c r="BC335" s="241">
        <f t="shared" ref="BC335" si="1587">+BA335</f>
        <v>0</v>
      </c>
      <c r="BD335" s="242" t="s">
        <v>1823</v>
      </c>
      <c r="BE335" s="229">
        <v>0</v>
      </c>
      <c r="BF335" s="229">
        <v>0</v>
      </c>
      <c r="BG335" s="241">
        <f t="shared" ref="BG335" si="1588">+BE335</f>
        <v>0</v>
      </c>
      <c r="BH335" s="242" t="s">
        <v>1823</v>
      </c>
      <c r="BI335" s="229">
        <v>0</v>
      </c>
      <c r="BJ335" s="230">
        <v>0</v>
      </c>
      <c r="BK335" s="241">
        <f t="shared" ref="BK335" si="1589">+BI335</f>
        <v>0</v>
      </c>
      <c r="BL335" s="242" t="s">
        <v>1823</v>
      </c>
      <c r="BM335" s="241">
        <f t="shared" ref="BM335" si="1590">+BK335</f>
        <v>0</v>
      </c>
      <c r="BN335" s="242" t="s">
        <v>1823</v>
      </c>
      <c r="BO335" s="267"/>
      <c r="BP335" s="248"/>
      <c r="BQ335" s="249"/>
      <c r="BR335" s="248"/>
      <c r="BS335" s="249"/>
      <c r="BT335" s="248"/>
      <c r="BU335" s="249"/>
      <c r="BV335" s="248"/>
      <c r="BW335" s="249"/>
      <c r="BX335" s="248"/>
      <c r="BY335" s="249"/>
      <c r="BZ335" s="248"/>
      <c r="CA335" s="249"/>
      <c r="CB335" s="236"/>
      <c r="CC335" s="237" t="s">
        <v>812</v>
      </c>
      <c r="CE335" s="226"/>
      <c r="CF335" s="227"/>
      <c r="CT335" s="437">
        <f t="shared" si="1400"/>
        <v>3</v>
      </c>
      <c r="CU335" s="437">
        <f t="shared" si="1479"/>
        <v>0</v>
      </c>
      <c r="CV335" s="437">
        <f t="shared" si="1480"/>
        <v>0</v>
      </c>
      <c r="CW335" s="437">
        <f t="shared" si="1481"/>
        <v>0</v>
      </c>
      <c r="CX335" s="437">
        <f t="shared" si="1482"/>
        <v>0</v>
      </c>
      <c r="CY335" s="437">
        <f t="shared" si="1483"/>
        <v>0</v>
      </c>
      <c r="CZ335" s="437">
        <f t="shared" si="1484"/>
        <v>0</v>
      </c>
      <c r="DA335" s="437">
        <f t="shared" si="1485"/>
        <v>0</v>
      </c>
      <c r="DB335" s="437">
        <f t="shared" si="1486"/>
        <v>0</v>
      </c>
      <c r="DC335" s="437">
        <f t="shared" si="1487"/>
        <v>0</v>
      </c>
      <c r="DD335" s="437">
        <f t="shared" si="1575"/>
        <v>0</v>
      </c>
      <c r="DE335" s="437">
        <f t="shared" si="1576"/>
        <v>0</v>
      </c>
      <c r="DF335" s="437">
        <f t="shared" si="1577"/>
        <v>0</v>
      </c>
      <c r="DG335" s="496">
        <f t="shared" si="1527"/>
        <v>0</v>
      </c>
      <c r="DH335" s="496">
        <f t="shared" si="1578"/>
        <v>0</v>
      </c>
      <c r="DI335" s="496">
        <f t="shared" si="1579"/>
        <v>0</v>
      </c>
      <c r="DJ335" s="496">
        <f t="shared" si="1580"/>
        <v>0</v>
      </c>
      <c r="DK335" s="437">
        <f t="shared" si="1581"/>
        <v>0</v>
      </c>
      <c r="DL335" s="633"/>
      <c r="DM335" s="633"/>
      <c r="DO335" s="447" t="e">
        <f t="shared" si="1281"/>
        <v>#REF!</v>
      </c>
      <c r="DP335" s="447" t="e">
        <f t="shared" si="1282"/>
        <v>#REF!</v>
      </c>
      <c r="DQ335" s="447" t="e">
        <f t="shared" si="1283"/>
        <v>#REF!</v>
      </c>
      <c r="DR335" s="447" t="e">
        <f t="shared" si="1284"/>
        <v>#REF!</v>
      </c>
      <c r="DS335" s="447" t="e">
        <f t="shared" si="1285"/>
        <v>#REF!</v>
      </c>
      <c r="DT335" s="447" t="e">
        <f t="shared" si="1286"/>
        <v>#REF!</v>
      </c>
      <c r="DU335" s="447" t="e">
        <f t="shared" si="1287"/>
        <v>#REF!</v>
      </c>
      <c r="DV335" s="447" t="e">
        <f t="shared" si="1288"/>
        <v>#REF!</v>
      </c>
      <c r="DW335" s="447" t="e">
        <f t="shared" si="1289"/>
        <v>#REF!</v>
      </c>
      <c r="DX335" s="447" t="e">
        <f t="shared" si="1290"/>
        <v>#REF!</v>
      </c>
      <c r="DY335" s="447" t="e">
        <f t="shared" si="1291"/>
        <v>#REF!</v>
      </c>
      <c r="DZ335" s="447" t="e">
        <f t="shared" si="1292"/>
        <v>#REF!</v>
      </c>
      <c r="EA335" s="447" t="e">
        <f t="shared" si="1293"/>
        <v>#VALUE!</v>
      </c>
      <c r="EB335" s="447" t="e">
        <f t="shared" si="1294"/>
        <v>#REF!</v>
      </c>
      <c r="EC335" s="447" t="e">
        <f t="shared" si="1295"/>
        <v>#VALUE!</v>
      </c>
      <c r="ED335" s="447" t="e">
        <f t="shared" si="1296"/>
        <v>#REF!</v>
      </c>
      <c r="EE335" s="240" t="e">
        <f t="shared" si="1297"/>
        <v>#REF!</v>
      </c>
    </row>
    <row r="336" spans="1:135" ht="16.5">
      <c r="A336" s="51" t="s">
        <v>1227</v>
      </c>
      <c r="B336" s="216" t="s">
        <v>31</v>
      </c>
      <c r="D336" s="222" t="s">
        <v>232</v>
      </c>
      <c r="E336" s="216" t="s">
        <v>1042</v>
      </c>
      <c r="F336" s="51" t="s">
        <v>1090</v>
      </c>
      <c r="G336" s="411" t="s">
        <v>239</v>
      </c>
      <c r="H336" s="226">
        <v>1</v>
      </c>
      <c r="I336" s="227">
        <v>1</v>
      </c>
      <c r="J336" s="225">
        <v>0</v>
      </c>
      <c r="K336" s="227">
        <v>0</v>
      </c>
      <c r="L336" s="20">
        <f t="shared" ref="L336" si="1591">+J336</f>
        <v>0</v>
      </c>
      <c r="M336" s="168" t="s">
        <v>1823</v>
      </c>
      <c r="N336" s="20">
        <f t="shared" ref="N336" si="1592">+L336</f>
        <v>0</v>
      </c>
      <c r="O336" s="168" t="s">
        <v>1823</v>
      </c>
      <c r="P336" s="226">
        <v>0</v>
      </c>
      <c r="Q336" s="226">
        <v>0</v>
      </c>
      <c r="R336" s="20">
        <f t="shared" ref="R336" si="1593">+P336</f>
        <v>0</v>
      </c>
      <c r="S336" s="168" t="s">
        <v>1823</v>
      </c>
      <c r="T336" s="226">
        <v>0</v>
      </c>
      <c r="U336" s="226">
        <v>0</v>
      </c>
      <c r="V336" s="523">
        <v>0</v>
      </c>
      <c r="W336" s="524">
        <v>0</v>
      </c>
      <c r="X336" s="226">
        <v>0</v>
      </c>
      <c r="Y336" s="226">
        <v>0</v>
      </c>
      <c r="Z336" s="642">
        <v>0</v>
      </c>
      <c r="AA336" s="643" t="s">
        <v>1823</v>
      </c>
      <c r="AB336" s="279">
        <v>0</v>
      </c>
      <c r="AC336" s="284">
        <v>0</v>
      </c>
      <c r="AD336" s="285">
        <v>0</v>
      </c>
      <c r="AE336" s="321">
        <v>0</v>
      </c>
      <c r="AF336" s="279">
        <v>0</v>
      </c>
      <c r="AG336" s="279">
        <v>0</v>
      </c>
      <c r="AH336" s="642">
        <v>0</v>
      </c>
      <c r="AI336" s="643" t="s">
        <v>1823</v>
      </c>
      <c r="AJ336" s="310"/>
      <c r="AK336" s="523">
        <v>0</v>
      </c>
      <c r="AL336" s="524">
        <v>0</v>
      </c>
      <c r="AM336" s="226">
        <v>0</v>
      </c>
      <c r="AN336" s="252" t="s">
        <v>1823</v>
      </c>
      <c r="AO336" s="529">
        <v>0</v>
      </c>
      <c r="AP336" s="530" t="s">
        <v>1823</v>
      </c>
      <c r="AQ336" s="239">
        <v>0</v>
      </c>
      <c r="AR336" s="242" t="s">
        <v>1823</v>
      </c>
      <c r="AS336" s="241">
        <v>0</v>
      </c>
      <c r="AT336" s="242" t="s">
        <v>1823</v>
      </c>
      <c r="AU336" s="229">
        <v>0</v>
      </c>
      <c r="AV336" s="230">
        <v>0</v>
      </c>
      <c r="AW336" s="241">
        <f t="shared" ref="AW336" si="1594">+AU336</f>
        <v>0</v>
      </c>
      <c r="AX336" s="242" t="s">
        <v>1823</v>
      </c>
      <c r="AY336" s="241">
        <f t="shared" ref="AY336" si="1595">+AW336</f>
        <v>0</v>
      </c>
      <c r="AZ336" s="242" t="s">
        <v>1823</v>
      </c>
      <c r="BA336" s="229">
        <v>0</v>
      </c>
      <c r="BB336" s="229">
        <v>0</v>
      </c>
      <c r="BC336" s="241">
        <f t="shared" ref="BC336" si="1596">+BA336</f>
        <v>0</v>
      </c>
      <c r="BD336" s="242" t="s">
        <v>1823</v>
      </c>
      <c r="BE336" s="229">
        <v>0</v>
      </c>
      <c r="BF336" s="229">
        <v>0</v>
      </c>
      <c r="BG336" s="241">
        <f t="shared" ref="BG336" si="1597">+BE336</f>
        <v>0</v>
      </c>
      <c r="BH336" s="242" t="s">
        <v>1823</v>
      </c>
      <c r="BI336" s="229">
        <v>0</v>
      </c>
      <c r="BJ336" s="230">
        <v>0</v>
      </c>
      <c r="BK336" s="241">
        <f t="shared" ref="BK336" si="1598">+BI336</f>
        <v>0</v>
      </c>
      <c r="BL336" s="242" t="s">
        <v>1823</v>
      </c>
      <c r="BM336" s="241">
        <f t="shared" ref="BM336" si="1599">+BK336</f>
        <v>0</v>
      </c>
      <c r="BN336" s="242" t="s">
        <v>1823</v>
      </c>
      <c r="BO336" s="267"/>
      <c r="BP336" s="248"/>
      <c r="BQ336" s="249"/>
      <c r="BR336" s="248"/>
      <c r="BS336" s="249"/>
      <c r="BT336" s="248"/>
      <c r="BU336" s="249"/>
      <c r="BV336" s="248"/>
      <c r="BW336" s="249"/>
      <c r="BX336" s="248"/>
      <c r="BY336" s="249"/>
      <c r="BZ336" s="248"/>
      <c r="CA336" s="249"/>
      <c r="CB336" s="236"/>
      <c r="CC336" s="237" t="s">
        <v>812</v>
      </c>
      <c r="CE336" s="226"/>
      <c r="CF336" s="227"/>
      <c r="CT336" s="437">
        <f t="shared" si="1400"/>
        <v>2</v>
      </c>
      <c r="CU336" s="437">
        <f t="shared" si="1479"/>
        <v>0</v>
      </c>
      <c r="CV336" s="437">
        <f t="shared" si="1480"/>
        <v>0</v>
      </c>
      <c r="CW336" s="437">
        <f t="shared" si="1481"/>
        <v>0</v>
      </c>
      <c r="CX336" s="437">
        <f t="shared" si="1482"/>
        <v>0</v>
      </c>
      <c r="CY336" s="437">
        <f t="shared" si="1483"/>
        <v>0</v>
      </c>
      <c r="CZ336" s="437">
        <f t="shared" si="1484"/>
        <v>0</v>
      </c>
      <c r="DA336" s="437">
        <f t="shared" si="1485"/>
        <v>0</v>
      </c>
      <c r="DB336" s="437">
        <f t="shared" si="1486"/>
        <v>0</v>
      </c>
      <c r="DC336" s="437">
        <f t="shared" si="1487"/>
        <v>0</v>
      </c>
      <c r="DD336" s="437">
        <f t="shared" si="1575"/>
        <v>0</v>
      </c>
      <c r="DE336" s="437">
        <f t="shared" si="1576"/>
        <v>0</v>
      </c>
      <c r="DF336" s="437">
        <f t="shared" si="1577"/>
        <v>0</v>
      </c>
      <c r="DG336" s="496">
        <f t="shared" si="1527"/>
        <v>0</v>
      </c>
      <c r="DH336" s="496">
        <f t="shared" si="1578"/>
        <v>0</v>
      </c>
      <c r="DI336" s="496">
        <f t="shared" si="1579"/>
        <v>0</v>
      </c>
      <c r="DJ336" s="496">
        <f t="shared" si="1580"/>
        <v>0</v>
      </c>
      <c r="DK336" s="437">
        <f t="shared" si="1581"/>
        <v>0</v>
      </c>
      <c r="DL336" s="633"/>
      <c r="DM336" s="633"/>
      <c r="DO336" s="447" t="e">
        <f t="shared" si="1281"/>
        <v>#REF!</v>
      </c>
      <c r="DP336" s="447" t="e">
        <f t="shared" si="1282"/>
        <v>#REF!</v>
      </c>
      <c r="DQ336" s="447" t="e">
        <f t="shared" si="1283"/>
        <v>#REF!</v>
      </c>
      <c r="DR336" s="447" t="e">
        <f t="shared" si="1284"/>
        <v>#REF!</v>
      </c>
      <c r="DS336" s="447" t="e">
        <f t="shared" si="1285"/>
        <v>#REF!</v>
      </c>
      <c r="DT336" s="447" t="e">
        <f t="shared" si="1286"/>
        <v>#REF!</v>
      </c>
      <c r="DU336" s="447" t="e">
        <f t="shared" si="1287"/>
        <v>#REF!</v>
      </c>
      <c r="DV336" s="447" t="e">
        <f t="shared" si="1288"/>
        <v>#REF!</v>
      </c>
      <c r="DW336" s="447" t="e">
        <f t="shared" si="1289"/>
        <v>#REF!</v>
      </c>
      <c r="DX336" s="447" t="e">
        <f t="shared" si="1290"/>
        <v>#REF!</v>
      </c>
      <c r="DY336" s="447" t="e">
        <f t="shared" si="1291"/>
        <v>#REF!</v>
      </c>
      <c r="DZ336" s="447" t="e">
        <f t="shared" si="1292"/>
        <v>#REF!</v>
      </c>
      <c r="EA336" s="447" t="e">
        <f t="shared" si="1293"/>
        <v>#VALUE!</v>
      </c>
      <c r="EB336" s="447" t="e">
        <f t="shared" si="1294"/>
        <v>#REF!</v>
      </c>
      <c r="EC336" s="447" t="e">
        <f t="shared" si="1295"/>
        <v>#VALUE!</v>
      </c>
      <c r="ED336" s="447" t="e">
        <f t="shared" si="1296"/>
        <v>#REF!</v>
      </c>
      <c r="EE336" s="240" t="e">
        <f t="shared" si="1297"/>
        <v>#REF!</v>
      </c>
    </row>
    <row r="337" spans="1:135" ht="16.5">
      <c r="A337" s="51" t="s">
        <v>1227</v>
      </c>
      <c r="B337" s="216" t="s">
        <v>31</v>
      </c>
      <c r="D337" s="222" t="s">
        <v>232</v>
      </c>
      <c r="E337" s="216" t="s">
        <v>1042</v>
      </c>
      <c r="F337" s="216" t="s">
        <v>1090</v>
      </c>
      <c r="G337" s="411" t="s">
        <v>238</v>
      </c>
      <c r="H337" s="226">
        <v>1</v>
      </c>
      <c r="I337" s="227">
        <v>1</v>
      </c>
      <c r="J337" s="225">
        <v>0</v>
      </c>
      <c r="K337" s="227">
        <v>0</v>
      </c>
      <c r="L337" s="20">
        <f t="shared" ref="L337" si="1600">+J337</f>
        <v>0</v>
      </c>
      <c r="M337" s="168" t="s">
        <v>1823</v>
      </c>
      <c r="N337" s="20">
        <f t="shared" ref="N337" si="1601">+L337</f>
        <v>0</v>
      </c>
      <c r="O337" s="168" t="s">
        <v>1823</v>
      </c>
      <c r="P337" s="226">
        <v>0</v>
      </c>
      <c r="Q337" s="226">
        <v>0</v>
      </c>
      <c r="R337" s="20">
        <f t="shared" ref="R337" si="1602">+P337</f>
        <v>0</v>
      </c>
      <c r="S337" s="168" t="s">
        <v>1823</v>
      </c>
      <c r="T337" s="226">
        <v>0</v>
      </c>
      <c r="U337" s="226">
        <v>0</v>
      </c>
      <c r="V337" s="523">
        <v>0</v>
      </c>
      <c r="W337" s="524">
        <v>0</v>
      </c>
      <c r="X337" s="226">
        <v>0</v>
      </c>
      <c r="Y337" s="226">
        <v>0</v>
      </c>
      <c r="Z337" s="642">
        <v>0</v>
      </c>
      <c r="AA337" s="643" t="s">
        <v>1823</v>
      </c>
      <c r="AB337" s="279">
        <v>0</v>
      </c>
      <c r="AC337" s="284">
        <v>0</v>
      </c>
      <c r="AD337" s="285">
        <v>0</v>
      </c>
      <c r="AE337" s="321">
        <v>0</v>
      </c>
      <c r="AF337" s="279">
        <v>0</v>
      </c>
      <c r="AG337" s="279">
        <v>0</v>
      </c>
      <c r="AH337" s="642">
        <v>0</v>
      </c>
      <c r="AI337" s="643" t="s">
        <v>1823</v>
      </c>
      <c r="AJ337" s="310"/>
      <c r="AK337" s="523">
        <v>0</v>
      </c>
      <c r="AL337" s="524">
        <v>0</v>
      </c>
      <c r="AM337" s="226">
        <v>0</v>
      </c>
      <c r="AN337" s="252" t="s">
        <v>1823</v>
      </c>
      <c r="AO337" s="529">
        <v>0</v>
      </c>
      <c r="AP337" s="530" t="s">
        <v>1823</v>
      </c>
      <c r="AQ337" s="239">
        <v>0</v>
      </c>
      <c r="AR337" s="242" t="s">
        <v>1823</v>
      </c>
      <c r="AS337" s="241">
        <v>0</v>
      </c>
      <c r="AT337" s="242" t="s">
        <v>1823</v>
      </c>
      <c r="AU337" s="229">
        <v>0</v>
      </c>
      <c r="AV337" s="230">
        <v>0</v>
      </c>
      <c r="AW337" s="241">
        <f t="shared" ref="AW337" si="1603">+AU337</f>
        <v>0</v>
      </c>
      <c r="AX337" s="242" t="s">
        <v>1823</v>
      </c>
      <c r="AY337" s="241">
        <f t="shared" ref="AY337" si="1604">+AW337</f>
        <v>0</v>
      </c>
      <c r="AZ337" s="242" t="s">
        <v>1823</v>
      </c>
      <c r="BA337" s="229">
        <v>0</v>
      </c>
      <c r="BB337" s="229">
        <v>0</v>
      </c>
      <c r="BC337" s="241">
        <f t="shared" ref="BC337" si="1605">+BA337</f>
        <v>0</v>
      </c>
      <c r="BD337" s="242" t="s">
        <v>1823</v>
      </c>
      <c r="BE337" s="229">
        <v>0</v>
      </c>
      <c r="BF337" s="229">
        <v>0</v>
      </c>
      <c r="BG337" s="241">
        <f t="shared" ref="BG337" si="1606">+BE337</f>
        <v>0</v>
      </c>
      <c r="BH337" s="242" t="s">
        <v>1823</v>
      </c>
      <c r="BI337" s="229">
        <v>0</v>
      </c>
      <c r="BJ337" s="230">
        <v>0</v>
      </c>
      <c r="BK337" s="241">
        <f t="shared" ref="BK337" si="1607">+BI337</f>
        <v>0</v>
      </c>
      <c r="BL337" s="242" t="s">
        <v>1823</v>
      </c>
      <c r="BM337" s="241">
        <f t="shared" ref="BM337" si="1608">+BK337</f>
        <v>0</v>
      </c>
      <c r="BN337" s="242" t="s">
        <v>1823</v>
      </c>
      <c r="BO337" s="267"/>
      <c r="BP337" s="248"/>
      <c r="BQ337" s="249"/>
      <c r="BR337" s="248"/>
      <c r="BS337" s="249"/>
      <c r="BT337" s="248"/>
      <c r="BU337" s="249"/>
      <c r="BV337" s="248"/>
      <c r="BW337" s="249"/>
      <c r="BX337" s="248"/>
      <c r="BY337" s="249"/>
      <c r="BZ337" s="248"/>
      <c r="CA337" s="249"/>
      <c r="CB337" s="236"/>
      <c r="CC337" s="237" t="s">
        <v>812</v>
      </c>
      <c r="CE337" s="226"/>
      <c r="CF337" s="227"/>
      <c r="CT337" s="437">
        <f t="shared" si="1400"/>
        <v>2</v>
      </c>
      <c r="CU337" s="437">
        <f t="shared" si="1479"/>
        <v>0</v>
      </c>
      <c r="CV337" s="437">
        <f t="shared" si="1480"/>
        <v>0</v>
      </c>
      <c r="CW337" s="437">
        <f t="shared" si="1481"/>
        <v>0</v>
      </c>
      <c r="CX337" s="437">
        <f t="shared" si="1482"/>
        <v>0</v>
      </c>
      <c r="CY337" s="437">
        <f t="shared" si="1483"/>
        <v>0</v>
      </c>
      <c r="CZ337" s="437">
        <f t="shared" si="1484"/>
        <v>0</v>
      </c>
      <c r="DA337" s="437">
        <f t="shared" si="1485"/>
        <v>0</v>
      </c>
      <c r="DB337" s="437">
        <f t="shared" si="1486"/>
        <v>0</v>
      </c>
      <c r="DC337" s="437">
        <f t="shared" si="1487"/>
        <v>0</v>
      </c>
      <c r="DD337" s="437">
        <f t="shared" si="1575"/>
        <v>0</v>
      </c>
      <c r="DE337" s="437">
        <f t="shared" si="1576"/>
        <v>0</v>
      </c>
      <c r="DF337" s="437">
        <f t="shared" si="1577"/>
        <v>0</v>
      </c>
      <c r="DG337" s="496">
        <f t="shared" si="1527"/>
        <v>0</v>
      </c>
      <c r="DH337" s="496">
        <f t="shared" si="1578"/>
        <v>0</v>
      </c>
      <c r="DI337" s="496">
        <f t="shared" si="1579"/>
        <v>0</v>
      </c>
      <c r="DJ337" s="496">
        <f t="shared" si="1580"/>
        <v>0</v>
      </c>
      <c r="DK337" s="437">
        <f t="shared" si="1581"/>
        <v>0</v>
      </c>
      <c r="DL337" s="633"/>
      <c r="DM337" s="633"/>
      <c r="DO337" s="447" t="e">
        <f t="shared" si="1281"/>
        <v>#REF!</v>
      </c>
      <c r="DP337" s="447" t="e">
        <f t="shared" si="1282"/>
        <v>#REF!</v>
      </c>
      <c r="DQ337" s="447" t="e">
        <f t="shared" si="1283"/>
        <v>#REF!</v>
      </c>
      <c r="DR337" s="447" t="e">
        <f t="shared" si="1284"/>
        <v>#REF!</v>
      </c>
      <c r="DS337" s="447" t="e">
        <f t="shared" si="1285"/>
        <v>#REF!</v>
      </c>
      <c r="DT337" s="447" t="e">
        <f t="shared" si="1286"/>
        <v>#REF!</v>
      </c>
      <c r="DU337" s="447" t="e">
        <f t="shared" si="1287"/>
        <v>#REF!</v>
      </c>
      <c r="DV337" s="447" t="e">
        <f t="shared" si="1288"/>
        <v>#REF!</v>
      </c>
      <c r="DW337" s="447" t="e">
        <f t="shared" si="1289"/>
        <v>#REF!</v>
      </c>
      <c r="DX337" s="447" t="e">
        <f t="shared" si="1290"/>
        <v>#REF!</v>
      </c>
      <c r="DY337" s="447" t="e">
        <f t="shared" si="1291"/>
        <v>#REF!</v>
      </c>
      <c r="DZ337" s="447" t="e">
        <f t="shared" si="1292"/>
        <v>#REF!</v>
      </c>
      <c r="EA337" s="447" t="e">
        <f t="shared" si="1293"/>
        <v>#VALUE!</v>
      </c>
      <c r="EB337" s="447" t="e">
        <f t="shared" si="1294"/>
        <v>#REF!</v>
      </c>
      <c r="EC337" s="447" t="e">
        <f t="shared" si="1295"/>
        <v>#VALUE!</v>
      </c>
      <c r="ED337" s="447" t="e">
        <f t="shared" si="1296"/>
        <v>#REF!</v>
      </c>
      <c r="EE337" s="240" t="e">
        <f t="shared" si="1297"/>
        <v>#REF!</v>
      </c>
    </row>
    <row r="338" spans="1:135" ht="16.5">
      <c r="A338" s="51" t="s">
        <v>1227</v>
      </c>
      <c r="B338" s="216" t="s">
        <v>31</v>
      </c>
      <c r="D338" s="222" t="s">
        <v>232</v>
      </c>
      <c r="E338" s="216" t="s">
        <v>1042</v>
      </c>
      <c r="F338" s="216" t="s">
        <v>1090</v>
      </c>
      <c r="G338" s="411" t="s">
        <v>242</v>
      </c>
      <c r="H338" s="226">
        <v>0</v>
      </c>
      <c r="I338" s="227">
        <v>0</v>
      </c>
      <c r="J338" s="20">
        <f t="shared" ref="J338" si="1609">+H338</f>
        <v>0</v>
      </c>
      <c r="K338" s="168" t="s">
        <v>1823</v>
      </c>
      <c r="L338" s="453">
        <f>+N338</f>
        <v>3</v>
      </c>
      <c r="M338" s="454" t="s">
        <v>1823</v>
      </c>
      <c r="N338" s="453">
        <f>+P338</f>
        <v>3</v>
      </c>
      <c r="O338" s="454" t="s">
        <v>1823</v>
      </c>
      <c r="P338" s="226">
        <v>3</v>
      </c>
      <c r="Q338" s="10" t="s">
        <v>1183</v>
      </c>
      <c r="R338" s="453">
        <f t="shared" ref="R338" si="1610">+P338</f>
        <v>3</v>
      </c>
      <c r="S338" s="454" t="s">
        <v>1823</v>
      </c>
      <c r="T338" s="226">
        <v>0</v>
      </c>
      <c r="U338" s="226">
        <v>0</v>
      </c>
      <c r="V338" s="523">
        <v>0</v>
      </c>
      <c r="W338" s="524">
        <v>0</v>
      </c>
      <c r="X338" s="226">
        <v>0</v>
      </c>
      <c r="Y338" s="226">
        <v>0</v>
      </c>
      <c r="Z338" s="642">
        <v>0</v>
      </c>
      <c r="AA338" s="643" t="s">
        <v>1823</v>
      </c>
      <c r="AB338" s="279">
        <v>0</v>
      </c>
      <c r="AC338" s="284">
        <v>0</v>
      </c>
      <c r="AD338" s="285">
        <v>0</v>
      </c>
      <c r="AE338" s="321">
        <v>0</v>
      </c>
      <c r="AF338" s="279">
        <v>0</v>
      </c>
      <c r="AG338" s="279">
        <v>0</v>
      </c>
      <c r="AH338" s="642">
        <v>0</v>
      </c>
      <c r="AI338" s="643" t="s">
        <v>1823</v>
      </c>
      <c r="AJ338" s="310"/>
      <c r="AK338" s="523">
        <v>0</v>
      </c>
      <c r="AL338" s="524">
        <v>0</v>
      </c>
      <c r="AM338" s="226">
        <v>0</v>
      </c>
      <c r="AN338" s="252" t="s">
        <v>1823</v>
      </c>
      <c r="AO338" s="529">
        <v>0</v>
      </c>
      <c r="AP338" s="530" t="s">
        <v>1823</v>
      </c>
      <c r="AQ338" s="239">
        <v>0</v>
      </c>
      <c r="AR338" s="242" t="s">
        <v>1823</v>
      </c>
      <c r="AS338" s="241">
        <v>0</v>
      </c>
      <c r="AT338" s="242" t="s">
        <v>1823</v>
      </c>
      <c r="AU338" s="229">
        <v>0</v>
      </c>
      <c r="AV338" s="230">
        <v>0</v>
      </c>
      <c r="AW338" s="241">
        <f t="shared" ref="AW338" si="1611">+AU338</f>
        <v>0</v>
      </c>
      <c r="AX338" s="242" t="s">
        <v>1823</v>
      </c>
      <c r="AY338" s="241">
        <f t="shared" ref="AY338" si="1612">+AW338</f>
        <v>0</v>
      </c>
      <c r="AZ338" s="242" t="s">
        <v>1823</v>
      </c>
      <c r="BA338" s="229">
        <v>0</v>
      </c>
      <c r="BB338" s="229">
        <v>0</v>
      </c>
      <c r="BC338" s="241">
        <f t="shared" ref="BC338" si="1613">+BA338</f>
        <v>0</v>
      </c>
      <c r="BD338" s="242" t="s">
        <v>1823</v>
      </c>
      <c r="BE338" s="229">
        <v>0</v>
      </c>
      <c r="BF338" s="229">
        <v>0</v>
      </c>
      <c r="BG338" s="241">
        <f t="shared" ref="BG338" si="1614">+BE338</f>
        <v>0</v>
      </c>
      <c r="BH338" s="242" t="s">
        <v>1823</v>
      </c>
      <c r="BI338" s="229">
        <v>0</v>
      </c>
      <c r="BJ338" s="230">
        <v>0</v>
      </c>
      <c r="BK338" s="241">
        <f t="shared" ref="BK338" si="1615">+BI338</f>
        <v>0</v>
      </c>
      <c r="BL338" s="242" t="s">
        <v>1823</v>
      </c>
      <c r="BM338" s="241">
        <f t="shared" ref="BM338" si="1616">+BK338</f>
        <v>0</v>
      </c>
      <c r="BN338" s="242" t="s">
        <v>1823</v>
      </c>
      <c r="BO338" s="267"/>
      <c r="BP338" s="248"/>
      <c r="BQ338" s="249"/>
      <c r="BR338" s="248"/>
      <c r="BS338" s="249"/>
      <c r="BT338" s="248"/>
      <c r="BU338" s="249"/>
      <c r="BV338" s="248"/>
      <c r="BW338" s="249"/>
      <c r="BX338" s="248"/>
      <c r="BY338" s="249"/>
      <c r="BZ338" s="248"/>
      <c r="CA338" s="249"/>
      <c r="CB338" s="236" t="s">
        <v>28</v>
      </c>
      <c r="CC338" s="261" t="s">
        <v>812</v>
      </c>
      <c r="CE338" s="226"/>
      <c r="CF338" s="227"/>
      <c r="CT338" s="437">
        <f t="shared" si="1400"/>
        <v>0</v>
      </c>
      <c r="CU338" s="437">
        <f t="shared" si="1479"/>
        <v>0</v>
      </c>
      <c r="CV338" s="437">
        <f t="shared" si="1480"/>
        <v>3</v>
      </c>
      <c r="CW338" s="437">
        <f t="shared" si="1481"/>
        <v>3</v>
      </c>
      <c r="CX338" s="437">
        <f>+P338</f>
        <v>3</v>
      </c>
      <c r="CY338" s="437">
        <f t="shared" si="1483"/>
        <v>3</v>
      </c>
      <c r="CZ338" s="437">
        <f t="shared" si="1484"/>
        <v>0</v>
      </c>
      <c r="DA338" s="437">
        <f t="shared" si="1485"/>
        <v>0</v>
      </c>
      <c r="DB338" s="437">
        <f t="shared" si="1486"/>
        <v>0</v>
      </c>
      <c r="DC338" s="437">
        <f t="shared" si="1487"/>
        <v>0</v>
      </c>
      <c r="DD338" s="437">
        <f t="shared" si="1575"/>
        <v>0</v>
      </c>
      <c r="DE338" s="437">
        <f t="shared" si="1576"/>
        <v>0</v>
      </c>
      <c r="DF338" s="437">
        <f t="shared" si="1577"/>
        <v>0</v>
      </c>
      <c r="DG338" s="496">
        <f t="shared" si="1527"/>
        <v>0</v>
      </c>
      <c r="DH338" s="496">
        <f t="shared" si="1578"/>
        <v>0</v>
      </c>
      <c r="DI338" s="496">
        <f t="shared" si="1579"/>
        <v>0</v>
      </c>
      <c r="DJ338" s="496">
        <f t="shared" si="1580"/>
        <v>0</v>
      </c>
      <c r="DK338" s="437">
        <f t="shared" si="1581"/>
        <v>0</v>
      </c>
      <c r="DL338" s="633"/>
      <c r="DM338" s="633"/>
      <c r="DO338" s="447" t="e">
        <f t="shared" si="1281"/>
        <v>#REF!</v>
      </c>
      <c r="DP338" s="447" t="e">
        <f t="shared" si="1282"/>
        <v>#REF!</v>
      </c>
      <c r="DQ338" s="447" t="e">
        <f t="shared" si="1283"/>
        <v>#REF!</v>
      </c>
      <c r="DR338" s="447" t="e">
        <f t="shared" si="1284"/>
        <v>#REF!</v>
      </c>
      <c r="DS338" s="447" t="e">
        <f t="shared" si="1285"/>
        <v>#REF!</v>
      </c>
      <c r="DT338" s="447" t="e">
        <f t="shared" si="1286"/>
        <v>#REF!</v>
      </c>
      <c r="DU338" s="447" t="e">
        <f t="shared" si="1287"/>
        <v>#REF!</v>
      </c>
      <c r="DV338" s="447" t="e">
        <f t="shared" si="1288"/>
        <v>#REF!</v>
      </c>
      <c r="DW338" s="447" t="e">
        <f t="shared" si="1289"/>
        <v>#REF!</v>
      </c>
      <c r="DX338" s="447" t="e">
        <f t="shared" si="1290"/>
        <v>#REF!</v>
      </c>
      <c r="DY338" s="447" t="e">
        <f t="shared" si="1291"/>
        <v>#REF!</v>
      </c>
      <c r="DZ338" s="447" t="e">
        <f t="shared" si="1292"/>
        <v>#REF!</v>
      </c>
      <c r="EA338" s="447" t="e">
        <f t="shared" si="1293"/>
        <v>#VALUE!</v>
      </c>
      <c r="EB338" s="447" t="e">
        <f t="shared" si="1294"/>
        <v>#REF!</v>
      </c>
      <c r="EC338" s="447" t="e">
        <f t="shared" si="1295"/>
        <v>#VALUE!</v>
      </c>
      <c r="ED338" s="447" t="e">
        <f t="shared" si="1296"/>
        <v>#REF!</v>
      </c>
      <c r="EE338" s="240" t="e">
        <f t="shared" si="1297"/>
        <v>#REF!</v>
      </c>
    </row>
    <row r="339" spans="1:135" ht="16.5">
      <c r="A339" s="216" t="s">
        <v>1227</v>
      </c>
      <c r="B339" s="216" t="s">
        <v>31</v>
      </c>
      <c r="D339" s="222" t="s">
        <v>232</v>
      </c>
      <c r="E339" s="216" t="s">
        <v>1040</v>
      </c>
      <c r="F339" s="216" t="s">
        <v>1090</v>
      </c>
      <c r="G339" s="411" t="s">
        <v>1258</v>
      </c>
      <c r="H339" s="226">
        <v>0</v>
      </c>
      <c r="I339" s="227">
        <v>0</v>
      </c>
      <c r="J339" s="225">
        <v>0</v>
      </c>
      <c r="K339" s="227">
        <v>0</v>
      </c>
      <c r="L339" s="241">
        <f t="shared" ref="L339" si="1617">+J339</f>
        <v>0</v>
      </c>
      <c r="M339" s="242" t="s">
        <v>1823</v>
      </c>
      <c r="N339" s="241">
        <f t="shared" ref="N339" si="1618">+L339</f>
        <v>0</v>
      </c>
      <c r="O339" s="242" t="s">
        <v>1823</v>
      </c>
      <c r="P339" s="241">
        <f t="shared" ref="P339" si="1619">+N339</f>
        <v>0</v>
      </c>
      <c r="Q339" s="242" t="s">
        <v>1823</v>
      </c>
      <c r="R339" s="241">
        <f t="shared" ref="R339" si="1620">+P339</f>
        <v>0</v>
      </c>
      <c r="S339" s="242" t="s">
        <v>1823</v>
      </c>
      <c r="T339" s="226">
        <v>2</v>
      </c>
      <c r="U339" s="226">
        <v>0</v>
      </c>
      <c r="V339" s="523">
        <v>3</v>
      </c>
      <c r="W339" s="524">
        <v>0</v>
      </c>
      <c r="X339" s="226">
        <v>3</v>
      </c>
      <c r="Y339" s="226">
        <v>0</v>
      </c>
      <c r="Z339" s="644">
        <f t="shared" ref="Z339" si="1621">+V339</f>
        <v>3</v>
      </c>
      <c r="AA339" s="645" t="s">
        <v>1823</v>
      </c>
      <c r="AB339" s="279">
        <v>3</v>
      </c>
      <c r="AC339" s="284">
        <v>0</v>
      </c>
      <c r="AD339" s="285">
        <v>1</v>
      </c>
      <c r="AE339" s="321">
        <v>0</v>
      </c>
      <c r="AF339" s="400">
        <f t="shared" ref="AF339" si="1622">+AD339</f>
        <v>1</v>
      </c>
      <c r="AG339" s="256" t="s">
        <v>1823</v>
      </c>
      <c r="AH339" s="644">
        <f t="shared" ref="AH339" si="1623">+AF339</f>
        <v>1</v>
      </c>
      <c r="AI339" s="645" t="s">
        <v>1823</v>
      </c>
      <c r="AJ339" s="310"/>
      <c r="AK339" s="523">
        <v>1</v>
      </c>
      <c r="AL339" s="524">
        <v>0</v>
      </c>
      <c r="AM339" s="239">
        <f>+AK339</f>
        <v>1</v>
      </c>
      <c r="AN339" s="252" t="s">
        <v>1823</v>
      </c>
      <c r="AO339" s="529">
        <f>+AM339</f>
        <v>1</v>
      </c>
      <c r="AP339" s="530" t="s">
        <v>1823</v>
      </c>
      <c r="AQ339" s="239">
        <f>+AO339</f>
        <v>1</v>
      </c>
      <c r="AR339" s="242" t="s">
        <v>1823</v>
      </c>
      <c r="AS339" s="241">
        <f>+AQ339</f>
        <v>1</v>
      </c>
      <c r="AT339" s="242" t="s">
        <v>1823</v>
      </c>
      <c r="AU339" s="229">
        <v>1</v>
      </c>
      <c r="AV339" s="229">
        <v>0</v>
      </c>
      <c r="AW339" s="241">
        <f t="shared" ref="AW339" si="1624">+AU339</f>
        <v>1</v>
      </c>
      <c r="AX339" s="242" t="s">
        <v>1823</v>
      </c>
      <c r="AY339" s="241">
        <f t="shared" ref="AY339" si="1625">+AW339</f>
        <v>1</v>
      </c>
      <c r="AZ339" s="242" t="s">
        <v>1823</v>
      </c>
      <c r="BA339" s="229">
        <v>1</v>
      </c>
      <c r="BB339" s="229">
        <v>0</v>
      </c>
      <c r="BC339" s="241">
        <f t="shared" ref="BC339" si="1626">+BA339</f>
        <v>1</v>
      </c>
      <c r="BD339" s="242" t="s">
        <v>1823</v>
      </c>
      <c r="BE339" s="229">
        <v>1</v>
      </c>
      <c r="BF339" s="229">
        <v>0</v>
      </c>
      <c r="BG339" s="241">
        <f t="shared" ref="BG339" si="1627">+BE339</f>
        <v>1</v>
      </c>
      <c r="BH339" s="242" t="s">
        <v>1823</v>
      </c>
      <c r="BI339" s="241">
        <f t="shared" ref="BI339" si="1628">+BG339</f>
        <v>1</v>
      </c>
      <c r="BJ339" s="242" t="s">
        <v>1823</v>
      </c>
      <c r="BK339" s="241">
        <f t="shared" ref="BK339" si="1629">+BI339</f>
        <v>1</v>
      </c>
      <c r="BL339" s="242" t="s">
        <v>1823</v>
      </c>
      <c r="BM339" s="241">
        <f t="shared" ref="BM339" si="1630">+BK339</f>
        <v>1</v>
      </c>
      <c r="BN339" s="242" t="s">
        <v>1823</v>
      </c>
      <c r="BO339" s="359" t="s">
        <v>1193</v>
      </c>
      <c r="BP339" s="248"/>
      <c r="BQ339" s="248"/>
      <c r="BR339" s="248"/>
      <c r="BS339" s="248"/>
      <c r="BT339" s="248"/>
      <c r="BU339" s="249"/>
      <c r="BV339" s="248"/>
      <c r="BW339" s="248"/>
      <c r="BX339" s="248"/>
      <c r="BY339" s="248"/>
      <c r="BZ339" s="248"/>
      <c r="CA339" s="248"/>
      <c r="CB339" s="250" t="s">
        <v>265</v>
      </c>
      <c r="CC339" s="261"/>
      <c r="CE339" s="226"/>
      <c r="CF339" s="227"/>
      <c r="CQ339" s="240">
        <f>MAX(H339:AI339)</f>
        <v>3</v>
      </c>
      <c r="CT339" s="437">
        <f t="shared" si="1400"/>
        <v>0</v>
      </c>
      <c r="CU339" s="437">
        <f t="shared" si="1479"/>
        <v>0</v>
      </c>
      <c r="CV339" s="437">
        <f t="shared" si="1480"/>
        <v>0</v>
      </c>
      <c r="CW339" s="437">
        <f t="shared" si="1481"/>
        <v>0</v>
      </c>
      <c r="CX339" s="437">
        <f t="shared" ref="CX339:CX368" si="1631">IF(Q339="nd",+P339,+P339+Q339)</f>
        <v>0</v>
      </c>
      <c r="CY339" s="437">
        <f t="shared" si="1483"/>
        <v>0</v>
      </c>
      <c r="CZ339" s="437">
        <f t="shared" si="1484"/>
        <v>2</v>
      </c>
      <c r="DA339" s="437">
        <f t="shared" si="1485"/>
        <v>3</v>
      </c>
      <c r="DB339" s="437">
        <f t="shared" si="1486"/>
        <v>3</v>
      </c>
      <c r="DC339" s="437">
        <f t="shared" si="1487"/>
        <v>3</v>
      </c>
      <c r="DD339" s="437">
        <f t="shared" si="1575"/>
        <v>3</v>
      </c>
      <c r="DE339" s="437">
        <f t="shared" si="1576"/>
        <v>1</v>
      </c>
      <c r="DF339" s="437">
        <f t="shared" si="1577"/>
        <v>1</v>
      </c>
      <c r="DG339" s="496">
        <f t="shared" si="1527"/>
        <v>1</v>
      </c>
      <c r="DH339" s="496">
        <f t="shared" si="1578"/>
        <v>1</v>
      </c>
      <c r="DI339" s="496">
        <f t="shared" si="1579"/>
        <v>1</v>
      </c>
      <c r="DJ339" s="496">
        <f t="shared" si="1580"/>
        <v>1</v>
      </c>
      <c r="DK339" s="437">
        <f t="shared" si="1581"/>
        <v>1</v>
      </c>
      <c r="DL339" s="633"/>
      <c r="DM339" s="633"/>
      <c r="DO339" s="447" t="e">
        <f t="shared" si="1281"/>
        <v>#REF!</v>
      </c>
      <c r="DP339" s="447" t="e">
        <f t="shared" si="1282"/>
        <v>#REF!</v>
      </c>
      <c r="DQ339" s="447" t="e">
        <f t="shared" si="1283"/>
        <v>#REF!</v>
      </c>
      <c r="DR339" s="447" t="e">
        <f t="shared" si="1284"/>
        <v>#REF!</v>
      </c>
      <c r="DS339" s="447" t="e">
        <f t="shared" si="1285"/>
        <v>#REF!</v>
      </c>
      <c r="DT339" s="447" t="e">
        <f t="shared" si="1286"/>
        <v>#REF!</v>
      </c>
      <c r="DU339" s="447" t="e">
        <f t="shared" si="1287"/>
        <v>#REF!</v>
      </c>
      <c r="DV339" s="447" t="e">
        <f t="shared" si="1288"/>
        <v>#REF!</v>
      </c>
      <c r="DW339" s="447" t="e">
        <f t="shared" si="1289"/>
        <v>#REF!</v>
      </c>
      <c r="DX339" s="447" t="e">
        <f t="shared" si="1290"/>
        <v>#REF!</v>
      </c>
      <c r="DY339" s="447" t="e">
        <f t="shared" si="1291"/>
        <v>#REF!</v>
      </c>
      <c r="DZ339" s="447" t="e">
        <f t="shared" si="1292"/>
        <v>#REF!</v>
      </c>
      <c r="EA339" s="447" t="e">
        <f t="shared" si="1293"/>
        <v>#VALUE!</v>
      </c>
      <c r="EB339" s="447" t="e">
        <f t="shared" si="1294"/>
        <v>#REF!</v>
      </c>
      <c r="EC339" s="447" t="e">
        <f t="shared" si="1295"/>
        <v>#VALUE!</v>
      </c>
      <c r="ED339" s="447" t="e">
        <f t="shared" si="1296"/>
        <v>#REF!</v>
      </c>
      <c r="EE339" s="240" t="e">
        <f t="shared" si="1297"/>
        <v>#REF!</v>
      </c>
    </row>
    <row r="340" spans="1:135" ht="16.5">
      <c r="A340" s="51" t="s">
        <v>1170</v>
      </c>
      <c r="B340" s="216" t="s">
        <v>31</v>
      </c>
      <c r="D340" s="222" t="s">
        <v>232</v>
      </c>
      <c r="E340" s="216" t="s">
        <v>1042</v>
      </c>
      <c r="F340" s="216" t="s">
        <v>1090</v>
      </c>
      <c r="G340" s="223" t="s">
        <v>3</v>
      </c>
      <c r="H340" s="226">
        <v>25</v>
      </c>
      <c r="I340" s="227">
        <v>7</v>
      </c>
      <c r="J340" s="225">
        <v>0</v>
      </c>
      <c r="K340" s="227">
        <v>0</v>
      </c>
      <c r="L340" s="241">
        <f t="shared" ref="L340" si="1632">+J340</f>
        <v>0</v>
      </c>
      <c r="M340" s="242" t="s">
        <v>1823</v>
      </c>
      <c r="N340" s="241">
        <f t="shared" ref="N340" si="1633">+L340</f>
        <v>0</v>
      </c>
      <c r="O340" s="242" t="s">
        <v>1823</v>
      </c>
      <c r="P340" s="226"/>
      <c r="Q340" s="226"/>
      <c r="R340" s="241">
        <f t="shared" ref="R340" si="1634">+P340</f>
        <v>0</v>
      </c>
      <c r="S340" s="242" t="s">
        <v>1823</v>
      </c>
      <c r="T340" s="226"/>
      <c r="U340" s="226"/>
      <c r="V340" s="523"/>
      <c r="W340" s="524"/>
      <c r="X340" s="226"/>
      <c r="Y340" s="226"/>
      <c r="Z340" s="644">
        <f t="shared" ref="Z340" si="1635">+V340</f>
        <v>0</v>
      </c>
      <c r="AA340" s="645" t="s">
        <v>1823</v>
      </c>
      <c r="AB340" s="279">
        <v>0</v>
      </c>
      <c r="AC340" s="284">
        <v>0</v>
      </c>
      <c r="AD340" s="285">
        <v>0</v>
      </c>
      <c r="AE340" s="321">
        <v>0</v>
      </c>
      <c r="AF340" s="279">
        <v>0</v>
      </c>
      <c r="AG340" s="279">
        <v>0</v>
      </c>
      <c r="AH340" s="644">
        <f t="shared" ref="AH340" si="1636">+AF340</f>
        <v>0</v>
      </c>
      <c r="AI340" s="645" t="s">
        <v>1823</v>
      </c>
      <c r="AJ340" s="374"/>
      <c r="AK340" s="523" t="s">
        <v>1170</v>
      </c>
      <c r="AL340" s="524"/>
      <c r="AM340" s="226" t="s">
        <v>1170</v>
      </c>
      <c r="AN340" s="226"/>
      <c r="AO340" s="529" t="s">
        <v>1170</v>
      </c>
      <c r="AP340" s="524"/>
      <c r="AQ340" s="229" t="s">
        <v>1170</v>
      </c>
      <c r="AR340" s="230"/>
      <c r="AS340" s="229" t="s">
        <v>1170</v>
      </c>
      <c r="AT340" s="230"/>
      <c r="AU340" s="229" t="s">
        <v>1170</v>
      </c>
      <c r="AV340" s="229"/>
      <c r="AW340" s="229"/>
      <c r="AX340" s="230"/>
      <c r="AY340" s="229"/>
      <c r="AZ340" s="229"/>
      <c r="BA340" s="229"/>
      <c r="BB340" s="229"/>
      <c r="BC340" s="229"/>
      <c r="BD340" s="229"/>
      <c r="BE340" s="229"/>
      <c r="BF340" s="229"/>
      <c r="BG340" s="229"/>
      <c r="BH340" s="229"/>
      <c r="BI340" s="229"/>
      <c r="BJ340" s="229"/>
      <c r="BK340" s="229"/>
      <c r="BL340" s="229"/>
      <c r="BM340" s="229"/>
      <c r="BN340" s="229"/>
      <c r="BO340" s="360"/>
      <c r="BP340" s="248"/>
      <c r="BQ340" s="248"/>
      <c r="BR340" s="248"/>
      <c r="BS340" s="248"/>
      <c r="BT340" s="248"/>
      <c r="BU340" s="249"/>
      <c r="BV340" s="248"/>
      <c r="BW340" s="248"/>
      <c r="BX340" s="248"/>
      <c r="BY340" s="248"/>
      <c r="BZ340" s="248"/>
      <c r="CA340" s="248"/>
      <c r="CB340" s="236" t="s">
        <v>240</v>
      </c>
      <c r="CC340" s="261" t="s">
        <v>812</v>
      </c>
      <c r="CE340" s="226"/>
      <c r="CF340" s="227"/>
      <c r="CT340" s="437">
        <f t="shared" si="1400"/>
        <v>32</v>
      </c>
      <c r="CU340" s="437">
        <f t="shared" si="1479"/>
        <v>0</v>
      </c>
      <c r="CV340" s="437">
        <f t="shared" si="1480"/>
        <v>0</v>
      </c>
      <c r="CW340" s="437">
        <f t="shared" si="1481"/>
        <v>0</v>
      </c>
      <c r="CX340" s="437">
        <f t="shared" si="1631"/>
        <v>0</v>
      </c>
      <c r="CY340" s="437">
        <f t="shared" si="1483"/>
        <v>0</v>
      </c>
      <c r="CZ340" s="437">
        <f t="shared" si="1484"/>
        <v>0</v>
      </c>
      <c r="DA340" s="437">
        <f t="shared" si="1485"/>
        <v>0</v>
      </c>
      <c r="DB340" s="437">
        <f t="shared" si="1486"/>
        <v>0</v>
      </c>
      <c r="DC340" s="437">
        <f t="shared" si="1487"/>
        <v>0</v>
      </c>
      <c r="DD340" s="437">
        <f t="shared" si="1575"/>
        <v>0</v>
      </c>
      <c r="DE340" s="437">
        <f t="shared" si="1576"/>
        <v>0</v>
      </c>
      <c r="DF340" s="437">
        <f t="shared" si="1577"/>
        <v>0</v>
      </c>
      <c r="DG340" s="496">
        <f t="shared" si="1527"/>
        <v>0</v>
      </c>
      <c r="DH340" s="496">
        <v>0</v>
      </c>
      <c r="DI340" s="496"/>
      <c r="DJ340" s="496">
        <v>0</v>
      </c>
      <c r="DK340" s="437"/>
      <c r="DL340" s="633"/>
      <c r="DM340" s="633"/>
      <c r="DO340" s="447" t="e">
        <f t="shared" si="1281"/>
        <v>#REF!</v>
      </c>
      <c r="DP340" s="447" t="e">
        <f t="shared" si="1282"/>
        <v>#REF!</v>
      </c>
      <c r="DQ340" s="447" t="e">
        <f t="shared" si="1283"/>
        <v>#REF!</v>
      </c>
      <c r="DR340" s="447" t="e">
        <f t="shared" si="1284"/>
        <v>#REF!</v>
      </c>
      <c r="DS340" s="447" t="e">
        <f t="shared" si="1285"/>
        <v>#REF!</v>
      </c>
      <c r="DT340" s="447" t="e">
        <f t="shared" si="1286"/>
        <v>#REF!</v>
      </c>
      <c r="DU340" s="447" t="e">
        <f t="shared" si="1287"/>
        <v>#REF!</v>
      </c>
      <c r="DV340" s="447" t="e">
        <f t="shared" si="1288"/>
        <v>#REF!</v>
      </c>
      <c r="DW340" s="447" t="e">
        <f t="shared" si="1289"/>
        <v>#REF!</v>
      </c>
      <c r="DX340" s="447" t="e">
        <f t="shared" si="1290"/>
        <v>#REF!</v>
      </c>
      <c r="DY340" s="447" t="e">
        <f t="shared" si="1291"/>
        <v>#REF!</v>
      </c>
      <c r="DZ340" s="447" t="e">
        <f t="shared" si="1292"/>
        <v>#REF!</v>
      </c>
      <c r="EA340" s="447" t="e">
        <f t="shared" si="1293"/>
        <v>#VALUE!</v>
      </c>
      <c r="EB340" s="447" t="e">
        <f t="shared" si="1294"/>
        <v>#REF!</v>
      </c>
      <c r="EC340" s="447" t="e">
        <f t="shared" si="1295"/>
        <v>#VALUE!</v>
      </c>
      <c r="ED340" s="447" t="e">
        <f t="shared" si="1296"/>
        <v>#REF!</v>
      </c>
      <c r="EE340" s="240" t="e">
        <f t="shared" si="1297"/>
        <v>#REF!</v>
      </c>
    </row>
    <row r="341" spans="1:135" ht="16.5">
      <c r="A341" s="51" t="s">
        <v>1227</v>
      </c>
      <c r="B341" s="216" t="s">
        <v>31</v>
      </c>
      <c r="D341" s="222" t="s">
        <v>235</v>
      </c>
      <c r="E341" s="216" t="s">
        <v>1042</v>
      </c>
      <c r="F341" s="216" t="s">
        <v>1090</v>
      </c>
      <c r="G341" s="411" t="s">
        <v>236</v>
      </c>
      <c r="H341" s="226">
        <v>0</v>
      </c>
      <c r="I341" s="227">
        <v>0</v>
      </c>
      <c r="J341" s="225">
        <v>0</v>
      </c>
      <c r="K341" s="227">
        <v>0</v>
      </c>
      <c r="L341" s="241">
        <f t="shared" ref="L341" si="1637">+J341</f>
        <v>0</v>
      </c>
      <c r="M341" s="242" t="s">
        <v>1823</v>
      </c>
      <c r="N341" s="241">
        <f t="shared" ref="N341" si="1638">+L341</f>
        <v>0</v>
      </c>
      <c r="O341" s="242" t="s">
        <v>1823</v>
      </c>
      <c r="P341" s="226">
        <v>0</v>
      </c>
      <c r="Q341" s="226">
        <v>0</v>
      </c>
      <c r="R341" s="241">
        <f t="shared" ref="R341" si="1639">+P341</f>
        <v>0</v>
      </c>
      <c r="S341" s="242" t="s">
        <v>1823</v>
      </c>
      <c r="T341" s="226">
        <v>0</v>
      </c>
      <c r="U341" s="226">
        <v>0</v>
      </c>
      <c r="V341" s="523">
        <v>0</v>
      </c>
      <c r="W341" s="524">
        <v>0</v>
      </c>
      <c r="X341" s="226">
        <v>0</v>
      </c>
      <c r="Y341" s="226">
        <v>0</v>
      </c>
      <c r="Z341" s="644">
        <f t="shared" ref="Z341" si="1640">+V341</f>
        <v>0</v>
      </c>
      <c r="AA341" s="645" t="s">
        <v>1823</v>
      </c>
      <c r="AB341" s="279">
        <v>0</v>
      </c>
      <c r="AC341" s="284">
        <v>0</v>
      </c>
      <c r="AD341" s="285">
        <v>0</v>
      </c>
      <c r="AE341" s="321">
        <v>0</v>
      </c>
      <c r="AF341" s="279">
        <v>0</v>
      </c>
      <c r="AG341" s="279">
        <v>0</v>
      </c>
      <c r="AH341" s="644">
        <f t="shared" ref="AH341" si="1641">+AF341</f>
        <v>0</v>
      </c>
      <c r="AI341" s="645" t="s">
        <v>1823</v>
      </c>
      <c r="AJ341" s="310"/>
      <c r="AK341" s="523">
        <v>0</v>
      </c>
      <c r="AL341" s="524">
        <v>0</v>
      </c>
      <c r="AM341" s="226">
        <v>0</v>
      </c>
      <c r="AN341" s="226">
        <v>0</v>
      </c>
      <c r="AO341" s="529">
        <v>0</v>
      </c>
      <c r="AP341" s="530" t="s">
        <v>1823</v>
      </c>
      <c r="AQ341" s="239">
        <f>+AS341</f>
        <v>0</v>
      </c>
      <c r="AR341" s="242" t="s">
        <v>1823</v>
      </c>
      <c r="AS341" s="241">
        <f>+AU341</f>
        <v>0</v>
      </c>
      <c r="AT341" s="242" t="s">
        <v>1823</v>
      </c>
      <c r="AU341" s="229">
        <v>0</v>
      </c>
      <c r="AV341" s="230">
        <v>0</v>
      </c>
      <c r="AW341" s="241">
        <f t="shared" ref="AW341" si="1642">+AU341</f>
        <v>0</v>
      </c>
      <c r="AX341" s="242" t="s">
        <v>1823</v>
      </c>
      <c r="AY341" s="241">
        <f t="shared" ref="AY341" si="1643">+AW341</f>
        <v>0</v>
      </c>
      <c r="AZ341" s="242" t="s">
        <v>1823</v>
      </c>
      <c r="BA341" s="229">
        <v>0</v>
      </c>
      <c r="BB341" s="348">
        <v>0</v>
      </c>
      <c r="BC341" s="347">
        <v>0</v>
      </c>
      <c r="BD341" s="348">
        <v>0</v>
      </c>
      <c r="BE341" s="347">
        <v>0</v>
      </c>
      <c r="BF341" s="229">
        <v>0</v>
      </c>
      <c r="BG341" s="241">
        <f t="shared" ref="BG341" si="1644">+BE341</f>
        <v>0</v>
      </c>
      <c r="BH341" s="242" t="s">
        <v>1823</v>
      </c>
      <c r="BI341" s="241">
        <f t="shared" ref="BI341" si="1645">+BG341</f>
        <v>0</v>
      </c>
      <c r="BJ341" s="242" t="s">
        <v>1823</v>
      </c>
      <c r="BK341" s="241">
        <f t="shared" ref="BK341" si="1646">+BI341</f>
        <v>0</v>
      </c>
      <c r="BL341" s="242" t="s">
        <v>1823</v>
      </c>
      <c r="BM341" s="229">
        <v>0</v>
      </c>
      <c r="BN341" s="229">
        <v>0</v>
      </c>
      <c r="BO341" s="267"/>
      <c r="BP341" s="248"/>
      <c r="BQ341" s="249"/>
      <c r="BR341" s="248"/>
      <c r="BS341" s="249"/>
      <c r="BT341" s="248"/>
      <c r="BU341" s="249"/>
      <c r="BV341" s="248"/>
      <c r="BW341" s="249"/>
      <c r="BX341" s="248"/>
      <c r="BY341" s="249"/>
      <c r="BZ341" s="248"/>
      <c r="CA341" s="249"/>
      <c r="CB341" s="236" t="s">
        <v>237</v>
      </c>
      <c r="CC341" s="261" t="s">
        <v>812</v>
      </c>
      <c r="CE341" s="226"/>
      <c r="CF341" s="227"/>
      <c r="CT341" s="437">
        <f t="shared" si="1400"/>
        <v>0</v>
      </c>
      <c r="CU341" s="437">
        <f t="shared" si="1479"/>
        <v>0</v>
      </c>
      <c r="CV341" s="437">
        <f t="shared" si="1480"/>
        <v>0</v>
      </c>
      <c r="CW341" s="437">
        <f t="shared" si="1481"/>
        <v>0</v>
      </c>
      <c r="CX341" s="437">
        <f t="shared" si="1631"/>
        <v>0</v>
      </c>
      <c r="CY341" s="437">
        <f t="shared" si="1483"/>
        <v>0</v>
      </c>
      <c r="CZ341" s="437">
        <f t="shared" si="1484"/>
        <v>0</v>
      </c>
      <c r="DA341" s="437">
        <f t="shared" si="1485"/>
        <v>0</v>
      </c>
      <c r="DB341" s="437">
        <f t="shared" si="1486"/>
        <v>0</v>
      </c>
      <c r="DC341" s="437">
        <f t="shared" si="1487"/>
        <v>0</v>
      </c>
      <c r="DD341" s="437">
        <f t="shared" si="1575"/>
        <v>0</v>
      </c>
      <c r="DE341" s="437">
        <f t="shared" si="1576"/>
        <v>0</v>
      </c>
      <c r="DF341" s="437">
        <f t="shared" si="1577"/>
        <v>0</v>
      </c>
      <c r="DG341" s="496">
        <f t="shared" si="1527"/>
        <v>0</v>
      </c>
      <c r="DH341" s="496">
        <f t="shared" ref="DH341:DH351" si="1647">IF(AL341="nd",+AK341,+AK341+AL341)</f>
        <v>0</v>
      </c>
      <c r="DI341" s="496">
        <f t="shared" ref="DI341:DI351" si="1648">IF(AN341="nd",+AM341,+AM341+AN341)</f>
        <v>0</v>
      </c>
      <c r="DJ341" s="496">
        <f t="shared" ref="DJ341:DJ351" si="1649">IF(AP341="nd",+AO341,+AO341+AP341)</f>
        <v>0</v>
      </c>
      <c r="DK341" s="437">
        <f t="shared" ref="DK341:DK351" si="1650">IF(AR341="nd",+AQ341,+AQ341+AR341)</f>
        <v>0</v>
      </c>
      <c r="DL341" s="633"/>
      <c r="DM341" s="633"/>
      <c r="DO341" s="447" t="e">
        <f t="shared" si="1281"/>
        <v>#REF!</v>
      </c>
      <c r="DP341" s="447" t="e">
        <f t="shared" si="1282"/>
        <v>#REF!</v>
      </c>
      <c r="DQ341" s="447" t="e">
        <f t="shared" si="1283"/>
        <v>#REF!</v>
      </c>
      <c r="DR341" s="447" t="e">
        <f t="shared" si="1284"/>
        <v>#REF!</v>
      </c>
      <c r="DS341" s="447" t="e">
        <f t="shared" si="1285"/>
        <v>#REF!</v>
      </c>
      <c r="DT341" s="447" t="e">
        <f t="shared" si="1286"/>
        <v>#REF!</v>
      </c>
      <c r="DU341" s="447" t="e">
        <f t="shared" si="1287"/>
        <v>#REF!</v>
      </c>
      <c r="DV341" s="447" t="e">
        <f t="shared" si="1288"/>
        <v>#REF!</v>
      </c>
      <c r="DW341" s="447" t="e">
        <f t="shared" si="1289"/>
        <v>#REF!</v>
      </c>
      <c r="DX341" s="447" t="e">
        <f t="shared" si="1290"/>
        <v>#REF!</v>
      </c>
      <c r="DY341" s="447" t="e">
        <f t="shared" si="1291"/>
        <v>#REF!</v>
      </c>
      <c r="DZ341" s="447" t="e">
        <f t="shared" si="1292"/>
        <v>#REF!</v>
      </c>
      <c r="EA341" s="447" t="e">
        <f t="shared" si="1293"/>
        <v>#VALUE!</v>
      </c>
      <c r="EB341" s="447" t="e">
        <f t="shared" si="1294"/>
        <v>#REF!</v>
      </c>
      <c r="EC341" s="447" t="e">
        <f t="shared" si="1295"/>
        <v>#VALUE!</v>
      </c>
      <c r="ED341" s="447" t="e">
        <f t="shared" si="1296"/>
        <v>#REF!</v>
      </c>
      <c r="EE341" s="240" t="e">
        <f t="shared" si="1297"/>
        <v>#REF!</v>
      </c>
    </row>
    <row r="342" spans="1:135" ht="16.5">
      <c r="A342" s="51" t="s">
        <v>1227</v>
      </c>
      <c r="B342" s="216" t="s">
        <v>31</v>
      </c>
      <c r="D342" s="222" t="s">
        <v>235</v>
      </c>
      <c r="E342" s="216" t="s">
        <v>1042</v>
      </c>
      <c r="F342" s="216" t="s">
        <v>1090</v>
      </c>
      <c r="G342" s="411" t="s">
        <v>1291</v>
      </c>
      <c r="H342" s="226">
        <v>0</v>
      </c>
      <c r="I342" s="227">
        <v>0</v>
      </c>
      <c r="J342" s="225">
        <v>1</v>
      </c>
      <c r="K342" s="227">
        <v>0</v>
      </c>
      <c r="L342" s="560">
        <f>+J342</f>
        <v>1</v>
      </c>
      <c r="M342" s="559" t="s">
        <v>1823</v>
      </c>
      <c r="N342" s="241">
        <f>+P342</f>
        <v>0</v>
      </c>
      <c r="O342" s="242" t="s">
        <v>1823</v>
      </c>
      <c r="P342" s="226">
        <v>0</v>
      </c>
      <c r="Q342" s="226">
        <v>0</v>
      </c>
      <c r="R342" s="241">
        <f t="shared" ref="R342" si="1651">+P342</f>
        <v>0</v>
      </c>
      <c r="S342" s="242" t="s">
        <v>1823</v>
      </c>
      <c r="T342" s="226">
        <v>1</v>
      </c>
      <c r="U342" s="226">
        <v>0</v>
      </c>
      <c r="V342" s="523">
        <v>0</v>
      </c>
      <c r="W342" s="524">
        <v>0</v>
      </c>
      <c r="X342" s="226">
        <v>1</v>
      </c>
      <c r="Y342" s="226">
        <v>0</v>
      </c>
      <c r="Z342" s="644">
        <f t="shared" ref="Z342:Z343" si="1652">+V342</f>
        <v>0</v>
      </c>
      <c r="AA342" s="645" t="s">
        <v>1823</v>
      </c>
      <c r="AB342" s="279">
        <v>0</v>
      </c>
      <c r="AC342" s="284">
        <v>0</v>
      </c>
      <c r="AD342" s="285">
        <v>0</v>
      </c>
      <c r="AE342" s="321">
        <v>0</v>
      </c>
      <c r="AF342" s="279">
        <v>0</v>
      </c>
      <c r="AG342" s="279">
        <v>0</v>
      </c>
      <c r="AH342" s="644">
        <f t="shared" ref="AH342:AH343" si="1653">+AF342</f>
        <v>0</v>
      </c>
      <c r="AI342" s="645" t="s">
        <v>1823</v>
      </c>
      <c r="AJ342" s="310"/>
      <c r="AK342" s="523"/>
      <c r="AL342" s="524"/>
      <c r="AM342" s="226"/>
      <c r="AN342" s="226"/>
      <c r="AO342" s="529"/>
      <c r="AP342" s="530"/>
      <c r="AQ342" s="239"/>
      <c r="AR342" s="242"/>
      <c r="AS342" s="241"/>
      <c r="AT342" s="242"/>
      <c r="AU342" s="229"/>
      <c r="AV342" s="230"/>
      <c r="AW342" s="241">
        <f t="shared" ref="AW342" si="1654">+AU342</f>
        <v>0</v>
      </c>
      <c r="AX342" s="242" t="s">
        <v>1823</v>
      </c>
      <c r="AY342" s="241">
        <f t="shared" ref="AY342" si="1655">+AW342</f>
        <v>0</v>
      </c>
      <c r="AZ342" s="242" t="s">
        <v>1823</v>
      </c>
      <c r="BA342" s="229">
        <v>0</v>
      </c>
      <c r="BB342" s="348">
        <v>0</v>
      </c>
      <c r="BC342" s="229">
        <v>1</v>
      </c>
      <c r="BD342" s="348">
        <v>0</v>
      </c>
      <c r="BE342" s="347">
        <v>0</v>
      </c>
      <c r="BF342" s="229">
        <v>0</v>
      </c>
      <c r="BG342" s="241">
        <f t="shared" ref="BG342" si="1656">+BE342</f>
        <v>0</v>
      </c>
      <c r="BH342" s="242" t="s">
        <v>1823</v>
      </c>
      <c r="BI342" s="241">
        <f t="shared" ref="BI342" si="1657">+BG342</f>
        <v>0</v>
      </c>
      <c r="BJ342" s="242" t="s">
        <v>1823</v>
      </c>
      <c r="BK342" s="241">
        <f t="shared" ref="BK342" si="1658">+BI342</f>
        <v>0</v>
      </c>
      <c r="BL342" s="242" t="s">
        <v>1823</v>
      </c>
      <c r="BM342" s="229">
        <v>0</v>
      </c>
      <c r="BN342" s="229">
        <v>0</v>
      </c>
      <c r="BO342" s="267"/>
      <c r="BP342" s="248"/>
      <c r="BQ342" s="249"/>
      <c r="BR342" s="248"/>
      <c r="BS342" s="249"/>
      <c r="BT342" s="248"/>
      <c r="BU342" s="249"/>
      <c r="BV342" s="248"/>
      <c r="BW342" s="249"/>
      <c r="BX342" s="248"/>
      <c r="BY342" s="249"/>
      <c r="BZ342" s="248"/>
      <c r="CA342" s="249"/>
      <c r="CB342" s="236"/>
      <c r="CC342" s="261"/>
      <c r="CE342" s="226"/>
      <c r="CF342" s="227"/>
      <c r="CT342" s="437">
        <f t="shared" si="1400"/>
        <v>0</v>
      </c>
      <c r="CU342" s="437">
        <f t="shared" si="1479"/>
        <v>1</v>
      </c>
      <c r="CV342" s="437">
        <f t="shared" si="1480"/>
        <v>1</v>
      </c>
      <c r="CW342" s="437">
        <f t="shared" si="1481"/>
        <v>0</v>
      </c>
      <c r="CX342" s="437">
        <f t="shared" si="1631"/>
        <v>0</v>
      </c>
      <c r="CY342" s="437">
        <f t="shared" si="1483"/>
        <v>0</v>
      </c>
      <c r="CZ342" s="437">
        <f t="shared" si="1484"/>
        <v>1</v>
      </c>
      <c r="DA342" s="437">
        <f t="shared" si="1485"/>
        <v>0</v>
      </c>
      <c r="DB342" s="437">
        <f t="shared" si="1486"/>
        <v>1</v>
      </c>
      <c r="DC342" s="437">
        <f t="shared" si="1487"/>
        <v>0</v>
      </c>
      <c r="DD342" s="437">
        <f t="shared" si="1575"/>
        <v>0</v>
      </c>
      <c r="DE342" s="437">
        <f t="shared" si="1576"/>
        <v>0</v>
      </c>
      <c r="DF342" s="437">
        <f t="shared" si="1577"/>
        <v>0</v>
      </c>
      <c r="DG342" s="496">
        <f t="shared" si="1527"/>
        <v>0</v>
      </c>
      <c r="DH342" s="496">
        <f t="shared" si="1647"/>
        <v>0</v>
      </c>
      <c r="DI342" s="496">
        <f t="shared" si="1648"/>
        <v>0</v>
      </c>
      <c r="DJ342" s="496">
        <f t="shared" si="1649"/>
        <v>0</v>
      </c>
      <c r="DK342" s="437">
        <f t="shared" si="1650"/>
        <v>0</v>
      </c>
      <c r="DL342" s="633"/>
      <c r="DM342" s="633"/>
      <c r="DO342" s="447" t="e">
        <f t="shared" si="1281"/>
        <v>#REF!</v>
      </c>
      <c r="DP342" s="447" t="e">
        <f t="shared" si="1282"/>
        <v>#REF!</v>
      </c>
      <c r="DQ342" s="447" t="e">
        <f t="shared" si="1283"/>
        <v>#REF!</v>
      </c>
      <c r="DR342" s="447" t="e">
        <f t="shared" si="1284"/>
        <v>#REF!</v>
      </c>
      <c r="DS342" s="447" t="e">
        <f t="shared" si="1285"/>
        <v>#REF!</v>
      </c>
      <c r="DT342" s="447" t="e">
        <f t="shared" si="1286"/>
        <v>#REF!</v>
      </c>
      <c r="DU342" s="447" t="e">
        <f t="shared" si="1287"/>
        <v>#REF!</v>
      </c>
      <c r="DV342" s="447" t="e">
        <f t="shared" si="1288"/>
        <v>#REF!</v>
      </c>
      <c r="DW342" s="447" t="e">
        <f t="shared" si="1289"/>
        <v>#REF!</v>
      </c>
      <c r="DX342" s="447" t="e">
        <f t="shared" si="1290"/>
        <v>#REF!</v>
      </c>
      <c r="DY342" s="447" t="e">
        <f t="shared" si="1291"/>
        <v>#REF!</v>
      </c>
      <c r="DZ342" s="447" t="e">
        <f t="shared" si="1292"/>
        <v>#REF!</v>
      </c>
      <c r="EA342" s="447" t="e">
        <f t="shared" si="1293"/>
        <v>#VALUE!</v>
      </c>
      <c r="EB342" s="447" t="e">
        <f t="shared" si="1294"/>
        <v>#REF!</v>
      </c>
      <c r="EC342" s="447" t="e">
        <f t="shared" si="1295"/>
        <v>#VALUE!</v>
      </c>
      <c r="ED342" s="447" t="e">
        <f t="shared" si="1296"/>
        <v>#REF!</v>
      </c>
      <c r="EE342" s="240" t="e">
        <f t="shared" si="1297"/>
        <v>#REF!</v>
      </c>
    </row>
    <row r="343" spans="1:135" ht="16.5">
      <c r="A343" s="51" t="s">
        <v>1227</v>
      </c>
      <c r="B343" s="216" t="s">
        <v>31</v>
      </c>
      <c r="D343" s="222" t="s">
        <v>235</v>
      </c>
      <c r="E343" s="216" t="s">
        <v>1042</v>
      </c>
      <c r="F343" s="216" t="s">
        <v>1090</v>
      </c>
      <c r="G343" s="411" t="s">
        <v>1290</v>
      </c>
      <c r="H343" s="226">
        <v>2</v>
      </c>
      <c r="I343" s="227">
        <v>0</v>
      </c>
      <c r="J343" s="225">
        <v>0</v>
      </c>
      <c r="K343" s="227">
        <v>0</v>
      </c>
      <c r="L343" s="241">
        <v>0</v>
      </c>
      <c r="M343" s="242" t="s">
        <v>1823</v>
      </c>
      <c r="N343" s="241">
        <f t="shared" ref="N343" si="1659">+L343</f>
        <v>0</v>
      </c>
      <c r="O343" s="242" t="s">
        <v>1823</v>
      </c>
      <c r="P343" s="226">
        <v>0</v>
      </c>
      <c r="Q343" s="226">
        <v>0</v>
      </c>
      <c r="R343" s="241">
        <f t="shared" ref="R343" si="1660">+P343</f>
        <v>0</v>
      </c>
      <c r="S343" s="242" t="s">
        <v>1823</v>
      </c>
      <c r="T343" s="226">
        <v>0</v>
      </c>
      <c r="U343" s="226">
        <v>0</v>
      </c>
      <c r="V343" s="523">
        <v>0</v>
      </c>
      <c r="W343" s="524">
        <v>0</v>
      </c>
      <c r="X343" s="226">
        <v>0</v>
      </c>
      <c r="Y343" s="226">
        <v>0</v>
      </c>
      <c r="Z343" s="644">
        <f t="shared" si="1652"/>
        <v>0</v>
      </c>
      <c r="AA343" s="645" t="s">
        <v>1823</v>
      </c>
      <c r="AB343" s="279">
        <v>0</v>
      </c>
      <c r="AC343" s="284">
        <v>0</v>
      </c>
      <c r="AD343" s="285">
        <v>0</v>
      </c>
      <c r="AE343" s="321">
        <v>0</v>
      </c>
      <c r="AF343" s="279">
        <v>0</v>
      </c>
      <c r="AG343" s="279">
        <v>0</v>
      </c>
      <c r="AH343" s="644">
        <f t="shared" si="1653"/>
        <v>0</v>
      </c>
      <c r="AI343" s="645" t="s">
        <v>1823</v>
      </c>
      <c r="AJ343" s="310"/>
      <c r="AK343" s="523">
        <v>0</v>
      </c>
      <c r="AL343" s="524">
        <v>0</v>
      </c>
      <c r="AM343" s="226">
        <v>0</v>
      </c>
      <c r="AN343" s="226">
        <v>0</v>
      </c>
      <c r="AO343" s="529">
        <v>0</v>
      </c>
      <c r="AP343" s="530" t="s">
        <v>1823</v>
      </c>
      <c r="AQ343" s="239">
        <v>0</v>
      </c>
      <c r="AR343" s="242" t="s">
        <v>1823</v>
      </c>
      <c r="AS343" s="241">
        <f t="shared" ref="AS343:AS349" si="1661">+AU343</f>
        <v>1</v>
      </c>
      <c r="AT343" s="242" t="s">
        <v>1823</v>
      </c>
      <c r="AU343" s="229">
        <v>1</v>
      </c>
      <c r="AV343" s="230">
        <v>0</v>
      </c>
      <c r="AW343" s="241">
        <f>+AY343</f>
        <v>0</v>
      </c>
      <c r="AX343" s="242" t="s">
        <v>1823</v>
      </c>
      <c r="AY343" s="241">
        <f>+BA343</f>
        <v>0</v>
      </c>
      <c r="AZ343" s="242" t="s">
        <v>1823</v>
      </c>
      <c r="BA343" s="229">
        <v>0</v>
      </c>
      <c r="BB343" s="348">
        <v>0</v>
      </c>
      <c r="BC343" s="229">
        <v>0</v>
      </c>
      <c r="BD343" s="348">
        <v>0</v>
      </c>
      <c r="BE343" s="347">
        <v>0</v>
      </c>
      <c r="BF343" s="229">
        <v>0</v>
      </c>
      <c r="BG343" s="241">
        <f t="shared" ref="BG343" si="1662">+BE343</f>
        <v>0</v>
      </c>
      <c r="BH343" s="242" t="s">
        <v>1823</v>
      </c>
      <c r="BI343" s="241">
        <f t="shared" ref="BI343" si="1663">+BG343</f>
        <v>0</v>
      </c>
      <c r="BJ343" s="242" t="s">
        <v>1823</v>
      </c>
      <c r="BK343" s="241">
        <f t="shared" ref="BK343" si="1664">+BI343</f>
        <v>0</v>
      </c>
      <c r="BL343" s="242" t="s">
        <v>1823</v>
      </c>
      <c r="BM343" s="229">
        <v>0</v>
      </c>
      <c r="BN343" s="229">
        <v>0</v>
      </c>
      <c r="BO343" s="267">
        <v>42585</v>
      </c>
      <c r="BP343" s="248"/>
      <c r="BQ343" s="249"/>
      <c r="BR343" s="248"/>
      <c r="BS343" s="249"/>
      <c r="BT343" s="248"/>
      <c r="BU343" s="249"/>
      <c r="BV343" s="248"/>
      <c r="BW343" s="249"/>
      <c r="BX343" s="248"/>
      <c r="BY343" s="249"/>
      <c r="BZ343" s="248"/>
      <c r="CA343" s="249"/>
      <c r="CB343" s="236"/>
      <c r="CC343" s="261"/>
      <c r="CE343" s="226"/>
      <c r="CF343" s="227"/>
      <c r="CT343" s="437">
        <f t="shared" si="1400"/>
        <v>2</v>
      </c>
      <c r="CU343" s="437">
        <f t="shared" si="1479"/>
        <v>0</v>
      </c>
      <c r="CV343" s="437">
        <f t="shared" si="1480"/>
        <v>0</v>
      </c>
      <c r="CW343" s="437">
        <f t="shared" si="1481"/>
        <v>0</v>
      </c>
      <c r="CX343" s="437">
        <f t="shared" si="1631"/>
        <v>0</v>
      </c>
      <c r="CY343" s="437">
        <f t="shared" si="1483"/>
        <v>0</v>
      </c>
      <c r="CZ343" s="437">
        <f t="shared" si="1484"/>
        <v>0</v>
      </c>
      <c r="DA343" s="437">
        <f t="shared" si="1485"/>
        <v>0</v>
      </c>
      <c r="DB343" s="437">
        <f t="shared" si="1486"/>
        <v>0</v>
      </c>
      <c r="DC343" s="437">
        <f t="shared" si="1487"/>
        <v>0</v>
      </c>
      <c r="DD343" s="437">
        <f t="shared" si="1575"/>
        <v>0</v>
      </c>
      <c r="DE343" s="437">
        <f t="shared" si="1576"/>
        <v>0</v>
      </c>
      <c r="DF343" s="437">
        <f t="shared" si="1577"/>
        <v>0</v>
      </c>
      <c r="DG343" s="496">
        <f t="shared" si="1527"/>
        <v>0</v>
      </c>
      <c r="DH343" s="496">
        <f t="shared" si="1647"/>
        <v>0</v>
      </c>
      <c r="DI343" s="496">
        <f t="shared" si="1648"/>
        <v>0</v>
      </c>
      <c r="DJ343" s="496">
        <f t="shared" si="1649"/>
        <v>0</v>
      </c>
      <c r="DK343" s="437">
        <f t="shared" si="1650"/>
        <v>0</v>
      </c>
      <c r="DL343" s="633"/>
      <c r="DM343" s="633"/>
      <c r="DO343" s="447" t="e">
        <f t="shared" ref="DO343:DO420" si="1665">+CV343-CU343+DO342</f>
        <v>#REF!</v>
      </c>
      <c r="DP343" s="447" t="e">
        <f t="shared" ref="DP343:DP420" si="1666">+CW343-CV343+DP342</f>
        <v>#REF!</v>
      </c>
      <c r="DQ343" s="447" t="e">
        <f t="shared" ref="DQ343:DQ420" si="1667">+CX343-CW343+DQ342</f>
        <v>#REF!</v>
      </c>
      <c r="DR343" s="447" t="e">
        <f t="shared" ref="DR343:DR420" si="1668">+CY343-CX343+DR342</f>
        <v>#REF!</v>
      </c>
      <c r="DS343" s="447" t="e">
        <f t="shared" ref="DS343:DS420" si="1669">+CY343-CW343+DS342</f>
        <v>#REF!</v>
      </c>
      <c r="DT343" s="447" t="e">
        <f t="shared" ref="DT343:DT420" si="1670">+CZ343-CY343+DT342</f>
        <v>#REF!</v>
      </c>
      <c r="DU343" s="447" t="e">
        <f t="shared" ref="DU343:DU420" si="1671">+DA343-CZ343+DU342</f>
        <v>#REF!</v>
      </c>
      <c r="DV343" s="447" t="e">
        <f t="shared" ref="DV343:DV420" si="1672">+DB343-DA343+DV342</f>
        <v>#REF!</v>
      </c>
      <c r="DW343" s="447" t="e">
        <f t="shared" ref="DW343:DW420" si="1673">+DC343-DB343+DW342</f>
        <v>#REF!</v>
      </c>
      <c r="DX343" s="447" t="e">
        <f t="shared" ref="DX343:DX420" si="1674">+DD343-DB343+DX342</f>
        <v>#REF!</v>
      </c>
      <c r="DY343" s="447" t="e">
        <f t="shared" ref="DY343:DY420" si="1675">+DE343-DD343+DY342</f>
        <v>#REF!</v>
      </c>
      <c r="DZ343" s="447" t="e">
        <f t="shared" ref="DZ343:DZ420" si="1676">+DF343-DE343+DZ342</f>
        <v>#REF!</v>
      </c>
      <c r="EA343" s="447" t="e">
        <f t="shared" ref="EA343:EA420" si="1677">+DG343-DF343+EA342</f>
        <v>#VALUE!</v>
      </c>
      <c r="EB343" s="447" t="e">
        <f t="shared" ref="EB343:EB420" si="1678">+DH343-DI343+EB342</f>
        <v>#REF!</v>
      </c>
      <c r="EC343" s="447" t="e">
        <f t="shared" ref="EC343:EC420" si="1679">+DI343-DG343+EC342</f>
        <v>#VALUE!</v>
      </c>
      <c r="ED343" s="447" t="e">
        <f t="shared" ref="ED343:ED420" si="1680">+DJ343-DI343+ED342</f>
        <v>#REF!</v>
      </c>
      <c r="EE343" s="240" t="e">
        <f t="shared" ref="EE343:EE420" si="1681">+DK343-DJ343+EE342</f>
        <v>#REF!</v>
      </c>
    </row>
    <row r="344" spans="1:135" ht="16.5">
      <c r="A344" s="51" t="s">
        <v>1227</v>
      </c>
      <c r="B344" s="216" t="s">
        <v>31</v>
      </c>
      <c r="D344" s="222" t="s">
        <v>235</v>
      </c>
      <c r="E344" s="216" t="s">
        <v>1042</v>
      </c>
      <c r="F344" s="216" t="s">
        <v>1090</v>
      </c>
      <c r="G344" s="411" t="s">
        <v>1292</v>
      </c>
      <c r="H344" s="226">
        <v>0</v>
      </c>
      <c r="I344" s="227">
        <v>3</v>
      </c>
      <c r="J344" s="225">
        <v>0</v>
      </c>
      <c r="K344" s="227">
        <v>0</v>
      </c>
      <c r="L344" s="241">
        <v>0</v>
      </c>
      <c r="M344" s="242" t="s">
        <v>1823</v>
      </c>
      <c r="N344" s="241">
        <f t="shared" ref="N344" si="1682">+L344</f>
        <v>0</v>
      </c>
      <c r="O344" s="242" t="s">
        <v>1823</v>
      </c>
      <c r="P344" s="226">
        <v>1</v>
      </c>
      <c r="Q344" s="226">
        <v>0</v>
      </c>
      <c r="R344" s="560">
        <f>+P344</f>
        <v>1</v>
      </c>
      <c r="S344" s="559" t="s">
        <v>1823</v>
      </c>
      <c r="T344" s="226">
        <v>0</v>
      </c>
      <c r="U344" s="226">
        <v>0</v>
      </c>
      <c r="V344" s="523">
        <v>1</v>
      </c>
      <c r="W344" s="524">
        <v>0</v>
      </c>
      <c r="X344" s="226">
        <v>0</v>
      </c>
      <c r="Y344" s="226">
        <v>0</v>
      </c>
      <c r="Z344" s="644">
        <v>0</v>
      </c>
      <c r="AA344" s="645" t="s">
        <v>1823</v>
      </c>
      <c r="AB344" s="279">
        <v>0</v>
      </c>
      <c r="AC344" s="284">
        <v>0</v>
      </c>
      <c r="AD344" s="285">
        <v>0</v>
      </c>
      <c r="AE344" s="321">
        <v>0</v>
      </c>
      <c r="AF344" s="279">
        <v>0</v>
      </c>
      <c r="AG344" s="279">
        <v>0</v>
      </c>
      <c r="AH344" s="644">
        <f t="shared" ref="AH344" si="1683">+AF344</f>
        <v>0</v>
      </c>
      <c r="AI344" s="645" t="s">
        <v>1823</v>
      </c>
      <c r="AJ344" s="310"/>
      <c r="AK344" s="523">
        <v>0</v>
      </c>
      <c r="AL344" s="524">
        <v>0</v>
      </c>
      <c r="AM344" s="226">
        <v>0</v>
      </c>
      <c r="AN344" s="226">
        <v>1</v>
      </c>
      <c r="AO344" s="529">
        <v>0</v>
      </c>
      <c r="AP344" s="530">
        <f>+AN344</f>
        <v>1</v>
      </c>
      <c r="AQ344" s="239">
        <f>+AS344</f>
        <v>0</v>
      </c>
      <c r="AR344" s="242" t="s">
        <v>1823</v>
      </c>
      <c r="AS344" s="241">
        <f t="shared" si="1661"/>
        <v>0</v>
      </c>
      <c r="AT344" s="242" t="s">
        <v>1823</v>
      </c>
      <c r="AU344" s="229">
        <v>0</v>
      </c>
      <c r="AV344" s="230">
        <v>0</v>
      </c>
      <c r="AW344" s="241">
        <f t="shared" ref="AW344" si="1684">+AU344</f>
        <v>0</v>
      </c>
      <c r="AX344" s="242" t="s">
        <v>1823</v>
      </c>
      <c r="AY344" s="241">
        <f t="shared" ref="AY344" si="1685">+AW344</f>
        <v>0</v>
      </c>
      <c r="AZ344" s="242" t="s">
        <v>1823</v>
      </c>
      <c r="BA344" s="229">
        <v>0</v>
      </c>
      <c r="BB344" s="348">
        <v>0</v>
      </c>
      <c r="BC344" s="229">
        <v>0</v>
      </c>
      <c r="BD344" s="348">
        <v>0</v>
      </c>
      <c r="BE344" s="347">
        <v>0</v>
      </c>
      <c r="BF344" s="229">
        <v>0</v>
      </c>
      <c r="BG344" s="241">
        <f t="shared" ref="BG344" si="1686">+BE344</f>
        <v>0</v>
      </c>
      <c r="BH344" s="242" t="s">
        <v>1823</v>
      </c>
      <c r="BI344" s="241">
        <f t="shared" ref="BI344" si="1687">+BG344</f>
        <v>0</v>
      </c>
      <c r="BJ344" s="242" t="s">
        <v>1823</v>
      </c>
      <c r="BK344" s="241">
        <f t="shared" ref="BK344" si="1688">+BI344</f>
        <v>0</v>
      </c>
      <c r="BL344" s="242" t="s">
        <v>1823</v>
      </c>
      <c r="BM344" s="229">
        <v>0</v>
      </c>
      <c r="BN344" s="229">
        <v>0</v>
      </c>
      <c r="BO344" s="267"/>
      <c r="BP344" s="248"/>
      <c r="BQ344" s="249"/>
      <c r="BR344" s="248"/>
      <c r="BS344" s="249"/>
      <c r="BT344" s="248"/>
      <c r="BU344" s="249"/>
      <c r="BV344" s="248"/>
      <c r="BW344" s="249"/>
      <c r="BX344" s="248"/>
      <c r="BY344" s="249"/>
      <c r="BZ344" s="248"/>
      <c r="CA344" s="249"/>
      <c r="CB344" s="236"/>
      <c r="CC344" s="261"/>
      <c r="CE344" s="226"/>
      <c r="CF344" s="227"/>
      <c r="CT344" s="437">
        <f t="shared" ref="CT344:CT366" si="1689">IF(I344="nd",+H344,+H344+I344)</f>
        <v>3</v>
      </c>
      <c r="CU344" s="437">
        <f t="shared" si="1479"/>
        <v>0</v>
      </c>
      <c r="CV344" s="437">
        <f t="shared" si="1480"/>
        <v>0</v>
      </c>
      <c r="CW344" s="437">
        <f t="shared" si="1481"/>
        <v>0</v>
      </c>
      <c r="CX344" s="437">
        <f t="shared" si="1631"/>
        <v>1</v>
      </c>
      <c r="CY344" s="437">
        <f t="shared" si="1483"/>
        <v>1</v>
      </c>
      <c r="CZ344" s="437">
        <f t="shared" si="1484"/>
        <v>0</v>
      </c>
      <c r="DA344" s="437">
        <f t="shared" si="1485"/>
        <v>1</v>
      </c>
      <c r="DB344" s="437">
        <f t="shared" si="1486"/>
        <v>0</v>
      </c>
      <c r="DC344" s="437">
        <f t="shared" si="1487"/>
        <v>0</v>
      </c>
      <c r="DD344" s="437">
        <f t="shared" si="1575"/>
        <v>0</v>
      </c>
      <c r="DE344" s="437">
        <f t="shared" si="1576"/>
        <v>0</v>
      </c>
      <c r="DF344" s="437">
        <f t="shared" si="1577"/>
        <v>0</v>
      </c>
      <c r="DG344" s="496">
        <f t="shared" si="1527"/>
        <v>0</v>
      </c>
      <c r="DH344" s="496">
        <f t="shared" si="1647"/>
        <v>0</v>
      </c>
      <c r="DI344" s="496">
        <f t="shared" si="1648"/>
        <v>1</v>
      </c>
      <c r="DJ344" s="496">
        <f t="shared" si="1649"/>
        <v>1</v>
      </c>
      <c r="DK344" s="437">
        <f t="shared" si="1650"/>
        <v>0</v>
      </c>
      <c r="DL344" s="633"/>
      <c r="DM344" s="633"/>
      <c r="DO344" s="447" t="e">
        <f t="shared" si="1665"/>
        <v>#REF!</v>
      </c>
      <c r="DP344" s="447" t="e">
        <f t="shared" si="1666"/>
        <v>#REF!</v>
      </c>
      <c r="DQ344" s="447" t="e">
        <f t="shared" si="1667"/>
        <v>#REF!</v>
      </c>
      <c r="DR344" s="447" t="e">
        <f t="shared" si="1668"/>
        <v>#REF!</v>
      </c>
      <c r="DS344" s="447" t="e">
        <f t="shared" si="1669"/>
        <v>#REF!</v>
      </c>
      <c r="DT344" s="447" t="e">
        <f t="shared" si="1670"/>
        <v>#REF!</v>
      </c>
      <c r="DU344" s="447" t="e">
        <f t="shared" si="1671"/>
        <v>#REF!</v>
      </c>
      <c r="DV344" s="447" t="e">
        <f t="shared" si="1672"/>
        <v>#REF!</v>
      </c>
      <c r="DW344" s="447" t="e">
        <f t="shared" si="1673"/>
        <v>#REF!</v>
      </c>
      <c r="DX344" s="447" t="e">
        <f t="shared" si="1674"/>
        <v>#REF!</v>
      </c>
      <c r="DY344" s="447" t="e">
        <f t="shared" si="1675"/>
        <v>#REF!</v>
      </c>
      <c r="DZ344" s="447" t="e">
        <f t="shared" si="1676"/>
        <v>#REF!</v>
      </c>
      <c r="EA344" s="447" t="e">
        <f t="shared" si="1677"/>
        <v>#VALUE!</v>
      </c>
      <c r="EB344" s="447" t="e">
        <f t="shared" si="1678"/>
        <v>#REF!</v>
      </c>
      <c r="EC344" s="447" t="e">
        <f t="shared" si="1679"/>
        <v>#VALUE!</v>
      </c>
      <c r="ED344" s="447" t="e">
        <f t="shared" si="1680"/>
        <v>#REF!</v>
      </c>
      <c r="EE344" s="240" t="e">
        <f t="shared" si="1681"/>
        <v>#REF!</v>
      </c>
    </row>
    <row r="345" spans="1:135" ht="16.5">
      <c r="A345" s="51" t="s">
        <v>1227</v>
      </c>
      <c r="B345" s="216" t="s">
        <v>31</v>
      </c>
      <c r="D345" s="222" t="s">
        <v>235</v>
      </c>
      <c r="E345" s="216" t="s">
        <v>1042</v>
      </c>
      <c r="F345" s="216" t="s">
        <v>1090</v>
      </c>
      <c r="G345" s="411" t="s">
        <v>1294</v>
      </c>
      <c r="H345" s="226">
        <v>0</v>
      </c>
      <c r="I345" s="227">
        <v>0</v>
      </c>
      <c r="J345" s="225">
        <v>0</v>
      </c>
      <c r="K345" s="227">
        <v>0</v>
      </c>
      <c r="L345" s="241">
        <v>0</v>
      </c>
      <c r="M345" s="242" t="s">
        <v>1823</v>
      </c>
      <c r="N345" s="241">
        <f t="shared" ref="N345" si="1690">+L345</f>
        <v>0</v>
      </c>
      <c r="O345" s="242" t="s">
        <v>1823</v>
      </c>
      <c r="P345" s="226">
        <v>0</v>
      </c>
      <c r="Q345" s="226">
        <v>0</v>
      </c>
      <c r="R345" s="241">
        <f t="shared" ref="R345:R351" si="1691">+T345</f>
        <v>0</v>
      </c>
      <c r="S345" s="242" t="s">
        <v>1823</v>
      </c>
      <c r="T345" s="226">
        <v>0</v>
      </c>
      <c r="U345" s="226">
        <v>0</v>
      </c>
      <c r="V345" s="523">
        <v>1</v>
      </c>
      <c r="W345" s="524">
        <v>0</v>
      </c>
      <c r="X345" s="226">
        <v>0</v>
      </c>
      <c r="Y345" s="226">
        <v>0</v>
      </c>
      <c r="Z345" s="644">
        <v>0</v>
      </c>
      <c r="AA345" s="645" t="s">
        <v>1823</v>
      </c>
      <c r="AB345" s="279">
        <v>0</v>
      </c>
      <c r="AC345" s="284">
        <v>0</v>
      </c>
      <c r="AD345" s="285">
        <v>0</v>
      </c>
      <c r="AE345" s="321">
        <v>0</v>
      </c>
      <c r="AF345" s="279">
        <v>0</v>
      </c>
      <c r="AG345" s="279">
        <v>0</v>
      </c>
      <c r="AH345" s="644">
        <f t="shared" ref="AH345" si="1692">+AF345</f>
        <v>0</v>
      </c>
      <c r="AI345" s="645" t="s">
        <v>1823</v>
      </c>
      <c r="AJ345" s="310"/>
      <c r="AK345" s="523">
        <v>0</v>
      </c>
      <c r="AL345" s="524">
        <v>0</v>
      </c>
      <c r="AM345" s="226">
        <v>0</v>
      </c>
      <c r="AN345" s="226">
        <v>0</v>
      </c>
      <c r="AO345" s="529">
        <v>0</v>
      </c>
      <c r="AP345" s="530" t="s">
        <v>1823</v>
      </c>
      <c r="AQ345" s="239">
        <v>0</v>
      </c>
      <c r="AR345" s="242" t="s">
        <v>1823</v>
      </c>
      <c r="AS345" s="241">
        <f t="shared" si="1661"/>
        <v>1</v>
      </c>
      <c r="AT345" s="242" t="s">
        <v>1823</v>
      </c>
      <c r="AU345" s="229">
        <v>1</v>
      </c>
      <c r="AV345" s="230">
        <v>0</v>
      </c>
      <c r="AW345" s="241">
        <f t="shared" ref="AW345" si="1693">+AU345</f>
        <v>1</v>
      </c>
      <c r="AX345" s="242" t="s">
        <v>1823</v>
      </c>
      <c r="AY345" s="241">
        <f t="shared" ref="AY345" si="1694">+AW345</f>
        <v>1</v>
      </c>
      <c r="AZ345" s="242" t="s">
        <v>1823</v>
      </c>
      <c r="BA345" s="229">
        <v>1</v>
      </c>
      <c r="BB345" s="348">
        <v>0</v>
      </c>
      <c r="BC345" s="229">
        <v>3</v>
      </c>
      <c r="BD345" s="348">
        <v>0</v>
      </c>
      <c r="BE345" s="347">
        <v>3</v>
      </c>
      <c r="BF345" s="229">
        <v>0</v>
      </c>
      <c r="BG345" s="241">
        <f t="shared" ref="BG345:BG346" si="1695">+BE345</f>
        <v>3</v>
      </c>
      <c r="BH345" s="242" t="s">
        <v>1823</v>
      </c>
      <c r="BI345" s="241">
        <f t="shared" ref="BI345:BI346" si="1696">+BG345</f>
        <v>3</v>
      </c>
      <c r="BJ345" s="242" t="s">
        <v>1823</v>
      </c>
      <c r="BK345" s="241">
        <f t="shared" ref="BK345:BK346" si="1697">+BI345</f>
        <v>3</v>
      </c>
      <c r="BL345" s="242" t="s">
        <v>1823</v>
      </c>
      <c r="BM345" s="229">
        <v>0</v>
      </c>
      <c r="BN345" s="229">
        <v>0</v>
      </c>
      <c r="BO345" s="267"/>
      <c r="BP345" s="248"/>
      <c r="BQ345" s="249"/>
      <c r="BR345" s="248"/>
      <c r="BS345" s="249"/>
      <c r="BT345" s="248"/>
      <c r="BU345" s="249"/>
      <c r="BV345" s="248"/>
      <c r="BW345" s="249"/>
      <c r="BX345" s="248"/>
      <c r="BY345" s="249"/>
      <c r="BZ345" s="248"/>
      <c r="CA345" s="249"/>
      <c r="CB345" s="236"/>
      <c r="CC345" s="261"/>
      <c r="CE345" s="226"/>
      <c r="CF345" s="227"/>
      <c r="CT345" s="437">
        <f t="shared" si="1689"/>
        <v>0</v>
      </c>
      <c r="CU345" s="437">
        <f t="shared" si="1479"/>
        <v>0</v>
      </c>
      <c r="CV345" s="437">
        <f t="shared" si="1480"/>
        <v>0</v>
      </c>
      <c r="CW345" s="437">
        <f t="shared" si="1481"/>
        <v>0</v>
      </c>
      <c r="CX345" s="437">
        <f t="shared" si="1631"/>
        <v>0</v>
      </c>
      <c r="CY345" s="437">
        <f t="shared" si="1483"/>
        <v>0</v>
      </c>
      <c r="CZ345" s="437">
        <f t="shared" si="1484"/>
        <v>0</v>
      </c>
      <c r="DA345" s="437">
        <f t="shared" si="1485"/>
        <v>1</v>
      </c>
      <c r="DB345" s="437">
        <f t="shared" si="1486"/>
        <v>0</v>
      </c>
      <c r="DC345" s="437">
        <f t="shared" si="1487"/>
        <v>0</v>
      </c>
      <c r="DD345" s="437">
        <f t="shared" si="1575"/>
        <v>0</v>
      </c>
      <c r="DE345" s="437">
        <f t="shared" si="1576"/>
        <v>0</v>
      </c>
      <c r="DF345" s="437">
        <f t="shared" si="1577"/>
        <v>0</v>
      </c>
      <c r="DG345" s="496">
        <f t="shared" si="1527"/>
        <v>0</v>
      </c>
      <c r="DH345" s="496">
        <f t="shared" si="1647"/>
        <v>0</v>
      </c>
      <c r="DI345" s="496">
        <f t="shared" si="1648"/>
        <v>0</v>
      </c>
      <c r="DJ345" s="496">
        <f t="shared" si="1649"/>
        <v>0</v>
      </c>
      <c r="DK345" s="437">
        <f t="shared" si="1650"/>
        <v>0</v>
      </c>
      <c r="DL345" s="633"/>
      <c r="DM345" s="633"/>
      <c r="DO345" s="447" t="e">
        <f t="shared" si="1665"/>
        <v>#REF!</v>
      </c>
      <c r="DP345" s="447" t="e">
        <f t="shared" si="1666"/>
        <v>#REF!</v>
      </c>
      <c r="DQ345" s="447" t="e">
        <f t="shared" si="1667"/>
        <v>#REF!</v>
      </c>
      <c r="DR345" s="447" t="e">
        <f t="shared" si="1668"/>
        <v>#REF!</v>
      </c>
      <c r="DS345" s="447" t="e">
        <f t="shared" si="1669"/>
        <v>#REF!</v>
      </c>
      <c r="DT345" s="447" t="e">
        <f t="shared" si="1670"/>
        <v>#REF!</v>
      </c>
      <c r="DU345" s="447" t="e">
        <f t="shared" si="1671"/>
        <v>#REF!</v>
      </c>
      <c r="DV345" s="447" t="e">
        <f t="shared" si="1672"/>
        <v>#REF!</v>
      </c>
      <c r="DW345" s="447" t="e">
        <f t="shared" si="1673"/>
        <v>#REF!</v>
      </c>
      <c r="DX345" s="447" t="e">
        <f t="shared" si="1674"/>
        <v>#REF!</v>
      </c>
      <c r="DY345" s="447" t="e">
        <f t="shared" si="1675"/>
        <v>#REF!</v>
      </c>
      <c r="DZ345" s="447" t="e">
        <f t="shared" si="1676"/>
        <v>#REF!</v>
      </c>
      <c r="EA345" s="447" t="e">
        <f t="shared" si="1677"/>
        <v>#VALUE!</v>
      </c>
      <c r="EB345" s="447" t="e">
        <f t="shared" si="1678"/>
        <v>#REF!</v>
      </c>
      <c r="EC345" s="447" t="e">
        <f t="shared" si="1679"/>
        <v>#VALUE!</v>
      </c>
      <c r="ED345" s="447" t="e">
        <f t="shared" si="1680"/>
        <v>#REF!</v>
      </c>
      <c r="EE345" s="240" t="e">
        <f t="shared" si="1681"/>
        <v>#REF!</v>
      </c>
    </row>
    <row r="346" spans="1:135" ht="16.5">
      <c r="A346" s="51" t="s">
        <v>1227</v>
      </c>
      <c r="B346" s="216" t="s">
        <v>31</v>
      </c>
      <c r="D346" s="222" t="s">
        <v>235</v>
      </c>
      <c r="E346" s="216" t="s">
        <v>1042</v>
      </c>
      <c r="F346" s="216" t="s">
        <v>1090</v>
      </c>
      <c r="G346" s="411" t="s">
        <v>1293</v>
      </c>
      <c r="H346" s="226">
        <v>0</v>
      </c>
      <c r="I346" s="227">
        <v>0</v>
      </c>
      <c r="J346" s="225">
        <v>0</v>
      </c>
      <c r="K346" s="227">
        <v>0</v>
      </c>
      <c r="L346" s="241">
        <v>0</v>
      </c>
      <c r="M346" s="242" t="s">
        <v>1823</v>
      </c>
      <c r="N346" s="241">
        <f t="shared" ref="N346" si="1698">+L346</f>
        <v>0</v>
      </c>
      <c r="O346" s="242" t="s">
        <v>1823</v>
      </c>
      <c r="P346" s="226">
        <v>0</v>
      </c>
      <c r="Q346" s="226">
        <v>0</v>
      </c>
      <c r="R346" s="241">
        <f t="shared" si="1691"/>
        <v>0</v>
      </c>
      <c r="S346" s="242" t="s">
        <v>1823</v>
      </c>
      <c r="T346" s="226">
        <v>0</v>
      </c>
      <c r="U346" s="226">
        <v>0</v>
      </c>
      <c r="V346" s="523">
        <v>1</v>
      </c>
      <c r="W346" s="524">
        <v>0</v>
      </c>
      <c r="X346" s="226">
        <v>0</v>
      </c>
      <c r="Y346" s="226">
        <v>0</v>
      </c>
      <c r="Z346" s="644">
        <v>0</v>
      </c>
      <c r="AA346" s="645" t="s">
        <v>1823</v>
      </c>
      <c r="AB346" s="279">
        <v>0</v>
      </c>
      <c r="AC346" s="284">
        <v>0</v>
      </c>
      <c r="AD346" s="285">
        <v>0</v>
      </c>
      <c r="AE346" s="321">
        <v>0</v>
      </c>
      <c r="AF346" s="279">
        <v>0</v>
      </c>
      <c r="AG346" s="279">
        <v>0</v>
      </c>
      <c r="AH346" s="644">
        <f t="shared" ref="AH346" si="1699">+AF346</f>
        <v>0</v>
      </c>
      <c r="AI346" s="645" t="s">
        <v>1823</v>
      </c>
      <c r="AJ346" s="310"/>
      <c r="AK346" s="523">
        <v>0</v>
      </c>
      <c r="AL346" s="524">
        <v>0</v>
      </c>
      <c r="AM346" s="226">
        <v>0</v>
      </c>
      <c r="AN346" s="226">
        <v>0</v>
      </c>
      <c r="AO346" s="529">
        <v>0</v>
      </c>
      <c r="AP346" s="530" t="s">
        <v>1823</v>
      </c>
      <c r="AQ346" s="239">
        <v>0</v>
      </c>
      <c r="AR346" s="242" t="s">
        <v>1823</v>
      </c>
      <c r="AS346" s="241">
        <f t="shared" si="1661"/>
        <v>0</v>
      </c>
      <c r="AT346" s="242" t="s">
        <v>1823</v>
      </c>
      <c r="AU346" s="229">
        <v>0</v>
      </c>
      <c r="AV346" s="230">
        <v>0</v>
      </c>
      <c r="AW346" s="241">
        <f t="shared" ref="AW346" si="1700">+AU346</f>
        <v>0</v>
      </c>
      <c r="AX346" s="242" t="s">
        <v>1823</v>
      </c>
      <c r="AY346" s="241">
        <f t="shared" ref="AY346" si="1701">+AW346</f>
        <v>0</v>
      </c>
      <c r="AZ346" s="242" t="s">
        <v>1823</v>
      </c>
      <c r="BA346" s="229">
        <v>0</v>
      </c>
      <c r="BB346" s="348">
        <v>0</v>
      </c>
      <c r="BC346" s="229">
        <v>0</v>
      </c>
      <c r="BD346" s="348">
        <v>0</v>
      </c>
      <c r="BE346" s="347">
        <v>0</v>
      </c>
      <c r="BF346" s="229">
        <v>0</v>
      </c>
      <c r="BG346" s="241">
        <f t="shared" si="1695"/>
        <v>0</v>
      </c>
      <c r="BH346" s="242" t="s">
        <v>1823</v>
      </c>
      <c r="BI346" s="241">
        <f t="shared" si="1696"/>
        <v>0</v>
      </c>
      <c r="BJ346" s="242" t="s">
        <v>1823</v>
      </c>
      <c r="BK346" s="241">
        <f t="shared" si="1697"/>
        <v>0</v>
      </c>
      <c r="BL346" s="242" t="s">
        <v>1823</v>
      </c>
      <c r="BM346" s="229">
        <v>0</v>
      </c>
      <c r="BN346" s="229">
        <v>0</v>
      </c>
      <c r="BO346" s="267"/>
      <c r="BP346" s="248"/>
      <c r="BQ346" s="249"/>
      <c r="BR346" s="248"/>
      <c r="BS346" s="249"/>
      <c r="BT346" s="248"/>
      <c r="BU346" s="249"/>
      <c r="BV346" s="248"/>
      <c r="BW346" s="249"/>
      <c r="BX346" s="248"/>
      <c r="BY346" s="249"/>
      <c r="BZ346" s="248"/>
      <c r="CA346" s="249"/>
      <c r="CB346" s="236"/>
      <c r="CC346" s="261"/>
      <c r="CE346" s="226"/>
      <c r="CF346" s="227"/>
      <c r="CT346" s="437">
        <f t="shared" si="1689"/>
        <v>0</v>
      </c>
      <c r="CU346" s="437">
        <f t="shared" si="1479"/>
        <v>0</v>
      </c>
      <c r="CV346" s="437">
        <f t="shared" si="1480"/>
        <v>0</v>
      </c>
      <c r="CW346" s="437">
        <f t="shared" si="1481"/>
        <v>0</v>
      </c>
      <c r="CX346" s="437">
        <f t="shared" si="1631"/>
        <v>0</v>
      </c>
      <c r="CY346" s="437">
        <f t="shared" si="1483"/>
        <v>0</v>
      </c>
      <c r="CZ346" s="437">
        <f t="shared" si="1484"/>
        <v>0</v>
      </c>
      <c r="DA346" s="437">
        <f t="shared" si="1485"/>
        <v>1</v>
      </c>
      <c r="DB346" s="437">
        <f t="shared" si="1486"/>
        <v>0</v>
      </c>
      <c r="DC346" s="437">
        <f t="shared" si="1487"/>
        <v>0</v>
      </c>
      <c r="DD346" s="437">
        <f t="shared" si="1575"/>
        <v>0</v>
      </c>
      <c r="DE346" s="437">
        <f t="shared" si="1576"/>
        <v>0</v>
      </c>
      <c r="DF346" s="437">
        <f t="shared" si="1577"/>
        <v>0</v>
      </c>
      <c r="DG346" s="496">
        <f t="shared" si="1527"/>
        <v>0</v>
      </c>
      <c r="DH346" s="496">
        <f t="shared" si="1647"/>
        <v>0</v>
      </c>
      <c r="DI346" s="496">
        <f t="shared" si="1648"/>
        <v>0</v>
      </c>
      <c r="DJ346" s="496">
        <f t="shared" si="1649"/>
        <v>0</v>
      </c>
      <c r="DK346" s="437">
        <f t="shared" si="1650"/>
        <v>0</v>
      </c>
      <c r="DL346" s="633"/>
      <c r="DM346" s="633"/>
      <c r="DO346" s="447" t="e">
        <f t="shared" si="1665"/>
        <v>#REF!</v>
      </c>
      <c r="DP346" s="447" t="e">
        <f t="shared" si="1666"/>
        <v>#REF!</v>
      </c>
      <c r="DQ346" s="447" t="e">
        <f t="shared" si="1667"/>
        <v>#REF!</v>
      </c>
      <c r="DR346" s="447" t="e">
        <f t="shared" si="1668"/>
        <v>#REF!</v>
      </c>
      <c r="DS346" s="447" t="e">
        <f t="shared" si="1669"/>
        <v>#REF!</v>
      </c>
      <c r="DT346" s="447" t="e">
        <f t="shared" si="1670"/>
        <v>#REF!</v>
      </c>
      <c r="DU346" s="447" t="e">
        <f t="shared" si="1671"/>
        <v>#REF!</v>
      </c>
      <c r="DV346" s="447" t="e">
        <f t="shared" si="1672"/>
        <v>#REF!</v>
      </c>
      <c r="DW346" s="447" t="e">
        <f t="shared" si="1673"/>
        <v>#REF!</v>
      </c>
      <c r="DX346" s="447" t="e">
        <f t="shared" si="1674"/>
        <v>#REF!</v>
      </c>
      <c r="DY346" s="447" t="e">
        <f t="shared" si="1675"/>
        <v>#REF!</v>
      </c>
      <c r="DZ346" s="447" t="e">
        <f t="shared" si="1676"/>
        <v>#REF!</v>
      </c>
      <c r="EA346" s="447" t="e">
        <f t="shared" si="1677"/>
        <v>#VALUE!</v>
      </c>
      <c r="EB346" s="447" t="e">
        <f t="shared" si="1678"/>
        <v>#REF!</v>
      </c>
      <c r="EC346" s="447" t="e">
        <f t="shared" si="1679"/>
        <v>#VALUE!</v>
      </c>
      <c r="ED346" s="447" t="e">
        <f t="shared" si="1680"/>
        <v>#REF!</v>
      </c>
      <c r="EE346" s="240" t="e">
        <f t="shared" si="1681"/>
        <v>#REF!</v>
      </c>
    </row>
    <row r="347" spans="1:135" ht="16.5">
      <c r="A347" s="51" t="s">
        <v>1227</v>
      </c>
      <c r="B347" s="216" t="s">
        <v>31</v>
      </c>
      <c r="D347" s="222" t="s">
        <v>235</v>
      </c>
      <c r="E347" s="216" t="s">
        <v>1042</v>
      </c>
      <c r="F347" s="216" t="s">
        <v>1090</v>
      </c>
      <c r="G347" s="411" t="s">
        <v>1295</v>
      </c>
      <c r="H347" s="226">
        <v>0</v>
      </c>
      <c r="I347" s="227">
        <v>0</v>
      </c>
      <c r="J347" s="225">
        <v>0</v>
      </c>
      <c r="K347" s="227">
        <v>0</v>
      </c>
      <c r="L347" s="241">
        <v>0</v>
      </c>
      <c r="M347" s="242" t="s">
        <v>1823</v>
      </c>
      <c r="N347" s="241">
        <f t="shared" ref="N347" si="1702">+L347</f>
        <v>0</v>
      </c>
      <c r="O347" s="242" t="s">
        <v>1823</v>
      </c>
      <c r="P347" s="226">
        <v>0</v>
      </c>
      <c r="Q347" s="226">
        <v>0</v>
      </c>
      <c r="R347" s="241">
        <f t="shared" si="1691"/>
        <v>0</v>
      </c>
      <c r="S347" s="242" t="s">
        <v>1823</v>
      </c>
      <c r="T347" s="226">
        <v>0</v>
      </c>
      <c r="U347" s="226">
        <v>0</v>
      </c>
      <c r="V347" s="523">
        <v>0</v>
      </c>
      <c r="W347" s="524">
        <v>0</v>
      </c>
      <c r="X347" s="226">
        <v>0</v>
      </c>
      <c r="Y347" s="226">
        <v>0</v>
      </c>
      <c r="Z347" s="644">
        <v>0</v>
      </c>
      <c r="AA347" s="645" t="s">
        <v>1823</v>
      </c>
      <c r="AB347" s="279">
        <v>0</v>
      </c>
      <c r="AC347" s="284">
        <v>0</v>
      </c>
      <c r="AD347" s="285">
        <v>0</v>
      </c>
      <c r="AE347" s="321">
        <v>0</v>
      </c>
      <c r="AF347" s="279">
        <v>0</v>
      </c>
      <c r="AG347" s="279">
        <v>0</v>
      </c>
      <c r="AH347" s="536">
        <f t="shared" ref="AH347" si="1703">+AF347</f>
        <v>0</v>
      </c>
      <c r="AI347" s="594">
        <v>5</v>
      </c>
      <c r="AJ347" s="310"/>
      <c r="AK347" s="523">
        <v>0</v>
      </c>
      <c r="AL347" s="524">
        <v>5</v>
      </c>
      <c r="AM347" s="226">
        <v>0</v>
      </c>
      <c r="AN347" s="530" t="s">
        <v>1823</v>
      </c>
      <c r="AO347" s="529">
        <v>0</v>
      </c>
      <c r="AP347" s="530" t="s">
        <v>1823</v>
      </c>
      <c r="AQ347" s="239">
        <f>+AS347</f>
        <v>0</v>
      </c>
      <c r="AR347" s="242" t="s">
        <v>1823</v>
      </c>
      <c r="AS347" s="241">
        <f t="shared" si="1661"/>
        <v>0</v>
      </c>
      <c r="AT347" s="242" t="s">
        <v>1823</v>
      </c>
      <c r="AU347" s="229">
        <v>0</v>
      </c>
      <c r="AV347" s="230">
        <v>0</v>
      </c>
      <c r="AW347" s="241">
        <f t="shared" ref="AW347" si="1704">+AU347</f>
        <v>0</v>
      </c>
      <c r="AX347" s="242" t="s">
        <v>1823</v>
      </c>
      <c r="AY347" s="241">
        <f t="shared" ref="AY347" si="1705">+AW347</f>
        <v>0</v>
      </c>
      <c r="AZ347" s="242" t="s">
        <v>1823</v>
      </c>
      <c r="BA347" s="229">
        <v>0</v>
      </c>
      <c r="BB347" s="348">
        <v>0</v>
      </c>
      <c r="BC347" s="229">
        <v>0</v>
      </c>
      <c r="BD347" s="348">
        <v>0</v>
      </c>
      <c r="BE347" s="347">
        <v>0</v>
      </c>
      <c r="BF347" s="229">
        <v>0</v>
      </c>
      <c r="BG347" s="241">
        <f t="shared" ref="BG347" si="1706">+BE347</f>
        <v>0</v>
      </c>
      <c r="BH347" s="242" t="s">
        <v>1823</v>
      </c>
      <c r="BI347" s="241">
        <f t="shared" ref="BI347" si="1707">+BG347</f>
        <v>0</v>
      </c>
      <c r="BJ347" s="242" t="s">
        <v>1823</v>
      </c>
      <c r="BK347" s="241">
        <f t="shared" ref="BK347" si="1708">+BI347</f>
        <v>0</v>
      </c>
      <c r="BL347" s="242" t="s">
        <v>1823</v>
      </c>
      <c r="BM347" s="229">
        <v>0</v>
      </c>
      <c r="BN347" s="229">
        <v>0</v>
      </c>
      <c r="BO347" s="267"/>
      <c r="BP347" s="248"/>
      <c r="BQ347" s="249"/>
      <c r="BR347" s="248"/>
      <c r="BS347" s="249"/>
      <c r="BT347" s="248"/>
      <c r="BU347" s="249"/>
      <c r="BV347" s="248"/>
      <c r="BW347" s="249"/>
      <c r="BX347" s="248"/>
      <c r="BY347" s="249"/>
      <c r="BZ347" s="248"/>
      <c r="CA347" s="249"/>
      <c r="CB347" s="236" t="s">
        <v>712</v>
      </c>
      <c r="CC347" s="261"/>
      <c r="CE347" s="226"/>
      <c r="CF347" s="227"/>
      <c r="CT347" s="437">
        <f t="shared" si="1689"/>
        <v>0</v>
      </c>
      <c r="CU347" s="437">
        <f t="shared" si="1479"/>
        <v>0</v>
      </c>
      <c r="CV347" s="437">
        <f t="shared" si="1480"/>
        <v>0</v>
      </c>
      <c r="CW347" s="437">
        <f t="shared" si="1481"/>
        <v>0</v>
      </c>
      <c r="CX347" s="437">
        <f t="shared" si="1631"/>
        <v>0</v>
      </c>
      <c r="CY347" s="437">
        <f t="shared" si="1483"/>
        <v>0</v>
      </c>
      <c r="CZ347" s="437">
        <f t="shared" si="1484"/>
        <v>0</v>
      </c>
      <c r="DA347" s="437">
        <f t="shared" si="1485"/>
        <v>0</v>
      </c>
      <c r="DB347" s="437">
        <f t="shared" si="1486"/>
        <v>0</v>
      </c>
      <c r="DC347" s="437">
        <f t="shared" si="1487"/>
        <v>0</v>
      </c>
      <c r="DD347" s="437">
        <f t="shared" si="1575"/>
        <v>0</v>
      </c>
      <c r="DE347" s="437">
        <f t="shared" si="1576"/>
        <v>0</v>
      </c>
      <c r="DF347" s="437">
        <f t="shared" si="1577"/>
        <v>0</v>
      </c>
      <c r="DG347" s="496">
        <f t="shared" si="1527"/>
        <v>5</v>
      </c>
      <c r="DH347" s="496">
        <f t="shared" si="1647"/>
        <v>5</v>
      </c>
      <c r="DI347" s="496">
        <f t="shared" si="1648"/>
        <v>0</v>
      </c>
      <c r="DJ347" s="496">
        <f t="shared" si="1649"/>
        <v>0</v>
      </c>
      <c r="DK347" s="437">
        <f t="shared" si="1650"/>
        <v>0</v>
      </c>
      <c r="DL347" s="633"/>
      <c r="DM347" s="633"/>
      <c r="DO347" s="447" t="e">
        <f t="shared" si="1665"/>
        <v>#REF!</v>
      </c>
      <c r="DP347" s="447" t="e">
        <f t="shared" si="1666"/>
        <v>#REF!</v>
      </c>
      <c r="DQ347" s="447" t="e">
        <f t="shared" si="1667"/>
        <v>#REF!</v>
      </c>
      <c r="DR347" s="447" t="e">
        <f t="shared" si="1668"/>
        <v>#REF!</v>
      </c>
      <c r="DS347" s="447" t="e">
        <f t="shared" si="1669"/>
        <v>#REF!</v>
      </c>
      <c r="DT347" s="447" t="e">
        <f t="shared" si="1670"/>
        <v>#REF!</v>
      </c>
      <c r="DU347" s="447" t="e">
        <f t="shared" si="1671"/>
        <v>#REF!</v>
      </c>
      <c r="DV347" s="447" t="e">
        <f t="shared" si="1672"/>
        <v>#REF!</v>
      </c>
      <c r="DW347" s="447" t="e">
        <f t="shared" si="1673"/>
        <v>#REF!</v>
      </c>
      <c r="DX347" s="447" t="e">
        <f t="shared" si="1674"/>
        <v>#REF!</v>
      </c>
      <c r="DY347" s="447" t="e">
        <f t="shared" si="1675"/>
        <v>#REF!</v>
      </c>
      <c r="DZ347" s="447" t="e">
        <f t="shared" si="1676"/>
        <v>#REF!</v>
      </c>
      <c r="EA347" s="447" t="e">
        <f t="shared" si="1677"/>
        <v>#VALUE!</v>
      </c>
      <c r="EB347" s="447" t="e">
        <f t="shared" si="1678"/>
        <v>#REF!</v>
      </c>
      <c r="EC347" s="447" t="e">
        <f t="shared" si="1679"/>
        <v>#VALUE!</v>
      </c>
      <c r="ED347" s="447" t="e">
        <f t="shared" si="1680"/>
        <v>#REF!</v>
      </c>
      <c r="EE347" s="240" t="e">
        <f t="shared" si="1681"/>
        <v>#REF!</v>
      </c>
    </row>
    <row r="348" spans="1:135" ht="16.5">
      <c r="A348" s="51" t="s">
        <v>1227</v>
      </c>
      <c r="B348" s="216" t="s">
        <v>31</v>
      </c>
      <c r="D348" s="222" t="s">
        <v>235</v>
      </c>
      <c r="E348" s="216" t="s">
        <v>1042</v>
      </c>
      <c r="F348" s="216" t="s">
        <v>1090</v>
      </c>
      <c r="G348" s="411" t="s">
        <v>1296</v>
      </c>
      <c r="H348" s="226">
        <v>0</v>
      </c>
      <c r="I348" s="227">
        <v>0</v>
      </c>
      <c r="J348" s="225">
        <v>0</v>
      </c>
      <c r="K348" s="227">
        <v>0</v>
      </c>
      <c r="L348" s="241">
        <v>0</v>
      </c>
      <c r="M348" s="242" t="s">
        <v>1823</v>
      </c>
      <c r="N348" s="241">
        <f t="shared" ref="N348" si="1709">+L348</f>
        <v>0</v>
      </c>
      <c r="O348" s="242" t="s">
        <v>1823</v>
      </c>
      <c r="P348" s="226">
        <v>0</v>
      </c>
      <c r="Q348" s="226">
        <v>0</v>
      </c>
      <c r="R348" s="241">
        <f t="shared" si="1691"/>
        <v>0</v>
      </c>
      <c r="S348" s="242" t="s">
        <v>1823</v>
      </c>
      <c r="T348" s="226">
        <v>0</v>
      </c>
      <c r="U348" s="226">
        <v>0</v>
      </c>
      <c r="V348" s="523">
        <v>0</v>
      </c>
      <c r="W348" s="524">
        <v>0</v>
      </c>
      <c r="X348" s="226">
        <v>0</v>
      </c>
      <c r="Y348" s="226">
        <v>0</v>
      </c>
      <c r="Z348" s="644">
        <v>0</v>
      </c>
      <c r="AA348" s="645" t="s">
        <v>1823</v>
      </c>
      <c r="AB348" s="279">
        <v>0</v>
      </c>
      <c r="AC348" s="284">
        <v>0</v>
      </c>
      <c r="AD348" s="285">
        <v>0</v>
      </c>
      <c r="AE348" s="321">
        <v>0</v>
      </c>
      <c r="AF348" s="279">
        <v>0</v>
      </c>
      <c r="AG348" s="279">
        <v>0</v>
      </c>
      <c r="AH348" s="568">
        <f>+AK348</f>
        <v>2</v>
      </c>
      <c r="AI348" s="582" t="s">
        <v>1823</v>
      </c>
      <c r="AJ348" s="310"/>
      <c r="AK348" s="523">
        <v>2</v>
      </c>
      <c r="AL348" s="524">
        <v>0</v>
      </c>
      <c r="AM348" s="226">
        <v>0</v>
      </c>
      <c r="AN348" s="252" t="s">
        <v>1823</v>
      </c>
      <c r="AO348" s="529">
        <v>0</v>
      </c>
      <c r="AP348" s="530" t="s">
        <v>1823</v>
      </c>
      <c r="AQ348" s="239">
        <f>+AS348</f>
        <v>0</v>
      </c>
      <c r="AR348" s="242" t="s">
        <v>1823</v>
      </c>
      <c r="AS348" s="241">
        <f t="shared" si="1661"/>
        <v>0</v>
      </c>
      <c r="AT348" s="242" t="s">
        <v>1823</v>
      </c>
      <c r="AU348" s="229">
        <v>0</v>
      </c>
      <c r="AV348" s="230">
        <v>0</v>
      </c>
      <c r="AW348" s="241">
        <f t="shared" ref="AW348" si="1710">+AU348</f>
        <v>0</v>
      </c>
      <c r="AX348" s="242" t="s">
        <v>1823</v>
      </c>
      <c r="AY348" s="241">
        <f t="shared" ref="AY348" si="1711">+AW348</f>
        <v>0</v>
      </c>
      <c r="AZ348" s="242" t="s">
        <v>1823</v>
      </c>
      <c r="BA348" s="229">
        <v>0</v>
      </c>
      <c r="BB348" s="348">
        <v>0</v>
      </c>
      <c r="BC348" s="229">
        <v>0</v>
      </c>
      <c r="BD348" s="348">
        <v>0</v>
      </c>
      <c r="BE348" s="347">
        <v>0</v>
      </c>
      <c r="BF348" s="229">
        <v>0</v>
      </c>
      <c r="BG348" s="241">
        <f t="shared" ref="BG348" si="1712">+BE348</f>
        <v>0</v>
      </c>
      <c r="BH348" s="242" t="s">
        <v>1823</v>
      </c>
      <c r="BI348" s="241">
        <f t="shared" ref="BI348" si="1713">+BG348</f>
        <v>0</v>
      </c>
      <c r="BJ348" s="242" t="s">
        <v>1823</v>
      </c>
      <c r="BK348" s="241">
        <f t="shared" ref="BK348" si="1714">+BI348</f>
        <v>0</v>
      </c>
      <c r="BL348" s="242" t="s">
        <v>1823</v>
      </c>
      <c r="BM348" s="229">
        <v>0</v>
      </c>
      <c r="BN348" s="229">
        <v>0</v>
      </c>
      <c r="BO348" s="267"/>
      <c r="BP348" s="248"/>
      <c r="BQ348" s="249"/>
      <c r="BR348" s="248"/>
      <c r="BS348" s="249"/>
      <c r="BT348" s="248"/>
      <c r="BU348" s="249"/>
      <c r="BV348" s="248"/>
      <c r="BW348" s="249"/>
      <c r="BX348" s="248"/>
      <c r="BY348" s="249"/>
      <c r="BZ348" s="248"/>
      <c r="CA348" s="249"/>
      <c r="CB348" s="236" t="s">
        <v>712</v>
      </c>
      <c r="CC348" s="261"/>
      <c r="CE348" s="226"/>
      <c r="CF348" s="227"/>
      <c r="CT348" s="437">
        <f t="shared" si="1689"/>
        <v>0</v>
      </c>
      <c r="CU348" s="437">
        <f t="shared" si="1479"/>
        <v>0</v>
      </c>
      <c r="CV348" s="437">
        <f t="shared" si="1480"/>
        <v>0</v>
      </c>
      <c r="CW348" s="437">
        <f t="shared" si="1481"/>
        <v>0</v>
      </c>
      <c r="CX348" s="437">
        <f t="shared" si="1631"/>
        <v>0</v>
      </c>
      <c r="CY348" s="437">
        <f t="shared" si="1483"/>
        <v>0</v>
      </c>
      <c r="CZ348" s="437">
        <f t="shared" si="1484"/>
        <v>0</v>
      </c>
      <c r="DA348" s="437">
        <f t="shared" si="1485"/>
        <v>0</v>
      </c>
      <c r="DB348" s="437">
        <f t="shared" si="1486"/>
        <v>0</v>
      </c>
      <c r="DC348" s="437">
        <f t="shared" si="1487"/>
        <v>0</v>
      </c>
      <c r="DD348" s="437">
        <f t="shared" si="1575"/>
        <v>0</v>
      </c>
      <c r="DE348" s="437">
        <f t="shared" si="1576"/>
        <v>0</v>
      </c>
      <c r="DF348" s="437">
        <f t="shared" si="1577"/>
        <v>0</v>
      </c>
      <c r="DG348" s="496">
        <f t="shared" si="1527"/>
        <v>2</v>
      </c>
      <c r="DH348" s="496">
        <f t="shared" si="1647"/>
        <v>2</v>
      </c>
      <c r="DI348" s="496">
        <f t="shared" si="1648"/>
        <v>0</v>
      </c>
      <c r="DJ348" s="496">
        <f t="shared" si="1649"/>
        <v>0</v>
      </c>
      <c r="DK348" s="437">
        <f t="shared" si="1650"/>
        <v>0</v>
      </c>
      <c r="DL348" s="633"/>
      <c r="DM348" s="633"/>
      <c r="DO348" s="447" t="e">
        <f t="shared" si="1665"/>
        <v>#REF!</v>
      </c>
      <c r="DP348" s="447" t="e">
        <f t="shared" si="1666"/>
        <v>#REF!</v>
      </c>
      <c r="DQ348" s="447" t="e">
        <f t="shared" si="1667"/>
        <v>#REF!</v>
      </c>
      <c r="DR348" s="447" t="e">
        <f t="shared" si="1668"/>
        <v>#REF!</v>
      </c>
      <c r="DS348" s="447" t="e">
        <f t="shared" si="1669"/>
        <v>#REF!</v>
      </c>
      <c r="DT348" s="447" t="e">
        <f t="shared" si="1670"/>
        <v>#REF!</v>
      </c>
      <c r="DU348" s="447" t="e">
        <f t="shared" si="1671"/>
        <v>#REF!</v>
      </c>
      <c r="DV348" s="447" t="e">
        <f t="shared" si="1672"/>
        <v>#REF!</v>
      </c>
      <c r="DW348" s="447" t="e">
        <f t="shared" si="1673"/>
        <v>#REF!</v>
      </c>
      <c r="DX348" s="447" t="e">
        <f t="shared" si="1674"/>
        <v>#REF!</v>
      </c>
      <c r="DY348" s="447" t="e">
        <f t="shared" si="1675"/>
        <v>#REF!</v>
      </c>
      <c r="DZ348" s="447" t="e">
        <f t="shared" si="1676"/>
        <v>#REF!</v>
      </c>
      <c r="EA348" s="447" t="e">
        <f t="shared" si="1677"/>
        <v>#VALUE!</v>
      </c>
      <c r="EB348" s="447" t="e">
        <f t="shared" si="1678"/>
        <v>#REF!</v>
      </c>
      <c r="EC348" s="447" t="e">
        <f t="shared" si="1679"/>
        <v>#VALUE!</v>
      </c>
      <c r="ED348" s="447" t="e">
        <f t="shared" si="1680"/>
        <v>#REF!</v>
      </c>
      <c r="EE348" s="240" t="e">
        <f t="shared" si="1681"/>
        <v>#REF!</v>
      </c>
    </row>
    <row r="349" spans="1:135" ht="16.5">
      <c r="A349" s="51" t="s">
        <v>1227</v>
      </c>
      <c r="B349" s="216" t="s">
        <v>31</v>
      </c>
      <c r="D349" s="222" t="s">
        <v>235</v>
      </c>
      <c r="E349" s="216" t="s">
        <v>1042</v>
      </c>
      <c r="F349" s="216" t="s">
        <v>1090</v>
      </c>
      <c r="G349" s="411" t="s">
        <v>241</v>
      </c>
      <c r="H349" s="226">
        <v>3</v>
      </c>
      <c r="I349" s="227">
        <v>2</v>
      </c>
      <c r="J349" s="225">
        <v>0</v>
      </c>
      <c r="K349" s="227">
        <v>3</v>
      </c>
      <c r="L349" s="571" t="s">
        <v>1823</v>
      </c>
      <c r="M349" s="562">
        <f>+O349</f>
        <v>4</v>
      </c>
      <c r="N349" s="571" t="s">
        <v>1823</v>
      </c>
      <c r="O349" s="562">
        <f>+Q349</f>
        <v>4</v>
      </c>
      <c r="P349" s="226">
        <v>0</v>
      </c>
      <c r="Q349" s="227">
        <v>4</v>
      </c>
      <c r="R349" s="451" t="s">
        <v>1823</v>
      </c>
      <c r="S349" s="444">
        <f>+Q349</f>
        <v>4</v>
      </c>
      <c r="T349" s="226">
        <v>1</v>
      </c>
      <c r="U349" s="226">
        <v>3</v>
      </c>
      <c r="V349" s="523">
        <v>0</v>
      </c>
      <c r="W349" s="524">
        <v>2</v>
      </c>
      <c r="X349" s="226">
        <v>1</v>
      </c>
      <c r="Y349" s="226">
        <v>2</v>
      </c>
      <c r="Z349" s="644">
        <v>0</v>
      </c>
      <c r="AA349" s="645" t="s">
        <v>1823</v>
      </c>
      <c r="AB349" s="279">
        <v>0</v>
      </c>
      <c r="AC349" s="284">
        <v>0</v>
      </c>
      <c r="AD349" s="285">
        <v>0</v>
      </c>
      <c r="AE349" s="321">
        <v>0</v>
      </c>
      <c r="AF349" s="279">
        <v>0</v>
      </c>
      <c r="AG349" s="279">
        <v>0</v>
      </c>
      <c r="AH349" s="536">
        <f t="shared" ref="AH349" si="1715">+AF349</f>
        <v>0</v>
      </c>
      <c r="AI349" s="594">
        <v>3</v>
      </c>
      <c r="AJ349" s="310"/>
      <c r="AK349" s="525">
        <v>0</v>
      </c>
      <c r="AL349" s="526">
        <v>3</v>
      </c>
      <c r="AM349" s="226">
        <v>0</v>
      </c>
      <c r="AN349" s="226">
        <v>0</v>
      </c>
      <c r="AO349" s="529">
        <v>0</v>
      </c>
      <c r="AP349" s="530" t="s">
        <v>1823</v>
      </c>
      <c r="AQ349" s="239">
        <f>+AO349</f>
        <v>0</v>
      </c>
      <c r="AR349" s="242" t="s">
        <v>1823</v>
      </c>
      <c r="AS349" s="241">
        <f t="shared" si="1661"/>
        <v>1</v>
      </c>
      <c r="AT349" s="242" t="s">
        <v>1823</v>
      </c>
      <c r="AU349" s="229">
        <v>1</v>
      </c>
      <c r="AV349" s="230">
        <v>0</v>
      </c>
      <c r="AW349" s="241">
        <f>+AY349</f>
        <v>0</v>
      </c>
      <c r="AX349" s="242" t="s">
        <v>1823</v>
      </c>
      <c r="AY349" s="241">
        <f>+BA349</f>
        <v>0</v>
      </c>
      <c r="AZ349" s="242" t="s">
        <v>1823</v>
      </c>
      <c r="BA349" s="229">
        <v>0</v>
      </c>
      <c r="BB349" s="348">
        <v>0</v>
      </c>
      <c r="BC349" s="229">
        <v>0</v>
      </c>
      <c r="BD349" s="348">
        <v>0</v>
      </c>
      <c r="BE349" s="347">
        <v>0</v>
      </c>
      <c r="BF349" s="229">
        <v>0</v>
      </c>
      <c r="BG349" s="241">
        <f t="shared" ref="BG349" si="1716">+BE349</f>
        <v>0</v>
      </c>
      <c r="BH349" s="242" t="s">
        <v>1823</v>
      </c>
      <c r="BI349" s="241">
        <f t="shared" ref="BI349" si="1717">+BG349</f>
        <v>0</v>
      </c>
      <c r="BJ349" s="242" t="s">
        <v>1823</v>
      </c>
      <c r="BK349" s="241">
        <f t="shared" ref="BK349" si="1718">+BI349</f>
        <v>0</v>
      </c>
      <c r="BL349" s="242" t="s">
        <v>1823</v>
      </c>
      <c r="BM349" s="229">
        <v>0</v>
      </c>
      <c r="BN349" s="229">
        <v>0</v>
      </c>
      <c r="BO349" s="267">
        <v>42407</v>
      </c>
      <c r="BP349" s="248"/>
      <c r="BQ349" s="249"/>
      <c r="BR349" s="248"/>
      <c r="BS349" s="249"/>
      <c r="BT349" s="248"/>
      <c r="BU349" s="249"/>
      <c r="BV349" s="248"/>
      <c r="BW349" s="249"/>
      <c r="BX349" s="248"/>
      <c r="BY349" s="249"/>
      <c r="BZ349" s="248"/>
      <c r="CA349" s="249"/>
      <c r="CB349" s="236"/>
      <c r="CC349" s="261"/>
      <c r="CE349" s="226"/>
      <c r="CF349" s="227"/>
      <c r="CT349" s="437">
        <f t="shared" si="1689"/>
        <v>5</v>
      </c>
      <c r="CU349" s="437">
        <f t="shared" si="1479"/>
        <v>3</v>
      </c>
      <c r="CV349" s="437">
        <f>+M349</f>
        <v>4</v>
      </c>
      <c r="CW349" s="437">
        <f>+O349</f>
        <v>4</v>
      </c>
      <c r="CX349" s="437">
        <f t="shared" si="1631"/>
        <v>4</v>
      </c>
      <c r="CY349" s="437" t="e">
        <f>+S349+R349</f>
        <v>#VALUE!</v>
      </c>
      <c r="CZ349" s="437">
        <f t="shared" si="1484"/>
        <v>4</v>
      </c>
      <c r="DA349" s="437">
        <f t="shared" si="1485"/>
        <v>2</v>
      </c>
      <c r="DB349" s="437">
        <f t="shared" si="1486"/>
        <v>3</v>
      </c>
      <c r="DC349" s="437">
        <f t="shared" si="1487"/>
        <v>0</v>
      </c>
      <c r="DD349" s="437">
        <f t="shared" si="1575"/>
        <v>0</v>
      </c>
      <c r="DE349" s="437">
        <f t="shared" si="1576"/>
        <v>0</v>
      </c>
      <c r="DF349" s="437">
        <f t="shared" si="1577"/>
        <v>0</v>
      </c>
      <c r="DG349" s="496">
        <f t="shared" si="1527"/>
        <v>3</v>
      </c>
      <c r="DH349" s="496">
        <f t="shared" si="1647"/>
        <v>3</v>
      </c>
      <c r="DI349" s="496">
        <f t="shared" si="1648"/>
        <v>0</v>
      </c>
      <c r="DJ349" s="496">
        <f t="shared" si="1649"/>
        <v>0</v>
      </c>
      <c r="DK349" s="437">
        <f t="shared" si="1650"/>
        <v>0</v>
      </c>
      <c r="DL349" s="633"/>
      <c r="DM349" s="633"/>
      <c r="DO349" s="447" t="e">
        <f t="shared" si="1665"/>
        <v>#REF!</v>
      </c>
      <c r="DP349" s="447" t="e">
        <f t="shared" si="1666"/>
        <v>#REF!</v>
      </c>
      <c r="DQ349" s="447" t="e">
        <f t="shared" si="1667"/>
        <v>#REF!</v>
      </c>
      <c r="DR349" s="447" t="e">
        <f t="shared" si="1668"/>
        <v>#VALUE!</v>
      </c>
      <c r="DS349" s="447" t="e">
        <f t="shared" si="1669"/>
        <v>#VALUE!</v>
      </c>
      <c r="DT349" s="447" t="e">
        <f t="shared" si="1670"/>
        <v>#VALUE!</v>
      </c>
      <c r="DU349" s="447" t="e">
        <f t="shared" si="1671"/>
        <v>#REF!</v>
      </c>
      <c r="DV349" s="447" t="e">
        <f t="shared" si="1672"/>
        <v>#REF!</v>
      </c>
      <c r="DW349" s="447" t="e">
        <f t="shared" si="1673"/>
        <v>#REF!</v>
      </c>
      <c r="DX349" s="447" t="e">
        <f t="shared" si="1674"/>
        <v>#REF!</v>
      </c>
      <c r="DY349" s="447" t="e">
        <f t="shared" si="1675"/>
        <v>#REF!</v>
      </c>
      <c r="DZ349" s="447" t="e">
        <f t="shared" si="1676"/>
        <v>#REF!</v>
      </c>
      <c r="EA349" s="447" t="e">
        <f t="shared" si="1677"/>
        <v>#VALUE!</v>
      </c>
      <c r="EB349" s="447" t="e">
        <f t="shared" si="1678"/>
        <v>#REF!</v>
      </c>
      <c r="EC349" s="447" t="e">
        <f t="shared" si="1679"/>
        <v>#VALUE!</v>
      </c>
      <c r="ED349" s="447" t="e">
        <f t="shared" si="1680"/>
        <v>#REF!</v>
      </c>
      <c r="EE349" s="240" t="e">
        <f t="shared" si="1681"/>
        <v>#REF!</v>
      </c>
    </row>
    <row r="350" spans="1:135" ht="16.5">
      <c r="A350" s="51" t="s">
        <v>1227</v>
      </c>
      <c r="B350" s="216" t="s">
        <v>31</v>
      </c>
      <c r="D350" s="222" t="s">
        <v>235</v>
      </c>
      <c r="E350" s="216" t="s">
        <v>1042</v>
      </c>
      <c r="F350" s="216" t="s">
        <v>1090</v>
      </c>
      <c r="G350" s="411" t="s">
        <v>1297</v>
      </c>
      <c r="H350" s="226">
        <v>1</v>
      </c>
      <c r="I350" s="227">
        <v>1</v>
      </c>
      <c r="J350" s="225">
        <v>0</v>
      </c>
      <c r="K350" s="227">
        <v>0</v>
      </c>
      <c r="L350" s="241">
        <v>0</v>
      </c>
      <c r="M350" s="242" t="s">
        <v>1823</v>
      </c>
      <c r="N350" s="241">
        <f t="shared" ref="N350" si="1719">+L350</f>
        <v>0</v>
      </c>
      <c r="O350" s="242" t="s">
        <v>1823</v>
      </c>
      <c r="P350" s="226">
        <v>0</v>
      </c>
      <c r="Q350" s="226">
        <v>0</v>
      </c>
      <c r="R350" s="241">
        <f t="shared" si="1691"/>
        <v>0</v>
      </c>
      <c r="S350" s="242" t="s">
        <v>1823</v>
      </c>
      <c r="T350" s="226">
        <v>0</v>
      </c>
      <c r="U350" s="226">
        <v>0</v>
      </c>
      <c r="V350" s="523">
        <v>0</v>
      </c>
      <c r="W350" s="524">
        <v>0</v>
      </c>
      <c r="X350" s="226">
        <v>0</v>
      </c>
      <c r="Y350" s="226">
        <v>0</v>
      </c>
      <c r="Z350" s="644">
        <v>0</v>
      </c>
      <c r="AA350" s="645" t="s">
        <v>1823</v>
      </c>
      <c r="AB350" s="279">
        <v>0</v>
      </c>
      <c r="AC350" s="284">
        <v>0</v>
      </c>
      <c r="AD350" s="285">
        <v>0</v>
      </c>
      <c r="AE350" s="321">
        <v>0</v>
      </c>
      <c r="AF350" s="279">
        <v>0</v>
      </c>
      <c r="AG350" s="279">
        <v>0</v>
      </c>
      <c r="AH350" s="644">
        <f t="shared" ref="AH350" si="1720">+AF350</f>
        <v>0</v>
      </c>
      <c r="AI350" s="645" t="s">
        <v>1823</v>
      </c>
      <c r="AJ350" s="310"/>
      <c r="AK350" s="523">
        <v>0</v>
      </c>
      <c r="AL350" s="524">
        <v>0</v>
      </c>
      <c r="AM350" s="226">
        <v>0</v>
      </c>
      <c r="AN350" s="226">
        <v>0</v>
      </c>
      <c r="AO350" s="523">
        <v>0</v>
      </c>
      <c r="AP350" s="530" t="s">
        <v>1823</v>
      </c>
      <c r="AQ350" s="226">
        <v>0</v>
      </c>
      <c r="AR350" s="242" t="s">
        <v>1823</v>
      </c>
      <c r="AS350" s="225">
        <v>0</v>
      </c>
      <c r="AT350" s="242" t="s">
        <v>1823</v>
      </c>
      <c r="AU350" s="229">
        <v>0</v>
      </c>
      <c r="AV350" s="229">
        <v>0</v>
      </c>
      <c r="AW350" s="241">
        <f>+AY350</f>
        <v>0</v>
      </c>
      <c r="AX350" s="242" t="s">
        <v>1823</v>
      </c>
      <c r="AY350" s="241">
        <f>+BA350</f>
        <v>0</v>
      </c>
      <c r="AZ350" s="242" t="s">
        <v>1823</v>
      </c>
      <c r="BA350" s="229">
        <v>0</v>
      </c>
      <c r="BB350" s="348">
        <v>0</v>
      </c>
      <c r="BC350" s="229">
        <v>0</v>
      </c>
      <c r="BD350" s="348">
        <v>0</v>
      </c>
      <c r="BE350" s="347">
        <v>0</v>
      </c>
      <c r="BF350" s="229">
        <v>0</v>
      </c>
      <c r="BG350" s="241">
        <f t="shared" ref="BG350" si="1721">+BE350</f>
        <v>0</v>
      </c>
      <c r="BH350" s="242" t="s">
        <v>1823</v>
      </c>
      <c r="BI350" s="241">
        <f t="shared" ref="BI350" si="1722">+BG350</f>
        <v>0</v>
      </c>
      <c r="BJ350" s="242" t="s">
        <v>1823</v>
      </c>
      <c r="BK350" s="241">
        <f t="shared" ref="BK350" si="1723">+BI350</f>
        <v>0</v>
      </c>
      <c r="BL350" s="242" t="s">
        <v>1823</v>
      </c>
      <c r="BM350" s="229">
        <v>0</v>
      </c>
      <c r="BN350" s="229">
        <v>0</v>
      </c>
      <c r="BO350" s="311"/>
      <c r="BP350" s="248"/>
      <c r="BQ350" s="248"/>
      <c r="BR350" s="248"/>
      <c r="BS350" s="248"/>
      <c r="BT350" s="248"/>
      <c r="BU350" s="249"/>
      <c r="BV350" s="248"/>
      <c r="BW350" s="248"/>
      <c r="BX350" s="248"/>
      <c r="BY350" s="248"/>
      <c r="BZ350" s="248"/>
      <c r="CA350" s="248"/>
      <c r="CB350" s="236"/>
      <c r="CC350" s="261"/>
      <c r="CE350" s="226"/>
      <c r="CF350" s="227"/>
      <c r="CT350" s="437">
        <f t="shared" si="1689"/>
        <v>2</v>
      </c>
      <c r="CU350" s="437">
        <f t="shared" si="1479"/>
        <v>0</v>
      </c>
      <c r="CV350" s="437">
        <f t="shared" ref="CV350:CV366" si="1724">IF(M350="nd",+L350,+L350+M350)</f>
        <v>0</v>
      </c>
      <c r="CW350" s="437">
        <f t="shared" ref="CW350:CW366" si="1725">IF(O350="nd",+N350,+N350+O350)</f>
        <v>0</v>
      </c>
      <c r="CX350" s="437">
        <f t="shared" si="1631"/>
        <v>0</v>
      </c>
      <c r="CY350" s="437">
        <f t="shared" ref="CY350:CY369" si="1726">IF(S350="nd",+R350,+R350+S350)</f>
        <v>0</v>
      </c>
      <c r="CZ350" s="437">
        <f t="shared" si="1484"/>
        <v>0</v>
      </c>
      <c r="DA350" s="437">
        <f t="shared" si="1485"/>
        <v>0</v>
      </c>
      <c r="DB350" s="437">
        <f t="shared" si="1486"/>
        <v>0</v>
      </c>
      <c r="DC350" s="437">
        <f t="shared" si="1487"/>
        <v>0</v>
      </c>
      <c r="DD350" s="437">
        <f t="shared" si="1575"/>
        <v>0</v>
      </c>
      <c r="DE350" s="437">
        <f t="shared" si="1576"/>
        <v>0</v>
      </c>
      <c r="DF350" s="437">
        <f t="shared" si="1577"/>
        <v>0</v>
      </c>
      <c r="DG350" s="496">
        <f t="shared" si="1527"/>
        <v>0</v>
      </c>
      <c r="DH350" s="496">
        <f t="shared" si="1647"/>
        <v>0</v>
      </c>
      <c r="DI350" s="496">
        <f t="shared" si="1648"/>
        <v>0</v>
      </c>
      <c r="DJ350" s="496">
        <f t="shared" si="1649"/>
        <v>0</v>
      </c>
      <c r="DK350" s="437">
        <f t="shared" si="1650"/>
        <v>0</v>
      </c>
      <c r="DL350" s="633"/>
      <c r="DM350" s="633"/>
      <c r="DO350" s="447" t="e">
        <f t="shared" si="1665"/>
        <v>#REF!</v>
      </c>
      <c r="DP350" s="447" t="e">
        <f t="shared" si="1666"/>
        <v>#REF!</v>
      </c>
      <c r="DQ350" s="447" t="e">
        <f t="shared" si="1667"/>
        <v>#REF!</v>
      </c>
      <c r="DR350" s="447" t="e">
        <f t="shared" si="1668"/>
        <v>#VALUE!</v>
      </c>
      <c r="DS350" s="447" t="e">
        <f t="shared" si="1669"/>
        <v>#VALUE!</v>
      </c>
      <c r="DT350" s="447" t="e">
        <f t="shared" si="1670"/>
        <v>#VALUE!</v>
      </c>
      <c r="DU350" s="447" t="e">
        <f t="shared" si="1671"/>
        <v>#REF!</v>
      </c>
      <c r="DV350" s="447" t="e">
        <f t="shared" si="1672"/>
        <v>#REF!</v>
      </c>
      <c r="DW350" s="447" t="e">
        <f t="shared" si="1673"/>
        <v>#REF!</v>
      </c>
      <c r="DX350" s="447" t="e">
        <f t="shared" si="1674"/>
        <v>#REF!</v>
      </c>
      <c r="DY350" s="447" t="e">
        <f t="shared" si="1675"/>
        <v>#REF!</v>
      </c>
      <c r="DZ350" s="447" t="e">
        <f t="shared" si="1676"/>
        <v>#REF!</v>
      </c>
      <c r="EA350" s="447" t="e">
        <f t="shared" si="1677"/>
        <v>#VALUE!</v>
      </c>
      <c r="EB350" s="447" t="e">
        <f t="shared" si="1678"/>
        <v>#REF!</v>
      </c>
      <c r="EC350" s="447" t="e">
        <f t="shared" si="1679"/>
        <v>#VALUE!</v>
      </c>
      <c r="ED350" s="447" t="e">
        <f t="shared" si="1680"/>
        <v>#REF!</v>
      </c>
      <c r="EE350" s="240" t="e">
        <f t="shared" si="1681"/>
        <v>#REF!</v>
      </c>
    </row>
    <row r="351" spans="1:135" ht="16.5">
      <c r="A351" s="51" t="s">
        <v>1227</v>
      </c>
      <c r="B351" s="216" t="s">
        <v>31</v>
      </c>
      <c r="D351" s="222" t="s">
        <v>931</v>
      </c>
      <c r="E351" s="216" t="s">
        <v>1042</v>
      </c>
      <c r="F351" s="216" t="s">
        <v>1090</v>
      </c>
      <c r="G351" s="411" t="s">
        <v>1298</v>
      </c>
      <c r="H351" s="226">
        <v>0</v>
      </c>
      <c r="I351" s="227">
        <v>1</v>
      </c>
      <c r="J351" s="225">
        <v>0</v>
      </c>
      <c r="K351" s="227">
        <v>0</v>
      </c>
      <c r="L351" s="241">
        <v>0</v>
      </c>
      <c r="M351" s="242" t="s">
        <v>1823</v>
      </c>
      <c r="N351" s="241">
        <f t="shared" ref="N351" si="1727">+L351</f>
        <v>0</v>
      </c>
      <c r="O351" s="242" t="s">
        <v>1823</v>
      </c>
      <c r="P351" s="226">
        <v>0</v>
      </c>
      <c r="Q351" s="226">
        <v>0</v>
      </c>
      <c r="R351" s="241">
        <f t="shared" si="1691"/>
        <v>0</v>
      </c>
      <c r="S351" s="242" t="s">
        <v>1823</v>
      </c>
      <c r="T351" s="226">
        <v>0</v>
      </c>
      <c r="U351" s="226">
        <v>0</v>
      </c>
      <c r="V351" s="523">
        <v>0</v>
      </c>
      <c r="W351" s="524">
        <v>0</v>
      </c>
      <c r="X351" s="226">
        <v>0</v>
      </c>
      <c r="Y351" s="226">
        <v>0</v>
      </c>
      <c r="Z351" s="644">
        <v>0</v>
      </c>
      <c r="AA351" s="645" t="s">
        <v>1823</v>
      </c>
      <c r="AB351" s="279">
        <v>0</v>
      </c>
      <c r="AC351" s="284">
        <v>0</v>
      </c>
      <c r="AD351" s="285">
        <v>0</v>
      </c>
      <c r="AE351" s="321">
        <v>0</v>
      </c>
      <c r="AF351" s="279">
        <v>0</v>
      </c>
      <c r="AG351" s="279">
        <v>0</v>
      </c>
      <c r="AH351" s="644">
        <f t="shared" ref="AH351" si="1728">+AF351</f>
        <v>0</v>
      </c>
      <c r="AI351" s="645" t="s">
        <v>1823</v>
      </c>
      <c r="AJ351" s="310"/>
      <c r="AK351" s="523">
        <v>0</v>
      </c>
      <c r="AL351" s="524">
        <v>0</v>
      </c>
      <c r="AM351" s="226">
        <v>0</v>
      </c>
      <c r="AN351" s="252" t="s">
        <v>1823</v>
      </c>
      <c r="AO351" s="523">
        <v>0</v>
      </c>
      <c r="AP351" s="530" t="s">
        <v>1823</v>
      </c>
      <c r="AQ351" s="226">
        <v>0</v>
      </c>
      <c r="AR351" s="242" t="s">
        <v>1823</v>
      </c>
      <c r="AS351" s="225">
        <v>0</v>
      </c>
      <c r="AT351" s="242" t="s">
        <v>1823</v>
      </c>
      <c r="AU351" s="229">
        <v>0</v>
      </c>
      <c r="AV351" s="229">
        <v>0</v>
      </c>
      <c r="AW351" s="241">
        <f>+AY351</f>
        <v>0</v>
      </c>
      <c r="AX351" s="242" t="s">
        <v>1823</v>
      </c>
      <c r="AY351" s="241">
        <f>+BA351</f>
        <v>0</v>
      </c>
      <c r="AZ351" s="242" t="s">
        <v>1823</v>
      </c>
      <c r="BA351" s="229">
        <v>0</v>
      </c>
      <c r="BB351" s="348">
        <v>0</v>
      </c>
      <c r="BC351" s="229">
        <v>0</v>
      </c>
      <c r="BD351" s="348">
        <v>0</v>
      </c>
      <c r="BE351" s="347">
        <v>0</v>
      </c>
      <c r="BF351" s="229">
        <v>0</v>
      </c>
      <c r="BG351" s="241">
        <f t="shared" ref="BG351" si="1729">+BE351</f>
        <v>0</v>
      </c>
      <c r="BH351" s="242" t="s">
        <v>1823</v>
      </c>
      <c r="BI351" s="241">
        <f t="shared" ref="BI351" si="1730">+BG351</f>
        <v>0</v>
      </c>
      <c r="BJ351" s="242" t="s">
        <v>1823</v>
      </c>
      <c r="BK351" s="241">
        <f t="shared" ref="BK351" si="1731">+BI351</f>
        <v>0</v>
      </c>
      <c r="BL351" s="242" t="s">
        <v>1823</v>
      </c>
      <c r="BM351" s="241">
        <f t="shared" ref="BM351" si="1732">+BK351</f>
        <v>0</v>
      </c>
      <c r="BN351" s="242" t="s">
        <v>1823</v>
      </c>
      <c r="BO351" s="311"/>
      <c r="BP351" s="248"/>
      <c r="BQ351" s="248"/>
      <c r="BR351" s="248"/>
      <c r="BS351" s="248"/>
      <c r="BT351" s="248"/>
      <c r="BU351" s="249"/>
      <c r="BV351" s="248"/>
      <c r="BW351" s="248"/>
      <c r="BX351" s="248"/>
      <c r="BY351" s="248"/>
      <c r="BZ351" s="248"/>
      <c r="CA351" s="248"/>
      <c r="CB351" s="236"/>
      <c r="CC351" s="261"/>
      <c r="CE351" s="226"/>
      <c r="CF351" s="227"/>
      <c r="CT351" s="437">
        <f t="shared" si="1689"/>
        <v>1</v>
      </c>
      <c r="CU351" s="437">
        <f t="shared" si="1479"/>
        <v>0</v>
      </c>
      <c r="CV351" s="437">
        <f t="shared" si="1724"/>
        <v>0</v>
      </c>
      <c r="CW351" s="437">
        <f t="shared" si="1725"/>
        <v>0</v>
      </c>
      <c r="CX351" s="437">
        <f t="shared" si="1631"/>
        <v>0</v>
      </c>
      <c r="CY351" s="437">
        <f t="shared" si="1726"/>
        <v>0</v>
      </c>
      <c r="CZ351" s="437">
        <f t="shared" si="1484"/>
        <v>0</v>
      </c>
      <c r="DA351" s="437">
        <f t="shared" si="1485"/>
        <v>0</v>
      </c>
      <c r="DB351" s="437">
        <f t="shared" si="1486"/>
        <v>0</v>
      </c>
      <c r="DC351" s="437">
        <f t="shared" si="1487"/>
        <v>0</v>
      </c>
      <c r="DD351" s="437">
        <f t="shared" si="1575"/>
        <v>0</v>
      </c>
      <c r="DE351" s="437">
        <f t="shared" si="1576"/>
        <v>0</v>
      </c>
      <c r="DF351" s="437">
        <f t="shared" si="1577"/>
        <v>0</v>
      </c>
      <c r="DG351" s="496">
        <f t="shared" si="1527"/>
        <v>0</v>
      </c>
      <c r="DH351" s="496">
        <f t="shared" si="1647"/>
        <v>0</v>
      </c>
      <c r="DI351" s="496">
        <f t="shared" si="1648"/>
        <v>0</v>
      </c>
      <c r="DJ351" s="496">
        <f t="shared" si="1649"/>
        <v>0</v>
      </c>
      <c r="DK351" s="437">
        <f t="shared" si="1650"/>
        <v>0</v>
      </c>
      <c r="DL351" s="633"/>
      <c r="DM351" s="633"/>
      <c r="DO351" s="447" t="e">
        <f t="shared" si="1665"/>
        <v>#REF!</v>
      </c>
      <c r="DP351" s="447" t="e">
        <f t="shared" si="1666"/>
        <v>#REF!</v>
      </c>
      <c r="DQ351" s="447" t="e">
        <f t="shared" si="1667"/>
        <v>#REF!</v>
      </c>
      <c r="DR351" s="447" t="e">
        <f t="shared" si="1668"/>
        <v>#VALUE!</v>
      </c>
      <c r="DS351" s="447" t="e">
        <f t="shared" si="1669"/>
        <v>#VALUE!</v>
      </c>
      <c r="DT351" s="447" t="e">
        <f t="shared" si="1670"/>
        <v>#VALUE!</v>
      </c>
      <c r="DU351" s="447" t="e">
        <f t="shared" si="1671"/>
        <v>#REF!</v>
      </c>
      <c r="DV351" s="447" t="e">
        <f t="shared" si="1672"/>
        <v>#REF!</v>
      </c>
      <c r="DW351" s="447" t="e">
        <f t="shared" si="1673"/>
        <v>#REF!</v>
      </c>
      <c r="DX351" s="447" t="e">
        <f t="shared" si="1674"/>
        <v>#REF!</v>
      </c>
      <c r="DY351" s="447" t="e">
        <f t="shared" si="1675"/>
        <v>#REF!</v>
      </c>
      <c r="DZ351" s="447" t="e">
        <f t="shared" si="1676"/>
        <v>#REF!</v>
      </c>
      <c r="EA351" s="447" t="e">
        <f t="shared" si="1677"/>
        <v>#VALUE!</v>
      </c>
      <c r="EB351" s="447" t="e">
        <f t="shared" si="1678"/>
        <v>#REF!</v>
      </c>
      <c r="EC351" s="447" t="e">
        <f t="shared" si="1679"/>
        <v>#VALUE!</v>
      </c>
      <c r="ED351" s="447" t="e">
        <f t="shared" si="1680"/>
        <v>#REF!</v>
      </c>
      <c r="EE351" s="240" t="e">
        <f t="shared" si="1681"/>
        <v>#REF!</v>
      </c>
    </row>
    <row r="352" spans="1:135" ht="16.5">
      <c r="A352" s="51" t="s">
        <v>1170</v>
      </c>
      <c r="B352" s="216" t="s">
        <v>31</v>
      </c>
      <c r="D352" s="222" t="s">
        <v>235</v>
      </c>
      <c r="E352" s="216" t="s">
        <v>1042</v>
      </c>
      <c r="F352" s="216" t="s">
        <v>1090</v>
      </c>
      <c r="G352" s="411" t="s">
        <v>3</v>
      </c>
      <c r="H352" s="226">
        <v>8</v>
      </c>
      <c r="I352" s="227">
        <v>2</v>
      </c>
      <c r="J352" s="225"/>
      <c r="K352" s="227">
        <v>1</v>
      </c>
      <c r="L352" s="225"/>
      <c r="M352" s="227"/>
      <c r="N352" s="225"/>
      <c r="O352" s="227"/>
      <c r="P352" s="226"/>
      <c r="Q352" s="226">
        <v>1</v>
      </c>
      <c r="R352" s="225"/>
      <c r="S352" s="227"/>
      <c r="T352" s="226"/>
      <c r="U352" s="226"/>
      <c r="V352" s="523"/>
      <c r="W352" s="524"/>
      <c r="X352" s="226"/>
      <c r="Y352" s="226"/>
      <c r="Z352" s="646"/>
      <c r="AA352" s="647"/>
      <c r="AB352" s="52"/>
      <c r="AC352" s="163"/>
      <c r="AD352" s="285"/>
      <c r="AE352" s="321"/>
      <c r="AF352" s="513"/>
      <c r="AG352" s="513"/>
      <c r="AH352" s="542"/>
      <c r="AI352" s="551"/>
      <c r="AJ352" s="374"/>
      <c r="AK352" s="523" t="s">
        <v>1170</v>
      </c>
      <c r="AL352" s="524"/>
      <c r="AM352" s="226" t="s">
        <v>1170</v>
      </c>
      <c r="AN352" s="226"/>
      <c r="AO352" s="529" t="s">
        <v>1170</v>
      </c>
      <c r="AP352" s="524"/>
      <c r="AQ352" s="229" t="s">
        <v>1170</v>
      </c>
      <c r="AR352" s="230"/>
      <c r="AS352" s="229" t="s">
        <v>1170</v>
      </c>
      <c r="AT352" s="230"/>
      <c r="AU352" s="229" t="s">
        <v>1170</v>
      </c>
      <c r="AV352" s="229"/>
      <c r="AW352" s="241"/>
      <c r="AX352" s="242"/>
      <c r="AY352" s="241"/>
      <c r="AZ352" s="242"/>
      <c r="BA352" s="229"/>
      <c r="BB352" s="348"/>
      <c r="BC352" s="229"/>
      <c r="BD352" s="348"/>
      <c r="BE352" s="347"/>
      <c r="BF352" s="229"/>
      <c r="BG352" s="241"/>
      <c r="BH352" s="242"/>
      <c r="BI352" s="241"/>
      <c r="BJ352" s="242"/>
      <c r="BK352" s="241"/>
      <c r="BL352" s="242"/>
      <c r="BM352" s="241"/>
      <c r="BN352" s="242"/>
      <c r="BO352" s="360"/>
      <c r="BP352" s="248"/>
      <c r="BQ352" s="248"/>
      <c r="BR352" s="248"/>
      <c r="BS352" s="248"/>
      <c r="BT352" s="248"/>
      <c r="BU352" s="249"/>
      <c r="BV352" s="248"/>
      <c r="BW352" s="248"/>
      <c r="BX352" s="248"/>
      <c r="BY352" s="248"/>
      <c r="BZ352" s="248"/>
      <c r="CA352" s="248"/>
      <c r="CB352" s="236"/>
      <c r="CE352" s="226"/>
      <c r="CF352" s="227"/>
      <c r="CT352" s="437">
        <f t="shared" si="1689"/>
        <v>10</v>
      </c>
      <c r="CU352" s="437">
        <f t="shared" si="1479"/>
        <v>1</v>
      </c>
      <c r="CV352" s="437">
        <f t="shared" si="1724"/>
        <v>0</v>
      </c>
      <c r="CW352" s="437">
        <f t="shared" si="1725"/>
        <v>0</v>
      </c>
      <c r="CX352" s="437">
        <f t="shared" si="1631"/>
        <v>1</v>
      </c>
      <c r="CY352" s="437">
        <f t="shared" si="1726"/>
        <v>0</v>
      </c>
      <c r="CZ352" s="437">
        <f t="shared" si="1484"/>
        <v>0</v>
      </c>
      <c r="DA352" s="437">
        <f t="shared" si="1485"/>
        <v>0</v>
      </c>
      <c r="DB352" s="437">
        <f t="shared" si="1486"/>
        <v>0</v>
      </c>
      <c r="DC352" s="437">
        <f t="shared" si="1487"/>
        <v>0</v>
      </c>
      <c r="DD352" s="437">
        <f t="shared" si="1575"/>
        <v>0</v>
      </c>
      <c r="DE352" s="437">
        <f t="shared" si="1576"/>
        <v>0</v>
      </c>
      <c r="DF352" s="437">
        <f t="shared" si="1577"/>
        <v>0</v>
      </c>
      <c r="DG352" s="496">
        <f t="shared" si="1527"/>
        <v>0</v>
      </c>
      <c r="DH352" s="496">
        <v>0</v>
      </c>
      <c r="DI352" s="496"/>
      <c r="DJ352" s="496">
        <v>0</v>
      </c>
      <c r="DK352" s="437"/>
      <c r="DL352" s="633"/>
      <c r="DM352" s="633"/>
      <c r="DO352" s="447" t="e">
        <f t="shared" si="1665"/>
        <v>#REF!</v>
      </c>
      <c r="DP352" s="447" t="e">
        <f t="shared" si="1666"/>
        <v>#REF!</v>
      </c>
      <c r="DQ352" s="447" t="e">
        <f t="shared" si="1667"/>
        <v>#REF!</v>
      </c>
      <c r="DR352" s="447" t="e">
        <f t="shared" si="1668"/>
        <v>#VALUE!</v>
      </c>
      <c r="DS352" s="447" t="e">
        <f t="shared" si="1669"/>
        <v>#VALUE!</v>
      </c>
      <c r="DT352" s="447" t="e">
        <f t="shared" si="1670"/>
        <v>#VALUE!</v>
      </c>
      <c r="DU352" s="447" t="e">
        <f t="shared" si="1671"/>
        <v>#REF!</v>
      </c>
      <c r="DV352" s="447" t="e">
        <f t="shared" si="1672"/>
        <v>#REF!</v>
      </c>
      <c r="DW352" s="447" t="e">
        <f t="shared" si="1673"/>
        <v>#REF!</v>
      </c>
      <c r="DX352" s="447" t="e">
        <f t="shared" si="1674"/>
        <v>#REF!</v>
      </c>
      <c r="DY352" s="447" t="e">
        <f t="shared" si="1675"/>
        <v>#REF!</v>
      </c>
      <c r="DZ352" s="447" t="e">
        <f t="shared" si="1676"/>
        <v>#REF!</v>
      </c>
      <c r="EA352" s="447" t="e">
        <f t="shared" si="1677"/>
        <v>#VALUE!</v>
      </c>
      <c r="EB352" s="447" t="e">
        <f t="shared" si="1678"/>
        <v>#REF!</v>
      </c>
      <c r="EC352" s="447" t="e">
        <f t="shared" si="1679"/>
        <v>#VALUE!</v>
      </c>
      <c r="ED352" s="447" t="e">
        <f t="shared" si="1680"/>
        <v>#REF!</v>
      </c>
      <c r="EE352" s="240" t="e">
        <f t="shared" si="1681"/>
        <v>#REF!</v>
      </c>
    </row>
    <row r="353" spans="1:135" ht="16.5">
      <c r="A353" s="51" t="s">
        <v>1227</v>
      </c>
      <c r="B353" s="216" t="s">
        <v>31</v>
      </c>
      <c r="D353" s="222" t="s">
        <v>1138</v>
      </c>
      <c r="E353" s="216" t="s">
        <v>1042</v>
      </c>
      <c r="F353" s="216" t="s">
        <v>1090</v>
      </c>
      <c r="G353" s="411" t="s">
        <v>1300</v>
      </c>
      <c r="H353" s="276">
        <v>0</v>
      </c>
      <c r="I353" s="272">
        <v>2</v>
      </c>
      <c r="J353" s="225">
        <v>0</v>
      </c>
      <c r="K353" s="227">
        <v>0</v>
      </c>
      <c r="L353" s="241">
        <v>0</v>
      </c>
      <c r="M353" s="242" t="s">
        <v>1823</v>
      </c>
      <c r="N353" s="241">
        <f t="shared" ref="N353" si="1733">+L353</f>
        <v>0</v>
      </c>
      <c r="O353" s="242" t="s">
        <v>1823</v>
      </c>
      <c r="P353" s="226">
        <v>0</v>
      </c>
      <c r="Q353" s="226">
        <v>0</v>
      </c>
      <c r="R353" s="241">
        <f>+T353</f>
        <v>0</v>
      </c>
      <c r="S353" s="242" t="s">
        <v>1823</v>
      </c>
      <c r="T353" s="226">
        <v>0</v>
      </c>
      <c r="U353" s="226">
        <v>0</v>
      </c>
      <c r="V353" s="523">
        <v>0</v>
      </c>
      <c r="W353" s="524">
        <v>0</v>
      </c>
      <c r="X353" s="226">
        <v>0</v>
      </c>
      <c r="Y353" s="226">
        <v>0</v>
      </c>
      <c r="Z353" s="644">
        <v>0</v>
      </c>
      <c r="AA353" s="645" t="s">
        <v>1823</v>
      </c>
      <c r="AB353" s="279">
        <v>0</v>
      </c>
      <c r="AC353" s="284">
        <v>0</v>
      </c>
      <c r="AD353" s="285">
        <v>0</v>
      </c>
      <c r="AE353" s="321">
        <v>0</v>
      </c>
      <c r="AF353" s="279">
        <v>0</v>
      </c>
      <c r="AG353" s="279">
        <v>0</v>
      </c>
      <c r="AH353" s="644">
        <f t="shared" ref="AH353" si="1734">+AF353</f>
        <v>0</v>
      </c>
      <c r="AI353" s="645" t="s">
        <v>1823</v>
      </c>
      <c r="AJ353" s="374"/>
      <c r="AK353" s="523">
        <v>0</v>
      </c>
      <c r="AL353" s="524">
        <v>0</v>
      </c>
      <c r="AM353" s="226">
        <v>0</v>
      </c>
      <c r="AN353" s="252" t="s">
        <v>1823</v>
      </c>
      <c r="AO353" s="529">
        <v>0</v>
      </c>
      <c r="AP353" s="530" t="s">
        <v>1823</v>
      </c>
      <c r="AQ353" s="239">
        <f>+AS353</f>
        <v>0</v>
      </c>
      <c r="AR353" s="242" t="s">
        <v>1823</v>
      </c>
      <c r="AS353" s="241">
        <f>+AU353</f>
        <v>0</v>
      </c>
      <c r="AT353" s="242" t="s">
        <v>1823</v>
      </c>
      <c r="AU353" s="229">
        <v>0</v>
      </c>
      <c r="AV353" s="230">
        <v>0</v>
      </c>
      <c r="AW353" s="241">
        <f>+AY353</f>
        <v>0</v>
      </c>
      <c r="AX353" s="242" t="s">
        <v>1823</v>
      </c>
      <c r="AY353" s="241">
        <f>+BA353</f>
        <v>0</v>
      </c>
      <c r="AZ353" s="242" t="s">
        <v>1823</v>
      </c>
      <c r="BA353" s="229">
        <v>0</v>
      </c>
      <c r="BB353" s="348">
        <v>0</v>
      </c>
      <c r="BC353" s="229">
        <v>0</v>
      </c>
      <c r="BD353" s="348">
        <v>0</v>
      </c>
      <c r="BE353" s="347">
        <v>0</v>
      </c>
      <c r="BF353" s="229">
        <v>0</v>
      </c>
      <c r="BG353" s="241">
        <f t="shared" ref="BG353" si="1735">+BE353</f>
        <v>0</v>
      </c>
      <c r="BH353" s="242" t="s">
        <v>1823</v>
      </c>
      <c r="BI353" s="241">
        <f t="shared" ref="BI353" si="1736">+BG353</f>
        <v>0</v>
      </c>
      <c r="BJ353" s="242" t="s">
        <v>1823</v>
      </c>
      <c r="BK353" s="241">
        <f t="shared" ref="BK353" si="1737">+BI353</f>
        <v>0</v>
      </c>
      <c r="BL353" s="242" t="s">
        <v>1823</v>
      </c>
      <c r="BM353" s="241">
        <f t="shared" ref="BM353" si="1738">+BK353</f>
        <v>0</v>
      </c>
      <c r="BN353" s="242" t="s">
        <v>1823</v>
      </c>
      <c r="BO353" s="360"/>
      <c r="BP353" s="248"/>
      <c r="BQ353" s="248"/>
      <c r="BR353" s="248"/>
      <c r="BS353" s="248"/>
      <c r="BT353" s="248"/>
      <c r="BU353" s="249"/>
      <c r="BV353" s="248"/>
      <c r="BW353" s="248"/>
      <c r="BX353" s="248"/>
      <c r="BY353" s="248"/>
      <c r="BZ353" s="248"/>
      <c r="CA353" s="248"/>
      <c r="CB353" s="236"/>
      <c r="CE353" s="226"/>
      <c r="CF353" s="226"/>
      <c r="CT353" s="437">
        <f t="shared" si="1689"/>
        <v>2</v>
      </c>
      <c r="CU353" s="437">
        <f t="shared" si="1479"/>
        <v>0</v>
      </c>
      <c r="CV353" s="437">
        <f t="shared" si="1724"/>
        <v>0</v>
      </c>
      <c r="CW353" s="437">
        <f t="shared" si="1725"/>
        <v>0</v>
      </c>
      <c r="CX353" s="437">
        <f t="shared" si="1631"/>
        <v>0</v>
      </c>
      <c r="CY353" s="437">
        <f t="shared" si="1726"/>
        <v>0</v>
      </c>
      <c r="CZ353" s="437">
        <f t="shared" si="1484"/>
        <v>0</v>
      </c>
      <c r="DA353" s="437">
        <f t="shared" si="1485"/>
        <v>0</v>
      </c>
      <c r="DB353" s="437">
        <f t="shared" si="1486"/>
        <v>0</v>
      </c>
      <c r="DC353" s="437">
        <f t="shared" si="1487"/>
        <v>0</v>
      </c>
      <c r="DD353" s="437">
        <f t="shared" si="1575"/>
        <v>0</v>
      </c>
      <c r="DE353" s="437">
        <f t="shared" si="1576"/>
        <v>0</v>
      </c>
      <c r="DF353" s="437">
        <f t="shared" si="1577"/>
        <v>0</v>
      </c>
      <c r="DG353" s="496">
        <f t="shared" si="1527"/>
        <v>0</v>
      </c>
      <c r="DH353" s="496">
        <f t="shared" ref="DH353:DH367" si="1739">IF(AL353="nd",+AK353,+AK353+AL353)</f>
        <v>0</v>
      </c>
      <c r="DI353" s="496">
        <f t="shared" ref="DI353:DI366" si="1740">IF(AN353="nd",+AM353,+AM353+AN353)</f>
        <v>0</v>
      </c>
      <c r="DJ353" s="496">
        <f t="shared" ref="DJ353:DJ366" si="1741">IF(AP353="nd",+AO353,+AO353+AP353)</f>
        <v>0</v>
      </c>
      <c r="DK353" s="437">
        <f t="shared" ref="DK353:DK366" si="1742">IF(AR353="nd",+AQ353,+AQ353+AR353)</f>
        <v>0</v>
      </c>
      <c r="DL353" s="633"/>
      <c r="DM353" s="633"/>
      <c r="DO353" s="447" t="e">
        <f t="shared" si="1665"/>
        <v>#REF!</v>
      </c>
      <c r="DP353" s="447" t="e">
        <f t="shared" si="1666"/>
        <v>#REF!</v>
      </c>
      <c r="DQ353" s="447" t="e">
        <f t="shared" si="1667"/>
        <v>#REF!</v>
      </c>
      <c r="DR353" s="447" t="e">
        <f t="shared" si="1668"/>
        <v>#VALUE!</v>
      </c>
      <c r="DS353" s="447" t="e">
        <f t="shared" si="1669"/>
        <v>#VALUE!</v>
      </c>
      <c r="DT353" s="447" t="e">
        <f t="shared" si="1670"/>
        <v>#VALUE!</v>
      </c>
      <c r="DU353" s="447" t="e">
        <f t="shared" si="1671"/>
        <v>#REF!</v>
      </c>
      <c r="DV353" s="447" t="e">
        <f t="shared" si="1672"/>
        <v>#REF!</v>
      </c>
      <c r="DW353" s="447" t="e">
        <f t="shared" si="1673"/>
        <v>#REF!</v>
      </c>
      <c r="DX353" s="447" t="e">
        <f t="shared" si="1674"/>
        <v>#REF!</v>
      </c>
      <c r="DY353" s="447" t="e">
        <f t="shared" si="1675"/>
        <v>#REF!</v>
      </c>
      <c r="DZ353" s="447" t="e">
        <f t="shared" si="1676"/>
        <v>#REF!</v>
      </c>
      <c r="EA353" s="447" t="e">
        <f t="shared" si="1677"/>
        <v>#VALUE!</v>
      </c>
      <c r="EB353" s="447" t="e">
        <f t="shared" si="1678"/>
        <v>#REF!</v>
      </c>
      <c r="EC353" s="447" t="e">
        <f t="shared" si="1679"/>
        <v>#VALUE!</v>
      </c>
      <c r="ED353" s="447" t="e">
        <f t="shared" si="1680"/>
        <v>#REF!</v>
      </c>
      <c r="EE353" s="240" t="e">
        <f t="shared" si="1681"/>
        <v>#REF!</v>
      </c>
    </row>
    <row r="354" spans="1:135" ht="16.5">
      <c r="A354" s="51" t="s">
        <v>1227</v>
      </c>
      <c r="B354" s="216" t="s">
        <v>31</v>
      </c>
      <c r="D354" s="222" t="s">
        <v>1138</v>
      </c>
      <c r="E354" s="216" t="s">
        <v>1042</v>
      </c>
      <c r="F354" s="216" t="s">
        <v>1090</v>
      </c>
      <c r="G354" s="411" t="s">
        <v>364</v>
      </c>
      <c r="H354" s="239">
        <f>+J354</f>
        <v>1</v>
      </c>
      <c r="I354" s="242" t="s">
        <v>1823</v>
      </c>
      <c r="J354" s="225">
        <v>1</v>
      </c>
      <c r="K354" s="227">
        <v>0</v>
      </c>
      <c r="L354" s="239">
        <f>+J354</f>
        <v>1</v>
      </c>
      <c r="M354" s="242" t="s">
        <v>1823</v>
      </c>
      <c r="N354" s="239">
        <f>+L354</f>
        <v>1</v>
      </c>
      <c r="O354" s="242" t="s">
        <v>1823</v>
      </c>
      <c r="P354" s="225">
        <v>1</v>
      </c>
      <c r="Q354" s="226">
        <v>0</v>
      </c>
      <c r="R354" s="560">
        <f>+P354</f>
        <v>1</v>
      </c>
      <c r="S354" s="559" t="s">
        <v>1823</v>
      </c>
      <c r="T354" s="226">
        <v>0</v>
      </c>
      <c r="U354" s="226">
        <v>0</v>
      </c>
      <c r="V354" s="523">
        <v>0</v>
      </c>
      <c r="W354" s="524">
        <v>0</v>
      </c>
      <c r="X354" s="226">
        <v>0</v>
      </c>
      <c r="Y354" s="226">
        <v>0</v>
      </c>
      <c r="Z354" s="644">
        <v>0</v>
      </c>
      <c r="AA354" s="645" t="s">
        <v>1823</v>
      </c>
      <c r="AB354" s="279">
        <v>0</v>
      </c>
      <c r="AC354" s="284">
        <v>0</v>
      </c>
      <c r="AD354" s="285">
        <v>0</v>
      </c>
      <c r="AE354" s="321">
        <v>0</v>
      </c>
      <c r="AF354" s="279">
        <v>0</v>
      </c>
      <c r="AG354" s="279">
        <v>0</v>
      </c>
      <c r="AH354" s="644">
        <f t="shared" ref="AH354" si="1743">+AF354</f>
        <v>0</v>
      </c>
      <c r="AI354" s="645" t="s">
        <v>1823</v>
      </c>
      <c r="AJ354" s="310"/>
      <c r="AK354" s="523">
        <v>0</v>
      </c>
      <c r="AL354" s="524">
        <v>0</v>
      </c>
      <c r="AM354" s="226">
        <v>0</v>
      </c>
      <c r="AN354" s="252" t="s">
        <v>1823</v>
      </c>
      <c r="AO354" s="529">
        <v>0</v>
      </c>
      <c r="AP354" s="530" t="s">
        <v>1823</v>
      </c>
      <c r="AQ354" s="239">
        <f>+AS354</f>
        <v>0</v>
      </c>
      <c r="AR354" s="242" t="s">
        <v>1823</v>
      </c>
      <c r="AS354" s="241">
        <f>+AU354</f>
        <v>0</v>
      </c>
      <c r="AT354" s="242" t="s">
        <v>1823</v>
      </c>
      <c r="AU354" s="229">
        <v>0</v>
      </c>
      <c r="AV354" s="230">
        <v>0</v>
      </c>
      <c r="AW354" s="241">
        <f>+AY354</f>
        <v>0</v>
      </c>
      <c r="AX354" s="242" t="s">
        <v>1823</v>
      </c>
      <c r="AY354" s="241">
        <f>+BA354</f>
        <v>0</v>
      </c>
      <c r="AZ354" s="242" t="s">
        <v>1823</v>
      </c>
      <c r="BA354" s="229">
        <v>0</v>
      </c>
      <c r="BB354" s="348">
        <v>0</v>
      </c>
      <c r="BC354" s="229">
        <v>0</v>
      </c>
      <c r="BD354" s="348">
        <v>0</v>
      </c>
      <c r="BE354" s="347">
        <v>0</v>
      </c>
      <c r="BF354" s="229">
        <v>0</v>
      </c>
      <c r="BG354" s="241">
        <f t="shared" ref="BG354" si="1744">+BE354</f>
        <v>0</v>
      </c>
      <c r="BH354" s="242" t="s">
        <v>1823</v>
      </c>
      <c r="BI354" s="241">
        <f t="shared" ref="BI354" si="1745">+BG354</f>
        <v>0</v>
      </c>
      <c r="BJ354" s="242" t="s">
        <v>1823</v>
      </c>
      <c r="BK354" s="241">
        <f t="shared" ref="BK354" si="1746">+BI354</f>
        <v>0</v>
      </c>
      <c r="BL354" s="242" t="s">
        <v>1823</v>
      </c>
      <c r="BM354" s="241">
        <f t="shared" ref="BM354" si="1747">+BK354</f>
        <v>0</v>
      </c>
      <c r="BN354" s="242" t="s">
        <v>1823</v>
      </c>
      <c r="BO354" s="267"/>
      <c r="BP354" s="248"/>
      <c r="BQ354" s="249"/>
      <c r="BR354" s="248"/>
      <c r="BS354" s="249"/>
      <c r="BT354" s="248"/>
      <c r="BU354" s="249"/>
      <c r="BV354" s="248"/>
      <c r="BW354" s="249"/>
      <c r="BX354" s="248"/>
      <c r="BY354" s="249"/>
      <c r="BZ354" s="248"/>
      <c r="CA354" s="249"/>
      <c r="CB354" s="236" t="s">
        <v>696</v>
      </c>
      <c r="CC354" s="237" t="s">
        <v>812</v>
      </c>
      <c r="CD354" s="238"/>
      <c r="CE354" s="363"/>
      <c r="CF354" s="363"/>
      <c r="CT354" s="437">
        <f t="shared" si="1689"/>
        <v>1</v>
      </c>
      <c r="CU354" s="437">
        <f t="shared" si="1479"/>
        <v>1</v>
      </c>
      <c r="CV354" s="437">
        <f t="shared" si="1724"/>
        <v>1</v>
      </c>
      <c r="CW354" s="437">
        <f t="shared" si="1725"/>
        <v>1</v>
      </c>
      <c r="CX354" s="437">
        <f t="shared" si="1631"/>
        <v>1</v>
      </c>
      <c r="CY354" s="437">
        <f t="shared" si="1726"/>
        <v>1</v>
      </c>
      <c r="CZ354" s="437">
        <f t="shared" si="1484"/>
        <v>0</v>
      </c>
      <c r="DA354" s="437">
        <f t="shared" si="1485"/>
        <v>0</v>
      </c>
      <c r="DB354" s="437">
        <f t="shared" si="1486"/>
        <v>0</v>
      </c>
      <c r="DC354" s="437">
        <f t="shared" si="1487"/>
        <v>0</v>
      </c>
      <c r="DD354" s="437">
        <f t="shared" si="1575"/>
        <v>0</v>
      </c>
      <c r="DE354" s="437">
        <f t="shared" si="1576"/>
        <v>0</v>
      </c>
      <c r="DF354" s="437">
        <f t="shared" si="1577"/>
        <v>0</v>
      </c>
      <c r="DG354" s="496">
        <f t="shared" si="1527"/>
        <v>0</v>
      </c>
      <c r="DH354" s="496">
        <f t="shared" si="1739"/>
        <v>0</v>
      </c>
      <c r="DI354" s="496">
        <f t="shared" si="1740"/>
        <v>0</v>
      </c>
      <c r="DJ354" s="496">
        <f t="shared" si="1741"/>
        <v>0</v>
      </c>
      <c r="DK354" s="437">
        <f t="shared" si="1742"/>
        <v>0</v>
      </c>
      <c r="DL354" s="633"/>
      <c r="DM354" s="633"/>
      <c r="DO354" s="447" t="e">
        <f t="shared" si="1665"/>
        <v>#REF!</v>
      </c>
      <c r="DP354" s="447" t="e">
        <f t="shared" si="1666"/>
        <v>#REF!</v>
      </c>
      <c r="DQ354" s="447" t="e">
        <f t="shared" si="1667"/>
        <v>#REF!</v>
      </c>
      <c r="DR354" s="447" t="e">
        <f t="shared" si="1668"/>
        <v>#VALUE!</v>
      </c>
      <c r="DS354" s="447" t="e">
        <f t="shared" si="1669"/>
        <v>#VALUE!</v>
      </c>
      <c r="DT354" s="447" t="e">
        <f t="shared" si="1670"/>
        <v>#VALUE!</v>
      </c>
      <c r="DU354" s="447" t="e">
        <f t="shared" si="1671"/>
        <v>#REF!</v>
      </c>
      <c r="DV354" s="447" t="e">
        <f t="shared" si="1672"/>
        <v>#REF!</v>
      </c>
      <c r="DW354" s="447" t="e">
        <f t="shared" si="1673"/>
        <v>#REF!</v>
      </c>
      <c r="DX354" s="447" t="e">
        <f t="shared" si="1674"/>
        <v>#REF!</v>
      </c>
      <c r="DY354" s="447" t="e">
        <f t="shared" si="1675"/>
        <v>#REF!</v>
      </c>
      <c r="DZ354" s="447" t="e">
        <f t="shared" si="1676"/>
        <v>#REF!</v>
      </c>
      <c r="EA354" s="447" t="e">
        <f t="shared" si="1677"/>
        <v>#VALUE!</v>
      </c>
      <c r="EB354" s="447" t="e">
        <f t="shared" si="1678"/>
        <v>#REF!</v>
      </c>
      <c r="EC354" s="447" t="e">
        <f t="shared" si="1679"/>
        <v>#VALUE!</v>
      </c>
      <c r="ED354" s="447" t="e">
        <f t="shared" si="1680"/>
        <v>#REF!</v>
      </c>
      <c r="EE354" s="240" t="e">
        <f t="shared" si="1681"/>
        <v>#REF!</v>
      </c>
    </row>
    <row r="355" spans="1:135" ht="16.5">
      <c r="A355" s="51" t="s">
        <v>1232</v>
      </c>
      <c r="B355" s="216" t="s">
        <v>31</v>
      </c>
      <c r="D355" s="222" t="s">
        <v>43</v>
      </c>
      <c r="E355" s="216" t="s">
        <v>1040</v>
      </c>
      <c r="F355" s="222" t="s">
        <v>43</v>
      </c>
      <c r="G355" s="411" t="s">
        <v>48</v>
      </c>
      <c r="H355" s="239">
        <f>+J355</f>
        <v>1</v>
      </c>
      <c r="I355" s="242" t="s">
        <v>1823</v>
      </c>
      <c r="J355" s="225">
        <v>1</v>
      </c>
      <c r="K355" s="227">
        <v>0</v>
      </c>
      <c r="L355" s="442">
        <f>+N355</f>
        <v>17</v>
      </c>
      <c r="M355" s="444">
        <f>+O355</f>
        <v>6</v>
      </c>
      <c r="N355" s="442">
        <f>+P355</f>
        <v>17</v>
      </c>
      <c r="O355" s="444">
        <f>+Q355</f>
        <v>6</v>
      </c>
      <c r="P355" s="225">
        <v>17</v>
      </c>
      <c r="Q355" s="226">
        <v>6</v>
      </c>
      <c r="R355" s="241">
        <f>+P355</f>
        <v>17</v>
      </c>
      <c r="S355" s="253">
        <f>+U355</f>
        <v>6</v>
      </c>
      <c r="T355" s="229">
        <v>10</v>
      </c>
      <c r="U355" s="229">
        <v>6</v>
      </c>
      <c r="V355" s="533">
        <v>11</v>
      </c>
      <c r="W355" s="534">
        <v>6</v>
      </c>
      <c r="X355" s="226">
        <v>12</v>
      </c>
      <c r="Y355" s="226">
        <v>6</v>
      </c>
      <c r="Z355" s="568">
        <f>+AB355</f>
        <v>16</v>
      </c>
      <c r="AA355" s="620">
        <f>+AC355</f>
        <v>6</v>
      </c>
      <c r="AB355" s="279">
        <v>16</v>
      </c>
      <c r="AC355" s="284">
        <v>6</v>
      </c>
      <c r="AD355" s="279">
        <v>11</v>
      </c>
      <c r="AE355" s="284">
        <v>5</v>
      </c>
      <c r="AF355" s="52">
        <v>8</v>
      </c>
      <c r="AG355" s="279">
        <v>5</v>
      </c>
      <c r="AH355" s="536">
        <f>+AF355</f>
        <v>8</v>
      </c>
      <c r="AI355" s="648">
        <f>+AG355</f>
        <v>5</v>
      </c>
      <c r="AJ355" s="310"/>
      <c r="AK355" s="523">
        <v>3</v>
      </c>
      <c r="AL355" s="524">
        <v>0</v>
      </c>
      <c r="AM355" s="239">
        <f>+AO355</f>
        <v>0</v>
      </c>
      <c r="AN355" s="252" t="s">
        <v>1823</v>
      </c>
      <c r="AO355" s="529">
        <f>+AQ355</f>
        <v>0</v>
      </c>
      <c r="AP355" s="530" t="s">
        <v>1823</v>
      </c>
      <c r="AQ355" s="239">
        <v>0</v>
      </c>
      <c r="AR355" s="242" t="s">
        <v>1823</v>
      </c>
      <c r="AS355" s="241">
        <v>0</v>
      </c>
      <c r="AT355" s="242" t="s">
        <v>1823</v>
      </c>
      <c r="AU355" s="229">
        <v>0</v>
      </c>
      <c r="AV355" s="230">
        <v>0</v>
      </c>
      <c r="AW355" s="229"/>
      <c r="AX355" s="230"/>
      <c r="AY355" s="239">
        <f t="shared" ref="AY355:AY362" si="1748">+AU355</f>
        <v>0</v>
      </c>
      <c r="AZ355" s="242" t="s">
        <v>1823</v>
      </c>
      <c r="BA355" s="229">
        <v>1</v>
      </c>
      <c r="BB355" s="229">
        <v>0</v>
      </c>
      <c r="BC355" s="241">
        <f t="shared" ref="BC355:BC366" si="1749">+BA355</f>
        <v>1</v>
      </c>
      <c r="BD355" s="242" t="s">
        <v>1823</v>
      </c>
      <c r="BE355" s="229">
        <v>1</v>
      </c>
      <c r="BF355" s="229">
        <v>0</v>
      </c>
      <c r="BG355" s="241">
        <f>+BE355</f>
        <v>1</v>
      </c>
      <c r="BH355" s="242" t="s">
        <v>1823</v>
      </c>
      <c r="BI355" s="241">
        <f>+BG355</f>
        <v>1</v>
      </c>
      <c r="BJ355" s="242" t="s">
        <v>1823</v>
      </c>
      <c r="BK355" s="241">
        <f>+BI355</f>
        <v>1</v>
      </c>
      <c r="BL355" s="242" t="s">
        <v>1823</v>
      </c>
      <c r="BM355" s="241">
        <f>+BK355</f>
        <v>1</v>
      </c>
      <c r="BN355" s="242" t="s">
        <v>1823</v>
      </c>
      <c r="BO355" s="267"/>
      <c r="BP355" s="248"/>
      <c r="BQ355" s="249"/>
      <c r="BR355" s="248"/>
      <c r="BS355" s="249"/>
      <c r="BT355" s="248"/>
      <c r="BU355" s="249"/>
      <c r="BV355" s="248"/>
      <c r="BW355" s="249"/>
      <c r="BX355" s="248"/>
      <c r="BY355" s="249"/>
      <c r="BZ355" s="248"/>
      <c r="CA355" s="249"/>
      <c r="CB355" s="250" t="s">
        <v>271</v>
      </c>
      <c r="CC355" s="238" t="s">
        <v>689</v>
      </c>
      <c r="CD355" s="238"/>
      <c r="CE355" s="363"/>
      <c r="CF355" s="363"/>
      <c r="CQ355" s="240">
        <f t="shared" ref="CQ355:CQ366" si="1750">MAX(H355:AI355)</f>
        <v>17</v>
      </c>
      <c r="CT355" s="437">
        <f t="shared" si="1689"/>
        <v>1</v>
      </c>
      <c r="CU355" s="437">
        <f t="shared" si="1479"/>
        <v>1</v>
      </c>
      <c r="CV355" s="437">
        <f t="shared" si="1724"/>
        <v>23</v>
      </c>
      <c r="CW355" s="437">
        <f t="shared" si="1725"/>
        <v>23</v>
      </c>
      <c r="CX355" s="437">
        <f t="shared" si="1631"/>
        <v>23</v>
      </c>
      <c r="CY355" s="437">
        <f t="shared" si="1726"/>
        <v>23</v>
      </c>
      <c r="CZ355" s="437">
        <f t="shared" si="1484"/>
        <v>16</v>
      </c>
      <c r="DA355" s="437">
        <f t="shared" ref="DA355:DA371" si="1751">IF(W355="nd",+V355,+V355+W355)</f>
        <v>17</v>
      </c>
      <c r="DB355" s="437">
        <f t="shared" si="1486"/>
        <v>18</v>
      </c>
      <c r="DC355" s="437">
        <f t="shared" si="1487"/>
        <v>22</v>
      </c>
      <c r="DD355" s="437">
        <f t="shared" si="1575"/>
        <v>22</v>
      </c>
      <c r="DE355" s="437">
        <f t="shared" si="1576"/>
        <v>16</v>
      </c>
      <c r="DF355" s="437">
        <f t="shared" si="1577"/>
        <v>13</v>
      </c>
      <c r="DG355" s="496">
        <f t="shared" si="1527"/>
        <v>13</v>
      </c>
      <c r="DH355" s="496">
        <f t="shared" si="1739"/>
        <v>3</v>
      </c>
      <c r="DI355" s="496">
        <f t="shared" si="1740"/>
        <v>0</v>
      </c>
      <c r="DJ355" s="496">
        <f t="shared" si="1741"/>
        <v>0</v>
      </c>
      <c r="DK355" s="437">
        <f t="shared" si="1742"/>
        <v>0</v>
      </c>
      <c r="DL355" s="633"/>
      <c r="DM355" s="633"/>
      <c r="DO355" s="447" t="e">
        <f t="shared" si="1665"/>
        <v>#REF!</v>
      </c>
      <c r="DP355" s="447" t="e">
        <f t="shared" si="1666"/>
        <v>#REF!</v>
      </c>
      <c r="DQ355" s="447" t="e">
        <f t="shared" si="1667"/>
        <v>#REF!</v>
      </c>
      <c r="DR355" s="447" t="e">
        <f t="shared" si="1668"/>
        <v>#VALUE!</v>
      </c>
      <c r="DS355" s="447" t="e">
        <f t="shared" si="1669"/>
        <v>#VALUE!</v>
      </c>
      <c r="DT355" s="447" t="e">
        <f t="shared" si="1670"/>
        <v>#VALUE!</v>
      </c>
      <c r="DU355" s="447" t="e">
        <f t="shared" si="1671"/>
        <v>#REF!</v>
      </c>
      <c r="DV355" s="447" t="e">
        <f t="shared" si="1672"/>
        <v>#REF!</v>
      </c>
      <c r="DW355" s="447" t="e">
        <f t="shared" si="1673"/>
        <v>#REF!</v>
      </c>
      <c r="DX355" s="447" t="e">
        <f t="shared" si="1674"/>
        <v>#REF!</v>
      </c>
      <c r="DY355" s="447" t="e">
        <f t="shared" si="1675"/>
        <v>#REF!</v>
      </c>
      <c r="DZ355" s="447" t="e">
        <f t="shared" si="1676"/>
        <v>#REF!</v>
      </c>
      <c r="EA355" s="447" t="e">
        <f t="shared" si="1677"/>
        <v>#VALUE!</v>
      </c>
      <c r="EB355" s="447" t="e">
        <f t="shared" si="1678"/>
        <v>#REF!</v>
      </c>
      <c r="EC355" s="447" t="e">
        <f t="shared" si="1679"/>
        <v>#VALUE!</v>
      </c>
      <c r="ED355" s="447" t="e">
        <f t="shared" si="1680"/>
        <v>#REF!</v>
      </c>
      <c r="EE355" s="240" t="e">
        <f t="shared" si="1681"/>
        <v>#REF!</v>
      </c>
    </row>
    <row r="356" spans="1:135" ht="16.5">
      <c r="A356" s="216" t="s">
        <v>1227</v>
      </c>
      <c r="B356" s="216" t="s">
        <v>31</v>
      </c>
      <c r="D356" s="222" t="s">
        <v>43</v>
      </c>
      <c r="E356" s="216" t="s">
        <v>1094</v>
      </c>
      <c r="F356" s="216" t="s">
        <v>43</v>
      </c>
      <c r="G356" s="411" t="s">
        <v>52</v>
      </c>
      <c r="H356" s="239">
        <v>0</v>
      </c>
      <c r="I356" s="242" t="s">
        <v>1823</v>
      </c>
      <c r="J356" s="225">
        <v>8</v>
      </c>
      <c r="K356" s="227">
        <v>7</v>
      </c>
      <c r="L356" s="442">
        <f>+J356</f>
        <v>8</v>
      </c>
      <c r="M356" s="444">
        <f>+K356</f>
        <v>7</v>
      </c>
      <c r="N356" s="442">
        <f>+L356</f>
        <v>8</v>
      </c>
      <c r="O356" s="444">
        <f>+M356</f>
        <v>7</v>
      </c>
      <c r="P356" s="225">
        <v>0</v>
      </c>
      <c r="Q356" s="227">
        <v>0</v>
      </c>
      <c r="R356" s="239">
        <v>0</v>
      </c>
      <c r="S356" s="242" t="s">
        <v>1823</v>
      </c>
      <c r="T356" s="225">
        <v>0</v>
      </c>
      <c r="U356" s="226">
        <v>0</v>
      </c>
      <c r="V356" s="523">
        <v>0</v>
      </c>
      <c r="W356" s="524">
        <v>0</v>
      </c>
      <c r="X356" s="226">
        <v>0</v>
      </c>
      <c r="Y356" s="226">
        <v>0</v>
      </c>
      <c r="Z356" s="644">
        <f>+AB356</f>
        <v>0</v>
      </c>
      <c r="AA356" s="645" t="s">
        <v>1823</v>
      </c>
      <c r="AB356" s="279">
        <v>0</v>
      </c>
      <c r="AC356" s="284">
        <v>0</v>
      </c>
      <c r="AD356" s="279">
        <v>0</v>
      </c>
      <c r="AE356" s="284">
        <v>0</v>
      </c>
      <c r="AF356" s="279">
        <v>0</v>
      </c>
      <c r="AG356" s="279">
        <v>0</v>
      </c>
      <c r="AH356" s="644">
        <v>0</v>
      </c>
      <c r="AI356" s="645" t="s">
        <v>1823</v>
      </c>
      <c r="AJ356" s="310"/>
      <c r="AK356" s="523">
        <v>0</v>
      </c>
      <c r="AL356" s="524">
        <v>0</v>
      </c>
      <c r="AM356" s="226">
        <v>0</v>
      </c>
      <c r="AN356" s="252" t="s">
        <v>1823</v>
      </c>
      <c r="AO356" s="529">
        <v>0</v>
      </c>
      <c r="AP356" s="530" t="s">
        <v>1823</v>
      </c>
      <c r="AQ356" s="239">
        <v>0</v>
      </c>
      <c r="AR356" s="242" t="s">
        <v>1823</v>
      </c>
      <c r="AS356" s="229">
        <v>0</v>
      </c>
      <c r="AT356" s="230">
        <v>0</v>
      </c>
      <c r="AU356" s="229">
        <v>0</v>
      </c>
      <c r="AV356" s="230">
        <v>0</v>
      </c>
      <c r="AW356" s="229"/>
      <c r="AX356" s="230"/>
      <c r="AY356" s="239">
        <f t="shared" si="1748"/>
        <v>0</v>
      </c>
      <c r="AZ356" s="242" t="s">
        <v>1823</v>
      </c>
      <c r="BA356" s="229">
        <v>0</v>
      </c>
      <c r="BB356" s="229">
        <v>0</v>
      </c>
      <c r="BC356" s="241">
        <f t="shared" si="1749"/>
        <v>0</v>
      </c>
      <c r="BD356" s="242" t="s">
        <v>1823</v>
      </c>
      <c r="BE356" s="229">
        <v>0</v>
      </c>
      <c r="BF356" s="229">
        <v>0</v>
      </c>
      <c r="BG356" s="241">
        <v>0</v>
      </c>
      <c r="BH356" s="242" t="s">
        <v>1823</v>
      </c>
      <c r="BI356" s="241">
        <v>0</v>
      </c>
      <c r="BJ356" s="242" t="s">
        <v>1823</v>
      </c>
      <c r="BK356" s="241">
        <v>0</v>
      </c>
      <c r="BL356" s="242" t="s">
        <v>1823</v>
      </c>
      <c r="BM356" s="241">
        <v>0</v>
      </c>
      <c r="BN356" s="242" t="s">
        <v>1823</v>
      </c>
      <c r="BO356" s="267"/>
      <c r="BP356" s="248"/>
      <c r="BQ356" s="249"/>
      <c r="BR356" s="248"/>
      <c r="BS356" s="249"/>
      <c r="BT356" s="248"/>
      <c r="BU356" s="249"/>
      <c r="BV356" s="248"/>
      <c r="BW356" s="249"/>
      <c r="BX356" s="248"/>
      <c r="BY356" s="249"/>
      <c r="BZ356" s="248"/>
      <c r="CA356" s="249"/>
      <c r="CB356" s="236" t="s">
        <v>695</v>
      </c>
      <c r="CC356" s="237" t="s">
        <v>812</v>
      </c>
      <c r="CE356" s="363"/>
      <c r="CF356" s="363"/>
      <c r="CQ356" s="240">
        <f t="shared" si="1750"/>
        <v>8</v>
      </c>
      <c r="CT356" s="437">
        <f t="shared" si="1689"/>
        <v>0</v>
      </c>
      <c r="CU356" s="437">
        <f t="shared" si="1479"/>
        <v>15</v>
      </c>
      <c r="CV356" s="437">
        <f t="shared" si="1724"/>
        <v>15</v>
      </c>
      <c r="CW356" s="437">
        <f t="shared" si="1725"/>
        <v>15</v>
      </c>
      <c r="CX356" s="437">
        <f t="shared" si="1631"/>
        <v>0</v>
      </c>
      <c r="CY356" s="437">
        <f t="shared" si="1726"/>
        <v>0</v>
      </c>
      <c r="CZ356" s="437">
        <f t="shared" si="1484"/>
        <v>0</v>
      </c>
      <c r="DA356" s="437">
        <f t="shared" si="1751"/>
        <v>0</v>
      </c>
      <c r="DB356" s="437">
        <f t="shared" si="1486"/>
        <v>0</v>
      </c>
      <c r="DC356" s="437">
        <f t="shared" si="1487"/>
        <v>0</v>
      </c>
      <c r="DD356" s="437">
        <f t="shared" si="1575"/>
        <v>0</v>
      </c>
      <c r="DE356" s="437">
        <f t="shared" si="1576"/>
        <v>0</v>
      </c>
      <c r="DF356" s="437">
        <f t="shared" si="1577"/>
        <v>0</v>
      </c>
      <c r="DG356" s="496">
        <f t="shared" si="1527"/>
        <v>0</v>
      </c>
      <c r="DH356" s="496">
        <f t="shared" si="1739"/>
        <v>0</v>
      </c>
      <c r="DI356" s="496">
        <f t="shared" si="1740"/>
        <v>0</v>
      </c>
      <c r="DJ356" s="496">
        <f t="shared" si="1741"/>
        <v>0</v>
      </c>
      <c r="DK356" s="437">
        <f t="shared" si="1742"/>
        <v>0</v>
      </c>
      <c r="DL356" s="633"/>
      <c r="DM356" s="633"/>
      <c r="DO356" s="447" t="e">
        <f t="shared" si="1665"/>
        <v>#REF!</v>
      </c>
      <c r="DP356" s="447" t="e">
        <f t="shared" si="1666"/>
        <v>#REF!</v>
      </c>
      <c r="DQ356" s="447" t="e">
        <f t="shared" si="1667"/>
        <v>#REF!</v>
      </c>
      <c r="DR356" s="447" t="e">
        <f t="shared" si="1668"/>
        <v>#VALUE!</v>
      </c>
      <c r="DS356" s="447" t="e">
        <f t="shared" si="1669"/>
        <v>#VALUE!</v>
      </c>
      <c r="DT356" s="447" t="e">
        <f t="shared" si="1670"/>
        <v>#VALUE!</v>
      </c>
      <c r="DU356" s="447" t="e">
        <f t="shared" si="1671"/>
        <v>#REF!</v>
      </c>
      <c r="DV356" s="447" t="e">
        <f t="shared" si="1672"/>
        <v>#REF!</v>
      </c>
      <c r="DW356" s="447" t="e">
        <f t="shared" si="1673"/>
        <v>#REF!</v>
      </c>
      <c r="DX356" s="447" t="e">
        <f t="shared" si="1674"/>
        <v>#REF!</v>
      </c>
      <c r="DY356" s="447" t="e">
        <f t="shared" si="1675"/>
        <v>#REF!</v>
      </c>
      <c r="DZ356" s="447" t="e">
        <f t="shared" si="1676"/>
        <v>#REF!</v>
      </c>
      <c r="EA356" s="447" t="e">
        <f t="shared" si="1677"/>
        <v>#VALUE!</v>
      </c>
      <c r="EB356" s="447" t="e">
        <f t="shared" si="1678"/>
        <v>#REF!</v>
      </c>
      <c r="EC356" s="447" t="e">
        <f t="shared" si="1679"/>
        <v>#VALUE!</v>
      </c>
      <c r="ED356" s="447" t="e">
        <f t="shared" si="1680"/>
        <v>#REF!</v>
      </c>
      <c r="EE356" s="240" t="e">
        <f t="shared" si="1681"/>
        <v>#REF!</v>
      </c>
    </row>
    <row r="357" spans="1:135" ht="16.5">
      <c r="A357" s="216" t="s">
        <v>1227</v>
      </c>
      <c r="B357" s="216" t="s">
        <v>31</v>
      </c>
      <c r="D357" s="222" t="s">
        <v>43</v>
      </c>
      <c r="E357" s="216" t="s">
        <v>1040</v>
      </c>
      <c r="F357" s="222" t="s">
        <v>43</v>
      </c>
      <c r="G357" s="411" t="s">
        <v>44</v>
      </c>
      <c r="H357" s="239">
        <v>0</v>
      </c>
      <c r="I357" s="242" t="s">
        <v>1823</v>
      </c>
      <c r="J357" s="225">
        <v>0</v>
      </c>
      <c r="K357" s="227">
        <v>0</v>
      </c>
      <c r="L357" s="442">
        <f>+N357</f>
        <v>10</v>
      </c>
      <c r="M357" s="443" t="s">
        <v>1823</v>
      </c>
      <c r="N357" s="442">
        <f>+P357</f>
        <v>10</v>
      </c>
      <c r="O357" s="443" t="s">
        <v>1823</v>
      </c>
      <c r="P357" s="225">
        <v>10</v>
      </c>
      <c r="Q357" s="226">
        <v>0</v>
      </c>
      <c r="R357" s="241">
        <f>+T357</f>
        <v>8</v>
      </c>
      <c r="S357" s="242" t="s">
        <v>1823</v>
      </c>
      <c r="T357" s="226">
        <v>8</v>
      </c>
      <c r="U357" s="226">
        <v>0</v>
      </c>
      <c r="V357" s="523">
        <v>7</v>
      </c>
      <c r="W357" s="524">
        <v>0</v>
      </c>
      <c r="X357" s="226">
        <v>9</v>
      </c>
      <c r="Y357" s="226">
        <v>0</v>
      </c>
      <c r="Z357" s="644">
        <f>+AB357</f>
        <v>8</v>
      </c>
      <c r="AA357" s="645" t="s">
        <v>1823</v>
      </c>
      <c r="AB357" s="279">
        <v>8</v>
      </c>
      <c r="AC357" s="284">
        <v>0</v>
      </c>
      <c r="AD357" s="279">
        <v>8</v>
      </c>
      <c r="AE357" s="284">
        <v>0</v>
      </c>
      <c r="AF357" s="279">
        <v>6</v>
      </c>
      <c r="AG357" s="279"/>
      <c r="AH357" s="568">
        <f>+AF357</f>
        <v>6</v>
      </c>
      <c r="AI357" s="582" t="s">
        <v>1823</v>
      </c>
      <c r="AJ357" s="310"/>
      <c r="AK357" s="523">
        <v>3</v>
      </c>
      <c r="AL357" s="524">
        <v>0</v>
      </c>
      <c r="AM357" s="239">
        <f t="shared" ref="AM357:AM363" si="1752">+AK357</f>
        <v>3</v>
      </c>
      <c r="AN357" s="252" t="s">
        <v>1823</v>
      </c>
      <c r="AO357" s="529">
        <f t="shared" ref="AO357:AO363" si="1753">+AM357</f>
        <v>3</v>
      </c>
      <c r="AP357" s="530" t="s">
        <v>1823</v>
      </c>
      <c r="AQ357" s="239">
        <f>+AO357</f>
        <v>3</v>
      </c>
      <c r="AR357" s="242" t="s">
        <v>1823</v>
      </c>
      <c r="AS357" s="229">
        <v>5</v>
      </c>
      <c r="AT357" s="230">
        <v>0</v>
      </c>
      <c r="AU357" s="229">
        <v>4</v>
      </c>
      <c r="AV357" s="230">
        <v>0</v>
      </c>
      <c r="AW357" s="229"/>
      <c r="AX357" s="230"/>
      <c r="AY357" s="239">
        <f t="shared" si="1748"/>
        <v>4</v>
      </c>
      <c r="AZ357" s="242" t="s">
        <v>1823</v>
      </c>
      <c r="BA357" s="229">
        <v>7</v>
      </c>
      <c r="BB357" s="229">
        <v>0</v>
      </c>
      <c r="BC357" s="241">
        <f t="shared" si="1749"/>
        <v>7</v>
      </c>
      <c r="BD357" s="242" t="s">
        <v>1823</v>
      </c>
      <c r="BE357" s="229">
        <v>7</v>
      </c>
      <c r="BF357" s="229">
        <v>0</v>
      </c>
      <c r="BG357" s="241">
        <f>+BE357</f>
        <v>7</v>
      </c>
      <c r="BH357" s="242" t="s">
        <v>1823</v>
      </c>
      <c r="BI357" s="241">
        <f>+BG357</f>
        <v>7</v>
      </c>
      <c r="BJ357" s="242" t="s">
        <v>1823</v>
      </c>
      <c r="BK357" s="241">
        <f>+BI357</f>
        <v>7</v>
      </c>
      <c r="BL357" s="242" t="s">
        <v>1823</v>
      </c>
      <c r="BM357" s="241">
        <f>+BK357</f>
        <v>7</v>
      </c>
      <c r="BN357" s="242" t="s">
        <v>1823</v>
      </c>
      <c r="BO357" s="267"/>
      <c r="BP357" s="248"/>
      <c r="BQ357" s="249"/>
      <c r="BR357" s="248"/>
      <c r="BS357" s="249"/>
      <c r="BT357" s="248"/>
      <c r="BU357" s="249"/>
      <c r="BV357" s="248"/>
      <c r="BW357" s="249"/>
      <c r="BX357" s="248"/>
      <c r="BY357" s="249"/>
      <c r="BZ357" s="248"/>
      <c r="CA357" s="249"/>
      <c r="CB357" s="250" t="s">
        <v>265</v>
      </c>
      <c r="CC357" s="237" t="s">
        <v>692</v>
      </c>
      <c r="CE357" s="363"/>
      <c r="CF357" s="363"/>
      <c r="CQ357" s="240">
        <f t="shared" si="1750"/>
        <v>10</v>
      </c>
      <c r="CT357" s="437">
        <f t="shared" si="1689"/>
        <v>0</v>
      </c>
      <c r="CU357" s="437">
        <f t="shared" si="1479"/>
        <v>0</v>
      </c>
      <c r="CV357" s="437">
        <f t="shared" si="1724"/>
        <v>10</v>
      </c>
      <c r="CW357" s="437">
        <f t="shared" si="1725"/>
        <v>10</v>
      </c>
      <c r="CX357" s="437">
        <f t="shared" si="1631"/>
        <v>10</v>
      </c>
      <c r="CY357" s="437">
        <f t="shared" si="1726"/>
        <v>8</v>
      </c>
      <c r="CZ357" s="437">
        <f t="shared" si="1484"/>
        <v>8</v>
      </c>
      <c r="DA357" s="437">
        <f t="shared" si="1751"/>
        <v>7</v>
      </c>
      <c r="DB357" s="437">
        <f t="shared" si="1486"/>
        <v>9</v>
      </c>
      <c r="DC357" s="437">
        <f t="shared" si="1487"/>
        <v>8</v>
      </c>
      <c r="DD357" s="437">
        <f t="shared" si="1575"/>
        <v>8</v>
      </c>
      <c r="DE357" s="437">
        <f t="shared" si="1576"/>
        <v>8</v>
      </c>
      <c r="DF357" s="437">
        <f t="shared" si="1577"/>
        <v>6</v>
      </c>
      <c r="DG357" s="496">
        <f t="shared" si="1527"/>
        <v>6</v>
      </c>
      <c r="DH357" s="496">
        <f t="shared" si="1739"/>
        <v>3</v>
      </c>
      <c r="DI357" s="496">
        <f t="shared" si="1740"/>
        <v>3</v>
      </c>
      <c r="DJ357" s="496">
        <f t="shared" si="1741"/>
        <v>3</v>
      </c>
      <c r="DK357" s="437">
        <f t="shared" si="1742"/>
        <v>3</v>
      </c>
      <c r="DL357" s="633"/>
      <c r="DM357" s="633"/>
      <c r="DO357" s="447" t="e">
        <f t="shared" si="1665"/>
        <v>#REF!</v>
      </c>
      <c r="DP357" s="447" t="e">
        <f t="shared" si="1666"/>
        <v>#REF!</v>
      </c>
      <c r="DQ357" s="447" t="e">
        <f t="shared" si="1667"/>
        <v>#REF!</v>
      </c>
      <c r="DR357" s="447" t="e">
        <f t="shared" si="1668"/>
        <v>#VALUE!</v>
      </c>
      <c r="DS357" s="447" t="e">
        <f t="shared" si="1669"/>
        <v>#VALUE!</v>
      </c>
      <c r="DT357" s="447" t="e">
        <f t="shared" si="1670"/>
        <v>#VALUE!</v>
      </c>
      <c r="DU357" s="447" t="e">
        <f t="shared" si="1671"/>
        <v>#REF!</v>
      </c>
      <c r="DV357" s="447" t="e">
        <f t="shared" si="1672"/>
        <v>#REF!</v>
      </c>
      <c r="DW357" s="447" t="e">
        <f t="shared" si="1673"/>
        <v>#REF!</v>
      </c>
      <c r="DX357" s="447" t="e">
        <f t="shared" si="1674"/>
        <v>#REF!</v>
      </c>
      <c r="DY357" s="447" t="e">
        <f t="shared" si="1675"/>
        <v>#REF!</v>
      </c>
      <c r="DZ357" s="447" t="e">
        <f t="shared" si="1676"/>
        <v>#REF!</v>
      </c>
      <c r="EA357" s="447" t="e">
        <f t="shared" si="1677"/>
        <v>#VALUE!</v>
      </c>
      <c r="EB357" s="447" t="e">
        <f t="shared" si="1678"/>
        <v>#REF!</v>
      </c>
      <c r="EC357" s="447" t="e">
        <f t="shared" si="1679"/>
        <v>#VALUE!</v>
      </c>
      <c r="ED357" s="447" t="e">
        <f t="shared" si="1680"/>
        <v>#REF!</v>
      </c>
      <c r="EE357" s="240" t="e">
        <f t="shared" si="1681"/>
        <v>#REF!</v>
      </c>
    </row>
    <row r="358" spans="1:135" ht="16.5">
      <c r="A358" s="216" t="s">
        <v>1227</v>
      </c>
      <c r="B358" s="216" t="s">
        <v>31</v>
      </c>
      <c r="D358" s="222" t="s">
        <v>43</v>
      </c>
      <c r="E358" s="216" t="s">
        <v>1040</v>
      </c>
      <c r="F358" s="222" t="s">
        <v>43</v>
      </c>
      <c r="G358" s="411" t="s">
        <v>50</v>
      </c>
      <c r="H358" s="239">
        <f>+J358</f>
        <v>5</v>
      </c>
      <c r="I358" s="242" t="s">
        <v>1823</v>
      </c>
      <c r="J358" s="225">
        <v>5</v>
      </c>
      <c r="K358" s="227">
        <v>0</v>
      </c>
      <c r="L358" s="442">
        <f>+N358</f>
        <v>8</v>
      </c>
      <c r="M358" s="443" t="s">
        <v>1823</v>
      </c>
      <c r="N358" s="442">
        <f>+P358</f>
        <v>8</v>
      </c>
      <c r="O358" s="443" t="s">
        <v>1823</v>
      </c>
      <c r="P358" s="225">
        <v>8</v>
      </c>
      <c r="Q358" s="227">
        <v>0</v>
      </c>
      <c r="R358" s="241">
        <f>+P358</f>
        <v>8</v>
      </c>
      <c r="S358" s="242" t="s">
        <v>1823</v>
      </c>
      <c r="T358" s="226">
        <v>2</v>
      </c>
      <c r="U358" s="226">
        <v>0</v>
      </c>
      <c r="V358" s="523">
        <v>3</v>
      </c>
      <c r="W358" s="524">
        <v>0</v>
      </c>
      <c r="X358" s="226">
        <v>3</v>
      </c>
      <c r="Y358" s="226">
        <v>0</v>
      </c>
      <c r="Z358" s="644">
        <f>+AB358</f>
        <v>3</v>
      </c>
      <c r="AA358" s="645" t="s">
        <v>1823</v>
      </c>
      <c r="AB358" s="279">
        <v>3</v>
      </c>
      <c r="AC358" s="284">
        <v>0</v>
      </c>
      <c r="AD358" s="558">
        <f>+AB358</f>
        <v>3</v>
      </c>
      <c r="AE358" s="559" t="s">
        <v>1823</v>
      </c>
      <c r="AF358" s="283">
        <v>1</v>
      </c>
      <c r="AG358" s="279">
        <v>0</v>
      </c>
      <c r="AH358" s="644">
        <v>1</v>
      </c>
      <c r="AI358" s="645" t="s">
        <v>1823</v>
      </c>
      <c r="AJ358" s="310"/>
      <c r="AK358" s="523">
        <v>1</v>
      </c>
      <c r="AL358" s="524">
        <v>0</v>
      </c>
      <c r="AM358" s="239">
        <f t="shared" si="1752"/>
        <v>1</v>
      </c>
      <c r="AN358" s="252" t="s">
        <v>1823</v>
      </c>
      <c r="AO358" s="529">
        <f t="shared" si="1753"/>
        <v>1</v>
      </c>
      <c r="AP358" s="530" t="s">
        <v>1823</v>
      </c>
      <c r="AQ358" s="239">
        <f>+AO358</f>
        <v>1</v>
      </c>
      <c r="AR358" s="242" t="s">
        <v>1823</v>
      </c>
      <c r="AS358" s="229">
        <v>1</v>
      </c>
      <c r="AT358" s="230">
        <v>0</v>
      </c>
      <c r="AU358" s="229">
        <v>1</v>
      </c>
      <c r="AV358" s="230">
        <v>0</v>
      </c>
      <c r="AW358" s="229"/>
      <c r="AX358" s="230"/>
      <c r="AY358" s="239">
        <f t="shared" si="1748"/>
        <v>1</v>
      </c>
      <c r="AZ358" s="242" t="s">
        <v>1823</v>
      </c>
      <c r="BA358" s="229">
        <v>1</v>
      </c>
      <c r="BB358" s="229">
        <v>0</v>
      </c>
      <c r="BC358" s="241">
        <f t="shared" si="1749"/>
        <v>1</v>
      </c>
      <c r="BD358" s="242" t="s">
        <v>1823</v>
      </c>
      <c r="BE358" s="229">
        <v>2</v>
      </c>
      <c r="BF358" s="229">
        <v>0</v>
      </c>
      <c r="BG358" s="241">
        <f>+BE358</f>
        <v>2</v>
      </c>
      <c r="BH358" s="242" t="s">
        <v>1823</v>
      </c>
      <c r="BI358" s="229">
        <v>1</v>
      </c>
      <c r="BJ358" s="229">
        <v>0</v>
      </c>
      <c r="BK358" s="241">
        <f>+BI358</f>
        <v>1</v>
      </c>
      <c r="BL358" s="242" t="s">
        <v>1823</v>
      </c>
      <c r="BM358" s="241">
        <f>+BK358</f>
        <v>1</v>
      </c>
      <c r="BN358" s="242" t="s">
        <v>1823</v>
      </c>
      <c r="BO358" s="267"/>
      <c r="BP358" s="248"/>
      <c r="BQ358" s="249"/>
      <c r="BR358" s="248"/>
      <c r="BS358" s="249"/>
      <c r="BT358" s="248"/>
      <c r="BU358" s="249"/>
      <c r="BV358" s="248"/>
      <c r="BW358" s="249"/>
      <c r="BX358" s="248"/>
      <c r="BY358" s="249"/>
      <c r="BZ358" s="248"/>
      <c r="CA358" s="249"/>
      <c r="CB358" s="250" t="s">
        <v>265</v>
      </c>
      <c r="CC358" s="237" t="s">
        <v>690</v>
      </c>
      <c r="CE358" s="363"/>
      <c r="CF358" s="363"/>
      <c r="CQ358" s="240">
        <f t="shared" si="1750"/>
        <v>8</v>
      </c>
      <c r="CT358" s="437">
        <f t="shared" si="1689"/>
        <v>5</v>
      </c>
      <c r="CU358" s="437">
        <f t="shared" si="1479"/>
        <v>5</v>
      </c>
      <c r="CV358" s="437">
        <f t="shared" si="1724"/>
        <v>8</v>
      </c>
      <c r="CW358" s="437">
        <f t="shared" si="1725"/>
        <v>8</v>
      </c>
      <c r="CX358" s="437">
        <f t="shared" si="1631"/>
        <v>8</v>
      </c>
      <c r="CY358" s="437">
        <f t="shared" si="1726"/>
        <v>8</v>
      </c>
      <c r="CZ358" s="437">
        <f t="shared" si="1484"/>
        <v>2</v>
      </c>
      <c r="DA358" s="437">
        <f t="shared" si="1751"/>
        <v>3</v>
      </c>
      <c r="DB358" s="437">
        <f t="shared" si="1486"/>
        <v>3</v>
      </c>
      <c r="DC358" s="437">
        <f t="shared" si="1487"/>
        <v>3</v>
      </c>
      <c r="DD358" s="437">
        <f t="shared" si="1575"/>
        <v>3</v>
      </c>
      <c r="DE358" s="437">
        <f t="shared" si="1576"/>
        <v>3</v>
      </c>
      <c r="DF358" s="437">
        <f t="shared" si="1577"/>
        <v>1</v>
      </c>
      <c r="DG358" s="496">
        <f t="shared" si="1527"/>
        <v>1</v>
      </c>
      <c r="DH358" s="496">
        <f t="shared" si="1739"/>
        <v>1</v>
      </c>
      <c r="DI358" s="496">
        <f t="shared" si="1740"/>
        <v>1</v>
      </c>
      <c r="DJ358" s="496">
        <f t="shared" si="1741"/>
        <v>1</v>
      </c>
      <c r="DK358" s="437">
        <f t="shared" si="1742"/>
        <v>1</v>
      </c>
      <c r="DL358" s="633"/>
      <c r="DM358" s="633"/>
      <c r="DO358" s="447" t="e">
        <f t="shared" si="1665"/>
        <v>#REF!</v>
      </c>
      <c r="DP358" s="447" t="e">
        <f t="shared" si="1666"/>
        <v>#REF!</v>
      </c>
      <c r="DQ358" s="447" t="e">
        <f t="shared" si="1667"/>
        <v>#REF!</v>
      </c>
      <c r="DR358" s="447" t="e">
        <f t="shared" si="1668"/>
        <v>#VALUE!</v>
      </c>
      <c r="DS358" s="447" t="e">
        <f t="shared" si="1669"/>
        <v>#VALUE!</v>
      </c>
      <c r="DT358" s="447" t="e">
        <f t="shared" si="1670"/>
        <v>#VALUE!</v>
      </c>
      <c r="DU358" s="447" t="e">
        <f t="shared" si="1671"/>
        <v>#REF!</v>
      </c>
      <c r="DV358" s="447" t="e">
        <f t="shared" si="1672"/>
        <v>#REF!</v>
      </c>
      <c r="DW358" s="447" t="e">
        <f t="shared" si="1673"/>
        <v>#REF!</v>
      </c>
      <c r="DX358" s="447" t="e">
        <f t="shared" si="1674"/>
        <v>#REF!</v>
      </c>
      <c r="DY358" s="447" t="e">
        <f t="shared" si="1675"/>
        <v>#REF!</v>
      </c>
      <c r="DZ358" s="447" t="e">
        <f t="shared" si="1676"/>
        <v>#REF!</v>
      </c>
      <c r="EA358" s="447" t="e">
        <f t="shared" si="1677"/>
        <v>#VALUE!</v>
      </c>
      <c r="EB358" s="447" t="e">
        <f t="shared" si="1678"/>
        <v>#REF!</v>
      </c>
      <c r="EC358" s="447" t="e">
        <f t="shared" si="1679"/>
        <v>#VALUE!</v>
      </c>
      <c r="ED358" s="447" t="e">
        <f t="shared" si="1680"/>
        <v>#REF!</v>
      </c>
      <c r="EE358" s="240" t="e">
        <f t="shared" si="1681"/>
        <v>#REF!</v>
      </c>
    </row>
    <row r="359" spans="1:135" ht="16.5">
      <c r="A359" s="51" t="s">
        <v>1472</v>
      </c>
      <c r="B359" s="216" t="s">
        <v>31</v>
      </c>
      <c r="D359" s="222" t="s">
        <v>43</v>
      </c>
      <c r="E359" s="216" t="s">
        <v>1040</v>
      </c>
      <c r="F359" s="222" t="s">
        <v>43</v>
      </c>
      <c r="G359" s="411" t="s">
        <v>46</v>
      </c>
      <c r="H359" s="364">
        <f>+J359</f>
        <v>3</v>
      </c>
      <c r="I359" s="253">
        <f>+K359</f>
        <v>5</v>
      </c>
      <c r="J359" s="225">
        <v>3</v>
      </c>
      <c r="K359" s="227">
        <v>5</v>
      </c>
      <c r="L359" s="442">
        <f>+N359</f>
        <v>4</v>
      </c>
      <c r="M359" s="444">
        <f>+O359</f>
        <v>8</v>
      </c>
      <c r="N359" s="442">
        <f>+P359</f>
        <v>4</v>
      </c>
      <c r="O359" s="444">
        <f>+Q359</f>
        <v>8</v>
      </c>
      <c r="P359" s="225">
        <v>4</v>
      </c>
      <c r="Q359" s="227">
        <v>8</v>
      </c>
      <c r="R359" s="241">
        <f>+P359</f>
        <v>4</v>
      </c>
      <c r="S359" s="253">
        <f>+Q359</f>
        <v>8</v>
      </c>
      <c r="T359" s="225">
        <v>1</v>
      </c>
      <c r="U359" s="226">
        <v>3</v>
      </c>
      <c r="V359" s="523">
        <v>1</v>
      </c>
      <c r="W359" s="524">
        <v>7</v>
      </c>
      <c r="X359" s="226">
        <v>2</v>
      </c>
      <c r="Y359" s="226">
        <v>2</v>
      </c>
      <c r="Z359" s="644">
        <v>3</v>
      </c>
      <c r="AA359" s="649">
        <v>6</v>
      </c>
      <c r="AB359" s="279">
        <v>2</v>
      </c>
      <c r="AC359" s="284">
        <v>6</v>
      </c>
      <c r="AD359" s="442">
        <f>+AB359</f>
        <v>2</v>
      </c>
      <c r="AE359" s="444">
        <f>+AC359</f>
        <v>6</v>
      </c>
      <c r="AF359" s="279">
        <v>1</v>
      </c>
      <c r="AG359" s="279">
        <v>0</v>
      </c>
      <c r="AH359" s="568">
        <f>+AF359</f>
        <v>1</v>
      </c>
      <c r="AI359" s="582" t="s">
        <v>1823</v>
      </c>
      <c r="AJ359" s="310"/>
      <c r="AK359" s="523">
        <v>0</v>
      </c>
      <c r="AL359" s="524">
        <v>0</v>
      </c>
      <c r="AM359" s="239">
        <f t="shared" si="1752"/>
        <v>0</v>
      </c>
      <c r="AN359" s="252" t="s">
        <v>1823</v>
      </c>
      <c r="AO359" s="529">
        <f t="shared" si="1753"/>
        <v>0</v>
      </c>
      <c r="AP359" s="530" t="s">
        <v>1823</v>
      </c>
      <c r="AQ359" s="239">
        <f>+AO359</f>
        <v>0</v>
      </c>
      <c r="AR359" s="242" t="s">
        <v>1823</v>
      </c>
      <c r="AS359" s="241">
        <f>+AU359</f>
        <v>1</v>
      </c>
      <c r="AT359" s="230">
        <v>0</v>
      </c>
      <c r="AU359" s="229">
        <v>1</v>
      </c>
      <c r="AV359" s="230">
        <v>0</v>
      </c>
      <c r="AW359" s="229"/>
      <c r="AX359" s="230"/>
      <c r="AY359" s="239">
        <f t="shared" si="1748"/>
        <v>1</v>
      </c>
      <c r="AZ359" s="242" t="s">
        <v>1823</v>
      </c>
      <c r="BA359" s="229">
        <v>0</v>
      </c>
      <c r="BB359" s="229">
        <v>0</v>
      </c>
      <c r="BC359" s="241">
        <f t="shared" si="1749"/>
        <v>0</v>
      </c>
      <c r="BD359" s="242" t="s">
        <v>1823</v>
      </c>
      <c r="BE359" s="229">
        <v>1</v>
      </c>
      <c r="BF359" s="229">
        <v>0</v>
      </c>
      <c r="BG359" s="241">
        <f>+BE359</f>
        <v>1</v>
      </c>
      <c r="BH359" s="242" t="s">
        <v>1823</v>
      </c>
      <c r="BI359" s="241">
        <v>0</v>
      </c>
      <c r="BJ359" s="242" t="s">
        <v>1823</v>
      </c>
      <c r="BK359" s="241">
        <v>0</v>
      </c>
      <c r="BL359" s="242" t="s">
        <v>1823</v>
      </c>
      <c r="BM359" s="241">
        <v>0</v>
      </c>
      <c r="BN359" s="242" t="s">
        <v>1823</v>
      </c>
      <c r="BO359" s="267"/>
      <c r="BP359" s="248"/>
      <c r="BQ359" s="249"/>
      <c r="BR359" s="248"/>
      <c r="BS359" s="249"/>
      <c r="BT359" s="248"/>
      <c r="BU359" s="249"/>
      <c r="BV359" s="248"/>
      <c r="BW359" s="249"/>
      <c r="BX359" s="248"/>
      <c r="BY359" s="249"/>
      <c r="BZ359" s="248"/>
      <c r="CA359" s="249"/>
      <c r="CB359" s="250" t="s">
        <v>265</v>
      </c>
      <c r="CC359" s="238" t="s">
        <v>693</v>
      </c>
      <c r="CD359" s="238"/>
      <c r="CE359" s="363"/>
      <c r="CF359" s="363"/>
      <c r="CQ359" s="240">
        <f t="shared" si="1750"/>
        <v>8</v>
      </c>
      <c r="CT359" s="437">
        <f t="shared" si="1689"/>
        <v>8</v>
      </c>
      <c r="CU359" s="437">
        <f t="shared" si="1479"/>
        <v>8</v>
      </c>
      <c r="CV359" s="437">
        <f t="shared" si="1724"/>
        <v>12</v>
      </c>
      <c r="CW359" s="437">
        <f t="shared" si="1725"/>
        <v>12</v>
      </c>
      <c r="CX359" s="437">
        <f t="shared" si="1631"/>
        <v>12</v>
      </c>
      <c r="CY359" s="437">
        <f t="shared" si="1726"/>
        <v>12</v>
      </c>
      <c r="CZ359" s="437">
        <f t="shared" si="1484"/>
        <v>4</v>
      </c>
      <c r="DA359" s="437">
        <f t="shared" si="1751"/>
        <v>8</v>
      </c>
      <c r="DB359" s="437">
        <f t="shared" si="1486"/>
        <v>4</v>
      </c>
      <c r="DC359" s="437">
        <f t="shared" si="1487"/>
        <v>9</v>
      </c>
      <c r="DD359" s="437">
        <f t="shared" si="1575"/>
        <v>8</v>
      </c>
      <c r="DE359" s="437">
        <f t="shared" si="1576"/>
        <v>8</v>
      </c>
      <c r="DF359" s="437">
        <f t="shared" si="1577"/>
        <v>1</v>
      </c>
      <c r="DG359" s="496">
        <f t="shared" si="1527"/>
        <v>1</v>
      </c>
      <c r="DH359" s="496">
        <f t="shared" si="1739"/>
        <v>0</v>
      </c>
      <c r="DI359" s="496">
        <f t="shared" si="1740"/>
        <v>0</v>
      </c>
      <c r="DJ359" s="496">
        <f t="shared" si="1741"/>
        <v>0</v>
      </c>
      <c r="DK359" s="437">
        <f t="shared" si="1742"/>
        <v>0</v>
      </c>
      <c r="DL359" s="633"/>
      <c r="DM359" s="633"/>
      <c r="DO359" s="447" t="e">
        <f t="shared" si="1665"/>
        <v>#REF!</v>
      </c>
      <c r="DP359" s="447" t="e">
        <f t="shared" si="1666"/>
        <v>#REF!</v>
      </c>
      <c r="DQ359" s="447" t="e">
        <f t="shared" si="1667"/>
        <v>#REF!</v>
      </c>
      <c r="DR359" s="447" t="e">
        <f t="shared" si="1668"/>
        <v>#VALUE!</v>
      </c>
      <c r="DS359" s="447" t="e">
        <f t="shared" si="1669"/>
        <v>#VALUE!</v>
      </c>
      <c r="DT359" s="447" t="e">
        <f t="shared" si="1670"/>
        <v>#VALUE!</v>
      </c>
      <c r="DU359" s="447" t="e">
        <f t="shared" si="1671"/>
        <v>#REF!</v>
      </c>
      <c r="DV359" s="447" t="e">
        <f t="shared" si="1672"/>
        <v>#REF!</v>
      </c>
      <c r="DW359" s="447" t="e">
        <f t="shared" si="1673"/>
        <v>#REF!</v>
      </c>
      <c r="DX359" s="447" t="e">
        <f t="shared" si="1674"/>
        <v>#REF!</v>
      </c>
      <c r="DY359" s="447" t="e">
        <f t="shared" si="1675"/>
        <v>#REF!</v>
      </c>
      <c r="DZ359" s="447" t="e">
        <f t="shared" si="1676"/>
        <v>#REF!</v>
      </c>
      <c r="EA359" s="447" t="e">
        <f t="shared" si="1677"/>
        <v>#VALUE!</v>
      </c>
      <c r="EB359" s="447" t="e">
        <f t="shared" si="1678"/>
        <v>#REF!</v>
      </c>
      <c r="EC359" s="447" t="e">
        <f t="shared" si="1679"/>
        <v>#VALUE!</v>
      </c>
      <c r="ED359" s="447" t="e">
        <f t="shared" si="1680"/>
        <v>#REF!</v>
      </c>
      <c r="EE359" s="240" t="e">
        <f t="shared" si="1681"/>
        <v>#REF!</v>
      </c>
    </row>
    <row r="360" spans="1:135" ht="16.5">
      <c r="A360" s="216" t="s">
        <v>1232</v>
      </c>
      <c r="B360" s="216" t="s">
        <v>31</v>
      </c>
      <c r="D360" s="222" t="s">
        <v>43</v>
      </c>
      <c r="E360" s="216" t="s">
        <v>1040</v>
      </c>
      <c r="F360" s="222" t="s">
        <v>43</v>
      </c>
      <c r="G360" s="411" t="s">
        <v>139</v>
      </c>
      <c r="H360" s="239">
        <v>0</v>
      </c>
      <c r="I360" s="242" t="s">
        <v>1823</v>
      </c>
      <c r="J360" s="225">
        <v>0</v>
      </c>
      <c r="K360" s="227">
        <v>0</v>
      </c>
      <c r="L360" s="442">
        <f>+N360</f>
        <v>1</v>
      </c>
      <c r="M360" s="444">
        <f>+O360</f>
        <v>6</v>
      </c>
      <c r="N360" s="442">
        <f>+P360</f>
        <v>1</v>
      </c>
      <c r="O360" s="444">
        <f>+Q360</f>
        <v>6</v>
      </c>
      <c r="P360" s="225">
        <v>1</v>
      </c>
      <c r="Q360" s="227">
        <v>6</v>
      </c>
      <c r="R360" s="239">
        <f>+T360</f>
        <v>1</v>
      </c>
      <c r="S360" s="253">
        <f>+U360</f>
        <v>6</v>
      </c>
      <c r="T360" s="277">
        <v>1</v>
      </c>
      <c r="U360" s="312">
        <v>6</v>
      </c>
      <c r="V360" s="533">
        <v>1</v>
      </c>
      <c r="W360" s="534">
        <v>6</v>
      </c>
      <c r="X360" s="312">
        <v>2</v>
      </c>
      <c r="Y360" s="312">
        <v>6</v>
      </c>
      <c r="Z360" s="644">
        <f>+X360</f>
        <v>2</v>
      </c>
      <c r="AA360" s="649">
        <f>+Y360</f>
        <v>6</v>
      </c>
      <c r="AB360" s="279">
        <v>0</v>
      </c>
      <c r="AC360" s="284">
        <v>3</v>
      </c>
      <c r="AD360" s="558">
        <f>+AF360</f>
        <v>1</v>
      </c>
      <c r="AE360" s="562">
        <f>+AG360</f>
        <v>3</v>
      </c>
      <c r="AF360" s="283">
        <v>1</v>
      </c>
      <c r="AG360" s="279">
        <v>3</v>
      </c>
      <c r="AH360" s="568">
        <f>+AF360</f>
        <v>1</v>
      </c>
      <c r="AI360" s="620">
        <f>+AG360</f>
        <v>3</v>
      </c>
      <c r="AJ360" s="310"/>
      <c r="AK360" s="523">
        <v>0</v>
      </c>
      <c r="AL360" s="524">
        <v>2</v>
      </c>
      <c r="AM360" s="239">
        <f t="shared" si="1752"/>
        <v>0</v>
      </c>
      <c r="AN360" s="239">
        <f>+AL360</f>
        <v>2</v>
      </c>
      <c r="AO360" s="529">
        <f t="shared" ref="AO360" si="1754">+AM360</f>
        <v>0</v>
      </c>
      <c r="AP360" s="530" t="s">
        <v>1823</v>
      </c>
      <c r="AQ360" s="239">
        <f>+AO360</f>
        <v>0</v>
      </c>
      <c r="AR360" s="242" t="s">
        <v>1823</v>
      </c>
      <c r="AS360" s="229">
        <v>0</v>
      </c>
      <c r="AT360" s="230">
        <v>0</v>
      </c>
      <c r="AU360" s="229">
        <v>0</v>
      </c>
      <c r="AV360" s="230">
        <v>0</v>
      </c>
      <c r="AW360" s="229"/>
      <c r="AX360" s="230"/>
      <c r="AY360" s="239">
        <f t="shared" si="1748"/>
        <v>0</v>
      </c>
      <c r="AZ360" s="242" t="s">
        <v>1823</v>
      </c>
      <c r="BA360" s="229">
        <v>0</v>
      </c>
      <c r="BB360" s="229">
        <v>0</v>
      </c>
      <c r="BC360" s="241">
        <f t="shared" si="1749"/>
        <v>0</v>
      </c>
      <c r="BD360" s="242" t="s">
        <v>1823</v>
      </c>
      <c r="BE360" s="229">
        <v>0</v>
      </c>
      <c r="BF360" s="229">
        <v>0</v>
      </c>
      <c r="BG360" s="241">
        <v>0</v>
      </c>
      <c r="BH360" s="242" t="s">
        <v>1823</v>
      </c>
      <c r="BI360" s="241">
        <v>0</v>
      </c>
      <c r="BJ360" s="242" t="s">
        <v>1823</v>
      </c>
      <c r="BK360" s="241">
        <v>0</v>
      </c>
      <c r="BL360" s="242" t="s">
        <v>1823</v>
      </c>
      <c r="BM360" s="241">
        <v>0</v>
      </c>
      <c r="BN360" s="242" t="s">
        <v>1823</v>
      </c>
      <c r="BO360" s="267"/>
      <c r="BP360" s="248"/>
      <c r="BQ360" s="249"/>
      <c r="BR360" s="248"/>
      <c r="BS360" s="249"/>
      <c r="BT360" s="248"/>
      <c r="BU360" s="249"/>
      <c r="BV360" s="248"/>
      <c r="BW360" s="249"/>
      <c r="BX360" s="248"/>
      <c r="BY360" s="249"/>
      <c r="BZ360" s="248"/>
      <c r="CA360" s="249"/>
      <c r="CB360" s="236" t="s">
        <v>559</v>
      </c>
      <c r="CQ360" s="240">
        <f t="shared" si="1750"/>
        <v>6</v>
      </c>
      <c r="CT360" s="437">
        <f t="shared" si="1689"/>
        <v>0</v>
      </c>
      <c r="CU360" s="437">
        <f t="shared" si="1479"/>
        <v>0</v>
      </c>
      <c r="CV360" s="437">
        <f t="shared" si="1724"/>
        <v>7</v>
      </c>
      <c r="CW360" s="437">
        <f t="shared" si="1725"/>
        <v>7</v>
      </c>
      <c r="CX360" s="437">
        <f t="shared" si="1631"/>
        <v>7</v>
      </c>
      <c r="CY360" s="437">
        <f t="shared" si="1726"/>
        <v>7</v>
      </c>
      <c r="CZ360" s="437">
        <f t="shared" si="1484"/>
        <v>7</v>
      </c>
      <c r="DA360" s="437">
        <f t="shared" si="1751"/>
        <v>7</v>
      </c>
      <c r="DB360" s="437">
        <f t="shared" si="1486"/>
        <v>8</v>
      </c>
      <c r="DC360" s="437">
        <f t="shared" si="1487"/>
        <v>8</v>
      </c>
      <c r="DD360" s="437">
        <f t="shared" si="1575"/>
        <v>3</v>
      </c>
      <c r="DE360" s="437">
        <f t="shared" si="1576"/>
        <v>4</v>
      </c>
      <c r="DF360" s="437">
        <f t="shared" si="1577"/>
        <v>4</v>
      </c>
      <c r="DG360" s="496">
        <f t="shared" si="1527"/>
        <v>4</v>
      </c>
      <c r="DH360" s="496">
        <f t="shared" si="1739"/>
        <v>2</v>
      </c>
      <c r="DI360" s="496">
        <f t="shared" si="1740"/>
        <v>2</v>
      </c>
      <c r="DJ360" s="496">
        <f t="shared" si="1741"/>
        <v>0</v>
      </c>
      <c r="DK360" s="437">
        <f t="shared" si="1742"/>
        <v>0</v>
      </c>
      <c r="DL360" s="633"/>
      <c r="DM360" s="633"/>
      <c r="DO360" s="447" t="e">
        <f t="shared" si="1665"/>
        <v>#REF!</v>
      </c>
      <c r="DP360" s="447" t="e">
        <f t="shared" si="1666"/>
        <v>#REF!</v>
      </c>
      <c r="DQ360" s="447" t="e">
        <f t="shared" si="1667"/>
        <v>#REF!</v>
      </c>
      <c r="DR360" s="447" t="e">
        <f t="shared" si="1668"/>
        <v>#VALUE!</v>
      </c>
      <c r="DS360" s="447" t="e">
        <f t="shared" si="1669"/>
        <v>#VALUE!</v>
      </c>
      <c r="DT360" s="447" t="e">
        <f t="shared" si="1670"/>
        <v>#VALUE!</v>
      </c>
      <c r="DU360" s="447" t="e">
        <f t="shared" si="1671"/>
        <v>#REF!</v>
      </c>
      <c r="DV360" s="447" t="e">
        <f t="shared" si="1672"/>
        <v>#REF!</v>
      </c>
      <c r="DW360" s="447" t="e">
        <f t="shared" si="1673"/>
        <v>#REF!</v>
      </c>
      <c r="DX360" s="447" t="e">
        <f t="shared" si="1674"/>
        <v>#REF!</v>
      </c>
      <c r="DY360" s="447" t="e">
        <f t="shared" si="1675"/>
        <v>#REF!</v>
      </c>
      <c r="DZ360" s="447" t="e">
        <f t="shared" si="1676"/>
        <v>#REF!</v>
      </c>
      <c r="EA360" s="447" t="e">
        <f t="shared" si="1677"/>
        <v>#VALUE!</v>
      </c>
      <c r="EB360" s="447" t="e">
        <f t="shared" si="1678"/>
        <v>#REF!</v>
      </c>
      <c r="EC360" s="447" t="e">
        <f t="shared" si="1679"/>
        <v>#VALUE!</v>
      </c>
      <c r="ED360" s="447" t="e">
        <f t="shared" si="1680"/>
        <v>#REF!</v>
      </c>
      <c r="EE360" s="240" t="e">
        <f t="shared" si="1681"/>
        <v>#REF!</v>
      </c>
    </row>
    <row r="361" spans="1:135" ht="16.5">
      <c r="A361" s="216" t="s">
        <v>1227</v>
      </c>
      <c r="B361" s="216" t="s">
        <v>31</v>
      </c>
      <c r="D361" s="222" t="s">
        <v>43</v>
      </c>
      <c r="E361" s="216" t="s">
        <v>1094</v>
      </c>
      <c r="F361" s="222" t="s">
        <v>1090</v>
      </c>
      <c r="G361" s="411" t="s">
        <v>233</v>
      </c>
      <c r="H361" s="239">
        <v>0</v>
      </c>
      <c r="I361" s="242" t="s">
        <v>1823</v>
      </c>
      <c r="J361" s="225">
        <v>2</v>
      </c>
      <c r="K361" s="227">
        <v>7</v>
      </c>
      <c r="L361" s="442">
        <f>+J361</f>
        <v>2</v>
      </c>
      <c r="M361" s="444">
        <f>+K361</f>
        <v>7</v>
      </c>
      <c r="N361" s="442">
        <f>+L361</f>
        <v>2</v>
      </c>
      <c r="O361" s="444">
        <f>+M361</f>
        <v>7</v>
      </c>
      <c r="P361" s="225">
        <v>0</v>
      </c>
      <c r="Q361" s="227">
        <v>0</v>
      </c>
      <c r="R361" s="239">
        <v>0</v>
      </c>
      <c r="S361" s="242" t="s">
        <v>1823</v>
      </c>
      <c r="T361" s="225">
        <v>0</v>
      </c>
      <c r="U361" s="226">
        <v>0</v>
      </c>
      <c r="V361" s="523">
        <v>2</v>
      </c>
      <c r="W361" s="524">
        <v>0</v>
      </c>
      <c r="X361" s="226">
        <v>0</v>
      </c>
      <c r="Y361" s="226">
        <v>0</v>
      </c>
      <c r="Z361" s="644">
        <v>0</v>
      </c>
      <c r="AA361" s="645" t="s">
        <v>1823</v>
      </c>
      <c r="AB361" s="279">
        <v>0</v>
      </c>
      <c r="AC361" s="284">
        <v>0</v>
      </c>
      <c r="AD361" s="257">
        <v>0</v>
      </c>
      <c r="AE361" s="490" t="s">
        <v>1823</v>
      </c>
      <c r="AF361" s="279">
        <v>0</v>
      </c>
      <c r="AG361" s="279">
        <v>0</v>
      </c>
      <c r="AH361" s="644">
        <f>+AF361</f>
        <v>0</v>
      </c>
      <c r="AI361" s="645" t="s">
        <v>1823</v>
      </c>
      <c r="AJ361" s="310"/>
      <c r="AK361" s="523">
        <v>0</v>
      </c>
      <c r="AL361" s="524">
        <v>0</v>
      </c>
      <c r="AM361" s="239">
        <f t="shared" si="1752"/>
        <v>0</v>
      </c>
      <c r="AN361" s="252" t="s">
        <v>1823</v>
      </c>
      <c r="AO361" s="529">
        <f t="shared" si="1753"/>
        <v>0</v>
      </c>
      <c r="AP361" s="530" t="s">
        <v>1823</v>
      </c>
      <c r="AQ361" s="239">
        <f>+AO361</f>
        <v>0</v>
      </c>
      <c r="AR361" s="242" t="s">
        <v>1823</v>
      </c>
      <c r="AS361" s="229">
        <v>0</v>
      </c>
      <c r="AT361" s="230">
        <v>0</v>
      </c>
      <c r="AU361" s="229">
        <v>0</v>
      </c>
      <c r="AV361" s="230">
        <v>0</v>
      </c>
      <c r="AW361" s="229"/>
      <c r="AX361" s="230"/>
      <c r="AY361" s="239">
        <f t="shared" si="1748"/>
        <v>0</v>
      </c>
      <c r="AZ361" s="242" t="s">
        <v>1823</v>
      </c>
      <c r="BA361" s="229">
        <v>0</v>
      </c>
      <c r="BB361" s="229">
        <v>0</v>
      </c>
      <c r="BC361" s="241">
        <f t="shared" si="1749"/>
        <v>0</v>
      </c>
      <c r="BD361" s="242" t="s">
        <v>1823</v>
      </c>
      <c r="BE361" s="229">
        <v>0</v>
      </c>
      <c r="BF361" s="229">
        <v>0</v>
      </c>
      <c r="BG361" s="241">
        <v>0</v>
      </c>
      <c r="BH361" s="242" t="s">
        <v>1823</v>
      </c>
      <c r="BI361" s="241">
        <v>0</v>
      </c>
      <c r="BJ361" s="242" t="s">
        <v>1823</v>
      </c>
      <c r="BK361" s="241">
        <v>0</v>
      </c>
      <c r="BL361" s="242" t="s">
        <v>1823</v>
      </c>
      <c r="BM361" s="241">
        <v>0</v>
      </c>
      <c r="BN361" s="242" t="s">
        <v>1823</v>
      </c>
      <c r="BO361" s="267"/>
      <c r="BP361" s="248"/>
      <c r="BQ361" s="249"/>
      <c r="BR361" s="248"/>
      <c r="BS361" s="249"/>
      <c r="BT361" s="248"/>
      <c r="BU361" s="249"/>
      <c r="BV361" s="248"/>
      <c r="BW361" s="249"/>
      <c r="BX361" s="248"/>
      <c r="BY361" s="249"/>
      <c r="BZ361" s="248"/>
      <c r="CA361" s="249"/>
      <c r="CB361" s="236" t="s">
        <v>410</v>
      </c>
      <c r="CC361" s="261" t="s">
        <v>812</v>
      </c>
      <c r="CQ361" s="240">
        <f t="shared" si="1750"/>
        <v>7</v>
      </c>
      <c r="CT361" s="437">
        <f t="shared" si="1689"/>
        <v>0</v>
      </c>
      <c r="CU361" s="437">
        <f t="shared" si="1479"/>
        <v>9</v>
      </c>
      <c r="CV361" s="437">
        <f t="shared" si="1724"/>
        <v>9</v>
      </c>
      <c r="CW361" s="437">
        <f t="shared" si="1725"/>
        <v>9</v>
      </c>
      <c r="CX361" s="437">
        <f t="shared" si="1631"/>
        <v>0</v>
      </c>
      <c r="CY361" s="437">
        <f t="shared" si="1726"/>
        <v>0</v>
      </c>
      <c r="CZ361" s="437">
        <f t="shared" si="1484"/>
        <v>0</v>
      </c>
      <c r="DA361" s="437">
        <f t="shared" si="1751"/>
        <v>2</v>
      </c>
      <c r="DB361" s="437">
        <f t="shared" si="1486"/>
        <v>0</v>
      </c>
      <c r="DC361" s="437">
        <f t="shared" si="1487"/>
        <v>0</v>
      </c>
      <c r="DD361" s="437">
        <f t="shared" si="1575"/>
        <v>0</v>
      </c>
      <c r="DE361" s="437">
        <f t="shared" si="1576"/>
        <v>0</v>
      </c>
      <c r="DF361" s="437">
        <f t="shared" si="1577"/>
        <v>0</v>
      </c>
      <c r="DG361" s="496">
        <f t="shared" si="1527"/>
        <v>0</v>
      </c>
      <c r="DH361" s="496">
        <f t="shared" si="1739"/>
        <v>0</v>
      </c>
      <c r="DI361" s="496">
        <f t="shared" si="1740"/>
        <v>0</v>
      </c>
      <c r="DJ361" s="496">
        <f t="shared" si="1741"/>
        <v>0</v>
      </c>
      <c r="DK361" s="437">
        <f t="shared" si="1742"/>
        <v>0</v>
      </c>
      <c r="DL361" s="633"/>
      <c r="DM361" s="633"/>
      <c r="DO361" s="447" t="e">
        <f t="shared" si="1665"/>
        <v>#REF!</v>
      </c>
      <c r="DP361" s="447" t="e">
        <f t="shared" si="1666"/>
        <v>#REF!</v>
      </c>
      <c r="DQ361" s="447" t="e">
        <f t="shared" si="1667"/>
        <v>#REF!</v>
      </c>
      <c r="DR361" s="447" t="e">
        <f t="shared" si="1668"/>
        <v>#VALUE!</v>
      </c>
      <c r="DS361" s="447" t="e">
        <f t="shared" si="1669"/>
        <v>#VALUE!</v>
      </c>
      <c r="DT361" s="447" t="e">
        <f t="shared" si="1670"/>
        <v>#VALUE!</v>
      </c>
      <c r="DU361" s="447" t="e">
        <f t="shared" si="1671"/>
        <v>#REF!</v>
      </c>
      <c r="DV361" s="447" t="e">
        <f t="shared" si="1672"/>
        <v>#REF!</v>
      </c>
      <c r="DW361" s="447" t="e">
        <f t="shared" si="1673"/>
        <v>#REF!</v>
      </c>
      <c r="DX361" s="447" t="e">
        <f t="shared" si="1674"/>
        <v>#REF!</v>
      </c>
      <c r="DY361" s="447" t="e">
        <f t="shared" si="1675"/>
        <v>#REF!</v>
      </c>
      <c r="DZ361" s="447" t="e">
        <f t="shared" si="1676"/>
        <v>#REF!</v>
      </c>
      <c r="EA361" s="447" t="e">
        <f t="shared" si="1677"/>
        <v>#VALUE!</v>
      </c>
      <c r="EB361" s="447" t="e">
        <f t="shared" si="1678"/>
        <v>#REF!</v>
      </c>
      <c r="EC361" s="447" t="e">
        <f t="shared" si="1679"/>
        <v>#VALUE!</v>
      </c>
      <c r="ED361" s="447" t="e">
        <f t="shared" si="1680"/>
        <v>#REF!</v>
      </c>
      <c r="EE361" s="240" t="e">
        <f t="shared" si="1681"/>
        <v>#REF!</v>
      </c>
    </row>
    <row r="362" spans="1:135" ht="16.5">
      <c r="A362" s="51" t="s">
        <v>1232</v>
      </c>
      <c r="B362" s="216" t="s">
        <v>31</v>
      </c>
      <c r="D362" s="222" t="s">
        <v>43</v>
      </c>
      <c r="E362" s="216" t="s">
        <v>1040</v>
      </c>
      <c r="F362" s="222" t="s">
        <v>43</v>
      </c>
      <c r="G362" s="411" t="s">
        <v>45</v>
      </c>
      <c r="H362" s="241">
        <f>+J362</f>
        <v>6</v>
      </c>
      <c r="I362" s="253">
        <f>+K362</f>
        <v>8</v>
      </c>
      <c r="J362" s="225">
        <v>6</v>
      </c>
      <c r="K362" s="227">
        <v>8</v>
      </c>
      <c r="L362" s="442">
        <f>+N362</f>
        <v>6</v>
      </c>
      <c r="M362" s="444">
        <f>+O362</f>
        <v>11</v>
      </c>
      <c r="N362" s="442">
        <f>+P362</f>
        <v>6</v>
      </c>
      <c r="O362" s="444">
        <f>+Q362</f>
        <v>11</v>
      </c>
      <c r="P362" s="225">
        <v>6</v>
      </c>
      <c r="Q362" s="227">
        <v>11</v>
      </c>
      <c r="R362" s="560">
        <f>+P362</f>
        <v>6</v>
      </c>
      <c r="S362" s="562">
        <f>+U362</f>
        <v>14</v>
      </c>
      <c r="T362" s="225">
        <v>6</v>
      </c>
      <c r="U362" s="226">
        <v>14</v>
      </c>
      <c r="V362" s="523">
        <v>12</v>
      </c>
      <c r="W362" s="524">
        <v>16</v>
      </c>
      <c r="X362" s="226">
        <v>11</v>
      </c>
      <c r="Y362" s="226">
        <v>10</v>
      </c>
      <c r="Z362" s="568">
        <f>+X362</f>
        <v>11</v>
      </c>
      <c r="AA362" s="620">
        <f>+AC362</f>
        <v>13</v>
      </c>
      <c r="AB362" s="279">
        <v>11</v>
      </c>
      <c r="AC362" s="284">
        <v>13</v>
      </c>
      <c r="AD362" s="442">
        <f>+AB362</f>
        <v>11</v>
      </c>
      <c r="AE362" s="444">
        <f>+AC362</f>
        <v>13</v>
      </c>
      <c r="AF362" s="279">
        <v>5</v>
      </c>
      <c r="AG362" s="279">
        <v>11</v>
      </c>
      <c r="AH362" s="536">
        <f>+AK362</f>
        <v>28</v>
      </c>
      <c r="AI362" s="648">
        <f>+AL362</f>
        <v>10</v>
      </c>
      <c r="AJ362" s="310"/>
      <c r="AK362" s="533">
        <v>28</v>
      </c>
      <c r="AL362" s="524">
        <v>10</v>
      </c>
      <c r="AM362" s="442">
        <f t="shared" ref="AM362:AR362" si="1755">+AO362</f>
        <v>22</v>
      </c>
      <c r="AN362" s="444">
        <f t="shared" si="1755"/>
        <v>10</v>
      </c>
      <c r="AO362" s="442">
        <f t="shared" si="1755"/>
        <v>22</v>
      </c>
      <c r="AP362" s="444">
        <f t="shared" si="1755"/>
        <v>10</v>
      </c>
      <c r="AQ362" s="442">
        <f t="shared" si="1755"/>
        <v>22</v>
      </c>
      <c r="AR362" s="444">
        <f t="shared" si="1755"/>
        <v>10</v>
      </c>
      <c r="AS362" s="229">
        <v>22</v>
      </c>
      <c r="AT362" s="230">
        <v>10</v>
      </c>
      <c r="AU362" s="229">
        <v>14</v>
      </c>
      <c r="AV362" s="230">
        <v>10</v>
      </c>
      <c r="AW362" s="229"/>
      <c r="AX362" s="230"/>
      <c r="AY362" s="22">
        <f t="shared" si="1748"/>
        <v>14</v>
      </c>
      <c r="AZ362" s="21">
        <f>+AV362</f>
        <v>10</v>
      </c>
      <c r="BA362" s="154">
        <v>20</v>
      </c>
      <c r="BB362" s="230">
        <v>9</v>
      </c>
      <c r="BC362" s="22">
        <f t="shared" si="1749"/>
        <v>20</v>
      </c>
      <c r="BD362" s="21">
        <f>+BB362</f>
        <v>9</v>
      </c>
      <c r="BE362" s="154">
        <v>19</v>
      </c>
      <c r="BF362" s="230">
        <v>9</v>
      </c>
      <c r="BG362" s="22">
        <f>+BE362</f>
        <v>19</v>
      </c>
      <c r="BH362" s="21">
        <f>+BF362</f>
        <v>9</v>
      </c>
      <c r="BI362" s="154">
        <v>22</v>
      </c>
      <c r="BJ362" s="230">
        <v>12</v>
      </c>
      <c r="BK362" s="22">
        <f>+BI362</f>
        <v>22</v>
      </c>
      <c r="BL362" s="21">
        <f>+BJ362</f>
        <v>12</v>
      </c>
      <c r="BM362" s="22">
        <f>+BK362</f>
        <v>22</v>
      </c>
      <c r="BN362" s="21">
        <f>+BL362</f>
        <v>12</v>
      </c>
      <c r="BO362" s="267"/>
      <c r="BP362" s="248"/>
      <c r="BQ362" s="249"/>
      <c r="BR362" s="248"/>
      <c r="BS362" s="249"/>
      <c r="BT362" s="248"/>
      <c r="BU362" s="249"/>
      <c r="BV362" s="248"/>
      <c r="BW362" s="249"/>
      <c r="BX362" s="248"/>
      <c r="BY362" s="249"/>
      <c r="BZ362" s="248"/>
      <c r="CA362" s="249"/>
      <c r="CB362" s="236" t="s">
        <v>691</v>
      </c>
      <c r="CC362" s="237" t="s">
        <v>690</v>
      </c>
      <c r="CE362" s="363"/>
      <c r="CF362" s="363"/>
      <c r="CQ362" s="240">
        <f t="shared" si="1750"/>
        <v>28</v>
      </c>
      <c r="CT362" s="437">
        <f t="shared" si="1689"/>
        <v>14</v>
      </c>
      <c r="CU362" s="437">
        <f t="shared" si="1479"/>
        <v>14</v>
      </c>
      <c r="CV362" s="437">
        <f t="shared" si="1724"/>
        <v>17</v>
      </c>
      <c r="CW362" s="437">
        <f t="shared" si="1725"/>
        <v>17</v>
      </c>
      <c r="CX362" s="437">
        <f t="shared" si="1631"/>
        <v>17</v>
      </c>
      <c r="CY362" s="437">
        <f t="shared" si="1726"/>
        <v>20</v>
      </c>
      <c r="CZ362" s="437">
        <f t="shared" si="1484"/>
        <v>20</v>
      </c>
      <c r="DA362" s="437">
        <f t="shared" si="1751"/>
        <v>28</v>
      </c>
      <c r="DB362" s="437">
        <f t="shared" si="1486"/>
        <v>21</v>
      </c>
      <c r="DC362" s="437">
        <f t="shared" si="1487"/>
        <v>24</v>
      </c>
      <c r="DD362" s="437">
        <f t="shared" si="1575"/>
        <v>24</v>
      </c>
      <c r="DE362" s="437">
        <f t="shared" si="1576"/>
        <v>24</v>
      </c>
      <c r="DF362" s="437">
        <f t="shared" si="1577"/>
        <v>16</v>
      </c>
      <c r="DG362" s="496">
        <f t="shared" si="1527"/>
        <v>38</v>
      </c>
      <c r="DH362" s="496">
        <f t="shared" si="1739"/>
        <v>38</v>
      </c>
      <c r="DI362" s="496">
        <f t="shared" si="1740"/>
        <v>32</v>
      </c>
      <c r="DJ362" s="496">
        <f t="shared" si="1741"/>
        <v>32</v>
      </c>
      <c r="DK362" s="437">
        <f t="shared" si="1742"/>
        <v>32</v>
      </c>
      <c r="DL362" s="633"/>
      <c r="DM362" s="633"/>
      <c r="DO362" s="447" t="e">
        <f t="shared" si="1665"/>
        <v>#REF!</v>
      </c>
      <c r="DP362" s="447" t="e">
        <f t="shared" si="1666"/>
        <v>#REF!</v>
      </c>
      <c r="DQ362" s="447" t="e">
        <f t="shared" si="1667"/>
        <v>#REF!</v>
      </c>
      <c r="DR362" s="447" t="e">
        <f t="shared" si="1668"/>
        <v>#VALUE!</v>
      </c>
      <c r="DS362" s="447" t="e">
        <f t="shared" si="1669"/>
        <v>#VALUE!</v>
      </c>
      <c r="DT362" s="447" t="e">
        <f t="shared" si="1670"/>
        <v>#VALUE!</v>
      </c>
      <c r="DU362" s="447" t="e">
        <f t="shared" si="1671"/>
        <v>#REF!</v>
      </c>
      <c r="DV362" s="447" t="e">
        <f t="shared" si="1672"/>
        <v>#REF!</v>
      </c>
      <c r="DW362" s="447" t="e">
        <f t="shared" si="1673"/>
        <v>#REF!</v>
      </c>
      <c r="DX362" s="447" t="e">
        <f t="shared" si="1674"/>
        <v>#REF!</v>
      </c>
      <c r="DY362" s="447" t="e">
        <f t="shared" si="1675"/>
        <v>#REF!</v>
      </c>
      <c r="DZ362" s="447" t="e">
        <f t="shared" si="1676"/>
        <v>#REF!</v>
      </c>
      <c r="EA362" s="447" t="e">
        <f t="shared" si="1677"/>
        <v>#VALUE!</v>
      </c>
      <c r="EB362" s="447" t="e">
        <f t="shared" si="1678"/>
        <v>#REF!</v>
      </c>
      <c r="EC362" s="447" t="e">
        <f t="shared" si="1679"/>
        <v>#VALUE!</v>
      </c>
      <c r="ED362" s="447" t="e">
        <f t="shared" si="1680"/>
        <v>#REF!</v>
      </c>
      <c r="EE362" s="240" t="e">
        <f t="shared" si="1681"/>
        <v>#REF!</v>
      </c>
    </row>
    <row r="363" spans="1:135" ht="16.5">
      <c r="A363" s="216" t="s">
        <v>1227</v>
      </c>
      <c r="B363" s="216" t="s">
        <v>31</v>
      </c>
      <c r="D363" s="222" t="s">
        <v>43</v>
      </c>
      <c r="E363" s="216" t="s">
        <v>1040</v>
      </c>
      <c r="F363" s="222" t="s">
        <v>43</v>
      </c>
      <c r="G363" s="411" t="s">
        <v>51</v>
      </c>
      <c r="H363" s="241">
        <f>+J363</f>
        <v>8</v>
      </c>
      <c r="I363" s="242" t="s">
        <v>1823</v>
      </c>
      <c r="J363" s="225">
        <v>8</v>
      </c>
      <c r="K363" s="227">
        <v>0</v>
      </c>
      <c r="L363" s="239">
        <f>+J363</f>
        <v>8</v>
      </c>
      <c r="M363" s="242" t="s">
        <v>1823</v>
      </c>
      <c r="N363" s="239">
        <f>+L363</f>
        <v>8</v>
      </c>
      <c r="O363" s="242" t="s">
        <v>1823</v>
      </c>
      <c r="P363" s="225">
        <v>7</v>
      </c>
      <c r="Q363" s="227">
        <v>0</v>
      </c>
      <c r="R363" s="560">
        <f t="shared" ref="R363" si="1756">+T363</f>
        <v>10</v>
      </c>
      <c r="S363" s="559" t="s">
        <v>1823</v>
      </c>
      <c r="T363" s="225">
        <v>10</v>
      </c>
      <c r="U363" s="226">
        <v>0</v>
      </c>
      <c r="V363" s="523">
        <v>3</v>
      </c>
      <c r="W363" s="524">
        <v>0</v>
      </c>
      <c r="X363" s="226">
        <v>0</v>
      </c>
      <c r="Y363" s="226">
        <v>0</v>
      </c>
      <c r="Z363" s="644">
        <f>+X363</f>
        <v>0</v>
      </c>
      <c r="AA363" s="645" t="s">
        <v>1823</v>
      </c>
      <c r="AB363" s="279">
        <v>0</v>
      </c>
      <c r="AC363" s="284">
        <v>0</v>
      </c>
      <c r="AD363" s="257">
        <f>+AB363</f>
        <v>0</v>
      </c>
      <c r="AE363" s="490" t="s">
        <v>1823</v>
      </c>
      <c r="AF363" s="279">
        <v>0</v>
      </c>
      <c r="AG363" s="279">
        <v>0</v>
      </c>
      <c r="AH363" s="644">
        <f>+AF363</f>
        <v>0</v>
      </c>
      <c r="AI363" s="645" t="s">
        <v>1823</v>
      </c>
      <c r="AJ363" s="310"/>
      <c r="AK363" s="523">
        <v>0</v>
      </c>
      <c r="AL363" s="524">
        <v>0</v>
      </c>
      <c r="AM363" s="239">
        <f t="shared" si="1752"/>
        <v>0</v>
      </c>
      <c r="AN363" s="252" t="s">
        <v>1823</v>
      </c>
      <c r="AO363" s="529">
        <f t="shared" si="1753"/>
        <v>0</v>
      </c>
      <c r="AP363" s="530" t="s">
        <v>1823</v>
      </c>
      <c r="AQ363" s="239">
        <f>+AS363</f>
        <v>0</v>
      </c>
      <c r="AR363" s="242" t="str">
        <f>+AP363</f>
        <v>nd</v>
      </c>
      <c r="AS363" s="229">
        <v>0</v>
      </c>
      <c r="AT363" s="230">
        <v>0</v>
      </c>
      <c r="AU363" s="229">
        <v>0</v>
      </c>
      <c r="AV363" s="230">
        <v>0</v>
      </c>
      <c r="AW363" s="229"/>
      <c r="AX363" s="230"/>
      <c r="AY363" s="239">
        <f t="shared" ref="AY363:AY392" si="1757">+BA363</f>
        <v>0</v>
      </c>
      <c r="AZ363" s="242" t="s">
        <v>1823</v>
      </c>
      <c r="BA363" s="229">
        <v>0</v>
      </c>
      <c r="BB363" s="229">
        <v>0</v>
      </c>
      <c r="BC363" s="241">
        <f t="shared" si="1749"/>
        <v>0</v>
      </c>
      <c r="BD363" s="242" t="s">
        <v>1823</v>
      </c>
      <c r="BE363" s="229">
        <v>0</v>
      </c>
      <c r="BF363" s="229">
        <v>0</v>
      </c>
      <c r="BG363" s="241">
        <v>0</v>
      </c>
      <c r="BH363" s="242" t="s">
        <v>1823</v>
      </c>
      <c r="BI363" s="241">
        <v>0</v>
      </c>
      <c r="BJ363" s="242" t="s">
        <v>1823</v>
      </c>
      <c r="BK363" s="241">
        <v>0</v>
      </c>
      <c r="BL363" s="242" t="s">
        <v>1823</v>
      </c>
      <c r="BM363" s="241">
        <v>0</v>
      </c>
      <c r="BN363" s="242" t="s">
        <v>1823</v>
      </c>
      <c r="BO363" s="267"/>
      <c r="BP363" s="248"/>
      <c r="BQ363" s="249"/>
      <c r="BR363" s="248"/>
      <c r="BS363" s="249"/>
      <c r="BT363" s="248"/>
      <c r="BU363" s="249"/>
      <c r="BV363" s="248"/>
      <c r="BW363" s="249"/>
      <c r="BX363" s="248"/>
      <c r="BY363" s="249"/>
      <c r="BZ363" s="248"/>
      <c r="CA363" s="249"/>
      <c r="CB363" s="250" t="s">
        <v>265</v>
      </c>
      <c r="CC363" s="237" t="s">
        <v>692</v>
      </c>
      <c r="CE363" s="363"/>
      <c r="CF363" s="363"/>
      <c r="CQ363" s="240">
        <f t="shared" si="1750"/>
        <v>10</v>
      </c>
      <c r="CT363" s="437">
        <f t="shared" si="1689"/>
        <v>8</v>
      </c>
      <c r="CU363" s="437">
        <f t="shared" si="1479"/>
        <v>8</v>
      </c>
      <c r="CV363" s="437">
        <f t="shared" si="1724"/>
        <v>8</v>
      </c>
      <c r="CW363" s="437">
        <f t="shared" si="1725"/>
        <v>8</v>
      </c>
      <c r="CX363" s="437">
        <f t="shared" si="1631"/>
        <v>7</v>
      </c>
      <c r="CY363" s="437">
        <f t="shared" si="1726"/>
        <v>10</v>
      </c>
      <c r="CZ363" s="437">
        <f t="shared" si="1484"/>
        <v>10</v>
      </c>
      <c r="DA363" s="437">
        <f t="shared" si="1751"/>
        <v>3</v>
      </c>
      <c r="DB363" s="437">
        <f t="shared" si="1486"/>
        <v>0</v>
      </c>
      <c r="DC363" s="437">
        <f t="shared" si="1487"/>
        <v>0</v>
      </c>
      <c r="DD363" s="437">
        <f t="shared" si="1575"/>
        <v>0</v>
      </c>
      <c r="DE363" s="437">
        <f t="shared" si="1576"/>
        <v>0</v>
      </c>
      <c r="DF363" s="437">
        <f t="shared" si="1577"/>
        <v>0</v>
      </c>
      <c r="DG363" s="496">
        <f t="shared" si="1527"/>
        <v>0</v>
      </c>
      <c r="DH363" s="496">
        <f t="shared" si="1739"/>
        <v>0</v>
      </c>
      <c r="DI363" s="496">
        <f t="shared" si="1740"/>
        <v>0</v>
      </c>
      <c r="DJ363" s="496">
        <f t="shared" si="1741"/>
        <v>0</v>
      </c>
      <c r="DK363" s="437">
        <f t="shared" si="1742"/>
        <v>0</v>
      </c>
      <c r="DL363" s="633"/>
      <c r="DM363" s="633"/>
      <c r="DO363" s="447" t="e">
        <f t="shared" si="1665"/>
        <v>#REF!</v>
      </c>
      <c r="DP363" s="447" t="e">
        <f t="shared" si="1666"/>
        <v>#REF!</v>
      </c>
      <c r="DQ363" s="447" t="e">
        <f t="shared" si="1667"/>
        <v>#REF!</v>
      </c>
      <c r="DR363" s="447" t="e">
        <f t="shared" si="1668"/>
        <v>#VALUE!</v>
      </c>
      <c r="DS363" s="447" t="e">
        <f t="shared" si="1669"/>
        <v>#VALUE!</v>
      </c>
      <c r="DT363" s="447" t="e">
        <f t="shared" si="1670"/>
        <v>#VALUE!</v>
      </c>
      <c r="DU363" s="447" t="e">
        <f t="shared" si="1671"/>
        <v>#REF!</v>
      </c>
      <c r="DV363" s="447" t="e">
        <f t="shared" si="1672"/>
        <v>#REF!</v>
      </c>
      <c r="DW363" s="447" t="e">
        <f t="shared" si="1673"/>
        <v>#REF!</v>
      </c>
      <c r="DX363" s="447" t="e">
        <f t="shared" si="1674"/>
        <v>#REF!</v>
      </c>
      <c r="DY363" s="447" t="e">
        <f t="shared" si="1675"/>
        <v>#REF!</v>
      </c>
      <c r="DZ363" s="447" t="e">
        <f t="shared" si="1676"/>
        <v>#REF!</v>
      </c>
      <c r="EA363" s="447" t="e">
        <f t="shared" si="1677"/>
        <v>#VALUE!</v>
      </c>
      <c r="EB363" s="447" t="e">
        <f t="shared" si="1678"/>
        <v>#REF!</v>
      </c>
      <c r="EC363" s="447" t="e">
        <f t="shared" si="1679"/>
        <v>#VALUE!</v>
      </c>
      <c r="ED363" s="447" t="e">
        <f t="shared" si="1680"/>
        <v>#REF!</v>
      </c>
      <c r="EE363" s="240" t="e">
        <f t="shared" si="1681"/>
        <v>#REF!</v>
      </c>
    </row>
    <row r="364" spans="1:135" ht="16.5">
      <c r="A364" s="216" t="s">
        <v>1227</v>
      </c>
      <c r="B364" s="216" t="s">
        <v>31</v>
      </c>
      <c r="D364" s="222" t="s">
        <v>43</v>
      </c>
      <c r="E364" s="216" t="s">
        <v>1040</v>
      </c>
      <c r="F364" s="222" t="s">
        <v>43</v>
      </c>
      <c r="G364" s="411" t="s">
        <v>47</v>
      </c>
      <c r="H364" s="241">
        <v>4</v>
      </c>
      <c r="I364" s="242" t="s">
        <v>1823</v>
      </c>
      <c r="J364" s="241">
        <f t="shared" ref="J364" si="1758">+H364</f>
        <v>4</v>
      </c>
      <c r="K364" s="242" t="s">
        <v>1823</v>
      </c>
      <c r="L364" s="241">
        <f t="shared" ref="L364" si="1759">+J364</f>
        <v>4</v>
      </c>
      <c r="M364" s="242" t="s">
        <v>1823</v>
      </c>
      <c r="N364" s="241">
        <f t="shared" ref="N364" si="1760">+L364</f>
        <v>4</v>
      </c>
      <c r="O364" s="242" t="s">
        <v>1823</v>
      </c>
      <c r="P364" s="225">
        <v>5</v>
      </c>
      <c r="Q364" s="227">
        <v>0</v>
      </c>
      <c r="R364" s="225">
        <v>4</v>
      </c>
      <c r="S364" s="227">
        <v>0</v>
      </c>
      <c r="T364" s="226">
        <v>4</v>
      </c>
      <c r="U364" s="226">
        <v>0</v>
      </c>
      <c r="V364" s="525">
        <v>5</v>
      </c>
      <c r="W364" s="526">
        <v>0</v>
      </c>
      <c r="X364" s="226">
        <v>2</v>
      </c>
      <c r="Y364" s="226">
        <v>0</v>
      </c>
      <c r="Z364" s="568">
        <f>+AB364</f>
        <v>4</v>
      </c>
      <c r="AA364" s="582" t="s">
        <v>1823</v>
      </c>
      <c r="AB364" s="279">
        <v>4</v>
      </c>
      <c r="AC364" s="284">
        <v>0</v>
      </c>
      <c r="AD364" s="400">
        <f>+AF364</f>
        <v>2</v>
      </c>
      <c r="AE364" s="505">
        <f>+AG364</f>
        <v>2</v>
      </c>
      <c r="AF364" s="279">
        <v>2</v>
      </c>
      <c r="AG364" s="279">
        <v>2</v>
      </c>
      <c r="AH364" s="644">
        <f>+AF364</f>
        <v>2</v>
      </c>
      <c r="AI364" s="649">
        <v>2</v>
      </c>
      <c r="AJ364" s="310">
        <v>42224</v>
      </c>
      <c r="AK364" s="523">
        <v>1</v>
      </c>
      <c r="AL364" s="524">
        <v>2</v>
      </c>
      <c r="AM364" s="239">
        <f t="shared" ref="AM364:AM381" si="1761">+AK364</f>
        <v>1</v>
      </c>
      <c r="AN364" s="252" t="s">
        <v>1823</v>
      </c>
      <c r="AO364" s="529">
        <f>+AM364</f>
        <v>1</v>
      </c>
      <c r="AP364" s="530" t="s">
        <v>1823</v>
      </c>
      <c r="AQ364" s="239">
        <f t="shared" ref="AQ364:AQ365" si="1762">+AO364</f>
        <v>1</v>
      </c>
      <c r="AR364" s="242" t="s">
        <v>1823</v>
      </c>
      <c r="AS364" s="229">
        <v>2</v>
      </c>
      <c r="AT364" s="230">
        <v>0</v>
      </c>
      <c r="AU364" s="229">
        <v>2</v>
      </c>
      <c r="AV364" s="230">
        <v>0</v>
      </c>
      <c r="AW364" s="229"/>
      <c r="AX364" s="230"/>
      <c r="AY364" s="239">
        <f t="shared" si="1757"/>
        <v>0</v>
      </c>
      <c r="AZ364" s="242" t="s">
        <v>1823</v>
      </c>
      <c r="BA364" s="229">
        <v>0</v>
      </c>
      <c r="BB364" s="229">
        <v>0</v>
      </c>
      <c r="BC364" s="241">
        <f t="shared" si="1749"/>
        <v>0</v>
      </c>
      <c r="BD364" s="242" t="s">
        <v>1823</v>
      </c>
      <c r="BE364" s="229">
        <v>0</v>
      </c>
      <c r="BF364" s="229">
        <v>0</v>
      </c>
      <c r="BG364" s="241">
        <v>0</v>
      </c>
      <c r="BH364" s="242" t="s">
        <v>1823</v>
      </c>
      <c r="BI364" s="241">
        <v>0</v>
      </c>
      <c r="BJ364" s="242" t="s">
        <v>1823</v>
      </c>
      <c r="BK364" s="241">
        <v>0</v>
      </c>
      <c r="BL364" s="242" t="s">
        <v>1823</v>
      </c>
      <c r="BM364" s="241">
        <v>0</v>
      </c>
      <c r="BN364" s="242" t="s">
        <v>1823</v>
      </c>
      <c r="BO364" s="267"/>
      <c r="BP364" s="248"/>
      <c r="BQ364" s="249"/>
      <c r="BR364" s="248"/>
      <c r="BS364" s="249"/>
      <c r="BT364" s="248"/>
      <c r="BU364" s="249"/>
      <c r="BV364" s="248"/>
      <c r="BW364" s="249"/>
      <c r="BX364" s="248"/>
      <c r="BY364" s="249"/>
      <c r="BZ364" s="248"/>
      <c r="CA364" s="249"/>
      <c r="CB364" s="250" t="s">
        <v>265</v>
      </c>
      <c r="CC364" s="237" t="s">
        <v>694</v>
      </c>
      <c r="CE364" s="363"/>
      <c r="CF364" s="363"/>
      <c r="CQ364" s="240">
        <f t="shared" si="1750"/>
        <v>5</v>
      </c>
      <c r="CT364" s="437">
        <f t="shared" si="1689"/>
        <v>4</v>
      </c>
      <c r="CU364" s="437">
        <f t="shared" si="1479"/>
        <v>4</v>
      </c>
      <c r="CV364" s="437">
        <f t="shared" si="1724"/>
        <v>4</v>
      </c>
      <c r="CW364" s="437">
        <f t="shared" si="1725"/>
        <v>4</v>
      </c>
      <c r="CX364" s="437">
        <f t="shared" si="1631"/>
        <v>5</v>
      </c>
      <c r="CY364" s="437">
        <f t="shared" si="1726"/>
        <v>4</v>
      </c>
      <c r="CZ364" s="437">
        <f t="shared" si="1484"/>
        <v>4</v>
      </c>
      <c r="DA364" s="437">
        <f t="shared" si="1751"/>
        <v>5</v>
      </c>
      <c r="DB364" s="437">
        <f t="shared" si="1486"/>
        <v>2</v>
      </c>
      <c r="DC364" s="437">
        <f t="shared" si="1487"/>
        <v>4</v>
      </c>
      <c r="DD364" s="437">
        <f t="shared" si="1575"/>
        <v>4</v>
      </c>
      <c r="DE364" s="437">
        <f t="shared" si="1576"/>
        <v>4</v>
      </c>
      <c r="DF364" s="437">
        <f t="shared" si="1577"/>
        <v>4</v>
      </c>
      <c r="DG364" s="496">
        <f t="shared" si="1527"/>
        <v>4</v>
      </c>
      <c r="DH364" s="496">
        <f t="shared" si="1739"/>
        <v>3</v>
      </c>
      <c r="DI364" s="496">
        <f t="shared" si="1740"/>
        <v>1</v>
      </c>
      <c r="DJ364" s="496">
        <f t="shared" si="1741"/>
        <v>1</v>
      </c>
      <c r="DK364" s="437">
        <f t="shared" si="1742"/>
        <v>1</v>
      </c>
      <c r="DL364" s="633"/>
      <c r="DM364" s="633"/>
      <c r="DO364" s="447" t="e">
        <f t="shared" si="1665"/>
        <v>#REF!</v>
      </c>
      <c r="DP364" s="447" t="e">
        <f t="shared" si="1666"/>
        <v>#REF!</v>
      </c>
      <c r="DQ364" s="447" t="e">
        <f t="shared" si="1667"/>
        <v>#REF!</v>
      </c>
      <c r="DR364" s="447" t="e">
        <f t="shared" si="1668"/>
        <v>#VALUE!</v>
      </c>
      <c r="DS364" s="447" t="e">
        <f t="shared" si="1669"/>
        <v>#VALUE!</v>
      </c>
      <c r="DT364" s="447" t="e">
        <f t="shared" si="1670"/>
        <v>#VALUE!</v>
      </c>
      <c r="DU364" s="447" t="e">
        <f t="shared" si="1671"/>
        <v>#REF!</v>
      </c>
      <c r="DV364" s="447" t="e">
        <f t="shared" si="1672"/>
        <v>#REF!</v>
      </c>
      <c r="DW364" s="447" t="e">
        <f t="shared" si="1673"/>
        <v>#REF!</v>
      </c>
      <c r="DX364" s="447" t="e">
        <f t="shared" si="1674"/>
        <v>#REF!</v>
      </c>
      <c r="DY364" s="447" t="e">
        <f t="shared" si="1675"/>
        <v>#REF!</v>
      </c>
      <c r="DZ364" s="447" t="e">
        <f t="shared" si="1676"/>
        <v>#REF!</v>
      </c>
      <c r="EA364" s="447" t="e">
        <f t="shared" si="1677"/>
        <v>#VALUE!</v>
      </c>
      <c r="EB364" s="447" t="e">
        <f t="shared" si="1678"/>
        <v>#REF!</v>
      </c>
      <c r="EC364" s="447" t="e">
        <f t="shared" si="1679"/>
        <v>#VALUE!</v>
      </c>
      <c r="ED364" s="447" t="e">
        <f t="shared" si="1680"/>
        <v>#REF!</v>
      </c>
      <c r="EE364" s="240" t="e">
        <f t="shared" si="1681"/>
        <v>#REF!</v>
      </c>
    </row>
    <row r="365" spans="1:135" ht="16.5">
      <c r="A365" s="216" t="s">
        <v>1232</v>
      </c>
      <c r="B365" s="216" t="s">
        <v>31</v>
      </c>
      <c r="D365" s="222" t="s">
        <v>43</v>
      </c>
      <c r="E365" s="216" t="s">
        <v>1040</v>
      </c>
      <c r="F365" s="222" t="s">
        <v>43</v>
      </c>
      <c r="G365" s="411" t="s">
        <v>325</v>
      </c>
      <c r="H365" s="241">
        <f>+P365</f>
        <v>2</v>
      </c>
      <c r="I365" s="242" t="s">
        <v>1823</v>
      </c>
      <c r="J365" s="241">
        <f t="shared" ref="J365" si="1763">+H365</f>
        <v>2</v>
      </c>
      <c r="K365" s="242" t="s">
        <v>1823</v>
      </c>
      <c r="L365" s="241">
        <f t="shared" ref="L365" si="1764">+J365</f>
        <v>2</v>
      </c>
      <c r="M365" s="242" t="s">
        <v>1823</v>
      </c>
      <c r="N365" s="241">
        <f t="shared" ref="N365" si="1765">+L365</f>
        <v>2</v>
      </c>
      <c r="O365" s="242" t="s">
        <v>1823</v>
      </c>
      <c r="P365" s="226">
        <v>2</v>
      </c>
      <c r="Q365" s="227">
        <v>0</v>
      </c>
      <c r="R365" s="225">
        <v>1</v>
      </c>
      <c r="S365" s="227">
        <v>1</v>
      </c>
      <c r="T365" s="312">
        <v>3</v>
      </c>
      <c r="U365" s="312">
        <v>2</v>
      </c>
      <c r="V365" s="523">
        <v>3</v>
      </c>
      <c r="W365" s="524">
        <v>0</v>
      </c>
      <c r="X365" s="226">
        <v>0</v>
      </c>
      <c r="Y365" s="226">
        <v>0</v>
      </c>
      <c r="Z365" s="644">
        <f>+X365</f>
        <v>0</v>
      </c>
      <c r="AA365" s="645" t="s">
        <v>1823</v>
      </c>
      <c r="AB365" s="279">
        <v>0</v>
      </c>
      <c r="AC365" s="284">
        <v>0</v>
      </c>
      <c r="AD365" s="400">
        <f>+AB365</f>
        <v>0</v>
      </c>
      <c r="AE365" s="490" t="s">
        <v>1823</v>
      </c>
      <c r="AF365" s="279">
        <v>0</v>
      </c>
      <c r="AG365" s="279">
        <v>0</v>
      </c>
      <c r="AH365" s="644">
        <f>+AK365</f>
        <v>2</v>
      </c>
      <c r="AI365" s="645" t="s">
        <v>1823</v>
      </c>
      <c r="AJ365" s="310"/>
      <c r="AK365" s="523">
        <v>2</v>
      </c>
      <c r="AL365" s="524">
        <v>0</v>
      </c>
      <c r="AM365" s="239">
        <f t="shared" si="1761"/>
        <v>2</v>
      </c>
      <c r="AN365" s="252" t="s">
        <v>1823</v>
      </c>
      <c r="AO365" s="529">
        <f>+AM365</f>
        <v>2</v>
      </c>
      <c r="AP365" s="530" t="s">
        <v>1823</v>
      </c>
      <c r="AQ365" s="239">
        <f t="shared" si="1762"/>
        <v>2</v>
      </c>
      <c r="AR365" s="242" t="s">
        <v>1823</v>
      </c>
      <c r="AS365" s="229">
        <v>2</v>
      </c>
      <c r="AT365" s="230">
        <v>0</v>
      </c>
      <c r="AU365" s="229">
        <v>2</v>
      </c>
      <c r="AV365" s="230">
        <v>0</v>
      </c>
      <c r="AW365" s="229"/>
      <c r="AX365" s="230"/>
      <c r="AY365" s="239">
        <f t="shared" si="1757"/>
        <v>2</v>
      </c>
      <c r="AZ365" s="242" t="s">
        <v>1823</v>
      </c>
      <c r="BA365" s="229">
        <v>2</v>
      </c>
      <c r="BB365" s="229">
        <v>0</v>
      </c>
      <c r="BC365" s="241">
        <f t="shared" si="1749"/>
        <v>2</v>
      </c>
      <c r="BD365" s="242" t="s">
        <v>1823</v>
      </c>
      <c r="BE365" s="229">
        <v>2</v>
      </c>
      <c r="BF365" s="229">
        <v>0</v>
      </c>
      <c r="BG365" s="241">
        <f>+BE365</f>
        <v>2</v>
      </c>
      <c r="BH365" s="242" t="s">
        <v>1823</v>
      </c>
      <c r="BI365" s="241">
        <f>+BG365</f>
        <v>2</v>
      </c>
      <c r="BJ365" s="242" t="s">
        <v>1823</v>
      </c>
      <c r="BK365" s="241">
        <f>+BI365</f>
        <v>2</v>
      </c>
      <c r="BL365" s="242" t="s">
        <v>1823</v>
      </c>
      <c r="BM365" s="241">
        <f>+BK365</f>
        <v>2</v>
      </c>
      <c r="BN365" s="242" t="s">
        <v>1823</v>
      </c>
      <c r="BO365" s="267"/>
      <c r="BP365" s="248"/>
      <c r="BQ365" s="249"/>
      <c r="BR365" s="248"/>
      <c r="BS365" s="249"/>
      <c r="BT365" s="248"/>
      <c r="BU365" s="249"/>
      <c r="BV365" s="248"/>
      <c r="BW365" s="249"/>
      <c r="BX365" s="248"/>
      <c r="BY365" s="249"/>
      <c r="BZ365" s="248"/>
      <c r="CA365" s="249"/>
      <c r="CB365" s="250" t="s">
        <v>324</v>
      </c>
      <c r="CC365" s="238" t="s">
        <v>694</v>
      </c>
      <c r="CD365" s="238"/>
      <c r="CE365" s="363"/>
      <c r="CF365" s="363"/>
      <c r="CQ365" s="240">
        <f t="shared" si="1750"/>
        <v>3</v>
      </c>
      <c r="CT365" s="437">
        <f t="shared" si="1689"/>
        <v>2</v>
      </c>
      <c r="CU365" s="437">
        <f t="shared" si="1479"/>
        <v>2</v>
      </c>
      <c r="CV365" s="437">
        <f t="shared" si="1724"/>
        <v>2</v>
      </c>
      <c r="CW365" s="437">
        <f t="shared" si="1725"/>
        <v>2</v>
      </c>
      <c r="CX365" s="437">
        <f t="shared" si="1631"/>
        <v>2</v>
      </c>
      <c r="CY365" s="437">
        <f t="shared" si="1726"/>
        <v>2</v>
      </c>
      <c r="CZ365" s="437">
        <f t="shared" si="1484"/>
        <v>5</v>
      </c>
      <c r="DA365" s="437">
        <f t="shared" si="1751"/>
        <v>3</v>
      </c>
      <c r="DB365" s="437">
        <f t="shared" si="1486"/>
        <v>0</v>
      </c>
      <c r="DC365" s="437">
        <f t="shared" si="1487"/>
        <v>0</v>
      </c>
      <c r="DD365" s="437">
        <f t="shared" si="1575"/>
        <v>0</v>
      </c>
      <c r="DE365" s="437">
        <f t="shared" si="1576"/>
        <v>0</v>
      </c>
      <c r="DF365" s="437">
        <f t="shared" si="1577"/>
        <v>0</v>
      </c>
      <c r="DG365" s="496">
        <f t="shared" si="1527"/>
        <v>2</v>
      </c>
      <c r="DH365" s="496">
        <f t="shared" si="1739"/>
        <v>2</v>
      </c>
      <c r="DI365" s="496">
        <f t="shared" si="1740"/>
        <v>2</v>
      </c>
      <c r="DJ365" s="496">
        <f t="shared" si="1741"/>
        <v>2</v>
      </c>
      <c r="DK365" s="437">
        <f t="shared" si="1742"/>
        <v>2</v>
      </c>
      <c r="DL365" s="633"/>
      <c r="DM365" s="633"/>
      <c r="DO365" s="447" t="e">
        <f t="shared" si="1665"/>
        <v>#REF!</v>
      </c>
      <c r="DP365" s="447" t="e">
        <f t="shared" si="1666"/>
        <v>#REF!</v>
      </c>
      <c r="DQ365" s="447" t="e">
        <f t="shared" si="1667"/>
        <v>#REF!</v>
      </c>
      <c r="DR365" s="447" t="e">
        <f t="shared" si="1668"/>
        <v>#VALUE!</v>
      </c>
      <c r="DS365" s="447" t="e">
        <f t="shared" si="1669"/>
        <v>#VALUE!</v>
      </c>
      <c r="DT365" s="447" t="e">
        <f t="shared" si="1670"/>
        <v>#VALUE!</v>
      </c>
      <c r="DU365" s="447" t="e">
        <f t="shared" si="1671"/>
        <v>#REF!</v>
      </c>
      <c r="DV365" s="447" t="e">
        <f t="shared" si="1672"/>
        <v>#REF!</v>
      </c>
      <c r="DW365" s="447" t="e">
        <f t="shared" si="1673"/>
        <v>#REF!</v>
      </c>
      <c r="DX365" s="447" t="e">
        <f t="shared" si="1674"/>
        <v>#REF!</v>
      </c>
      <c r="DY365" s="447" t="e">
        <f t="shared" si="1675"/>
        <v>#REF!</v>
      </c>
      <c r="DZ365" s="447" t="e">
        <f t="shared" si="1676"/>
        <v>#REF!</v>
      </c>
      <c r="EA365" s="447" t="e">
        <f t="shared" si="1677"/>
        <v>#VALUE!</v>
      </c>
      <c r="EB365" s="447" t="e">
        <f t="shared" si="1678"/>
        <v>#REF!</v>
      </c>
      <c r="EC365" s="447" t="e">
        <f t="shared" si="1679"/>
        <v>#VALUE!</v>
      </c>
      <c r="ED365" s="447" t="e">
        <f t="shared" si="1680"/>
        <v>#REF!</v>
      </c>
      <c r="EE365" s="240" t="e">
        <f t="shared" si="1681"/>
        <v>#REF!</v>
      </c>
    </row>
    <row r="366" spans="1:135" ht="16.5">
      <c r="A366" s="216" t="s">
        <v>1227</v>
      </c>
      <c r="B366" s="216" t="s">
        <v>31</v>
      </c>
      <c r="D366" s="222" t="s">
        <v>43</v>
      </c>
      <c r="E366" s="216" t="s">
        <v>1040</v>
      </c>
      <c r="F366" s="222" t="s">
        <v>43</v>
      </c>
      <c r="G366" s="411" t="s">
        <v>326</v>
      </c>
      <c r="H366" s="442">
        <f t="shared" ref="H366" si="1766">+J366</f>
        <v>2</v>
      </c>
      <c r="I366" s="444">
        <f t="shared" ref="I366" si="1767">+K366</f>
        <v>0</v>
      </c>
      <c r="J366" s="442">
        <f t="shared" ref="J366:O366" si="1768">+L366</f>
        <v>2</v>
      </c>
      <c r="K366" s="444">
        <v>0</v>
      </c>
      <c r="L366" s="442">
        <f t="shared" si="1768"/>
        <v>2</v>
      </c>
      <c r="M366" s="444">
        <f t="shared" si="1768"/>
        <v>1</v>
      </c>
      <c r="N366" s="442">
        <f t="shared" si="1768"/>
        <v>2</v>
      </c>
      <c r="O366" s="444">
        <f t="shared" si="1768"/>
        <v>1</v>
      </c>
      <c r="P366" s="226">
        <v>2</v>
      </c>
      <c r="Q366" s="227">
        <v>1</v>
      </c>
      <c r="R366" s="225">
        <v>2</v>
      </c>
      <c r="S366" s="227">
        <v>3</v>
      </c>
      <c r="T366" s="225">
        <v>2</v>
      </c>
      <c r="U366" s="226">
        <v>3</v>
      </c>
      <c r="V366" s="523">
        <v>1</v>
      </c>
      <c r="W366" s="524">
        <v>3</v>
      </c>
      <c r="X366" s="226">
        <v>0</v>
      </c>
      <c r="Y366" s="226">
        <v>0</v>
      </c>
      <c r="Z366" s="644">
        <f>+AB366</f>
        <v>0</v>
      </c>
      <c r="AA366" s="645" t="s">
        <v>1823</v>
      </c>
      <c r="AB366" s="279">
        <v>0</v>
      </c>
      <c r="AC366" s="284">
        <v>0</v>
      </c>
      <c r="AD366" s="257">
        <f>+AF366</f>
        <v>0</v>
      </c>
      <c r="AE366" s="490" t="s">
        <v>1823</v>
      </c>
      <c r="AF366" s="283">
        <v>0</v>
      </c>
      <c r="AG366" s="279">
        <v>0</v>
      </c>
      <c r="AH366" s="644">
        <f>+AF366</f>
        <v>0</v>
      </c>
      <c r="AI366" s="645" t="s">
        <v>1823</v>
      </c>
      <c r="AJ366" s="310"/>
      <c r="AK366" s="523">
        <v>0</v>
      </c>
      <c r="AL366" s="524">
        <v>0</v>
      </c>
      <c r="AM366" s="239">
        <f t="shared" si="1761"/>
        <v>0</v>
      </c>
      <c r="AN366" s="252" t="s">
        <v>1823</v>
      </c>
      <c r="AO366" s="529">
        <f>+AM366</f>
        <v>0</v>
      </c>
      <c r="AP366" s="530" t="s">
        <v>1823</v>
      </c>
      <c r="AQ366" s="239">
        <f>+AS366</f>
        <v>1</v>
      </c>
      <c r="AR366" s="242" t="s">
        <v>1823</v>
      </c>
      <c r="AS366" s="229">
        <v>1</v>
      </c>
      <c r="AT366" s="230">
        <v>0</v>
      </c>
      <c r="AU366" s="229">
        <v>0</v>
      </c>
      <c r="AV366" s="230">
        <v>0</v>
      </c>
      <c r="AW366" s="229"/>
      <c r="AX366" s="230"/>
      <c r="AY366" s="239">
        <f t="shared" si="1757"/>
        <v>0</v>
      </c>
      <c r="AZ366" s="242" t="s">
        <v>1823</v>
      </c>
      <c r="BA366" s="229">
        <v>0</v>
      </c>
      <c r="BB366" s="229">
        <v>0</v>
      </c>
      <c r="BC366" s="241">
        <f t="shared" si="1749"/>
        <v>0</v>
      </c>
      <c r="BD366" s="242" t="s">
        <v>1823</v>
      </c>
      <c r="BE366" s="229">
        <v>0</v>
      </c>
      <c r="BF366" s="229">
        <v>0</v>
      </c>
      <c r="BG366" s="241">
        <v>0</v>
      </c>
      <c r="BH366" s="242" t="s">
        <v>1823</v>
      </c>
      <c r="BI366" s="241">
        <v>0</v>
      </c>
      <c r="BJ366" s="242" t="s">
        <v>1823</v>
      </c>
      <c r="BK366" s="241">
        <v>0</v>
      </c>
      <c r="BL366" s="242" t="s">
        <v>1823</v>
      </c>
      <c r="BM366" s="241">
        <v>0</v>
      </c>
      <c r="BN366" s="242" t="s">
        <v>1823</v>
      </c>
      <c r="BO366" s="267"/>
      <c r="BP366" s="248"/>
      <c r="BQ366" s="249"/>
      <c r="BR366" s="248"/>
      <c r="BS366" s="249"/>
      <c r="BT366" s="248"/>
      <c r="BU366" s="249"/>
      <c r="BV366" s="248"/>
      <c r="BW366" s="249"/>
      <c r="BX366" s="248"/>
      <c r="BY366" s="249"/>
      <c r="BZ366" s="248"/>
      <c r="CA366" s="249"/>
      <c r="CB366" s="250" t="s">
        <v>365</v>
      </c>
      <c r="CC366" s="238" t="s">
        <v>694</v>
      </c>
      <c r="CD366" s="238"/>
      <c r="CE366" s="363"/>
      <c r="CF366" s="363"/>
      <c r="CQ366" s="240">
        <f t="shared" si="1750"/>
        <v>3</v>
      </c>
      <c r="CT366" s="437">
        <f t="shared" si="1689"/>
        <v>2</v>
      </c>
      <c r="CU366" s="437">
        <f t="shared" si="1479"/>
        <v>2</v>
      </c>
      <c r="CV366" s="437">
        <f t="shared" si="1724"/>
        <v>3</v>
      </c>
      <c r="CW366" s="437">
        <f t="shared" si="1725"/>
        <v>3</v>
      </c>
      <c r="CX366" s="437">
        <f t="shared" si="1631"/>
        <v>3</v>
      </c>
      <c r="CY366" s="437">
        <f t="shared" si="1726"/>
        <v>5</v>
      </c>
      <c r="CZ366" s="437">
        <f t="shared" si="1484"/>
        <v>5</v>
      </c>
      <c r="DA366" s="437">
        <f t="shared" si="1751"/>
        <v>4</v>
      </c>
      <c r="DB366" s="437">
        <f t="shared" si="1486"/>
        <v>0</v>
      </c>
      <c r="DC366" s="437">
        <f t="shared" si="1487"/>
        <v>0</v>
      </c>
      <c r="DD366" s="437">
        <f t="shared" si="1575"/>
        <v>0</v>
      </c>
      <c r="DE366" s="437">
        <f t="shared" si="1576"/>
        <v>0</v>
      </c>
      <c r="DF366" s="437">
        <f t="shared" si="1577"/>
        <v>0</v>
      </c>
      <c r="DG366" s="496">
        <f t="shared" si="1527"/>
        <v>0</v>
      </c>
      <c r="DH366" s="496">
        <f t="shared" si="1739"/>
        <v>0</v>
      </c>
      <c r="DI366" s="496">
        <f t="shared" si="1740"/>
        <v>0</v>
      </c>
      <c r="DJ366" s="496">
        <f t="shared" si="1741"/>
        <v>0</v>
      </c>
      <c r="DK366" s="437">
        <f t="shared" si="1742"/>
        <v>1</v>
      </c>
      <c r="DL366" s="633"/>
      <c r="DM366" s="633"/>
      <c r="DO366" s="447" t="e">
        <f t="shared" si="1665"/>
        <v>#REF!</v>
      </c>
      <c r="DP366" s="447" t="e">
        <f t="shared" si="1666"/>
        <v>#REF!</v>
      </c>
      <c r="DQ366" s="447" t="e">
        <f t="shared" si="1667"/>
        <v>#REF!</v>
      </c>
      <c r="DR366" s="447" t="e">
        <f t="shared" si="1668"/>
        <v>#VALUE!</v>
      </c>
      <c r="DS366" s="447" t="e">
        <f t="shared" si="1669"/>
        <v>#VALUE!</v>
      </c>
      <c r="DT366" s="447" t="e">
        <f t="shared" si="1670"/>
        <v>#VALUE!</v>
      </c>
      <c r="DU366" s="447" t="e">
        <f t="shared" si="1671"/>
        <v>#REF!</v>
      </c>
      <c r="DV366" s="447" t="e">
        <f t="shared" si="1672"/>
        <v>#REF!</v>
      </c>
      <c r="DW366" s="447" t="e">
        <f t="shared" si="1673"/>
        <v>#REF!</v>
      </c>
      <c r="DX366" s="447" t="e">
        <f t="shared" si="1674"/>
        <v>#REF!</v>
      </c>
      <c r="DY366" s="447" t="e">
        <f t="shared" si="1675"/>
        <v>#REF!</v>
      </c>
      <c r="DZ366" s="447" t="e">
        <f t="shared" si="1676"/>
        <v>#REF!</v>
      </c>
      <c r="EA366" s="447" t="e">
        <f t="shared" si="1677"/>
        <v>#VALUE!</v>
      </c>
      <c r="EB366" s="447" t="e">
        <f t="shared" si="1678"/>
        <v>#REF!</v>
      </c>
      <c r="EC366" s="447" t="e">
        <f t="shared" si="1679"/>
        <v>#VALUE!</v>
      </c>
      <c r="ED366" s="447" t="e">
        <f t="shared" si="1680"/>
        <v>#REF!</v>
      </c>
      <c r="EE366" s="240" t="e">
        <f t="shared" si="1681"/>
        <v>#REF!</v>
      </c>
    </row>
    <row r="367" spans="1:135" ht="16.5">
      <c r="A367" s="51" t="s">
        <v>1266</v>
      </c>
      <c r="D367" s="222" t="s">
        <v>1777</v>
      </c>
      <c r="E367" s="51" t="s">
        <v>1042</v>
      </c>
      <c r="F367" s="216" t="s">
        <v>1090</v>
      </c>
      <c r="G367" s="411" t="s">
        <v>1781</v>
      </c>
      <c r="H367" s="241">
        <v>0</v>
      </c>
      <c r="I367" s="242" t="s">
        <v>1823</v>
      </c>
      <c r="J367" s="241">
        <f t="shared" ref="J367" si="1769">+H367</f>
        <v>0</v>
      </c>
      <c r="K367" s="242" t="s">
        <v>1823</v>
      </c>
      <c r="L367" s="241">
        <f t="shared" ref="L367" si="1770">+J367</f>
        <v>0</v>
      </c>
      <c r="M367" s="242" t="s">
        <v>1823</v>
      </c>
      <c r="N367" s="241">
        <f t="shared" ref="N367" si="1771">+L367</f>
        <v>0</v>
      </c>
      <c r="O367" s="242" t="s">
        <v>1823</v>
      </c>
      <c r="P367" s="226">
        <v>0</v>
      </c>
      <c r="Q367" s="227">
        <v>0</v>
      </c>
      <c r="R367" s="225">
        <v>0</v>
      </c>
      <c r="S367" s="227">
        <v>0</v>
      </c>
      <c r="T367" s="226">
        <v>0</v>
      </c>
      <c r="U367" s="226">
        <v>0</v>
      </c>
      <c r="V367" s="523">
        <v>0</v>
      </c>
      <c r="W367" s="524">
        <v>0</v>
      </c>
      <c r="X367" s="226">
        <v>0</v>
      </c>
      <c r="Y367" s="227">
        <v>0</v>
      </c>
      <c r="Z367" s="257">
        <f>+AB367</f>
        <v>0</v>
      </c>
      <c r="AA367" s="645" t="s">
        <v>1823</v>
      </c>
      <c r="AB367" s="279">
        <v>0</v>
      </c>
      <c r="AC367" s="284">
        <v>0</v>
      </c>
      <c r="AD367" s="257">
        <f>+AF367</f>
        <v>0</v>
      </c>
      <c r="AE367" s="490" t="s">
        <v>1823</v>
      </c>
      <c r="AF367" s="283">
        <v>0</v>
      </c>
      <c r="AG367" s="279">
        <v>0</v>
      </c>
      <c r="AH367" s="644">
        <f t="shared" ref="AH367:AH369" si="1772">+AF367</f>
        <v>0</v>
      </c>
      <c r="AI367" s="645" t="s">
        <v>1823</v>
      </c>
      <c r="AJ367" s="310"/>
      <c r="AK367" s="523">
        <v>0</v>
      </c>
      <c r="AL367" s="524">
        <v>0</v>
      </c>
      <c r="AM367" s="239">
        <f t="shared" ref="AM367" si="1773">+AK367</f>
        <v>0</v>
      </c>
      <c r="AN367" s="252" t="s">
        <v>1823</v>
      </c>
      <c r="AO367" s="529">
        <f>+AM367</f>
        <v>0</v>
      </c>
      <c r="AP367" s="530" t="s">
        <v>1823</v>
      </c>
      <c r="AQ367" s="239">
        <f>+AS367</f>
        <v>0</v>
      </c>
      <c r="AR367" s="242" t="s">
        <v>1823</v>
      </c>
      <c r="AS367" s="229">
        <v>0</v>
      </c>
      <c r="AT367" s="230">
        <v>0</v>
      </c>
      <c r="AU367" s="229">
        <v>0</v>
      </c>
      <c r="AV367" s="230">
        <v>0</v>
      </c>
      <c r="AW367" s="229">
        <v>0</v>
      </c>
      <c r="AX367" s="230">
        <v>0</v>
      </c>
      <c r="AY367" s="239">
        <f t="shared" si="1757"/>
        <v>0</v>
      </c>
      <c r="AZ367" s="242" t="s">
        <v>1823</v>
      </c>
      <c r="BA367" s="229">
        <v>0</v>
      </c>
      <c r="BB367" s="230">
        <v>1</v>
      </c>
      <c r="BC367" s="381" t="s">
        <v>1823</v>
      </c>
      <c r="BD367" s="328">
        <f t="shared" ref="BD367" si="1774">+BF367</f>
        <v>1</v>
      </c>
      <c r="BE367" s="229">
        <v>0</v>
      </c>
      <c r="BF367" s="229">
        <v>1</v>
      </c>
      <c r="BG367" s="241"/>
      <c r="BH367" s="242"/>
      <c r="BI367" s="241"/>
      <c r="BJ367" s="242"/>
      <c r="BK367" s="241"/>
      <c r="BL367" s="242"/>
      <c r="BM367" s="241"/>
      <c r="BN367" s="242"/>
      <c r="BO367" s="267"/>
      <c r="BP367" s="248"/>
      <c r="BQ367" s="249"/>
      <c r="BR367" s="248"/>
      <c r="BS367" s="249"/>
      <c r="BT367" s="248"/>
      <c r="BU367" s="249"/>
      <c r="BV367" s="248"/>
      <c r="BW367" s="249"/>
      <c r="BX367" s="248"/>
      <c r="BY367" s="249"/>
      <c r="BZ367" s="248"/>
      <c r="CA367" s="249"/>
      <c r="CB367" s="250"/>
      <c r="CC367" s="238"/>
      <c r="CD367" s="238"/>
      <c r="CE367" s="363"/>
      <c r="CF367" s="363"/>
      <c r="CQ367" s="240"/>
      <c r="CT367" s="437"/>
      <c r="CU367" s="437"/>
      <c r="CV367" s="437"/>
      <c r="CW367" s="437"/>
      <c r="CX367" s="437">
        <f t="shared" si="1631"/>
        <v>0</v>
      </c>
      <c r="CY367" s="437">
        <f t="shared" si="1726"/>
        <v>0</v>
      </c>
      <c r="CZ367" s="437">
        <f t="shared" si="1484"/>
        <v>0</v>
      </c>
      <c r="DA367" s="437">
        <f t="shared" si="1751"/>
        <v>0</v>
      </c>
      <c r="DB367" s="437">
        <f t="shared" si="1486"/>
        <v>0</v>
      </c>
      <c r="DC367" s="437"/>
      <c r="DD367" s="437"/>
      <c r="DE367" s="437"/>
      <c r="DF367" s="437"/>
      <c r="DG367" s="496"/>
      <c r="DH367" s="496">
        <f t="shared" si="1739"/>
        <v>0</v>
      </c>
      <c r="DI367" s="496"/>
      <c r="DJ367" s="496"/>
      <c r="DK367" s="437"/>
      <c r="DL367" s="633"/>
      <c r="DM367" s="633"/>
      <c r="DO367" s="447"/>
      <c r="DP367" s="447"/>
      <c r="DQ367" s="447"/>
      <c r="DR367" s="447"/>
      <c r="DS367" s="447"/>
      <c r="DT367" s="447"/>
      <c r="DU367" s="447"/>
      <c r="DV367" s="447"/>
      <c r="DW367" s="447"/>
      <c r="DX367" s="447"/>
      <c r="DY367" s="447"/>
      <c r="DZ367" s="447"/>
      <c r="EA367" s="447"/>
      <c r="EB367" s="447"/>
      <c r="EC367" s="447"/>
      <c r="ED367" s="447"/>
      <c r="EE367" s="240"/>
    </row>
    <row r="368" spans="1:135" ht="16.5">
      <c r="A368" s="51"/>
      <c r="D368" s="222" t="s">
        <v>1777</v>
      </c>
      <c r="E368" s="51" t="s">
        <v>1042</v>
      </c>
      <c r="F368" s="216" t="s">
        <v>1090</v>
      </c>
      <c r="G368" s="411" t="s">
        <v>1780</v>
      </c>
      <c r="H368" s="241">
        <v>0</v>
      </c>
      <c r="I368" s="242" t="s">
        <v>1823</v>
      </c>
      <c r="J368" s="241">
        <f t="shared" ref="J368:J369" si="1775">+H368</f>
        <v>0</v>
      </c>
      <c r="K368" s="242" t="s">
        <v>1823</v>
      </c>
      <c r="L368" s="241">
        <f t="shared" ref="L368:L369" si="1776">+J368</f>
        <v>0</v>
      </c>
      <c r="M368" s="242" t="s">
        <v>1823</v>
      </c>
      <c r="N368" s="241">
        <f t="shared" ref="N368:N369" si="1777">+L368</f>
        <v>0</v>
      </c>
      <c r="O368" s="242" t="s">
        <v>1823</v>
      </c>
      <c r="P368" s="226">
        <v>1</v>
      </c>
      <c r="Q368" s="227">
        <v>4</v>
      </c>
      <c r="R368" s="225">
        <v>1</v>
      </c>
      <c r="S368" s="227">
        <v>6</v>
      </c>
      <c r="T368" s="226">
        <v>1</v>
      </c>
      <c r="U368" s="226">
        <v>5</v>
      </c>
      <c r="V368" s="523">
        <v>1</v>
      </c>
      <c r="W368" s="524">
        <v>2</v>
      </c>
      <c r="X368" s="226">
        <v>0</v>
      </c>
      <c r="Y368" s="227">
        <v>0</v>
      </c>
      <c r="Z368" s="257">
        <f t="shared" ref="Z368:Z369" si="1778">+AB368</f>
        <v>0</v>
      </c>
      <c r="AA368" s="645" t="s">
        <v>1823</v>
      </c>
      <c r="AB368" s="279">
        <v>0</v>
      </c>
      <c r="AC368" s="284">
        <v>0</v>
      </c>
      <c r="AD368" s="257">
        <f t="shared" ref="AD368:AD369" si="1779">+AF368</f>
        <v>0</v>
      </c>
      <c r="AE368" s="490" t="s">
        <v>1823</v>
      </c>
      <c r="AF368" s="283">
        <v>0</v>
      </c>
      <c r="AG368" s="279">
        <v>0</v>
      </c>
      <c r="AH368" s="644">
        <f t="shared" si="1772"/>
        <v>0</v>
      </c>
      <c r="AI368" s="645" t="s">
        <v>1823</v>
      </c>
      <c r="AJ368" s="310"/>
      <c r="AK368" s="523">
        <v>0</v>
      </c>
      <c r="AL368" s="524">
        <v>0</v>
      </c>
      <c r="AM368" s="239">
        <f t="shared" ref="AM368:AM369" si="1780">+AK368</f>
        <v>0</v>
      </c>
      <c r="AN368" s="252" t="s">
        <v>1823</v>
      </c>
      <c r="AO368" s="529">
        <f t="shared" ref="AO368:AO369" si="1781">+AM368</f>
        <v>0</v>
      </c>
      <c r="AP368" s="530" t="s">
        <v>1823</v>
      </c>
      <c r="AQ368" s="239">
        <f t="shared" ref="AQ368:AQ369" si="1782">+AS368</f>
        <v>0</v>
      </c>
      <c r="AR368" s="242" t="s">
        <v>1823</v>
      </c>
      <c r="AS368" s="229">
        <v>0</v>
      </c>
      <c r="AT368" s="230">
        <v>0</v>
      </c>
      <c r="AU368" s="229">
        <v>0</v>
      </c>
      <c r="AV368" s="230">
        <v>0</v>
      </c>
      <c r="AW368" s="229">
        <v>0</v>
      </c>
      <c r="AX368" s="230">
        <v>0</v>
      </c>
      <c r="AY368" s="239">
        <f t="shared" ref="AY368:AY369" si="1783">+BA368</f>
        <v>0</v>
      </c>
      <c r="AZ368" s="242" t="s">
        <v>1823</v>
      </c>
      <c r="BA368" s="229">
        <v>0</v>
      </c>
      <c r="BB368" s="230">
        <v>0</v>
      </c>
      <c r="BC368" s="241">
        <f t="shared" ref="BC368" si="1784">+BA368</f>
        <v>0</v>
      </c>
      <c r="BD368" s="242" t="s">
        <v>1823</v>
      </c>
      <c r="BE368" s="229">
        <v>0</v>
      </c>
      <c r="BF368" s="229">
        <v>0</v>
      </c>
      <c r="BG368" s="241">
        <v>0</v>
      </c>
      <c r="BH368" s="242" t="s">
        <v>1823</v>
      </c>
      <c r="BI368" s="241">
        <v>0</v>
      </c>
      <c r="BJ368" s="242" t="s">
        <v>1823</v>
      </c>
      <c r="BK368" s="241">
        <v>0</v>
      </c>
      <c r="BL368" s="242" t="s">
        <v>1823</v>
      </c>
      <c r="BM368" s="241">
        <v>0</v>
      </c>
      <c r="BN368" s="242" t="s">
        <v>1823</v>
      </c>
      <c r="BO368" s="267"/>
      <c r="BP368" s="248"/>
      <c r="BQ368" s="249"/>
      <c r="BR368" s="248"/>
      <c r="BS368" s="249"/>
      <c r="BT368" s="248"/>
      <c r="BU368" s="249"/>
      <c r="BV368" s="248"/>
      <c r="BW368" s="249"/>
      <c r="BX368" s="248"/>
      <c r="BY368" s="249"/>
      <c r="BZ368" s="248"/>
      <c r="CA368" s="249"/>
      <c r="CB368" s="250"/>
      <c r="CC368" s="238"/>
      <c r="CD368" s="238"/>
      <c r="CE368" s="363"/>
      <c r="CF368" s="363"/>
      <c r="CQ368" s="240"/>
      <c r="CT368" s="437"/>
      <c r="CU368" s="437"/>
      <c r="CV368" s="437"/>
      <c r="CW368" s="437"/>
      <c r="CX368" s="437">
        <f t="shared" si="1631"/>
        <v>5</v>
      </c>
      <c r="CY368" s="437">
        <f t="shared" si="1726"/>
        <v>7</v>
      </c>
      <c r="CZ368" s="437"/>
      <c r="DA368" s="437">
        <f t="shared" si="1751"/>
        <v>3</v>
      </c>
      <c r="DB368" s="437">
        <f t="shared" si="1486"/>
        <v>0</v>
      </c>
      <c r="DC368" s="437"/>
      <c r="DD368" s="437"/>
      <c r="DE368" s="437"/>
      <c r="DF368" s="437"/>
      <c r="DG368" s="496"/>
      <c r="DH368" s="496"/>
      <c r="DI368" s="496"/>
      <c r="DJ368" s="496"/>
      <c r="DK368" s="437"/>
      <c r="DL368" s="633"/>
      <c r="DM368" s="633"/>
      <c r="DO368" s="447"/>
      <c r="DP368" s="447"/>
      <c r="DQ368" s="447"/>
      <c r="DR368" s="447"/>
      <c r="DS368" s="447"/>
      <c r="DT368" s="447"/>
      <c r="DU368" s="447"/>
      <c r="DV368" s="447"/>
      <c r="DW368" s="447"/>
      <c r="DX368" s="447"/>
      <c r="DY368" s="447"/>
      <c r="DZ368" s="447"/>
      <c r="EA368" s="447"/>
      <c r="EB368" s="447"/>
      <c r="EC368" s="447"/>
      <c r="ED368" s="447"/>
      <c r="EE368" s="240"/>
    </row>
    <row r="369" spans="1:135" ht="16.5">
      <c r="A369" s="51"/>
      <c r="D369" s="426" t="s">
        <v>1777</v>
      </c>
      <c r="E369" s="51" t="s">
        <v>1042</v>
      </c>
      <c r="F369" s="216" t="s">
        <v>1090</v>
      </c>
      <c r="G369" s="411" t="s">
        <v>1779</v>
      </c>
      <c r="H369" s="241">
        <v>0</v>
      </c>
      <c r="I369" s="242" t="s">
        <v>1823</v>
      </c>
      <c r="J369" s="241">
        <f t="shared" si="1775"/>
        <v>0</v>
      </c>
      <c r="K369" s="242" t="s">
        <v>1823</v>
      </c>
      <c r="L369" s="241">
        <f t="shared" si="1776"/>
        <v>0</v>
      </c>
      <c r="M369" s="242" t="s">
        <v>1823</v>
      </c>
      <c r="N369" s="241">
        <f t="shared" si="1777"/>
        <v>0</v>
      </c>
      <c r="O369" s="242" t="s">
        <v>1823</v>
      </c>
      <c r="P369" s="226">
        <v>1</v>
      </c>
      <c r="Q369" s="227">
        <v>1</v>
      </c>
      <c r="R369" s="225">
        <v>1</v>
      </c>
      <c r="S369" s="227">
        <v>1</v>
      </c>
      <c r="T369" s="226">
        <v>0</v>
      </c>
      <c r="U369" s="226">
        <v>0</v>
      </c>
      <c r="V369" s="523">
        <v>1</v>
      </c>
      <c r="W369" s="524">
        <v>0</v>
      </c>
      <c r="X369" s="226">
        <v>0</v>
      </c>
      <c r="Y369" s="227">
        <v>0</v>
      </c>
      <c r="Z369" s="257">
        <f t="shared" si="1778"/>
        <v>0</v>
      </c>
      <c r="AA369" s="645" t="s">
        <v>1823</v>
      </c>
      <c r="AB369" s="279">
        <v>0</v>
      </c>
      <c r="AC369" s="284">
        <v>0</v>
      </c>
      <c r="AD369" s="257">
        <f t="shared" si="1779"/>
        <v>0</v>
      </c>
      <c r="AE369" s="490" t="s">
        <v>1823</v>
      </c>
      <c r="AF369" s="279">
        <v>0</v>
      </c>
      <c r="AG369" s="284">
        <v>0</v>
      </c>
      <c r="AH369" s="644">
        <f t="shared" si="1772"/>
        <v>0</v>
      </c>
      <c r="AI369" s="645" t="s">
        <v>1823</v>
      </c>
      <c r="AJ369" s="310"/>
      <c r="AK369" s="523">
        <v>0</v>
      </c>
      <c r="AL369" s="524">
        <v>0</v>
      </c>
      <c r="AM369" s="239">
        <f t="shared" si="1780"/>
        <v>0</v>
      </c>
      <c r="AN369" s="252" t="s">
        <v>1823</v>
      </c>
      <c r="AO369" s="529">
        <f t="shared" si="1781"/>
        <v>0</v>
      </c>
      <c r="AP369" s="530" t="s">
        <v>1823</v>
      </c>
      <c r="AQ369" s="239">
        <f t="shared" si="1782"/>
        <v>0</v>
      </c>
      <c r="AR369" s="242" t="s">
        <v>1823</v>
      </c>
      <c r="AS369" s="229">
        <v>0</v>
      </c>
      <c r="AT369" s="230">
        <v>0</v>
      </c>
      <c r="AU369" s="229">
        <v>0</v>
      </c>
      <c r="AV369" s="230">
        <v>0</v>
      </c>
      <c r="AW369" s="229">
        <v>0</v>
      </c>
      <c r="AX369" s="230">
        <v>0</v>
      </c>
      <c r="AY369" s="239">
        <f t="shared" si="1783"/>
        <v>0</v>
      </c>
      <c r="AZ369" s="242" t="s">
        <v>1823</v>
      </c>
      <c r="BA369" s="229">
        <v>0</v>
      </c>
      <c r="BB369" s="230">
        <v>0</v>
      </c>
      <c r="BC369" s="241">
        <f t="shared" ref="BC369" si="1785">+BA369</f>
        <v>0</v>
      </c>
      <c r="BD369" s="242" t="s">
        <v>1823</v>
      </c>
      <c r="BE369" s="229">
        <v>0</v>
      </c>
      <c r="BF369" s="229">
        <v>0</v>
      </c>
      <c r="BG369" s="241">
        <v>0</v>
      </c>
      <c r="BH369" s="242" t="s">
        <v>1823</v>
      </c>
      <c r="BI369" s="241">
        <v>0</v>
      </c>
      <c r="BJ369" s="242" t="s">
        <v>1823</v>
      </c>
      <c r="BK369" s="241">
        <v>0</v>
      </c>
      <c r="BL369" s="242" t="s">
        <v>1823</v>
      </c>
      <c r="BM369" s="241">
        <v>0</v>
      </c>
      <c r="BN369" s="242" t="s">
        <v>1823</v>
      </c>
      <c r="BO369" s="267"/>
      <c r="BP369" s="248"/>
      <c r="BQ369" s="249"/>
      <c r="BR369" s="248"/>
      <c r="BS369" s="249"/>
      <c r="BT369" s="248"/>
      <c r="BU369" s="249"/>
      <c r="BV369" s="248"/>
      <c r="BW369" s="249"/>
      <c r="BX369" s="248"/>
      <c r="BY369" s="249"/>
      <c r="BZ369" s="248"/>
      <c r="CA369" s="249"/>
      <c r="CB369" s="250"/>
      <c r="CC369" s="238"/>
      <c r="CD369" s="238"/>
      <c r="CE369" s="363"/>
      <c r="CF369" s="363"/>
      <c r="CQ369" s="240"/>
      <c r="CT369" s="437"/>
      <c r="CU369" s="437"/>
      <c r="CV369" s="437"/>
      <c r="CW369" s="437"/>
      <c r="CX369" s="437"/>
      <c r="CY369" s="437">
        <f t="shared" si="1726"/>
        <v>2</v>
      </c>
      <c r="CZ369" s="437"/>
      <c r="DA369" s="437">
        <f t="shared" si="1751"/>
        <v>1</v>
      </c>
      <c r="DB369" s="437"/>
      <c r="DC369" s="437"/>
      <c r="DD369" s="437"/>
      <c r="DE369" s="437"/>
      <c r="DF369" s="437"/>
      <c r="DG369" s="496"/>
      <c r="DH369" s="496"/>
      <c r="DI369" s="496"/>
      <c r="DJ369" s="496"/>
      <c r="DK369" s="437"/>
      <c r="DL369" s="633"/>
      <c r="DM369" s="633"/>
      <c r="DO369" s="447"/>
      <c r="DP369" s="447"/>
      <c r="DQ369" s="447"/>
      <c r="DR369" s="447"/>
      <c r="DS369" s="447"/>
      <c r="DT369" s="447"/>
      <c r="DU369" s="447"/>
      <c r="DV369" s="447"/>
      <c r="DW369" s="447"/>
      <c r="DX369" s="447"/>
      <c r="DY369" s="447"/>
      <c r="DZ369" s="447"/>
      <c r="EA369" s="447"/>
      <c r="EB369" s="447"/>
      <c r="EC369" s="447"/>
      <c r="ED369" s="447"/>
      <c r="EE369" s="240"/>
    </row>
    <row r="370" spans="1:135" ht="16.5">
      <c r="A370" s="51"/>
      <c r="D370" s="222" t="s">
        <v>1777</v>
      </c>
      <c r="E370" s="51" t="s">
        <v>1042</v>
      </c>
      <c r="F370" s="216" t="s">
        <v>1090</v>
      </c>
      <c r="G370" s="411" t="s">
        <v>1778</v>
      </c>
      <c r="H370" s="241">
        <v>0</v>
      </c>
      <c r="I370" s="242" t="s">
        <v>1823</v>
      </c>
      <c r="J370" s="225">
        <v>2</v>
      </c>
      <c r="K370" s="227">
        <v>0</v>
      </c>
      <c r="L370" s="241">
        <f>+N370</f>
        <v>0</v>
      </c>
      <c r="M370" s="242" t="s">
        <v>1823</v>
      </c>
      <c r="N370" s="241">
        <f>+P370</f>
        <v>0</v>
      </c>
      <c r="O370" s="242" t="s">
        <v>1823</v>
      </c>
      <c r="P370" s="226">
        <v>0</v>
      </c>
      <c r="Q370" s="227">
        <v>0</v>
      </c>
      <c r="R370" s="241">
        <f>+P370</f>
        <v>0</v>
      </c>
      <c r="S370" s="242" t="s">
        <v>1823</v>
      </c>
      <c r="T370" s="226">
        <v>2</v>
      </c>
      <c r="U370" s="226">
        <v>0</v>
      </c>
      <c r="V370" s="523">
        <v>0</v>
      </c>
      <c r="W370" s="524">
        <v>0</v>
      </c>
      <c r="X370" s="226">
        <v>2</v>
      </c>
      <c r="Y370" s="227">
        <v>0</v>
      </c>
      <c r="Z370" s="257">
        <f t="shared" ref="Z370:Z379" si="1786">+AB370</f>
        <v>0</v>
      </c>
      <c r="AA370" s="645" t="s">
        <v>1823</v>
      </c>
      <c r="AB370" s="279">
        <v>0</v>
      </c>
      <c r="AC370" s="284">
        <v>0</v>
      </c>
      <c r="AD370" s="257">
        <f t="shared" ref="AD370:AD379" si="1787">+AF370</f>
        <v>0</v>
      </c>
      <c r="AE370" s="490" t="s">
        <v>1823</v>
      </c>
      <c r="AF370" s="279">
        <v>0</v>
      </c>
      <c r="AG370" s="284">
        <v>0</v>
      </c>
      <c r="AH370" s="644">
        <f t="shared" ref="AH370:AH379" si="1788">+AF370</f>
        <v>0</v>
      </c>
      <c r="AI370" s="645" t="s">
        <v>1823</v>
      </c>
      <c r="AJ370" s="310"/>
      <c r="AK370" s="523">
        <v>0</v>
      </c>
      <c r="AL370" s="524">
        <v>0</v>
      </c>
      <c r="AM370" s="239">
        <f t="shared" ref="AM370:AM373" si="1789">+AK370</f>
        <v>0</v>
      </c>
      <c r="AN370" s="252" t="s">
        <v>1823</v>
      </c>
      <c r="AO370" s="529">
        <f t="shared" ref="AO370:AO373" si="1790">+AM370</f>
        <v>0</v>
      </c>
      <c r="AP370" s="530" t="s">
        <v>1823</v>
      </c>
      <c r="AQ370" s="239">
        <f t="shared" ref="AQ370:AQ373" si="1791">+AS370</f>
        <v>0</v>
      </c>
      <c r="AR370" s="242" t="s">
        <v>1823</v>
      </c>
      <c r="AS370" s="239">
        <f t="shared" ref="AS370:AS371" si="1792">+AU370</f>
        <v>0</v>
      </c>
      <c r="AT370" s="242" t="s">
        <v>1823</v>
      </c>
      <c r="AU370" s="229">
        <v>0</v>
      </c>
      <c r="AV370" s="230">
        <v>0</v>
      </c>
      <c r="AW370" s="229">
        <v>0</v>
      </c>
      <c r="AX370" s="230">
        <v>0</v>
      </c>
      <c r="AY370" s="239">
        <f t="shared" ref="AY370:AY373" si="1793">+BA370</f>
        <v>0</v>
      </c>
      <c r="AZ370" s="242" t="s">
        <v>1823</v>
      </c>
      <c r="BA370" s="229">
        <v>0</v>
      </c>
      <c r="BB370" s="230">
        <v>0</v>
      </c>
      <c r="BC370" s="239">
        <f t="shared" ref="BC370:BC373" si="1794">+BE370</f>
        <v>0</v>
      </c>
      <c r="BD370" s="242" t="s">
        <v>1823</v>
      </c>
      <c r="BE370" s="229">
        <v>0</v>
      </c>
      <c r="BF370" s="230">
        <v>0</v>
      </c>
      <c r="BG370" s="241">
        <v>0</v>
      </c>
      <c r="BH370" s="242" t="s">
        <v>1823</v>
      </c>
      <c r="BI370" s="241">
        <v>0</v>
      </c>
      <c r="BJ370" s="242" t="s">
        <v>1823</v>
      </c>
      <c r="BK370" s="241">
        <v>0</v>
      </c>
      <c r="BL370" s="242" t="s">
        <v>1823</v>
      </c>
      <c r="BM370" s="241">
        <v>0</v>
      </c>
      <c r="BN370" s="242" t="s">
        <v>1823</v>
      </c>
      <c r="BO370" s="267"/>
      <c r="BP370" s="248"/>
      <c r="BQ370" s="249"/>
      <c r="BR370" s="248"/>
      <c r="BS370" s="249"/>
      <c r="BT370" s="248"/>
      <c r="BU370" s="249"/>
      <c r="BV370" s="248"/>
      <c r="BW370" s="249"/>
      <c r="BX370" s="248"/>
      <c r="BY370" s="249"/>
      <c r="BZ370" s="248"/>
      <c r="CA370" s="249"/>
      <c r="CB370" s="250"/>
      <c r="CC370" s="238"/>
      <c r="CD370" s="238"/>
      <c r="CE370" s="363"/>
      <c r="CF370" s="363"/>
      <c r="CQ370" s="240"/>
      <c r="CT370" s="437"/>
      <c r="CU370" s="437"/>
      <c r="CV370" s="437"/>
      <c r="CW370" s="437"/>
      <c r="CX370" s="437"/>
      <c r="CY370" s="437"/>
      <c r="CZ370" s="437"/>
      <c r="DA370" s="437">
        <f t="shared" si="1751"/>
        <v>0</v>
      </c>
      <c r="DB370" s="437"/>
      <c r="DC370" s="437"/>
      <c r="DD370" s="437"/>
      <c r="DE370" s="437"/>
      <c r="DF370" s="437"/>
      <c r="DG370" s="496"/>
      <c r="DH370" s="496"/>
      <c r="DI370" s="496"/>
      <c r="DJ370" s="496"/>
      <c r="DK370" s="437"/>
      <c r="DL370" s="633"/>
      <c r="DM370" s="633"/>
      <c r="DO370" s="447"/>
      <c r="DP370" s="447"/>
      <c r="DQ370" s="447"/>
      <c r="DR370" s="447"/>
      <c r="DS370" s="447"/>
      <c r="DT370" s="447"/>
      <c r="DU370" s="447"/>
      <c r="DV370" s="447"/>
      <c r="DW370" s="447"/>
      <c r="DX370" s="447"/>
      <c r="DY370" s="447"/>
      <c r="DZ370" s="447"/>
      <c r="EA370" s="447"/>
      <c r="EB370" s="447"/>
      <c r="EC370" s="447"/>
      <c r="ED370" s="447"/>
      <c r="EE370" s="240"/>
    </row>
    <row r="371" spans="1:135" ht="16.5">
      <c r="A371" s="51"/>
      <c r="D371" s="222" t="s">
        <v>1777</v>
      </c>
      <c r="E371" s="51" t="s">
        <v>1042</v>
      </c>
      <c r="F371" s="216" t="s">
        <v>1090</v>
      </c>
      <c r="G371" s="411" t="s">
        <v>1784</v>
      </c>
      <c r="H371" s="241">
        <v>0</v>
      </c>
      <c r="I371" s="242" t="s">
        <v>1823</v>
      </c>
      <c r="J371" s="225">
        <v>6</v>
      </c>
      <c r="K371" s="227">
        <v>0</v>
      </c>
      <c r="L371" s="241">
        <f>+N371</f>
        <v>3</v>
      </c>
      <c r="M371" s="242" t="s">
        <v>1823</v>
      </c>
      <c r="N371" s="241">
        <f>+P371</f>
        <v>3</v>
      </c>
      <c r="O371" s="242" t="s">
        <v>1823</v>
      </c>
      <c r="P371" s="226">
        <v>3</v>
      </c>
      <c r="Q371" s="227">
        <v>0</v>
      </c>
      <c r="R371" s="241">
        <f>+T371</f>
        <v>6</v>
      </c>
      <c r="S371" s="242" t="s">
        <v>1823</v>
      </c>
      <c r="T371" s="226">
        <v>6</v>
      </c>
      <c r="U371" s="226">
        <v>0</v>
      </c>
      <c r="V371" s="523">
        <v>4</v>
      </c>
      <c r="W371" s="524">
        <v>0</v>
      </c>
      <c r="X371" s="226">
        <v>6</v>
      </c>
      <c r="Y371" s="227">
        <v>0</v>
      </c>
      <c r="Z371" s="257">
        <f t="shared" si="1786"/>
        <v>0</v>
      </c>
      <c r="AA371" s="645" t="s">
        <v>1823</v>
      </c>
      <c r="AB371" s="279">
        <v>0</v>
      </c>
      <c r="AC371" s="284">
        <v>0</v>
      </c>
      <c r="AD371" s="257">
        <f t="shared" si="1787"/>
        <v>0</v>
      </c>
      <c r="AE371" s="490" t="s">
        <v>1823</v>
      </c>
      <c r="AF371" s="279">
        <v>0</v>
      </c>
      <c r="AG371" s="284">
        <v>0</v>
      </c>
      <c r="AH371" s="644">
        <f t="shared" si="1788"/>
        <v>0</v>
      </c>
      <c r="AI371" s="645" t="s">
        <v>1823</v>
      </c>
      <c r="AJ371" s="310"/>
      <c r="AK371" s="523">
        <v>0</v>
      </c>
      <c r="AL371" s="524">
        <v>0</v>
      </c>
      <c r="AM371" s="239">
        <f t="shared" si="1789"/>
        <v>0</v>
      </c>
      <c r="AN371" s="252" t="s">
        <v>1823</v>
      </c>
      <c r="AO371" s="529">
        <f t="shared" si="1790"/>
        <v>0</v>
      </c>
      <c r="AP371" s="530" t="s">
        <v>1823</v>
      </c>
      <c r="AQ371" s="239">
        <f t="shared" si="1791"/>
        <v>0</v>
      </c>
      <c r="AR371" s="242" t="s">
        <v>1823</v>
      </c>
      <c r="AS371" s="239">
        <f t="shared" si="1792"/>
        <v>0</v>
      </c>
      <c r="AT371" s="242" t="s">
        <v>1823</v>
      </c>
      <c r="AU371" s="229">
        <v>0</v>
      </c>
      <c r="AV371" s="230">
        <v>0</v>
      </c>
      <c r="AW371" s="229">
        <v>0</v>
      </c>
      <c r="AX371" s="230">
        <v>0</v>
      </c>
      <c r="AY371" s="239">
        <f t="shared" si="1793"/>
        <v>0</v>
      </c>
      <c r="AZ371" s="242" t="s">
        <v>1823</v>
      </c>
      <c r="BA371" s="229">
        <v>0</v>
      </c>
      <c r="BB371" s="230">
        <v>0</v>
      </c>
      <c r="BC371" s="239">
        <f t="shared" si="1794"/>
        <v>0</v>
      </c>
      <c r="BD371" s="242" t="s">
        <v>1823</v>
      </c>
      <c r="BE371" s="229">
        <v>0</v>
      </c>
      <c r="BF371" s="230">
        <v>0</v>
      </c>
      <c r="BG371" s="241">
        <v>0</v>
      </c>
      <c r="BH371" s="242" t="s">
        <v>1823</v>
      </c>
      <c r="BI371" s="241">
        <v>0</v>
      </c>
      <c r="BJ371" s="242" t="s">
        <v>1823</v>
      </c>
      <c r="BK371" s="241">
        <v>0</v>
      </c>
      <c r="BL371" s="242" t="s">
        <v>1823</v>
      </c>
      <c r="BM371" s="241">
        <v>0</v>
      </c>
      <c r="BN371" s="242" t="s">
        <v>1823</v>
      </c>
      <c r="BO371" s="267"/>
      <c r="BP371" s="248"/>
      <c r="BQ371" s="249"/>
      <c r="BR371" s="248"/>
      <c r="BS371" s="249"/>
      <c r="BT371" s="248"/>
      <c r="BU371" s="249"/>
      <c r="BV371" s="248"/>
      <c r="BW371" s="249"/>
      <c r="BX371" s="248"/>
      <c r="BY371" s="249"/>
      <c r="BZ371" s="248"/>
      <c r="CA371" s="249"/>
      <c r="CB371" s="250"/>
      <c r="CC371" s="238"/>
      <c r="CD371" s="238"/>
      <c r="CE371" s="363"/>
      <c r="CF371" s="363"/>
      <c r="CQ371" s="240"/>
      <c r="CT371" s="437"/>
      <c r="CU371" s="437"/>
      <c r="CV371" s="437"/>
      <c r="CW371" s="437"/>
      <c r="CX371" s="437"/>
      <c r="CY371" s="437"/>
      <c r="CZ371" s="437"/>
      <c r="DA371" s="437">
        <f t="shared" si="1751"/>
        <v>4</v>
      </c>
      <c r="DB371" s="437"/>
      <c r="DC371" s="437"/>
      <c r="DD371" s="437"/>
      <c r="DE371" s="437"/>
      <c r="DF371" s="437"/>
      <c r="DG371" s="496"/>
      <c r="DH371" s="496"/>
      <c r="DI371" s="496"/>
      <c r="DJ371" s="496"/>
      <c r="DK371" s="437"/>
      <c r="DL371" s="633"/>
      <c r="DM371" s="633"/>
      <c r="DO371" s="447"/>
      <c r="DP371" s="447"/>
      <c r="DQ371" s="447"/>
      <c r="DR371" s="447"/>
      <c r="DS371" s="447"/>
      <c r="DT371" s="447"/>
      <c r="DU371" s="447"/>
      <c r="DV371" s="447"/>
      <c r="DW371" s="447"/>
      <c r="DX371" s="447"/>
      <c r="DY371" s="447"/>
      <c r="DZ371" s="447"/>
      <c r="EA371" s="447"/>
      <c r="EB371" s="447"/>
      <c r="EC371" s="447"/>
      <c r="ED371" s="447"/>
      <c r="EE371" s="240"/>
    </row>
    <row r="372" spans="1:135" ht="16.5">
      <c r="A372" s="51"/>
      <c r="D372" s="222" t="s">
        <v>1777</v>
      </c>
      <c r="E372" s="51" t="s">
        <v>1042</v>
      </c>
      <c r="F372" s="216" t="s">
        <v>1090</v>
      </c>
      <c r="G372" s="411" t="s">
        <v>1783</v>
      </c>
      <c r="H372" s="241">
        <v>0</v>
      </c>
      <c r="I372" s="242" t="s">
        <v>1823</v>
      </c>
      <c r="J372" s="225">
        <v>0</v>
      </c>
      <c r="K372" s="227">
        <v>0</v>
      </c>
      <c r="L372" s="241">
        <f>+N372</f>
        <v>0</v>
      </c>
      <c r="M372" s="242" t="s">
        <v>1823</v>
      </c>
      <c r="N372" s="241">
        <f>+P372</f>
        <v>0</v>
      </c>
      <c r="O372" s="242" t="s">
        <v>1823</v>
      </c>
      <c r="P372" s="226">
        <v>0</v>
      </c>
      <c r="Q372" s="227">
        <v>1</v>
      </c>
      <c r="R372" s="166" t="s">
        <v>1823</v>
      </c>
      <c r="S372" s="253">
        <f>+U372</f>
        <v>2</v>
      </c>
      <c r="T372" s="226">
        <v>0</v>
      </c>
      <c r="U372" s="226">
        <v>2</v>
      </c>
      <c r="V372" s="523">
        <v>0</v>
      </c>
      <c r="W372" s="524">
        <v>2</v>
      </c>
      <c r="X372" s="226">
        <v>0</v>
      </c>
      <c r="Y372" s="227">
        <v>0</v>
      </c>
      <c r="Z372" s="257">
        <f t="shared" si="1786"/>
        <v>0</v>
      </c>
      <c r="AA372" s="645" t="s">
        <v>1823</v>
      </c>
      <c r="AB372" s="279">
        <v>0</v>
      </c>
      <c r="AC372" s="284">
        <v>0</v>
      </c>
      <c r="AD372" s="257">
        <f t="shared" si="1787"/>
        <v>0</v>
      </c>
      <c r="AE372" s="490" t="s">
        <v>1823</v>
      </c>
      <c r="AF372" s="279">
        <v>0</v>
      </c>
      <c r="AG372" s="284">
        <v>0</v>
      </c>
      <c r="AH372" s="644">
        <f t="shared" si="1788"/>
        <v>0</v>
      </c>
      <c r="AI372" s="645" t="s">
        <v>1823</v>
      </c>
      <c r="AJ372" s="310"/>
      <c r="AK372" s="523">
        <v>0</v>
      </c>
      <c r="AL372" s="524">
        <v>0</v>
      </c>
      <c r="AM372" s="239">
        <f t="shared" si="1789"/>
        <v>0</v>
      </c>
      <c r="AN372" s="252" t="s">
        <v>1823</v>
      </c>
      <c r="AO372" s="529">
        <f t="shared" si="1790"/>
        <v>0</v>
      </c>
      <c r="AP372" s="530" t="s">
        <v>1823</v>
      </c>
      <c r="AQ372" s="239">
        <f t="shared" si="1791"/>
        <v>0</v>
      </c>
      <c r="AR372" s="242" t="s">
        <v>1823</v>
      </c>
      <c r="AS372" s="229">
        <v>0</v>
      </c>
      <c r="AT372" s="230">
        <v>0</v>
      </c>
      <c r="AU372" s="229">
        <v>0</v>
      </c>
      <c r="AV372" s="230">
        <v>0</v>
      </c>
      <c r="AW372" s="229">
        <v>0</v>
      </c>
      <c r="AX372" s="230">
        <v>0</v>
      </c>
      <c r="AY372" s="239">
        <f t="shared" si="1793"/>
        <v>0</v>
      </c>
      <c r="AZ372" s="242" t="s">
        <v>1823</v>
      </c>
      <c r="BA372" s="229">
        <v>0</v>
      </c>
      <c r="BB372" s="230">
        <v>0</v>
      </c>
      <c r="BC372" s="239">
        <f t="shared" si="1794"/>
        <v>0</v>
      </c>
      <c r="BD372" s="242" t="s">
        <v>1823</v>
      </c>
      <c r="BE372" s="229">
        <v>0</v>
      </c>
      <c r="BF372" s="230">
        <v>0</v>
      </c>
      <c r="BG372" s="241">
        <v>0</v>
      </c>
      <c r="BH372" s="242" t="s">
        <v>1823</v>
      </c>
      <c r="BI372" s="241">
        <v>0</v>
      </c>
      <c r="BJ372" s="242" t="s">
        <v>1823</v>
      </c>
      <c r="BK372" s="241">
        <v>0</v>
      </c>
      <c r="BL372" s="242" t="s">
        <v>1823</v>
      </c>
      <c r="BM372" s="241">
        <v>0</v>
      </c>
      <c r="BN372" s="242" t="s">
        <v>1823</v>
      </c>
      <c r="BO372" s="267"/>
      <c r="BP372" s="248"/>
      <c r="BQ372" s="249"/>
      <c r="BR372" s="248"/>
      <c r="BS372" s="249"/>
      <c r="BT372" s="248"/>
      <c r="BU372" s="249"/>
      <c r="BV372" s="248"/>
      <c r="BW372" s="249"/>
      <c r="BX372" s="248"/>
      <c r="BY372" s="249"/>
      <c r="BZ372" s="248"/>
      <c r="CA372" s="249"/>
      <c r="CB372" s="250"/>
      <c r="CC372" s="238"/>
      <c r="CD372" s="238"/>
      <c r="CE372" s="363"/>
      <c r="CF372" s="363"/>
      <c r="CQ372" s="240"/>
      <c r="CT372" s="437"/>
      <c r="CU372" s="437"/>
      <c r="CV372" s="437"/>
      <c r="CW372" s="437"/>
      <c r="CX372" s="437"/>
      <c r="CY372" s="437"/>
      <c r="CZ372" s="437"/>
      <c r="DA372" s="437"/>
      <c r="DB372" s="437"/>
      <c r="DC372" s="437"/>
      <c r="DD372" s="437"/>
      <c r="DE372" s="437"/>
      <c r="DF372" s="437"/>
      <c r="DG372" s="496"/>
      <c r="DH372" s="496"/>
      <c r="DI372" s="496"/>
      <c r="DJ372" s="496"/>
      <c r="DK372" s="437"/>
      <c r="DL372" s="633"/>
      <c r="DM372" s="633"/>
      <c r="DO372" s="447"/>
      <c r="DP372" s="447"/>
      <c r="DQ372" s="447"/>
      <c r="DR372" s="447"/>
      <c r="DS372" s="447"/>
      <c r="DT372" s="447"/>
      <c r="DU372" s="447"/>
      <c r="DV372" s="447"/>
      <c r="DW372" s="447"/>
      <c r="DX372" s="447"/>
      <c r="DY372" s="447"/>
      <c r="DZ372" s="447"/>
      <c r="EA372" s="447"/>
      <c r="EB372" s="447"/>
      <c r="EC372" s="447"/>
      <c r="ED372" s="447"/>
      <c r="EE372" s="240"/>
    </row>
    <row r="373" spans="1:135" ht="16.5">
      <c r="A373" s="51"/>
      <c r="D373" s="222" t="s">
        <v>1777</v>
      </c>
      <c r="E373" s="51" t="s">
        <v>1042</v>
      </c>
      <c r="F373" s="216" t="s">
        <v>1090</v>
      </c>
      <c r="G373" s="411" t="s">
        <v>1786</v>
      </c>
      <c r="H373" s="241">
        <v>0</v>
      </c>
      <c r="I373" s="242" t="s">
        <v>1823</v>
      </c>
      <c r="J373" s="225">
        <v>0</v>
      </c>
      <c r="K373" s="227">
        <v>0</v>
      </c>
      <c r="L373" s="241">
        <f>+J373</f>
        <v>0</v>
      </c>
      <c r="M373" s="242" t="s">
        <v>1823</v>
      </c>
      <c r="N373" s="241">
        <f>+L373</f>
        <v>0</v>
      </c>
      <c r="O373" s="242" t="s">
        <v>1823</v>
      </c>
      <c r="P373" s="226">
        <v>4</v>
      </c>
      <c r="Q373" s="227">
        <v>0</v>
      </c>
      <c r="R373" s="225">
        <v>3</v>
      </c>
      <c r="S373" s="227">
        <v>0</v>
      </c>
      <c r="T373" s="226">
        <v>2</v>
      </c>
      <c r="U373" s="226">
        <v>0</v>
      </c>
      <c r="V373" s="523">
        <v>3</v>
      </c>
      <c r="W373" s="524">
        <v>0</v>
      </c>
      <c r="X373" s="226">
        <v>0</v>
      </c>
      <c r="Y373" s="227">
        <v>0</v>
      </c>
      <c r="Z373" s="257">
        <f t="shared" si="1786"/>
        <v>0</v>
      </c>
      <c r="AA373" s="645" t="s">
        <v>1823</v>
      </c>
      <c r="AB373" s="279">
        <v>0</v>
      </c>
      <c r="AC373" s="284">
        <v>0</v>
      </c>
      <c r="AD373" s="257">
        <f t="shared" si="1787"/>
        <v>0</v>
      </c>
      <c r="AE373" s="490" t="s">
        <v>1823</v>
      </c>
      <c r="AF373" s="279">
        <v>0</v>
      </c>
      <c r="AG373" s="284">
        <v>0</v>
      </c>
      <c r="AH373" s="644">
        <f t="shared" si="1788"/>
        <v>0</v>
      </c>
      <c r="AI373" s="645" t="s">
        <v>1823</v>
      </c>
      <c r="AJ373" s="310">
        <v>42216</v>
      </c>
      <c r="AK373" s="523">
        <v>0</v>
      </c>
      <c r="AL373" s="524">
        <v>0</v>
      </c>
      <c r="AM373" s="239">
        <f t="shared" si="1789"/>
        <v>0</v>
      </c>
      <c r="AN373" s="252" t="s">
        <v>1823</v>
      </c>
      <c r="AO373" s="529">
        <f t="shared" si="1790"/>
        <v>0</v>
      </c>
      <c r="AP373" s="530" t="s">
        <v>1823</v>
      </c>
      <c r="AQ373" s="239">
        <f t="shared" si="1791"/>
        <v>0</v>
      </c>
      <c r="AR373" s="242" t="s">
        <v>1823</v>
      </c>
      <c r="AS373" s="229">
        <v>0</v>
      </c>
      <c r="AT373" s="230">
        <v>0</v>
      </c>
      <c r="AU373" s="229">
        <v>0</v>
      </c>
      <c r="AV373" s="230">
        <v>0</v>
      </c>
      <c r="AW373" s="239">
        <f t="shared" ref="AW373" si="1795">+AY373</f>
        <v>0</v>
      </c>
      <c r="AX373" s="242" t="s">
        <v>1823</v>
      </c>
      <c r="AY373" s="239">
        <f t="shared" si="1793"/>
        <v>0</v>
      </c>
      <c r="AZ373" s="242" t="s">
        <v>1823</v>
      </c>
      <c r="BA373" s="229">
        <v>0</v>
      </c>
      <c r="BB373" s="230">
        <v>0</v>
      </c>
      <c r="BC373" s="239">
        <f t="shared" si="1794"/>
        <v>0</v>
      </c>
      <c r="BD373" s="242" t="s">
        <v>1823</v>
      </c>
      <c r="BE373" s="229">
        <v>0</v>
      </c>
      <c r="BF373" s="230">
        <v>0</v>
      </c>
      <c r="BG373" s="241">
        <v>0</v>
      </c>
      <c r="BH373" s="242" t="s">
        <v>1823</v>
      </c>
      <c r="BI373" s="241">
        <v>0</v>
      </c>
      <c r="BJ373" s="242" t="s">
        <v>1823</v>
      </c>
      <c r="BK373" s="241">
        <v>0</v>
      </c>
      <c r="BL373" s="242" t="s">
        <v>1823</v>
      </c>
      <c r="BM373" s="241">
        <v>0</v>
      </c>
      <c r="BN373" s="242" t="s">
        <v>1823</v>
      </c>
      <c r="BO373" s="267"/>
      <c r="BP373" s="248"/>
      <c r="BQ373" s="249"/>
      <c r="BR373" s="248"/>
      <c r="BS373" s="249"/>
      <c r="BT373" s="248"/>
      <c r="BU373" s="249"/>
      <c r="BV373" s="248"/>
      <c r="BW373" s="249"/>
      <c r="BX373" s="248"/>
      <c r="BY373" s="249"/>
      <c r="BZ373" s="248"/>
      <c r="CA373" s="249"/>
      <c r="CB373" s="250"/>
      <c r="CC373" s="238"/>
      <c r="CD373" s="238"/>
      <c r="CE373" s="363"/>
      <c r="CF373" s="363"/>
      <c r="CQ373" s="240"/>
      <c r="CT373" s="437"/>
      <c r="CU373" s="437"/>
      <c r="CV373" s="437"/>
      <c r="CW373" s="437"/>
      <c r="CX373" s="437"/>
      <c r="CY373" s="437"/>
      <c r="CZ373" s="437"/>
      <c r="DA373" s="437"/>
      <c r="DB373" s="437"/>
      <c r="DC373" s="437"/>
      <c r="DD373" s="437"/>
      <c r="DE373" s="437"/>
      <c r="DF373" s="437"/>
      <c r="DG373" s="496"/>
      <c r="DH373" s="496"/>
      <c r="DI373" s="496"/>
      <c r="DJ373" s="496"/>
      <c r="DK373" s="437"/>
      <c r="DL373" s="633"/>
      <c r="DM373" s="633"/>
      <c r="DO373" s="447"/>
      <c r="DP373" s="447"/>
      <c r="DQ373" s="447"/>
      <c r="DR373" s="447"/>
      <c r="DS373" s="447"/>
      <c r="DT373" s="447"/>
      <c r="DU373" s="447"/>
      <c r="DV373" s="447"/>
      <c r="DW373" s="447"/>
      <c r="DX373" s="447"/>
      <c r="DY373" s="447"/>
      <c r="DZ373" s="447"/>
      <c r="EA373" s="447"/>
      <c r="EB373" s="447"/>
      <c r="EC373" s="447"/>
      <c r="ED373" s="447"/>
      <c r="EE373" s="240"/>
    </row>
    <row r="374" spans="1:135" ht="16.5">
      <c r="D374" s="222" t="s">
        <v>1777</v>
      </c>
      <c r="E374" s="51" t="s">
        <v>1042</v>
      </c>
      <c r="F374" s="216" t="s">
        <v>1090</v>
      </c>
      <c r="G374" s="411" t="s">
        <v>1787</v>
      </c>
      <c r="H374" s="241">
        <v>0</v>
      </c>
      <c r="I374" s="242" t="s">
        <v>1823</v>
      </c>
      <c r="J374" s="225">
        <v>1</v>
      </c>
      <c r="K374" s="227">
        <v>0</v>
      </c>
      <c r="L374" s="241">
        <f t="shared" ref="L374:L379" si="1796">+J374</f>
        <v>1</v>
      </c>
      <c r="M374" s="242" t="s">
        <v>1823</v>
      </c>
      <c r="N374" s="241">
        <f t="shared" ref="N374:N379" si="1797">+L374</f>
        <v>1</v>
      </c>
      <c r="O374" s="242" t="s">
        <v>1823</v>
      </c>
      <c r="P374" s="52">
        <v>1</v>
      </c>
      <c r="Q374" s="163">
        <v>0</v>
      </c>
      <c r="R374" s="225">
        <v>1</v>
      </c>
      <c r="S374" s="227">
        <v>0</v>
      </c>
      <c r="T374" s="226">
        <v>1</v>
      </c>
      <c r="U374" s="226">
        <v>0</v>
      </c>
      <c r="V374" s="523">
        <v>1</v>
      </c>
      <c r="W374" s="524">
        <v>0</v>
      </c>
      <c r="X374" s="226">
        <v>0</v>
      </c>
      <c r="Y374" s="227">
        <v>0</v>
      </c>
      <c r="Z374" s="257">
        <f t="shared" si="1786"/>
        <v>0</v>
      </c>
      <c r="AA374" s="645" t="s">
        <v>1823</v>
      </c>
      <c r="AB374" s="279">
        <v>0</v>
      </c>
      <c r="AC374" s="284">
        <v>0</v>
      </c>
      <c r="AD374" s="257">
        <f t="shared" si="1787"/>
        <v>0</v>
      </c>
      <c r="AE374" s="490" t="s">
        <v>1823</v>
      </c>
      <c r="AF374" s="279">
        <v>0</v>
      </c>
      <c r="AG374" s="284">
        <v>0</v>
      </c>
      <c r="AH374" s="644">
        <f t="shared" si="1788"/>
        <v>0</v>
      </c>
      <c r="AI374" s="645" t="s">
        <v>1823</v>
      </c>
      <c r="AK374" s="523">
        <v>0</v>
      </c>
      <c r="AL374" s="524">
        <v>0</v>
      </c>
      <c r="AM374" s="239">
        <f t="shared" ref="AM374" si="1798">+AK374</f>
        <v>0</v>
      </c>
      <c r="AN374" s="252" t="s">
        <v>1823</v>
      </c>
      <c r="AO374" s="529">
        <f t="shared" ref="AO374" si="1799">+AM374</f>
        <v>0</v>
      </c>
      <c r="AP374" s="530" t="s">
        <v>1823</v>
      </c>
      <c r="AQ374" s="239">
        <f t="shared" ref="AQ374" si="1800">+AS374</f>
        <v>0</v>
      </c>
      <c r="AR374" s="242" t="s">
        <v>1823</v>
      </c>
      <c r="AS374" s="229">
        <v>0</v>
      </c>
      <c r="AT374" s="230">
        <v>0</v>
      </c>
      <c r="AU374" s="229">
        <v>0</v>
      </c>
      <c r="AV374" s="230">
        <v>0</v>
      </c>
      <c r="AW374" s="239">
        <f t="shared" ref="AW374:AW379" si="1801">+AY374</f>
        <v>0</v>
      </c>
      <c r="AX374" s="242" t="s">
        <v>1823</v>
      </c>
      <c r="AY374" s="239">
        <f t="shared" ref="AY374:AY379" si="1802">+BA374</f>
        <v>0</v>
      </c>
      <c r="AZ374" s="242" t="s">
        <v>1823</v>
      </c>
      <c r="BA374" s="229">
        <v>0</v>
      </c>
      <c r="BB374" s="230">
        <v>0</v>
      </c>
      <c r="BC374" s="239">
        <f t="shared" ref="BC374:BC379" si="1803">+BE374</f>
        <v>0</v>
      </c>
      <c r="BD374" s="242" t="s">
        <v>1823</v>
      </c>
      <c r="BE374" s="229">
        <v>0</v>
      </c>
      <c r="BF374" s="230">
        <v>0</v>
      </c>
      <c r="BG374" s="241">
        <v>0</v>
      </c>
      <c r="BH374" s="242" t="s">
        <v>1823</v>
      </c>
      <c r="BI374" s="241">
        <v>0</v>
      </c>
      <c r="BJ374" s="242" t="s">
        <v>1823</v>
      </c>
      <c r="BK374" s="241">
        <v>0</v>
      </c>
      <c r="BL374" s="242" t="s">
        <v>1823</v>
      </c>
      <c r="BM374" s="241">
        <v>0</v>
      </c>
      <c r="BN374" s="242" t="s">
        <v>1823</v>
      </c>
    </row>
    <row r="375" spans="1:135" ht="16.5">
      <c r="A375" s="51"/>
      <c r="D375" s="222" t="s">
        <v>1777</v>
      </c>
      <c r="E375" s="51" t="s">
        <v>1042</v>
      </c>
      <c r="F375" s="216" t="s">
        <v>1090</v>
      </c>
      <c r="G375" s="411" t="s">
        <v>1782</v>
      </c>
      <c r="H375" s="241">
        <v>0</v>
      </c>
      <c r="I375" s="242" t="s">
        <v>1823</v>
      </c>
      <c r="J375" s="225">
        <v>1</v>
      </c>
      <c r="K375" s="227">
        <v>0</v>
      </c>
      <c r="L375" s="241">
        <f t="shared" si="1796"/>
        <v>1</v>
      </c>
      <c r="M375" s="242" t="s">
        <v>1823</v>
      </c>
      <c r="N375" s="241">
        <f t="shared" si="1797"/>
        <v>1</v>
      </c>
      <c r="O375" s="242" t="s">
        <v>1823</v>
      </c>
      <c r="P375" s="226">
        <v>2</v>
      </c>
      <c r="Q375" s="227">
        <v>0</v>
      </c>
      <c r="R375" s="225">
        <v>1</v>
      </c>
      <c r="S375" s="227">
        <v>0</v>
      </c>
      <c r="T375" s="226">
        <v>2</v>
      </c>
      <c r="U375" s="226">
        <v>0</v>
      </c>
      <c r="V375" s="523">
        <v>2</v>
      </c>
      <c r="W375" s="524">
        <v>0</v>
      </c>
      <c r="X375" s="226">
        <v>1</v>
      </c>
      <c r="Y375" s="227">
        <v>0</v>
      </c>
      <c r="Z375" s="257">
        <f t="shared" si="1786"/>
        <v>0</v>
      </c>
      <c r="AA375" s="645" t="s">
        <v>1823</v>
      </c>
      <c r="AB375" s="279">
        <v>0</v>
      </c>
      <c r="AC375" s="284">
        <v>0</v>
      </c>
      <c r="AD375" s="257">
        <f t="shared" si="1787"/>
        <v>0</v>
      </c>
      <c r="AE375" s="490" t="s">
        <v>1823</v>
      </c>
      <c r="AF375" s="279">
        <v>0</v>
      </c>
      <c r="AG375" s="284">
        <v>0</v>
      </c>
      <c r="AH375" s="644">
        <f t="shared" si="1788"/>
        <v>0</v>
      </c>
      <c r="AI375" s="645" t="s">
        <v>1823</v>
      </c>
      <c r="AJ375" s="310"/>
      <c r="AK375" s="523">
        <v>0</v>
      </c>
      <c r="AL375" s="524">
        <v>0</v>
      </c>
      <c r="AM375" s="239">
        <f t="shared" ref="AM375:AM379" si="1804">+AK375</f>
        <v>0</v>
      </c>
      <c r="AN375" s="252" t="s">
        <v>1823</v>
      </c>
      <c r="AO375" s="529">
        <f t="shared" ref="AO375:AO379" si="1805">+AM375</f>
        <v>0</v>
      </c>
      <c r="AP375" s="530" t="s">
        <v>1823</v>
      </c>
      <c r="AQ375" s="239">
        <f t="shared" ref="AQ375:AQ379" si="1806">+AS375</f>
        <v>0</v>
      </c>
      <c r="AR375" s="242" t="s">
        <v>1823</v>
      </c>
      <c r="AS375" s="229">
        <v>0</v>
      </c>
      <c r="AT375" s="230">
        <v>0</v>
      </c>
      <c r="AU375" s="229">
        <v>0</v>
      </c>
      <c r="AV375" s="230">
        <v>0</v>
      </c>
      <c r="AW375" s="239">
        <f t="shared" si="1801"/>
        <v>0</v>
      </c>
      <c r="AX375" s="242" t="s">
        <v>1823</v>
      </c>
      <c r="AY375" s="239">
        <f t="shared" si="1802"/>
        <v>0</v>
      </c>
      <c r="AZ375" s="242" t="s">
        <v>1823</v>
      </c>
      <c r="BA375" s="229">
        <v>0</v>
      </c>
      <c r="BB375" s="230">
        <v>0</v>
      </c>
      <c r="BC375" s="239">
        <f t="shared" si="1803"/>
        <v>0</v>
      </c>
      <c r="BD375" s="242" t="s">
        <v>1823</v>
      </c>
      <c r="BE375" s="229">
        <v>0</v>
      </c>
      <c r="BF375" s="230">
        <v>0</v>
      </c>
      <c r="BG375" s="241">
        <v>0</v>
      </c>
      <c r="BH375" s="242" t="s">
        <v>1823</v>
      </c>
      <c r="BI375" s="241">
        <v>0</v>
      </c>
      <c r="BJ375" s="242" t="s">
        <v>1823</v>
      </c>
      <c r="BK375" s="241">
        <v>0</v>
      </c>
      <c r="BL375" s="242" t="s">
        <v>1823</v>
      </c>
      <c r="BM375" s="241">
        <v>0</v>
      </c>
      <c r="BN375" s="242" t="s">
        <v>1823</v>
      </c>
      <c r="BO375" s="267"/>
      <c r="BP375" s="248"/>
      <c r="BQ375" s="249"/>
      <c r="BR375" s="248"/>
      <c r="BS375" s="249"/>
      <c r="BT375" s="248"/>
      <c r="BU375" s="249"/>
      <c r="BV375" s="248"/>
      <c r="BW375" s="249"/>
      <c r="BX375" s="248"/>
      <c r="BY375" s="249"/>
      <c r="BZ375" s="248"/>
      <c r="CA375" s="249"/>
      <c r="CB375" s="250"/>
      <c r="CC375" s="238"/>
      <c r="CD375" s="238"/>
      <c r="CE375" s="363"/>
      <c r="CF375" s="363"/>
      <c r="CQ375" s="240"/>
      <c r="CT375" s="437"/>
      <c r="CU375" s="437"/>
      <c r="CV375" s="437"/>
      <c r="CW375" s="437"/>
      <c r="CX375" s="437"/>
      <c r="CY375" s="437"/>
      <c r="CZ375" s="437"/>
      <c r="DA375" s="437"/>
      <c r="DB375" s="437"/>
      <c r="DC375" s="437"/>
      <c r="DD375" s="437"/>
      <c r="DE375" s="437"/>
      <c r="DF375" s="437"/>
      <c r="DG375" s="496"/>
      <c r="DH375" s="496"/>
      <c r="DI375" s="496"/>
      <c r="DJ375" s="496"/>
      <c r="DK375" s="437"/>
      <c r="DL375" s="633"/>
      <c r="DM375" s="633"/>
      <c r="DO375" s="447"/>
      <c r="DP375" s="447"/>
      <c r="DQ375" s="447"/>
      <c r="DR375" s="447"/>
      <c r="DS375" s="447"/>
      <c r="DT375" s="447"/>
      <c r="DU375" s="447"/>
      <c r="DV375" s="447"/>
      <c r="DW375" s="447"/>
      <c r="DX375" s="447"/>
      <c r="DY375" s="447"/>
      <c r="DZ375" s="447"/>
      <c r="EA375" s="447"/>
      <c r="EB375" s="447"/>
      <c r="EC375" s="447"/>
      <c r="ED375" s="447"/>
      <c r="EE375" s="240"/>
    </row>
    <row r="376" spans="1:135" ht="16.5">
      <c r="A376" s="51"/>
      <c r="D376" s="222" t="s">
        <v>1777</v>
      </c>
      <c r="E376" s="51" t="s">
        <v>1042</v>
      </c>
      <c r="F376" s="216" t="s">
        <v>1090</v>
      </c>
      <c r="G376" s="411" t="s">
        <v>1785</v>
      </c>
      <c r="H376" s="241">
        <v>0</v>
      </c>
      <c r="I376" s="242" t="s">
        <v>1823</v>
      </c>
      <c r="J376" s="241">
        <v>0</v>
      </c>
      <c r="K376" s="242" t="s">
        <v>1823</v>
      </c>
      <c r="L376" s="241">
        <f t="shared" si="1796"/>
        <v>0</v>
      </c>
      <c r="M376" s="242" t="s">
        <v>1823</v>
      </c>
      <c r="N376" s="241">
        <f t="shared" si="1797"/>
        <v>0</v>
      </c>
      <c r="O376" s="242" t="s">
        <v>1823</v>
      </c>
      <c r="P376" s="226">
        <v>0</v>
      </c>
      <c r="Q376" s="227">
        <v>0</v>
      </c>
      <c r="R376" s="225">
        <v>0</v>
      </c>
      <c r="S376" s="227">
        <v>0</v>
      </c>
      <c r="T376" s="226">
        <v>0</v>
      </c>
      <c r="U376" s="226">
        <v>0</v>
      </c>
      <c r="V376" s="523">
        <v>0</v>
      </c>
      <c r="W376" s="524">
        <v>0</v>
      </c>
      <c r="X376" s="226">
        <v>0</v>
      </c>
      <c r="Y376" s="227">
        <v>0</v>
      </c>
      <c r="Z376" s="257">
        <f t="shared" si="1786"/>
        <v>0</v>
      </c>
      <c r="AA376" s="645" t="s">
        <v>1823</v>
      </c>
      <c r="AB376" s="279">
        <v>0</v>
      </c>
      <c r="AC376" s="284">
        <v>0</v>
      </c>
      <c r="AD376" s="257">
        <f t="shared" si="1787"/>
        <v>0</v>
      </c>
      <c r="AE376" s="490" t="s">
        <v>1823</v>
      </c>
      <c r="AF376" s="279">
        <v>0</v>
      </c>
      <c r="AG376" s="284">
        <v>0</v>
      </c>
      <c r="AH376" s="644">
        <f t="shared" si="1788"/>
        <v>0</v>
      </c>
      <c r="AI376" s="645" t="s">
        <v>1823</v>
      </c>
      <c r="AJ376" s="310">
        <v>42216</v>
      </c>
      <c r="AK376" s="523">
        <v>0</v>
      </c>
      <c r="AL376" s="524">
        <v>0</v>
      </c>
      <c r="AM376" s="239">
        <f t="shared" si="1804"/>
        <v>0</v>
      </c>
      <c r="AN376" s="252" t="s">
        <v>1823</v>
      </c>
      <c r="AO376" s="529">
        <f t="shared" si="1805"/>
        <v>0</v>
      </c>
      <c r="AP376" s="530" t="s">
        <v>1823</v>
      </c>
      <c r="AQ376" s="239">
        <f t="shared" si="1806"/>
        <v>0</v>
      </c>
      <c r="AR376" s="242" t="s">
        <v>1823</v>
      </c>
      <c r="AS376" s="239">
        <f t="shared" ref="AS376" si="1807">+AU376</f>
        <v>0</v>
      </c>
      <c r="AT376" s="242" t="s">
        <v>1823</v>
      </c>
      <c r="AU376" s="229">
        <v>0</v>
      </c>
      <c r="AV376" s="230">
        <v>0</v>
      </c>
      <c r="AW376" s="239">
        <f t="shared" si="1801"/>
        <v>0</v>
      </c>
      <c r="AX376" s="242" t="s">
        <v>1823</v>
      </c>
      <c r="AY376" s="239">
        <f t="shared" si="1802"/>
        <v>0</v>
      </c>
      <c r="AZ376" s="242" t="s">
        <v>1823</v>
      </c>
      <c r="BA376" s="229">
        <v>0</v>
      </c>
      <c r="BB376" s="230">
        <v>0</v>
      </c>
      <c r="BC376" s="239">
        <f t="shared" si="1803"/>
        <v>0</v>
      </c>
      <c r="BD376" s="242" t="s">
        <v>1823</v>
      </c>
      <c r="BE376" s="229">
        <v>0</v>
      </c>
      <c r="BF376" s="230">
        <v>0</v>
      </c>
      <c r="BG376" s="241">
        <v>0</v>
      </c>
      <c r="BH376" s="242" t="s">
        <v>1823</v>
      </c>
      <c r="BI376" s="241">
        <v>0</v>
      </c>
      <c r="BJ376" s="242" t="s">
        <v>1823</v>
      </c>
      <c r="BK376" s="241">
        <v>0</v>
      </c>
      <c r="BL376" s="242" t="s">
        <v>1823</v>
      </c>
      <c r="BM376" s="241">
        <v>0</v>
      </c>
      <c r="BN376" s="242" t="s">
        <v>1823</v>
      </c>
      <c r="BO376" s="267"/>
      <c r="BP376" s="248"/>
      <c r="BQ376" s="249"/>
      <c r="BR376" s="248"/>
      <c r="BS376" s="249"/>
      <c r="BT376" s="248"/>
      <c r="BU376" s="249"/>
      <c r="BV376" s="248"/>
      <c r="BW376" s="249"/>
      <c r="BX376" s="248"/>
      <c r="BY376" s="249"/>
      <c r="BZ376" s="248"/>
      <c r="CA376" s="249"/>
      <c r="CB376" s="250"/>
      <c r="CC376" s="238"/>
      <c r="CD376" s="238"/>
      <c r="CE376" s="363"/>
      <c r="CF376" s="363"/>
      <c r="CQ376" s="240"/>
      <c r="CT376" s="437"/>
      <c r="CU376" s="437"/>
      <c r="CV376" s="437"/>
      <c r="CW376" s="437"/>
      <c r="CX376" s="437"/>
      <c r="CY376" s="437"/>
      <c r="CZ376" s="437"/>
      <c r="DA376" s="437"/>
      <c r="DB376" s="437"/>
      <c r="DC376" s="437"/>
      <c r="DD376" s="437"/>
      <c r="DE376" s="437"/>
      <c r="DF376" s="437"/>
      <c r="DG376" s="496"/>
      <c r="DH376" s="496"/>
      <c r="DI376" s="496"/>
      <c r="DJ376" s="496"/>
      <c r="DK376" s="437"/>
      <c r="DL376" s="633"/>
      <c r="DM376" s="633"/>
      <c r="DO376" s="447"/>
      <c r="DP376" s="447"/>
      <c r="DQ376" s="447"/>
      <c r="DR376" s="447"/>
      <c r="DS376" s="447"/>
      <c r="DT376" s="447"/>
      <c r="DU376" s="447"/>
      <c r="DV376" s="447"/>
      <c r="DW376" s="447"/>
      <c r="DX376" s="447"/>
      <c r="DY376" s="447"/>
      <c r="DZ376" s="447"/>
      <c r="EA376" s="447"/>
      <c r="EB376" s="447"/>
      <c r="EC376" s="447"/>
      <c r="ED376" s="447"/>
      <c r="EE376" s="240"/>
    </row>
    <row r="377" spans="1:135" ht="16.5">
      <c r="A377" s="51"/>
      <c r="D377" s="222" t="s">
        <v>1777</v>
      </c>
      <c r="E377" s="51" t="s">
        <v>1042</v>
      </c>
      <c r="F377" s="216" t="s">
        <v>1090</v>
      </c>
      <c r="G377" s="411" t="s">
        <v>1788</v>
      </c>
      <c r="H377" s="241">
        <v>0</v>
      </c>
      <c r="I377" s="242" t="s">
        <v>1823</v>
      </c>
      <c r="J377" s="225">
        <v>0</v>
      </c>
      <c r="K377" s="227">
        <v>0</v>
      </c>
      <c r="L377" s="241">
        <f t="shared" si="1796"/>
        <v>0</v>
      </c>
      <c r="M377" s="242" t="s">
        <v>1823</v>
      </c>
      <c r="N377" s="241">
        <f t="shared" si="1797"/>
        <v>0</v>
      </c>
      <c r="O377" s="242" t="s">
        <v>1823</v>
      </c>
      <c r="P377" s="226">
        <v>0</v>
      </c>
      <c r="Q377" s="227">
        <v>0</v>
      </c>
      <c r="R377" s="225"/>
      <c r="S377" s="227"/>
      <c r="T377" s="226">
        <v>1</v>
      </c>
      <c r="U377" s="226">
        <v>0</v>
      </c>
      <c r="V377" s="523">
        <v>1</v>
      </c>
      <c r="W377" s="524">
        <v>2</v>
      </c>
      <c r="X377" s="226">
        <v>0</v>
      </c>
      <c r="Y377" s="227">
        <v>0</v>
      </c>
      <c r="Z377" s="257">
        <f t="shared" si="1786"/>
        <v>0</v>
      </c>
      <c r="AA377" s="645" t="s">
        <v>1823</v>
      </c>
      <c r="AB377" s="279">
        <v>0</v>
      </c>
      <c r="AC377" s="284">
        <v>0</v>
      </c>
      <c r="AD377" s="257">
        <f t="shared" si="1787"/>
        <v>0</v>
      </c>
      <c r="AE377" s="490" t="s">
        <v>1823</v>
      </c>
      <c r="AF377" s="279">
        <v>0</v>
      </c>
      <c r="AG377" s="284">
        <v>0</v>
      </c>
      <c r="AH377" s="644">
        <f t="shared" si="1788"/>
        <v>0</v>
      </c>
      <c r="AI377" s="645" t="s">
        <v>1823</v>
      </c>
      <c r="AJ377" s="310"/>
      <c r="AK377" s="523">
        <v>0</v>
      </c>
      <c r="AL377" s="524">
        <v>0</v>
      </c>
      <c r="AM377" s="239">
        <f t="shared" si="1804"/>
        <v>0</v>
      </c>
      <c r="AN377" s="252" t="s">
        <v>1823</v>
      </c>
      <c r="AO377" s="529">
        <f t="shared" si="1805"/>
        <v>0</v>
      </c>
      <c r="AP377" s="530" t="s">
        <v>1823</v>
      </c>
      <c r="AQ377" s="239">
        <f t="shared" si="1806"/>
        <v>0</v>
      </c>
      <c r="AR377" s="242" t="s">
        <v>1823</v>
      </c>
      <c r="AS377" s="229">
        <v>0</v>
      </c>
      <c r="AT377" s="230">
        <v>0</v>
      </c>
      <c r="AU377" s="229">
        <v>0</v>
      </c>
      <c r="AV377" s="230">
        <v>0</v>
      </c>
      <c r="AW377" s="239">
        <f t="shared" si="1801"/>
        <v>0</v>
      </c>
      <c r="AX377" s="242" t="s">
        <v>1823</v>
      </c>
      <c r="AY377" s="239">
        <f t="shared" si="1802"/>
        <v>0</v>
      </c>
      <c r="AZ377" s="242" t="s">
        <v>1823</v>
      </c>
      <c r="BA377" s="229">
        <v>0</v>
      </c>
      <c r="BB377" s="230">
        <v>0</v>
      </c>
      <c r="BC377" s="239">
        <f t="shared" si="1803"/>
        <v>0</v>
      </c>
      <c r="BD377" s="242" t="s">
        <v>1823</v>
      </c>
      <c r="BE377" s="229">
        <v>0</v>
      </c>
      <c r="BF377" s="230">
        <v>0</v>
      </c>
      <c r="BG377" s="241">
        <v>0</v>
      </c>
      <c r="BH377" s="242" t="s">
        <v>1823</v>
      </c>
      <c r="BI377" s="241">
        <v>0</v>
      </c>
      <c r="BJ377" s="242" t="s">
        <v>1823</v>
      </c>
      <c r="BK377" s="241">
        <v>0</v>
      </c>
      <c r="BL377" s="242" t="s">
        <v>1823</v>
      </c>
      <c r="BM377" s="241">
        <v>0</v>
      </c>
      <c r="BN377" s="242" t="s">
        <v>1823</v>
      </c>
      <c r="BO377" s="267"/>
      <c r="BP377" s="248"/>
      <c r="BQ377" s="249"/>
      <c r="BR377" s="248"/>
      <c r="BS377" s="249"/>
      <c r="BT377" s="248"/>
      <c r="BU377" s="249"/>
      <c r="BV377" s="248"/>
      <c r="BW377" s="249"/>
      <c r="BX377" s="248"/>
      <c r="BY377" s="249"/>
      <c r="BZ377" s="248"/>
      <c r="CA377" s="249"/>
      <c r="CB377" s="250"/>
      <c r="CC377" s="238"/>
      <c r="CD377" s="238"/>
      <c r="CE377" s="363"/>
      <c r="CF377" s="363"/>
      <c r="CQ377" s="240"/>
      <c r="CT377" s="437"/>
      <c r="CU377" s="437"/>
      <c r="CV377" s="437"/>
      <c r="CW377" s="437"/>
      <c r="CX377" s="437"/>
      <c r="CY377" s="437"/>
      <c r="CZ377" s="437"/>
      <c r="DA377" s="437"/>
      <c r="DB377" s="437"/>
      <c r="DC377" s="437"/>
      <c r="DD377" s="437"/>
      <c r="DE377" s="437"/>
      <c r="DF377" s="437"/>
      <c r="DG377" s="496"/>
      <c r="DH377" s="496"/>
      <c r="DI377" s="496"/>
      <c r="DJ377" s="496"/>
      <c r="DK377" s="437"/>
      <c r="DL377" s="633"/>
      <c r="DM377" s="633"/>
      <c r="DO377" s="447"/>
      <c r="DP377" s="447"/>
      <c r="DQ377" s="447"/>
      <c r="DR377" s="447"/>
      <c r="DS377" s="447"/>
      <c r="DT377" s="447"/>
      <c r="DU377" s="447"/>
      <c r="DV377" s="447"/>
      <c r="DW377" s="447"/>
      <c r="DX377" s="447"/>
      <c r="DY377" s="447"/>
      <c r="DZ377" s="447"/>
      <c r="EA377" s="447"/>
      <c r="EB377" s="447"/>
      <c r="EC377" s="447"/>
      <c r="ED377" s="447"/>
      <c r="EE377" s="240"/>
    </row>
    <row r="378" spans="1:135" ht="16.5">
      <c r="A378" s="51"/>
      <c r="D378" s="222" t="s">
        <v>1777</v>
      </c>
      <c r="E378" s="51" t="s">
        <v>1042</v>
      </c>
      <c r="F378" s="216" t="s">
        <v>1090</v>
      </c>
      <c r="G378" s="411" t="s">
        <v>1789</v>
      </c>
      <c r="H378" s="241">
        <v>0</v>
      </c>
      <c r="I378" s="242" t="s">
        <v>1823</v>
      </c>
      <c r="J378" s="241">
        <v>0</v>
      </c>
      <c r="K378" s="242" t="s">
        <v>1823</v>
      </c>
      <c r="L378" s="241">
        <f t="shared" si="1796"/>
        <v>0</v>
      </c>
      <c r="M378" s="242" t="s">
        <v>1823</v>
      </c>
      <c r="N378" s="241">
        <f t="shared" si="1797"/>
        <v>0</v>
      </c>
      <c r="O378" s="242" t="s">
        <v>1823</v>
      </c>
      <c r="P378" s="226">
        <v>0</v>
      </c>
      <c r="Q378" s="227">
        <v>2</v>
      </c>
      <c r="R378" s="225">
        <v>0</v>
      </c>
      <c r="S378" s="227">
        <v>2</v>
      </c>
      <c r="T378" s="226">
        <v>0</v>
      </c>
      <c r="U378" s="226">
        <v>2</v>
      </c>
      <c r="V378" s="523">
        <v>0</v>
      </c>
      <c r="W378" s="524">
        <v>2</v>
      </c>
      <c r="X378" s="226">
        <v>0</v>
      </c>
      <c r="Y378" s="227">
        <v>0</v>
      </c>
      <c r="Z378" s="257">
        <f t="shared" si="1786"/>
        <v>0</v>
      </c>
      <c r="AA378" s="645" t="s">
        <v>1823</v>
      </c>
      <c r="AB378" s="279">
        <v>0</v>
      </c>
      <c r="AC378" s="284">
        <v>0</v>
      </c>
      <c r="AD378" s="257">
        <f t="shared" si="1787"/>
        <v>0</v>
      </c>
      <c r="AE378" s="490" t="s">
        <v>1823</v>
      </c>
      <c r="AF378" s="279">
        <v>0</v>
      </c>
      <c r="AG378" s="284">
        <v>0</v>
      </c>
      <c r="AH378" s="644">
        <f t="shared" si="1788"/>
        <v>0</v>
      </c>
      <c r="AI378" s="645" t="s">
        <v>1823</v>
      </c>
      <c r="AJ378" s="310"/>
      <c r="AK378" s="523">
        <v>0</v>
      </c>
      <c r="AL378" s="524">
        <v>0</v>
      </c>
      <c r="AM378" s="239">
        <f t="shared" si="1804"/>
        <v>0</v>
      </c>
      <c r="AN378" s="252" t="s">
        <v>1823</v>
      </c>
      <c r="AO378" s="529">
        <f t="shared" si="1805"/>
        <v>0</v>
      </c>
      <c r="AP378" s="530" t="s">
        <v>1823</v>
      </c>
      <c r="AQ378" s="239">
        <f t="shared" si="1806"/>
        <v>0</v>
      </c>
      <c r="AR378" s="242" t="s">
        <v>1823</v>
      </c>
      <c r="AS378" s="239">
        <f t="shared" ref="AS378:AS379" si="1808">+AU378</f>
        <v>0</v>
      </c>
      <c r="AT378" s="242" t="s">
        <v>1823</v>
      </c>
      <c r="AU378" s="229">
        <v>0</v>
      </c>
      <c r="AV378" s="230">
        <v>0</v>
      </c>
      <c r="AW378" s="239">
        <f t="shared" si="1801"/>
        <v>0</v>
      </c>
      <c r="AX378" s="242" t="s">
        <v>1823</v>
      </c>
      <c r="AY378" s="239">
        <f t="shared" si="1802"/>
        <v>0</v>
      </c>
      <c r="AZ378" s="242" t="s">
        <v>1823</v>
      </c>
      <c r="BA378" s="229">
        <v>0</v>
      </c>
      <c r="BB378" s="230">
        <v>0</v>
      </c>
      <c r="BC378" s="239">
        <f t="shared" si="1803"/>
        <v>0</v>
      </c>
      <c r="BD378" s="242" t="s">
        <v>1823</v>
      </c>
      <c r="BE378" s="229">
        <v>0</v>
      </c>
      <c r="BF378" s="230">
        <v>0</v>
      </c>
      <c r="BG378" s="241">
        <v>0</v>
      </c>
      <c r="BH378" s="242" t="s">
        <v>1823</v>
      </c>
      <c r="BI378" s="241">
        <v>0</v>
      </c>
      <c r="BJ378" s="242" t="s">
        <v>1823</v>
      </c>
      <c r="BK378" s="241">
        <v>0</v>
      </c>
      <c r="BL378" s="242" t="s">
        <v>1823</v>
      </c>
      <c r="BM378" s="241">
        <v>0</v>
      </c>
      <c r="BN378" s="242" t="s">
        <v>1823</v>
      </c>
      <c r="BO378" s="267"/>
      <c r="BP378" s="248"/>
      <c r="BQ378" s="249"/>
      <c r="BR378" s="248"/>
      <c r="BS378" s="249"/>
      <c r="BT378" s="248"/>
      <c r="BU378" s="249"/>
      <c r="BV378" s="248"/>
      <c r="BW378" s="249"/>
      <c r="BX378" s="248"/>
      <c r="BY378" s="249"/>
      <c r="BZ378" s="248"/>
      <c r="CA378" s="249"/>
      <c r="CB378" s="250"/>
      <c r="CC378" s="238"/>
      <c r="CD378" s="238"/>
      <c r="CE378" s="363"/>
      <c r="CF378" s="363"/>
      <c r="CQ378" s="240"/>
      <c r="CT378" s="437"/>
      <c r="CU378" s="437"/>
      <c r="CV378" s="437"/>
      <c r="CW378" s="437"/>
      <c r="CX378" s="437"/>
      <c r="CY378" s="437"/>
      <c r="CZ378" s="437"/>
      <c r="DA378" s="437"/>
      <c r="DB378" s="437"/>
      <c r="DC378" s="437"/>
      <c r="DD378" s="437"/>
      <c r="DE378" s="437"/>
      <c r="DF378" s="437"/>
      <c r="DG378" s="496"/>
      <c r="DH378" s="496"/>
      <c r="DI378" s="496"/>
      <c r="DJ378" s="496"/>
      <c r="DK378" s="437"/>
      <c r="DL378" s="633"/>
      <c r="DM378" s="633"/>
      <c r="DO378" s="447"/>
      <c r="DP378" s="447"/>
      <c r="DQ378" s="447"/>
      <c r="DR378" s="447"/>
      <c r="DS378" s="447"/>
      <c r="DT378" s="447"/>
      <c r="DU378" s="447"/>
      <c r="DV378" s="447"/>
      <c r="DW378" s="447"/>
      <c r="DX378" s="447"/>
      <c r="DY378" s="447"/>
      <c r="DZ378" s="447"/>
      <c r="EA378" s="447"/>
      <c r="EB378" s="447"/>
      <c r="EC378" s="447"/>
      <c r="ED378" s="447"/>
      <c r="EE378" s="240"/>
    </row>
    <row r="379" spans="1:135" ht="16.5">
      <c r="A379" s="51"/>
      <c r="D379" s="222" t="s">
        <v>1777</v>
      </c>
      <c r="E379" s="51" t="s">
        <v>1042</v>
      </c>
      <c r="F379" s="216" t="s">
        <v>1090</v>
      </c>
      <c r="G379" s="411" t="s">
        <v>1790</v>
      </c>
      <c r="H379" s="241">
        <v>0</v>
      </c>
      <c r="I379" s="242" t="s">
        <v>1823</v>
      </c>
      <c r="J379" s="241">
        <v>0</v>
      </c>
      <c r="K379" s="242" t="s">
        <v>1823</v>
      </c>
      <c r="L379" s="241">
        <f t="shared" si="1796"/>
        <v>0</v>
      </c>
      <c r="M379" s="242" t="s">
        <v>1823</v>
      </c>
      <c r="N379" s="241">
        <f t="shared" si="1797"/>
        <v>0</v>
      </c>
      <c r="O379" s="242" t="s">
        <v>1823</v>
      </c>
      <c r="P379" s="226">
        <v>1</v>
      </c>
      <c r="Q379" s="227">
        <v>0</v>
      </c>
      <c r="R379" s="225">
        <v>0</v>
      </c>
      <c r="S379" s="227">
        <v>0</v>
      </c>
      <c r="T379" s="226">
        <v>1</v>
      </c>
      <c r="U379" s="226">
        <v>0</v>
      </c>
      <c r="V379" s="523">
        <v>1</v>
      </c>
      <c r="W379" s="524">
        <v>0</v>
      </c>
      <c r="X379" s="226">
        <v>0</v>
      </c>
      <c r="Y379" s="227">
        <v>0</v>
      </c>
      <c r="Z379" s="257">
        <f t="shared" si="1786"/>
        <v>0</v>
      </c>
      <c r="AA379" s="645" t="s">
        <v>1823</v>
      </c>
      <c r="AB379" s="279">
        <v>0</v>
      </c>
      <c r="AC379" s="284">
        <v>0</v>
      </c>
      <c r="AD379" s="257">
        <f t="shared" si="1787"/>
        <v>0</v>
      </c>
      <c r="AE379" s="490" t="s">
        <v>1823</v>
      </c>
      <c r="AF379" s="279">
        <v>0</v>
      </c>
      <c r="AG379" s="284">
        <v>0</v>
      </c>
      <c r="AH379" s="644">
        <f t="shared" si="1788"/>
        <v>0</v>
      </c>
      <c r="AI379" s="645" t="s">
        <v>1823</v>
      </c>
      <c r="AJ379" s="310"/>
      <c r="AK379" s="523">
        <v>0</v>
      </c>
      <c r="AL379" s="524">
        <v>0</v>
      </c>
      <c r="AM379" s="239">
        <f t="shared" si="1804"/>
        <v>0</v>
      </c>
      <c r="AN379" s="252" t="s">
        <v>1823</v>
      </c>
      <c r="AO379" s="529">
        <f t="shared" si="1805"/>
        <v>0</v>
      </c>
      <c r="AP379" s="530" t="s">
        <v>1823</v>
      </c>
      <c r="AQ379" s="239">
        <f t="shared" si="1806"/>
        <v>0</v>
      </c>
      <c r="AR379" s="242" t="s">
        <v>1823</v>
      </c>
      <c r="AS379" s="239">
        <f t="shared" si="1808"/>
        <v>0</v>
      </c>
      <c r="AT379" s="242" t="s">
        <v>1823</v>
      </c>
      <c r="AU379" s="229">
        <v>0</v>
      </c>
      <c r="AV379" s="230">
        <v>0</v>
      </c>
      <c r="AW379" s="239">
        <f t="shared" si="1801"/>
        <v>0</v>
      </c>
      <c r="AX379" s="242" t="s">
        <v>1823</v>
      </c>
      <c r="AY379" s="239">
        <f t="shared" si="1802"/>
        <v>0</v>
      </c>
      <c r="AZ379" s="242" t="s">
        <v>1823</v>
      </c>
      <c r="BA379" s="229">
        <v>0</v>
      </c>
      <c r="BB379" s="230">
        <v>0</v>
      </c>
      <c r="BC379" s="239">
        <f t="shared" si="1803"/>
        <v>0</v>
      </c>
      <c r="BD379" s="242" t="s">
        <v>1823</v>
      </c>
      <c r="BE379" s="229">
        <v>0</v>
      </c>
      <c r="BF379" s="230">
        <v>0</v>
      </c>
      <c r="BG379" s="241">
        <v>0</v>
      </c>
      <c r="BH379" s="242" t="s">
        <v>1823</v>
      </c>
      <c r="BI379" s="241">
        <v>0</v>
      </c>
      <c r="BJ379" s="242" t="s">
        <v>1823</v>
      </c>
      <c r="BK379" s="241">
        <v>0</v>
      </c>
      <c r="BL379" s="242" t="s">
        <v>1823</v>
      </c>
      <c r="BM379" s="241">
        <v>0</v>
      </c>
      <c r="BN379" s="242" t="s">
        <v>1823</v>
      </c>
      <c r="BO379" s="267"/>
      <c r="BP379" s="248"/>
      <c r="BQ379" s="249"/>
      <c r="BR379" s="248"/>
      <c r="BS379" s="249"/>
      <c r="BT379" s="248"/>
      <c r="BU379" s="249"/>
      <c r="BV379" s="248"/>
      <c r="BW379" s="249"/>
      <c r="BX379" s="248"/>
      <c r="BY379" s="249"/>
      <c r="BZ379" s="248"/>
      <c r="CA379" s="249"/>
      <c r="CB379" s="250"/>
      <c r="CC379" s="238"/>
      <c r="CD379" s="238"/>
      <c r="CE379" s="363"/>
      <c r="CF379" s="363"/>
      <c r="CQ379" s="240"/>
      <c r="CT379" s="437"/>
      <c r="CU379" s="437"/>
      <c r="CV379" s="437"/>
      <c r="CW379" s="437"/>
      <c r="CX379" s="437"/>
      <c r="CY379" s="437"/>
      <c r="CZ379" s="437"/>
      <c r="DA379" s="437"/>
      <c r="DB379" s="437"/>
      <c r="DC379" s="437"/>
      <c r="DD379" s="437"/>
      <c r="DE379" s="437"/>
      <c r="DF379" s="437"/>
      <c r="DG379" s="496"/>
      <c r="DH379" s="496"/>
      <c r="DI379" s="496"/>
      <c r="DJ379" s="496"/>
      <c r="DK379" s="437"/>
      <c r="DL379" s="633"/>
      <c r="DM379" s="633"/>
      <c r="DO379" s="447"/>
      <c r="DP379" s="447"/>
      <c r="DQ379" s="447"/>
      <c r="DR379" s="447"/>
      <c r="DS379" s="447"/>
      <c r="DT379" s="447"/>
      <c r="DU379" s="447"/>
      <c r="DV379" s="447"/>
      <c r="DW379" s="447"/>
      <c r="DX379" s="447"/>
      <c r="DY379" s="447"/>
      <c r="DZ379" s="447"/>
      <c r="EA379" s="447"/>
      <c r="EB379" s="447"/>
      <c r="EC379" s="447"/>
      <c r="ED379" s="447"/>
      <c r="EE379" s="240"/>
    </row>
    <row r="380" spans="1:135" ht="16.5">
      <c r="A380" s="51"/>
      <c r="D380" s="222" t="s">
        <v>1777</v>
      </c>
      <c r="E380" s="51" t="s">
        <v>1042</v>
      </c>
      <c r="F380" s="216" t="s">
        <v>1090</v>
      </c>
      <c r="G380" s="411" t="s">
        <v>1791</v>
      </c>
      <c r="H380" s="241">
        <v>0</v>
      </c>
      <c r="I380" s="242" t="s">
        <v>1823</v>
      </c>
      <c r="J380" s="241">
        <v>0</v>
      </c>
      <c r="K380" s="242" t="s">
        <v>1823</v>
      </c>
      <c r="L380" s="241">
        <f t="shared" ref="L380" si="1809">+J380</f>
        <v>0</v>
      </c>
      <c r="M380" s="242" t="s">
        <v>1823</v>
      </c>
      <c r="N380" s="241">
        <f t="shared" ref="N380" si="1810">+L380</f>
        <v>0</v>
      </c>
      <c r="O380" s="242" t="s">
        <v>1823</v>
      </c>
      <c r="P380" s="226">
        <v>0</v>
      </c>
      <c r="Q380" s="227">
        <v>1</v>
      </c>
      <c r="R380" s="225">
        <v>1</v>
      </c>
      <c r="S380" s="227">
        <v>1</v>
      </c>
      <c r="T380" s="226">
        <v>0</v>
      </c>
      <c r="U380" s="226">
        <v>0</v>
      </c>
      <c r="V380" s="523">
        <v>1</v>
      </c>
      <c r="W380" s="524">
        <v>0</v>
      </c>
      <c r="X380" s="226">
        <v>0</v>
      </c>
      <c r="Y380" s="227">
        <v>0</v>
      </c>
      <c r="Z380" s="257">
        <f t="shared" ref="Z380" si="1811">+AB380</f>
        <v>0</v>
      </c>
      <c r="AA380" s="645" t="s">
        <v>1823</v>
      </c>
      <c r="AB380" s="279">
        <v>0</v>
      </c>
      <c r="AC380" s="284">
        <v>0</v>
      </c>
      <c r="AD380" s="257">
        <f t="shared" ref="AD380" si="1812">+AF380</f>
        <v>0</v>
      </c>
      <c r="AE380" s="490" t="s">
        <v>1823</v>
      </c>
      <c r="AF380" s="279">
        <v>0</v>
      </c>
      <c r="AG380" s="284">
        <v>0</v>
      </c>
      <c r="AH380" s="644">
        <f t="shared" ref="AH380" si="1813">+AF380</f>
        <v>0</v>
      </c>
      <c r="AI380" s="645" t="s">
        <v>1823</v>
      </c>
      <c r="AJ380" s="310">
        <v>42216</v>
      </c>
      <c r="AK380" s="523">
        <v>0</v>
      </c>
      <c r="AL380" s="524">
        <v>0</v>
      </c>
      <c r="AM380" s="239">
        <f t="shared" ref="AM380" si="1814">+AK380</f>
        <v>0</v>
      </c>
      <c r="AN380" s="252" t="s">
        <v>1823</v>
      </c>
      <c r="AO380" s="529">
        <f t="shared" ref="AO380" si="1815">+AM380</f>
        <v>0</v>
      </c>
      <c r="AP380" s="530" t="s">
        <v>1823</v>
      </c>
      <c r="AQ380" s="239">
        <f t="shared" ref="AQ380" si="1816">+AS380</f>
        <v>0</v>
      </c>
      <c r="AR380" s="242" t="s">
        <v>1823</v>
      </c>
      <c r="AS380" s="239">
        <f t="shared" ref="AS380" si="1817">+AU380</f>
        <v>0</v>
      </c>
      <c r="AT380" s="242" t="s">
        <v>1823</v>
      </c>
      <c r="AU380" s="229">
        <v>0</v>
      </c>
      <c r="AV380" s="230">
        <v>0</v>
      </c>
      <c r="AW380" s="239">
        <f t="shared" ref="AW380" si="1818">+AY380</f>
        <v>0</v>
      </c>
      <c r="AX380" s="242" t="s">
        <v>1823</v>
      </c>
      <c r="AY380" s="239">
        <f t="shared" ref="AY380" si="1819">+BA380</f>
        <v>0</v>
      </c>
      <c r="AZ380" s="242" t="s">
        <v>1823</v>
      </c>
      <c r="BA380" s="229">
        <v>0</v>
      </c>
      <c r="BB380" s="230">
        <v>0</v>
      </c>
      <c r="BC380" s="239">
        <f t="shared" ref="BC380" si="1820">+BE380</f>
        <v>0</v>
      </c>
      <c r="BD380" s="242" t="s">
        <v>1823</v>
      </c>
      <c r="BE380" s="229">
        <v>0</v>
      </c>
      <c r="BF380" s="230">
        <v>0</v>
      </c>
      <c r="BG380" s="241">
        <v>0</v>
      </c>
      <c r="BH380" s="242" t="s">
        <v>1823</v>
      </c>
      <c r="BI380" s="241">
        <v>0</v>
      </c>
      <c r="BJ380" s="242" t="s">
        <v>1823</v>
      </c>
      <c r="BK380" s="241">
        <v>0</v>
      </c>
      <c r="BL380" s="242" t="s">
        <v>1823</v>
      </c>
      <c r="BM380" s="241">
        <v>0</v>
      </c>
      <c r="BN380" s="242" t="s">
        <v>1823</v>
      </c>
      <c r="BO380" s="267"/>
      <c r="BP380" s="248"/>
      <c r="BQ380" s="249"/>
      <c r="BR380" s="248"/>
      <c r="BS380" s="249"/>
      <c r="BT380" s="248"/>
      <c r="BU380" s="249"/>
      <c r="BV380" s="248"/>
      <c r="BW380" s="249"/>
      <c r="BX380" s="248"/>
      <c r="BY380" s="249"/>
      <c r="BZ380" s="248"/>
      <c r="CA380" s="249"/>
      <c r="CB380" s="250"/>
      <c r="CC380" s="238"/>
      <c r="CD380" s="238"/>
      <c r="CE380" s="363"/>
      <c r="CF380" s="363"/>
      <c r="CQ380" s="240"/>
      <c r="CT380" s="437"/>
      <c r="CU380" s="437"/>
      <c r="CV380" s="437"/>
      <c r="CW380" s="437"/>
      <c r="CX380" s="437"/>
      <c r="CY380" s="437"/>
      <c r="CZ380" s="437"/>
      <c r="DA380" s="437"/>
      <c r="DB380" s="437"/>
      <c r="DC380" s="437"/>
      <c r="DD380" s="437"/>
      <c r="DE380" s="437"/>
      <c r="DF380" s="437"/>
      <c r="DG380" s="496"/>
      <c r="DH380" s="496"/>
      <c r="DI380" s="496"/>
      <c r="DJ380" s="496"/>
      <c r="DK380" s="437"/>
      <c r="DL380" s="633"/>
      <c r="DM380" s="633"/>
      <c r="DO380" s="447"/>
      <c r="DP380" s="447"/>
      <c r="DQ380" s="447"/>
      <c r="DR380" s="447"/>
      <c r="DS380" s="447"/>
      <c r="DT380" s="447"/>
      <c r="DU380" s="447"/>
      <c r="DV380" s="447"/>
      <c r="DW380" s="447"/>
      <c r="DX380" s="447"/>
      <c r="DY380" s="447"/>
      <c r="DZ380" s="447"/>
      <c r="EA380" s="447"/>
      <c r="EB380" s="447"/>
      <c r="EC380" s="447"/>
      <c r="ED380" s="447"/>
      <c r="EE380" s="240"/>
    </row>
    <row r="381" spans="1:135" ht="16.5">
      <c r="A381" s="51" t="s">
        <v>1227</v>
      </c>
      <c r="B381" s="216" t="s">
        <v>31</v>
      </c>
      <c r="D381" s="222" t="s">
        <v>931</v>
      </c>
      <c r="E381" s="216" t="s">
        <v>1042</v>
      </c>
      <c r="F381" s="216" t="s">
        <v>1090</v>
      </c>
      <c r="G381" s="411" t="s">
        <v>1301</v>
      </c>
      <c r="H381" s="320">
        <v>1</v>
      </c>
      <c r="I381" s="227">
        <v>0</v>
      </c>
      <c r="J381" s="225">
        <v>0</v>
      </c>
      <c r="K381" s="227">
        <v>0</v>
      </c>
      <c r="L381" s="241">
        <v>0</v>
      </c>
      <c r="M381" s="242" t="s">
        <v>1823</v>
      </c>
      <c r="N381" s="241">
        <f t="shared" ref="N381" si="1821">+L381</f>
        <v>0</v>
      </c>
      <c r="O381" s="242" t="s">
        <v>1823</v>
      </c>
      <c r="P381" s="226">
        <v>0</v>
      </c>
      <c r="Q381" s="227">
        <v>0</v>
      </c>
      <c r="R381" s="241">
        <f>+T381</f>
        <v>0</v>
      </c>
      <c r="S381" s="242" t="s">
        <v>1823</v>
      </c>
      <c r="T381" s="226">
        <v>0</v>
      </c>
      <c r="U381" s="226">
        <v>0</v>
      </c>
      <c r="V381" s="523">
        <v>0</v>
      </c>
      <c r="W381" s="524">
        <v>0</v>
      </c>
      <c r="X381" s="226">
        <v>0</v>
      </c>
      <c r="Y381" s="226">
        <v>0</v>
      </c>
      <c r="Z381" s="644">
        <v>0</v>
      </c>
      <c r="AA381" s="645" t="s">
        <v>1823</v>
      </c>
      <c r="AB381" s="279">
        <v>0</v>
      </c>
      <c r="AC381" s="284">
        <v>0</v>
      </c>
      <c r="AD381" s="285">
        <v>0</v>
      </c>
      <c r="AE381" s="321">
        <v>0</v>
      </c>
      <c r="AF381" s="279">
        <v>0</v>
      </c>
      <c r="AG381" s="279">
        <v>0</v>
      </c>
      <c r="AH381" s="644">
        <f t="shared" ref="AH381" si="1822">+AF381</f>
        <v>0</v>
      </c>
      <c r="AI381" s="645" t="s">
        <v>1823</v>
      </c>
      <c r="AJ381" s="310">
        <v>42062</v>
      </c>
      <c r="AK381" s="523">
        <v>0</v>
      </c>
      <c r="AL381" s="524">
        <v>0</v>
      </c>
      <c r="AM381" s="239">
        <f t="shared" si="1761"/>
        <v>0</v>
      </c>
      <c r="AN381" s="252" t="s">
        <v>1823</v>
      </c>
      <c r="AO381" s="529">
        <f t="shared" ref="AO381" si="1823">+AM381</f>
        <v>0</v>
      </c>
      <c r="AP381" s="530" t="s">
        <v>1823</v>
      </c>
      <c r="AQ381" s="239">
        <f t="shared" ref="AQ381" si="1824">+AO381</f>
        <v>0</v>
      </c>
      <c r="AR381" s="242" t="s">
        <v>1823</v>
      </c>
      <c r="AS381" s="241">
        <f t="shared" ref="AS381" si="1825">+AQ381</f>
        <v>0</v>
      </c>
      <c r="AT381" s="242" t="s">
        <v>1823</v>
      </c>
      <c r="AU381" s="229">
        <v>0</v>
      </c>
      <c r="AV381" s="230">
        <v>0</v>
      </c>
      <c r="AW381" s="239">
        <f t="shared" ref="AW381:AW392" si="1826">+AY381</f>
        <v>0</v>
      </c>
      <c r="AX381" s="242" t="s">
        <v>1823</v>
      </c>
      <c r="AY381" s="239">
        <f t="shared" si="1757"/>
        <v>0</v>
      </c>
      <c r="AZ381" s="242" t="s">
        <v>1823</v>
      </c>
      <c r="BA381" s="229">
        <v>0</v>
      </c>
      <c r="BB381" s="229">
        <v>0</v>
      </c>
      <c r="BC381" s="241">
        <f t="shared" ref="BC381" si="1827">+BA381</f>
        <v>0</v>
      </c>
      <c r="BD381" s="242" t="s">
        <v>1823</v>
      </c>
      <c r="BE381" s="229">
        <v>0</v>
      </c>
      <c r="BF381" s="229">
        <v>0</v>
      </c>
      <c r="BG381" s="241">
        <v>0</v>
      </c>
      <c r="BH381" s="242" t="s">
        <v>1823</v>
      </c>
      <c r="BI381" s="241">
        <v>0</v>
      </c>
      <c r="BJ381" s="242" t="s">
        <v>1823</v>
      </c>
      <c r="BK381" s="241">
        <v>0</v>
      </c>
      <c r="BL381" s="242" t="s">
        <v>1823</v>
      </c>
      <c r="BM381" s="241">
        <v>0</v>
      </c>
      <c r="BN381" s="242" t="s">
        <v>1823</v>
      </c>
      <c r="BO381" s="267"/>
      <c r="BP381" s="248"/>
      <c r="BQ381" s="249"/>
      <c r="BR381" s="248"/>
      <c r="BS381" s="249"/>
      <c r="BT381" s="248"/>
      <c r="BU381" s="249"/>
      <c r="BV381" s="248"/>
      <c r="BW381" s="249"/>
      <c r="BX381" s="248"/>
      <c r="BY381" s="249"/>
      <c r="BZ381" s="248"/>
      <c r="CA381" s="249"/>
      <c r="CB381" s="236"/>
      <c r="CC381" s="238"/>
      <c r="CD381" s="238"/>
      <c r="CE381" s="363"/>
      <c r="CF381" s="363"/>
      <c r="CT381" s="437">
        <f t="shared" ref="CT381:CT413" si="1828">IF(I381="nd",+H381,+H381+I381)</f>
        <v>1</v>
      </c>
      <c r="CU381" s="437">
        <f t="shared" ref="CU381:CU402" si="1829">IF(K381="nd",+J381,+J381+K381)</f>
        <v>0</v>
      </c>
      <c r="CV381" s="437">
        <f>IF(M381="nd",+L381,+L381+M381)</f>
        <v>0</v>
      </c>
      <c r="CW381" s="437">
        <f>IF(O381="nd",+N381,+N381+O381)</f>
        <v>0</v>
      </c>
      <c r="CX381" s="437">
        <f t="shared" ref="CX381:CX412" si="1830">IF(Q381="nd",+P381,+P381+Q381)</f>
        <v>0</v>
      </c>
      <c r="CY381" s="437">
        <f>IF(S381="nd",+R381,+R381+S381)</f>
        <v>0</v>
      </c>
      <c r="CZ381" s="437">
        <f t="shared" ref="CZ381:CZ412" si="1831">IF(U381="nd",+T381,+T381+U381)</f>
        <v>0</v>
      </c>
      <c r="DA381" s="437">
        <f t="shared" ref="DA381:DA412" si="1832">IF(W381="nd",+V381,+V381+W381)</f>
        <v>0</v>
      </c>
      <c r="DB381" s="437">
        <f t="shared" ref="DB381:DB402" si="1833">IF(Y381="nd",+X381,+X381+Y381)</f>
        <v>0</v>
      </c>
      <c r="DC381" s="437">
        <f t="shared" ref="DC381:DC402" si="1834">IF(AA381="nd",+Z381,+Z381+AA381)</f>
        <v>0</v>
      </c>
      <c r="DD381" s="437">
        <f t="shared" ref="DD381:DD413" si="1835">IF(AC381="nd",+AB381,+AB381+AC381)</f>
        <v>0</v>
      </c>
      <c r="DE381" s="437">
        <f t="shared" ref="DE381:DE412" si="1836">IF(AE381="nd",+AD381,+AD381+AE381)</f>
        <v>0</v>
      </c>
      <c r="DF381" s="437">
        <f t="shared" ref="DF381:DF412" si="1837">IF(AG381="nd",+AF381,+AF381+AG381)</f>
        <v>0</v>
      </c>
      <c r="DG381" s="496">
        <f t="shared" ref="DG381:DG412" si="1838">IF(AI381="nd",+AH381,+AH381+AI381)</f>
        <v>0</v>
      </c>
      <c r="DH381" s="496">
        <f t="shared" ref="DH381:DH412" si="1839">IF(AL381="nd",+AK381,+AK381+AL381)</f>
        <v>0</v>
      </c>
      <c r="DI381" s="496">
        <f t="shared" ref="DI381:DI400" si="1840">IF(AN381="nd",+AM381,+AM381+AN381)</f>
        <v>0</v>
      </c>
      <c r="DJ381" s="496">
        <f t="shared" ref="DJ381:DJ409" si="1841">IF(AP381="nd",+AO381,+AO381+AP381)</f>
        <v>0</v>
      </c>
      <c r="DK381" s="437">
        <f t="shared" ref="DK381:DK412" si="1842">IF(AR381="nd",+AQ381,+AQ381+AR381)</f>
        <v>0</v>
      </c>
      <c r="DL381" s="633"/>
      <c r="DM381" s="633"/>
      <c r="DO381" s="447" t="e">
        <f>+CV381-CU381+DO366</f>
        <v>#REF!</v>
      </c>
      <c r="DP381" s="447" t="e">
        <f>+CW381-CV381+DP366</f>
        <v>#REF!</v>
      </c>
      <c r="DQ381" s="447" t="e">
        <f>+CX381-CW381+DQ366</f>
        <v>#REF!</v>
      </c>
      <c r="DR381" s="447" t="e">
        <f>+CY381-CX381+DR366</f>
        <v>#VALUE!</v>
      </c>
      <c r="DS381" s="447" t="e">
        <f>+CY381-CW381+DS366</f>
        <v>#VALUE!</v>
      </c>
      <c r="DT381" s="447" t="e">
        <f>+CZ381-CY381+DT366</f>
        <v>#VALUE!</v>
      </c>
      <c r="DU381" s="447" t="e">
        <f>+DA381-CZ381+DU366</f>
        <v>#REF!</v>
      </c>
      <c r="DV381" s="447" t="e">
        <f>+DB381-DA381+DV366</f>
        <v>#REF!</v>
      </c>
      <c r="DW381" s="447" t="e">
        <f>+DC381-DB381+DW366</f>
        <v>#REF!</v>
      </c>
      <c r="DX381" s="447" t="e">
        <f>+DD381-DB381+DX366</f>
        <v>#REF!</v>
      </c>
      <c r="DY381" s="447" t="e">
        <f>+DE381-DD381+DY366</f>
        <v>#REF!</v>
      </c>
      <c r="DZ381" s="447" t="e">
        <f>+DF381-DE381+DZ366</f>
        <v>#REF!</v>
      </c>
      <c r="EA381" s="447" t="e">
        <f>+DG381-DF381+EA366</f>
        <v>#VALUE!</v>
      </c>
      <c r="EB381" s="447" t="e">
        <f>+DH381-DI381+EB366</f>
        <v>#REF!</v>
      </c>
      <c r="EC381" s="447" t="e">
        <f>+DI381-DG381+EC366</f>
        <v>#VALUE!</v>
      </c>
      <c r="ED381" s="447" t="e">
        <f>+DJ381-DI381+ED366</f>
        <v>#REF!</v>
      </c>
      <c r="EE381" s="240" t="e">
        <f>+DK381-DJ381+EE366</f>
        <v>#REF!</v>
      </c>
    </row>
    <row r="382" spans="1:135" ht="16.5">
      <c r="A382" s="51" t="s">
        <v>1227</v>
      </c>
      <c r="B382" s="216" t="s">
        <v>31</v>
      </c>
      <c r="D382" s="222" t="s">
        <v>931</v>
      </c>
      <c r="E382" s="216" t="s">
        <v>1042</v>
      </c>
      <c r="F382" s="216" t="s">
        <v>1090</v>
      </c>
      <c r="G382" s="411" t="s">
        <v>1302</v>
      </c>
      <c r="H382" s="320">
        <v>5</v>
      </c>
      <c r="I382" s="4">
        <v>5</v>
      </c>
      <c r="J382" s="225">
        <v>0</v>
      </c>
      <c r="K382" s="227">
        <v>0</v>
      </c>
      <c r="L382" s="241">
        <v>0</v>
      </c>
      <c r="M382" s="242" t="s">
        <v>1823</v>
      </c>
      <c r="N382" s="241">
        <f t="shared" ref="N382" si="1843">+L382</f>
        <v>0</v>
      </c>
      <c r="O382" s="242" t="s">
        <v>1823</v>
      </c>
      <c r="P382" s="226">
        <v>0</v>
      </c>
      <c r="Q382" s="227">
        <v>0</v>
      </c>
      <c r="R382" s="241">
        <f>+T382</f>
        <v>0</v>
      </c>
      <c r="S382" s="242" t="s">
        <v>1823</v>
      </c>
      <c r="T382" s="226">
        <v>0</v>
      </c>
      <c r="U382" s="226">
        <v>0</v>
      </c>
      <c r="V382" s="523">
        <v>0</v>
      </c>
      <c r="W382" s="524">
        <v>0</v>
      </c>
      <c r="X382" s="226">
        <v>0</v>
      </c>
      <c r="Y382" s="226">
        <v>0</v>
      </c>
      <c r="Z382" s="644">
        <v>0</v>
      </c>
      <c r="AA382" s="645" t="s">
        <v>1823</v>
      </c>
      <c r="AB382" s="279">
        <v>0</v>
      </c>
      <c r="AC382" s="284">
        <v>0</v>
      </c>
      <c r="AD382" s="285">
        <v>0</v>
      </c>
      <c r="AE382" s="321">
        <v>0</v>
      </c>
      <c r="AF382" s="279">
        <v>0</v>
      </c>
      <c r="AG382" s="279">
        <v>0</v>
      </c>
      <c r="AH382" s="644">
        <f t="shared" ref="AH382" si="1844">+AF382</f>
        <v>0</v>
      </c>
      <c r="AI382" s="645" t="s">
        <v>1823</v>
      </c>
      <c r="AJ382" s="310">
        <v>42062</v>
      </c>
      <c r="AK382" s="523">
        <v>0</v>
      </c>
      <c r="AL382" s="524">
        <v>0</v>
      </c>
      <c r="AM382" s="239">
        <f t="shared" ref="AM382" si="1845">+AK382</f>
        <v>0</v>
      </c>
      <c r="AN382" s="252" t="s">
        <v>1823</v>
      </c>
      <c r="AO382" s="529">
        <f t="shared" ref="AO382" si="1846">+AM382</f>
        <v>0</v>
      </c>
      <c r="AP382" s="530" t="s">
        <v>1823</v>
      </c>
      <c r="AQ382" s="239">
        <f t="shared" ref="AQ382" si="1847">+AO382</f>
        <v>0</v>
      </c>
      <c r="AR382" s="242" t="s">
        <v>1823</v>
      </c>
      <c r="AS382" s="241">
        <f t="shared" ref="AS382" si="1848">+AQ382</f>
        <v>0</v>
      </c>
      <c r="AT382" s="242" t="s">
        <v>1823</v>
      </c>
      <c r="AU382" s="229">
        <v>0</v>
      </c>
      <c r="AV382" s="230">
        <v>0</v>
      </c>
      <c r="AW382" s="239">
        <f t="shared" si="1826"/>
        <v>0</v>
      </c>
      <c r="AX382" s="242" t="s">
        <v>1823</v>
      </c>
      <c r="AY382" s="239">
        <f t="shared" si="1757"/>
        <v>0</v>
      </c>
      <c r="AZ382" s="242" t="s">
        <v>1823</v>
      </c>
      <c r="BA382" s="229">
        <v>0</v>
      </c>
      <c r="BB382" s="229">
        <v>0</v>
      </c>
      <c r="BC382" s="241">
        <f t="shared" ref="BC382" si="1849">+BA382</f>
        <v>0</v>
      </c>
      <c r="BD382" s="242" t="s">
        <v>1823</v>
      </c>
      <c r="BE382" s="229">
        <v>0</v>
      </c>
      <c r="BF382" s="229">
        <v>0</v>
      </c>
      <c r="BG382" s="241">
        <v>0</v>
      </c>
      <c r="BH382" s="242" t="s">
        <v>1823</v>
      </c>
      <c r="BI382" s="241">
        <v>0</v>
      </c>
      <c r="BJ382" s="242" t="s">
        <v>1823</v>
      </c>
      <c r="BK382" s="241">
        <v>0</v>
      </c>
      <c r="BL382" s="242" t="s">
        <v>1823</v>
      </c>
      <c r="BM382" s="241">
        <v>0</v>
      </c>
      <c r="BN382" s="242" t="s">
        <v>1823</v>
      </c>
      <c r="BO382" s="267"/>
      <c r="BP382" s="248"/>
      <c r="BQ382" s="249"/>
      <c r="BR382" s="248"/>
      <c r="BS382" s="249"/>
      <c r="BT382" s="248"/>
      <c r="BU382" s="249"/>
      <c r="BV382" s="248"/>
      <c r="BW382" s="249"/>
      <c r="BX382" s="248"/>
      <c r="BY382" s="249"/>
      <c r="BZ382" s="248"/>
      <c r="CA382" s="249"/>
      <c r="CB382" s="236"/>
      <c r="CC382" s="238"/>
      <c r="CD382" s="238"/>
      <c r="CE382" s="363"/>
      <c r="CF382" s="363"/>
      <c r="CT382" s="437">
        <f t="shared" si="1828"/>
        <v>10</v>
      </c>
      <c r="CU382" s="437">
        <f t="shared" si="1829"/>
        <v>0</v>
      </c>
      <c r="CV382" s="437">
        <f>IF(M382="nd",+L382,+L382+M382)</f>
        <v>0</v>
      </c>
      <c r="CW382" s="437">
        <f>IF(O382="nd",+N382,+N382+O382)</f>
        <v>0</v>
      </c>
      <c r="CX382" s="437">
        <f t="shared" si="1830"/>
        <v>0</v>
      </c>
      <c r="CY382" s="437">
        <f>IF(S382="nd",+R382,+R382+S382)</f>
        <v>0</v>
      </c>
      <c r="CZ382" s="437">
        <f t="shared" si="1831"/>
        <v>0</v>
      </c>
      <c r="DA382" s="437">
        <f t="shared" si="1832"/>
        <v>0</v>
      </c>
      <c r="DB382" s="437">
        <f t="shared" si="1833"/>
        <v>0</v>
      </c>
      <c r="DC382" s="437">
        <f t="shared" si="1834"/>
        <v>0</v>
      </c>
      <c r="DD382" s="437">
        <f t="shared" si="1835"/>
        <v>0</v>
      </c>
      <c r="DE382" s="437">
        <f t="shared" si="1836"/>
        <v>0</v>
      </c>
      <c r="DF382" s="437">
        <f t="shared" si="1837"/>
        <v>0</v>
      </c>
      <c r="DG382" s="496">
        <f t="shared" si="1838"/>
        <v>0</v>
      </c>
      <c r="DH382" s="496">
        <f t="shared" si="1839"/>
        <v>0</v>
      </c>
      <c r="DI382" s="496">
        <f t="shared" si="1840"/>
        <v>0</v>
      </c>
      <c r="DJ382" s="496">
        <f t="shared" si="1841"/>
        <v>0</v>
      </c>
      <c r="DK382" s="437">
        <f t="shared" si="1842"/>
        <v>0</v>
      </c>
      <c r="DL382" s="633"/>
      <c r="DM382" s="633"/>
      <c r="DO382" s="447" t="e">
        <f t="shared" si="1665"/>
        <v>#REF!</v>
      </c>
      <c r="DP382" s="447" t="e">
        <f t="shared" si="1666"/>
        <v>#REF!</v>
      </c>
      <c r="DQ382" s="447" t="e">
        <f t="shared" si="1667"/>
        <v>#REF!</v>
      </c>
      <c r="DR382" s="447" t="e">
        <f t="shared" si="1668"/>
        <v>#VALUE!</v>
      </c>
      <c r="DS382" s="447" t="e">
        <f t="shared" si="1669"/>
        <v>#VALUE!</v>
      </c>
      <c r="DT382" s="447" t="e">
        <f t="shared" si="1670"/>
        <v>#VALUE!</v>
      </c>
      <c r="DU382" s="447" t="e">
        <f t="shared" si="1671"/>
        <v>#REF!</v>
      </c>
      <c r="DV382" s="447" t="e">
        <f t="shared" si="1672"/>
        <v>#REF!</v>
      </c>
      <c r="DW382" s="447" t="e">
        <f t="shared" si="1673"/>
        <v>#REF!</v>
      </c>
      <c r="DX382" s="447" t="e">
        <f t="shared" si="1674"/>
        <v>#REF!</v>
      </c>
      <c r="DY382" s="447" t="e">
        <f t="shared" si="1675"/>
        <v>#REF!</v>
      </c>
      <c r="DZ382" s="447" t="e">
        <f t="shared" si="1676"/>
        <v>#REF!</v>
      </c>
      <c r="EA382" s="447" t="e">
        <f t="shared" si="1677"/>
        <v>#VALUE!</v>
      </c>
      <c r="EB382" s="447" t="e">
        <f t="shared" si="1678"/>
        <v>#REF!</v>
      </c>
      <c r="EC382" s="447" t="e">
        <f t="shared" si="1679"/>
        <v>#VALUE!</v>
      </c>
      <c r="ED382" s="447" t="e">
        <f t="shared" si="1680"/>
        <v>#REF!</v>
      </c>
      <c r="EE382" s="240" t="e">
        <f t="shared" si="1681"/>
        <v>#REF!</v>
      </c>
    </row>
    <row r="383" spans="1:135" ht="16.5">
      <c r="A383" s="51" t="s">
        <v>1227</v>
      </c>
      <c r="B383" s="216" t="s">
        <v>31</v>
      </c>
      <c r="D383" s="222" t="s">
        <v>931</v>
      </c>
      <c r="E383" s="216" t="s">
        <v>1042</v>
      </c>
      <c r="F383" s="216" t="s">
        <v>1090</v>
      </c>
      <c r="G383" s="411" t="s">
        <v>1303</v>
      </c>
      <c r="H383" s="225">
        <v>0</v>
      </c>
      <c r="I383" s="227">
        <v>0</v>
      </c>
      <c r="J383" s="225">
        <v>0</v>
      </c>
      <c r="K383" s="227">
        <v>0</v>
      </c>
      <c r="L383" s="241">
        <v>0</v>
      </c>
      <c r="M383" s="242" t="s">
        <v>1823</v>
      </c>
      <c r="N383" s="241">
        <f t="shared" ref="N383" si="1850">+L383</f>
        <v>0</v>
      </c>
      <c r="O383" s="242" t="s">
        <v>1823</v>
      </c>
      <c r="P383" s="226">
        <v>0</v>
      </c>
      <c r="Q383" s="227">
        <v>0</v>
      </c>
      <c r="R383" s="241">
        <f>+T383</f>
        <v>0</v>
      </c>
      <c r="S383" s="242" t="s">
        <v>1823</v>
      </c>
      <c r="T383" s="226">
        <v>0</v>
      </c>
      <c r="U383" s="226">
        <v>0</v>
      </c>
      <c r="V383" s="523">
        <v>0</v>
      </c>
      <c r="W383" s="524">
        <v>0</v>
      </c>
      <c r="X383" s="226">
        <v>0</v>
      </c>
      <c r="Y383" s="226">
        <v>0</v>
      </c>
      <c r="Z383" s="644">
        <v>0</v>
      </c>
      <c r="AA383" s="645" t="s">
        <v>1823</v>
      </c>
      <c r="AB383" s="279">
        <v>0</v>
      </c>
      <c r="AC383" s="284">
        <v>0</v>
      </c>
      <c r="AD383" s="285">
        <v>0</v>
      </c>
      <c r="AE383" s="321">
        <v>0</v>
      </c>
      <c r="AF383" s="279">
        <v>0</v>
      </c>
      <c r="AG383" s="279">
        <v>0</v>
      </c>
      <c r="AH383" s="644">
        <f t="shared" ref="AH383" si="1851">+AF383</f>
        <v>0</v>
      </c>
      <c r="AI383" s="645" t="s">
        <v>1823</v>
      </c>
      <c r="AJ383" s="310"/>
      <c r="AK383" s="523">
        <v>0</v>
      </c>
      <c r="AL383" s="524">
        <v>0</v>
      </c>
      <c r="AM383" s="226">
        <v>0</v>
      </c>
      <c r="AN383" s="226">
        <v>0</v>
      </c>
      <c r="AO383" s="529">
        <f t="shared" ref="AO383" si="1852">+AM383</f>
        <v>0</v>
      </c>
      <c r="AP383" s="530" t="s">
        <v>1823</v>
      </c>
      <c r="AQ383" s="241">
        <f>+AS383</f>
        <v>1</v>
      </c>
      <c r="AR383" s="242" t="s">
        <v>1823</v>
      </c>
      <c r="AS383" s="241">
        <f>+AU383</f>
        <v>1</v>
      </c>
      <c r="AT383" s="242" t="s">
        <v>1823</v>
      </c>
      <c r="AU383" s="229">
        <v>1</v>
      </c>
      <c r="AV383" s="230">
        <v>0</v>
      </c>
      <c r="AW383" s="239">
        <f t="shared" si="1826"/>
        <v>0</v>
      </c>
      <c r="AX383" s="242" t="s">
        <v>1823</v>
      </c>
      <c r="AY383" s="239">
        <f t="shared" si="1757"/>
        <v>0</v>
      </c>
      <c r="AZ383" s="242" t="s">
        <v>1823</v>
      </c>
      <c r="BA383" s="229">
        <v>0</v>
      </c>
      <c r="BB383" s="230">
        <v>0</v>
      </c>
      <c r="BC383" s="229">
        <v>0</v>
      </c>
      <c r="BD383" s="230">
        <v>0</v>
      </c>
      <c r="BE383" s="229">
        <v>0</v>
      </c>
      <c r="BF383" s="229">
        <v>0</v>
      </c>
      <c r="BG383" s="241">
        <v>0</v>
      </c>
      <c r="BH383" s="242" t="s">
        <v>1823</v>
      </c>
      <c r="BI383" s="241">
        <v>0</v>
      </c>
      <c r="BJ383" s="242" t="s">
        <v>1823</v>
      </c>
      <c r="BK383" s="241">
        <v>0</v>
      </c>
      <c r="BL383" s="242" t="s">
        <v>1823</v>
      </c>
      <c r="BM383" s="154" t="s">
        <v>85</v>
      </c>
      <c r="BN383" s="229">
        <v>0</v>
      </c>
      <c r="BO383" s="267"/>
      <c r="BP383" s="248"/>
      <c r="BQ383" s="249"/>
      <c r="BR383" s="248"/>
      <c r="BS383" s="249"/>
      <c r="BT383" s="248"/>
      <c r="BU383" s="249"/>
      <c r="BV383" s="248"/>
      <c r="BW383" s="249"/>
      <c r="BX383" s="248"/>
      <c r="BY383" s="249"/>
      <c r="BZ383" s="248"/>
      <c r="CA383" s="249"/>
      <c r="CB383" s="236"/>
      <c r="CC383" s="238"/>
      <c r="CD383" s="238"/>
      <c r="CE383" s="363"/>
      <c r="CF383" s="363"/>
      <c r="CT383" s="437">
        <f t="shared" si="1828"/>
        <v>0</v>
      </c>
      <c r="CU383" s="437">
        <f t="shared" si="1829"/>
        <v>0</v>
      </c>
      <c r="CV383" s="437">
        <f>IF(M383="nd",+L383,+L383+M383)</f>
        <v>0</v>
      </c>
      <c r="CW383" s="437">
        <f>IF(O383="nd",+N383,+N383+O383)</f>
        <v>0</v>
      </c>
      <c r="CX383" s="437">
        <f t="shared" si="1830"/>
        <v>0</v>
      </c>
      <c r="CY383" s="437">
        <f>IF(S383="nd",+R383,+R383+S383)</f>
        <v>0</v>
      </c>
      <c r="CZ383" s="437">
        <f t="shared" si="1831"/>
        <v>0</v>
      </c>
      <c r="DA383" s="437">
        <f t="shared" si="1832"/>
        <v>0</v>
      </c>
      <c r="DB383" s="437">
        <f t="shared" si="1833"/>
        <v>0</v>
      </c>
      <c r="DC383" s="437">
        <f t="shared" si="1834"/>
        <v>0</v>
      </c>
      <c r="DD383" s="437">
        <f t="shared" si="1835"/>
        <v>0</v>
      </c>
      <c r="DE383" s="437">
        <f t="shared" si="1836"/>
        <v>0</v>
      </c>
      <c r="DF383" s="437">
        <f t="shared" si="1837"/>
        <v>0</v>
      </c>
      <c r="DG383" s="496">
        <f t="shared" si="1838"/>
        <v>0</v>
      </c>
      <c r="DH383" s="496">
        <f t="shared" si="1839"/>
        <v>0</v>
      </c>
      <c r="DI383" s="496">
        <f t="shared" si="1840"/>
        <v>0</v>
      </c>
      <c r="DJ383" s="496">
        <f t="shared" si="1841"/>
        <v>0</v>
      </c>
      <c r="DK383" s="437">
        <f t="shared" si="1842"/>
        <v>1</v>
      </c>
      <c r="DL383" s="633"/>
      <c r="DM383" s="633"/>
      <c r="DO383" s="447" t="e">
        <f t="shared" si="1665"/>
        <v>#REF!</v>
      </c>
      <c r="DP383" s="447" t="e">
        <f t="shared" si="1666"/>
        <v>#REF!</v>
      </c>
      <c r="DQ383" s="447" t="e">
        <f t="shared" si="1667"/>
        <v>#REF!</v>
      </c>
      <c r="DR383" s="447" t="e">
        <f t="shared" si="1668"/>
        <v>#VALUE!</v>
      </c>
      <c r="DS383" s="447" t="e">
        <f t="shared" si="1669"/>
        <v>#VALUE!</v>
      </c>
      <c r="DT383" s="447" t="e">
        <f t="shared" si="1670"/>
        <v>#VALUE!</v>
      </c>
      <c r="DU383" s="447" t="e">
        <f t="shared" si="1671"/>
        <v>#REF!</v>
      </c>
      <c r="DV383" s="447" t="e">
        <f t="shared" si="1672"/>
        <v>#REF!</v>
      </c>
      <c r="DW383" s="447" t="e">
        <f t="shared" si="1673"/>
        <v>#REF!</v>
      </c>
      <c r="DX383" s="447" t="e">
        <f t="shared" si="1674"/>
        <v>#REF!</v>
      </c>
      <c r="DY383" s="447" t="e">
        <f t="shared" si="1675"/>
        <v>#REF!</v>
      </c>
      <c r="DZ383" s="447" t="e">
        <f t="shared" si="1676"/>
        <v>#REF!</v>
      </c>
      <c r="EA383" s="447" t="e">
        <f t="shared" si="1677"/>
        <v>#VALUE!</v>
      </c>
      <c r="EB383" s="447" t="e">
        <f t="shared" si="1678"/>
        <v>#REF!</v>
      </c>
      <c r="EC383" s="447" t="e">
        <f t="shared" si="1679"/>
        <v>#VALUE!</v>
      </c>
      <c r="ED383" s="447" t="e">
        <f t="shared" si="1680"/>
        <v>#REF!</v>
      </c>
      <c r="EE383" s="240" t="e">
        <f t="shared" si="1681"/>
        <v>#REF!</v>
      </c>
    </row>
    <row r="384" spans="1:135" ht="16.5">
      <c r="A384" s="51" t="s">
        <v>1227</v>
      </c>
      <c r="B384" s="216" t="s">
        <v>31</v>
      </c>
      <c r="D384" s="222" t="s">
        <v>931</v>
      </c>
      <c r="E384" s="216" t="s">
        <v>1042</v>
      </c>
      <c r="F384" s="216" t="s">
        <v>1090</v>
      </c>
      <c r="G384" s="411" t="s">
        <v>1304</v>
      </c>
      <c r="H384" s="239">
        <v>0</v>
      </c>
      <c r="I384" s="242" t="s">
        <v>1823</v>
      </c>
      <c r="J384" s="3">
        <v>0</v>
      </c>
      <c r="K384" s="4">
        <v>4</v>
      </c>
      <c r="L384" s="451" t="s">
        <v>1823</v>
      </c>
      <c r="M384" s="444">
        <f>+K384</f>
        <v>4</v>
      </c>
      <c r="N384" s="451" t="s">
        <v>1823</v>
      </c>
      <c r="O384" s="444">
        <f>+M384</f>
        <v>4</v>
      </c>
      <c r="P384" s="10">
        <v>0</v>
      </c>
      <c r="Q384" s="4">
        <v>1</v>
      </c>
      <c r="R384" s="166" t="s">
        <v>1823</v>
      </c>
      <c r="S384" s="253">
        <f>+U384</f>
        <v>1</v>
      </c>
      <c r="T384" s="10">
        <v>0</v>
      </c>
      <c r="U384" s="10">
        <v>1</v>
      </c>
      <c r="V384" s="523">
        <v>0</v>
      </c>
      <c r="W384" s="524">
        <v>0</v>
      </c>
      <c r="X384" s="226">
        <v>0</v>
      </c>
      <c r="Y384" s="226">
        <v>0</v>
      </c>
      <c r="Z384" s="644">
        <v>0</v>
      </c>
      <c r="AA384" s="645" t="s">
        <v>1823</v>
      </c>
      <c r="AB384" s="279">
        <v>0</v>
      </c>
      <c r="AC384" s="284">
        <v>0</v>
      </c>
      <c r="AD384" s="285">
        <v>0</v>
      </c>
      <c r="AE384" s="321">
        <v>0</v>
      </c>
      <c r="AF384" s="279">
        <v>0</v>
      </c>
      <c r="AG384" s="279">
        <v>0</v>
      </c>
      <c r="AH384" s="644">
        <f>+AF384</f>
        <v>0</v>
      </c>
      <c r="AI384" s="645" t="s">
        <v>1823</v>
      </c>
      <c r="AJ384" s="310"/>
      <c r="AK384" s="523">
        <v>0</v>
      </c>
      <c r="AL384" s="524">
        <v>0</v>
      </c>
      <c r="AM384" s="239">
        <f>+AK384</f>
        <v>0</v>
      </c>
      <c r="AN384" s="252" t="s">
        <v>1823</v>
      </c>
      <c r="AO384" s="529">
        <f>+AM384</f>
        <v>0</v>
      </c>
      <c r="AP384" s="530" t="s">
        <v>1823</v>
      </c>
      <c r="AQ384" s="239">
        <f>+AO384</f>
        <v>0</v>
      </c>
      <c r="AR384" s="242" t="s">
        <v>1823</v>
      </c>
      <c r="AS384" s="241">
        <f>+AQ384</f>
        <v>0</v>
      </c>
      <c r="AT384" s="242" t="s">
        <v>1823</v>
      </c>
      <c r="AU384" s="229">
        <v>0</v>
      </c>
      <c r="AV384" s="230">
        <v>0</v>
      </c>
      <c r="AW384" s="239">
        <f t="shared" si="1826"/>
        <v>0</v>
      </c>
      <c r="AX384" s="242" t="s">
        <v>1823</v>
      </c>
      <c r="AY384" s="239">
        <f t="shared" si="1757"/>
        <v>0</v>
      </c>
      <c r="AZ384" s="242" t="s">
        <v>1823</v>
      </c>
      <c r="BA384" s="229">
        <v>0</v>
      </c>
      <c r="BB384" s="229">
        <v>0</v>
      </c>
      <c r="BC384" s="241">
        <f t="shared" ref="BC384" si="1853">+BA384</f>
        <v>0</v>
      </c>
      <c r="BD384" s="242" t="s">
        <v>1823</v>
      </c>
      <c r="BE384" s="229">
        <v>0</v>
      </c>
      <c r="BF384" s="229">
        <v>0</v>
      </c>
      <c r="BG384" s="241">
        <v>0</v>
      </c>
      <c r="BH384" s="242" t="s">
        <v>1823</v>
      </c>
      <c r="BI384" s="241">
        <v>0</v>
      </c>
      <c r="BJ384" s="242" t="s">
        <v>1823</v>
      </c>
      <c r="BK384" s="241">
        <v>0</v>
      </c>
      <c r="BL384" s="242" t="s">
        <v>1823</v>
      </c>
      <c r="BM384" s="241">
        <v>0</v>
      </c>
      <c r="BN384" s="242" t="s">
        <v>1823</v>
      </c>
      <c r="BO384" s="267"/>
      <c r="BP384" s="248"/>
      <c r="BQ384" s="249"/>
      <c r="BR384" s="248"/>
      <c r="BS384" s="249"/>
      <c r="BT384" s="248"/>
      <c r="BU384" s="249"/>
      <c r="BV384" s="248"/>
      <c r="BW384" s="249"/>
      <c r="BX384" s="248"/>
      <c r="BY384" s="249"/>
      <c r="BZ384" s="248"/>
      <c r="CA384" s="249"/>
      <c r="CB384" s="236" t="s">
        <v>934</v>
      </c>
      <c r="CC384" s="238"/>
      <c r="CD384" s="238"/>
      <c r="CE384" s="363"/>
      <c r="CF384" s="363"/>
      <c r="CT384" s="437">
        <f t="shared" si="1828"/>
        <v>0</v>
      </c>
      <c r="CU384" s="437">
        <f t="shared" si="1829"/>
        <v>4</v>
      </c>
      <c r="CV384" s="437">
        <f>+M384</f>
        <v>4</v>
      </c>
      <c r="CW384" s="437">
        <f>+O384</f>
        <v>4</v>
      </c>
      <c r="CX384" s="437">
        <f t="shared" si="1830"/>
        <v>1</v>
      </c>
      <c r="CY384" s="437">
        <f>+S384</f>
        <v>1</v>
      </c>
      <c r="CZ384" s="437">
        <f t="shared" si="1831"/>
        <v>1</v>
      </c>
      <c r="DA384" s="437">
        <f t="shared" si="1832"/>
        <v>0</v>
      </c>
      <c r="DB384" s="437">
        <f t="shared" si="1833"/>
        <v>0</v>
      </c>
      <c r="DC384" s="437">
        <f t="shared" si="1834"/>
        <v>0</v>
      </c>
      <c r="DD384" s="437">
        <f t="shared" si="1835"/>
        <v>0</v>
      </c>
      <c r="DE384" s="437">
        <f t="shared" si="1836"/>
        <v>0</v>
      </c>
      <c r="DF384" s="437">
        <f t="shared" si="1837"/>
        <v>0</v>
      </c>
      <c r="DG384" s="496">
        <f t="shared" si="1838"/>
        <v>0</v>
      </c>
      <c r="DH384" s="496">
        <f t="shared" si="1839"/>
        <v>0</v>
      </c>
      <c r="DI384" s="496">
        <f t="shared" si="1840"/>
        <v>0</v>
      </c>
      <c r="DJ384" s="496">
        <f t="shared" si="1841"/>
        <v>0</v>
      </c>
      <c r="DK384" s="437">
        <f t="shared" si="1842"/>
        <v>0</v>
      </c>
      <c r="DL384" s="633"/>
      <c r="DM384" s="633"/>
      <c r="DO384" s="447" t="e">
        <f t="shared" si="1665"/>
        <v>#REF!</v>
      </c>
      <c r="DP384" s="447" t="e">
        <f t="shared" si="1666"/>
        <v>#REF!</v>
      </c>
      <c r="DQ384" s="447" t="e">
        <f t="shared" si="1667"/>
        <v>#REF!</v>
      </c>
      <c r="DR384" s="447" t="e">
        <f t="shared" si="1668"/>
        <v>#VALUE!</v>
      </c>
      <c r="DS384" s="447" t="e">
        <f t="shared" si="1669"/>
        <v>#VALUE!</v>
      </c>
      <c r="DT384" s="447" t="e">
        <f t="shared" si="1670"/>
        <v>#VALUE!</v>
      </c>
      <c r="DU384" s="447" t="e">
        <f t="shared" si="1671"/>
        <v>#REF!</v>
      </c>
      <c r="DV384" s="447" t="e">
        <f t="shared" si="1672"/>
        <v>#REF!</v>
      </c>
      <c r="DW384" s="447" t="e">
        <f t="shared" si="1673"/>
        <v>#REF!</v>
      </c>
      <c r="DX384" s="447" t="e">
        <f t="shared" si="1674"/>
        <v>#REF!</v>
      </c>
      <c r="DY384" s="447" t="e">
        <f t="shared" si="1675"/>
        <v>#REF!</v>
      </c>
      <c r="DZ384" s="447" t="e">
        <f t="shared" si="1676"/>
        <v>#REF!</v>
      </c>
      <c r="EA384" s="447" t="e">
        <f t="shared" si="1677"/>
        <v>#VALUE!</v>
      </c>
      <c r="EB384" s="447" t="e">
        <f t="shared" si="1678"/>
        <v>#REF!</v>
      </c>
      <c r="EC384" s="447" t="e">
        <f t="shared" si="1679"/>
        <v>#VALUE!</v>
      </c>
      <c r="ED384" s="447" t="e">
        <f t="shared" si="1680"/>
        <v>#REF!</v>
      </c>
      <c r="EE384" s="240" t="e">
        <f t="shared" si="1681"/>
        <v>#REF!</v>
      </c>
    </row>
    <row r="385" spans="1:135" ht="16.5">
      <c r="A385" s="51" t="s">
        <v>1227</v>
      </c>
      <c r="B385" s="216" t="s">
        <v>31</v>
      </c>
      <c r="D385" s="222" t="s">
        <v>931</v>
      </c>
      <c r="E385" s="216" t="s">
        <v>1042</v>
      </c>
      <c r="F385" s="216" t="s">
        <v>1090</v>
      </c>
      <c r="G385" s="411" t="s">
        <v>1305</v>
      </c>
      <c r="H385" s="239">
        <v>0</v>
      </c>
      <c r="I385" s="242" t="s">
        <v>1823</v>
      </c>
      <c r="J385" s="225">
        <v>0</v>
      </c>
      <c r="K385" s="227">
        <v>0</v>
      </c>
      <c r="L385" s="241">
        <v>0</v>
      </c>
      <c r="M385" s="242" t="s">
        <v>1823</v>
      </c>
      <c r="N385" s="241">
        <f t="shared" ref="N385" si="1854">+L385</f>
        <v>0</v>
      </c>
      <c r="O385" s="242" t="s">
        <v>1823</v>
      </c>
      <c r="P385" s="226">
        <v>0</v>
      </c>
      <c r="Q385" s="227">
        <v>0</v>
      </c>
      <c r="R385" s="241">
        <f>+T385</f>
        <v>0</v>
      </c>
      <c r="S385" s="242" t="s">
        <v>1823</v>
      </c>
      <c r="T385" s="226">
        <v>0</v>
      </c>
      <c r="U385" s="226">
        <v>0</v>
      </c>
      <c r="V385" s="527">
        <v>1</v>
      </c>
      <c r="W385" s="528">
        <v>0</v>
      </c>
      <c r="X385" s="226">
        <v>0</v>
      </c>
      <c r="Y385" s="226">
        <v>0</v>
      </c>
      <c r="Z385" s="644">
        <v>0</v>
      </c>
      <c r="AA385" s="645" t="s">
        <v>1823</v>
      </c>
      <c r="AB385" s="279">
        <v>0</v>
      </c>
      <c r="AC385" s="284">
        <v>0</v>
      </c>
      <c r="AD385" s="285">
        <v>0</v>
      </c>
      <c r="AE385" s="321">
        <v>0</v>
      </c>
      <c r="AF385" s="279">
        <v>0</v>
      </c>
      <c r="AG385" s="279">
        <v>0</v>
      </c>
      <c r="AH385" s="644">
        <f>+AF385</f>
        <v>0</v>
      </c>
      <c r="AI385" s="645" t="s">
        <v>1823</v>
      </c>
      <c r="AJ385" s="310"/>
      <c r="AK385" s="523">
        <v>0</v>
      </c>
      <c r="AL385" s="524">
        <v>0</v>
      </c>
      <c r="AM385" s="239">
        <f t="shared" ref="AM385" si="1855">+AK385</f>
        <v>0</v>
      </c>
      <c r="AN385" s="252" t="s">
        <v>1823</v>
      </c>
      <c r="AO385" s="529">
        <f t="shared" ref="AO385" si="1856">+AM385</f>
        <v>0</v>
      </c>
      <c r="AP385" s="530" t="s">
        <v>1823</v>
      </c>
      <c r="AQ385" s="239">
        <f t="shared" ref="AQ385" si="1857">+AO385</f>
        <v>0</v>
      </c>
      <c r="AR385" s="242" t="s">
        <v>1823</v>
      </c>
      <c r="AS385" s="241">
        <f t="shared" ref="AS385" si="1858">+AQ385</f>
        <v>0</v>
      </c>
      <c r="AT385" s="242" t="s">
        <v>1823</v>
      </c>
      <c r="AU385" s="229">
        <v>0</v>
      </c>
      <c r="AV385" s="230">
        <v>0</v>
      </c>
      <c r="AW385" s="239">
        <f t="shared" si="1826"/>
        <v>0</v>
      </c>
      <c r="AX385" s="242" t="s">
        <v>1823</v>
      </c>
      <c r="AY385" s="239">
        <f t="shared" si="1757"/>
        <v>0</v>
      </c>
      <c r="AZ385" s="242" t="s">
        <v>1823</v>
      </c>
      <c r="BA385" s="229">
        <v>0</v>
      </c>
      <c r="BB385" s="229">
        <v>0</v>
      </c>
      <c r="BC385" s="241">
        <f t="shared" ref="BC385" si="1859">+BA385</f>
        <v>0</v>
      </c>
      <c r="BD385" s="242" t="s">
        <v>1823</v>
      </c>
      <c r="BE385" s="229">
        <v>0</v>
      </c>
      <c r="BF385" s="229">
        <v>0</v>
      </c>
      <c r="BG385" s="241">
        <v>0</v>
      </c>
      <c r="BH385" s="242" t="s">
        <v>1823</v>
      </c>
      <c r="BI385" s="241">
        <v>0</v>
      </c>
      <c r="BJ385" s="242" t="s">
        <v>1823</v>
      </c>
      <c r="BK385" s="241">
        <v>0</v>
      </c>
      <c r="BL385" s="242" t="s">
        <v>1823</v>
      </c>
      <c r="BM385" s="241">
        <v>0</v>
      </c>
      <c r="BN385" s="242" t="s">
        <v>1823</v>
      </c>
      <c r="BO385" s="267"/>
      <c r="BP385" s="248"/>
      <c r="BQ385" s="249"/>
      <c r="BR385" s="248"/>
      <c r="BS385" s="249"/>
      <c r="BT385" s="248"/>
      <c r="BU385" s="249"/>
      <c r="BV385" s="248"/>
      <c r="BW385" s="249"/>
      <c r="BX385" s="248"/>
      <c r="BY385" s="249"/>
      <c r="BZ385" s="248"/>
      <c r="CA385" s="249"/>
      <c r="CB385" s="236" t="s">
        <v>934</v>
      </c>
      <c r="CC385" s="238"/>
      <c r="CD385" s="238"/>
      <c r="CE385" s="363"/>
      <c r="CF385" s="363"/>
      <c r="CT385" s="437">
        <f t="shared" si="1828"/>
        <v>0</v>
      </c>
      <c r="CU385" s="437">
        <f t="shared" si="1829"/>
        <v>0</v>
      </c>
      <c r="CV385" s="437">
        <f t="shared" ref="CV385:CV416" si="1860">IF(M385="nd",+L385,+L385+M385)</f>
        <v>0</v>
      </c>
      <c r="CW385" s="437">
        <f t="shared" ref="CW385:CW416" si="1861">IF(O385="nd",+N385,+N385+O385)</f>
        <v>0</v>
      </c>
      <c r="CX385" s="437">
        <f t="shared" si="1830"/>
        <v>0</v>
      </c>
      <c r="CY385" s="437">
        <f t="shared" ref="CY385:CY416" si="1862">IF(S385="nd",+R385,+R385+S385)</f>
        <v>0</v>
      </c>
      <c r="CZ385" s="437">
        <f t="shared" si="1831"/>
        <v>0</v>
      </c>
      <c r="DA385" s="437">
        <f t="shared" si="1832"/>
        <v>1</v>
      </c>
      <c r="DB385" s="437">
        <f t="shared" si="1833"/>
        <v>0</v>
      </c>
      <c r="DC385" s="437">
        <f t="shared" si="1834"/>
        <v>0</v>
      </c>
      <c r="DD385" s="437">
        <f t="shared" si="1835"/>
        <v>0</v>
      </c>
      <c r="DE385" s="437">
        <f t="shared" si="1836"/>
        <v>0</v>
      </c>
      <c r="DF385" s="437">
        <f t="shared" si="1837"/>
        <v>0</v>
      </c>
      <c r="DG385" s="496">
        <f t="shared" si="1838"/>
        <v>0</v>
      </c>
      <c r="DH385" s="496">
        <f t="shared" si="1839"/>
        <v>0</v>
      </c>
      <c r="DI385" s="496">
        <f t="shared" si="1840"/>
        <v>0</v>
      </c>
      <c r="DJ385" s="496">
        <f t="shared" si="1841"/>
        <v>0</v>
      </c>
      <c r="DK385" s="437">
        <f t="shared" si="1842"/>
        <v>0</v>
      </c>
      <c r="DL385" s="633"/>
      <c r="DM385" s="633"/>
      <c r="DO385" s="447" t="e">
        <f t="shared" si="1665"/>
        <v>#REF!</v>
      </c>
      <c r="DP385" s="447" t="e">
        <f t="shared" si="1666"/>
        <v>#REF!</v>
      </c>
      <c r="DQ385" s="447" t="e">
        <f t="shared" si="1667"/>
        <v>#REF!</v>
      </c>
      <c r="DR385" s="447" t="e">
        <f t="shared" si="1668"/>
        <v>#VALUE!</v>
      </c>
      <c r="DS385" s="447" t="e">
        <f t="shared" si="1669"/>
        <v>#VALUE!</v>
      </c>
      <c r="DT385" s="447" t="e">
        <f t="shared" si="1670"/>
        <v>#VALUE!</v>
      </c>
      <c r="DU385" s="447" t="e">
        <f t="shared" si="1671"/>
        <v>#REF!</v>
      </c>
      <c r="DV385" s="447" t="e">
        <f t="shared" si="1672"/>
        <v>#REF!</v>
      </c>
      <c r="DW385" s="447" t="e">
        <f t="shared" si="1673"/>
        <v>#REF!</v>
      </c>
      <c r="DX385" s="447" t="e">
        <f t="shared" si="1674"/>
        <v>#REF!</v>
      </c>
      <c r="DY385" s="447" t="e">
        <f t="shared" si="1675"/>
        <v>#REF!</v>
      </c>
      <c r="DZ385" s="447" t="e">
        <f t="shared" si="1676"/>
        <v>#REF!</v>
      </c>
      <c r="EA385" s="447" t="e">
        <f t="shared" si="1677"/>
        <v>#VALUE!</v>
      </c>
      <c r="EB385" s="447" t="e">
        <f t="shared" si="1678"/>
        <v>#REF!</v>
      </c>
      <c r="EC385" s="447" t="e">
        <f t="shared" si="1679"/>
        <v>#VALUE!</v>
      </c>
      <c r="ED385" s="447" t="e">
        <f t="shared" si="1680"/>
        <v>#REF!</v>
      </c>
      <c r="EE385" s="240" t="e">
        <f t="shared" si="1681"/>
        <v>#REF!</v>
      </c>
    </row>
    <row r="386" spans="1:135" ht="16.5">
      <c r="A386" s="51" t="s">
        <v>1227</v>
      </c>
      <c r="B386" s="216" t="s">
        <v>31</v>
      </c>
      <c r="D386" s="222" t="s">
        <v>931</v>
      </c>
      <c r="E386" s="216" t="s">
        <v>1042</v>
      </c>
      <c r="F386" s="216" t="s">
        <v>1090</v>
      </c>
      <c r="G386" s="411" t="s">
        <v>1306</v>
      </c>
      <c r="H386" s="239">
        <v>0</v>
      </c>
      <c r="I386" s="102">
        <v>1</v>
      </c>
      <c r="J386" s="225">
        <v>0</v>
      </c>
      <c r="K386" s="227">
        <v>3</v>
      </c>
      <c r="L386" s="451" t="s">
        <v>1823</v>
      </c>
      <c r="M386" s="444">
        <f>+K386</f>
        <v>3</v>
      </c>
      <c r="N386" s="451" t="s">
        <v>1823</v>
      </c>
      <c r="O386" s="444">
        <f>+M386</f>
        <v>3</v>
      </c>
      <c r="P386" s="10">
        <v>0</v>
      </c>
      <c r="Q386" s="4">
        <v>0</v>
      </c>
      <c r="R386" s="241">
        <f t="shared" ref="R386:R387" si="1863">+T386</f>
        <v>0</v>
      </c>
      <c r="S386" s="242" t="s">
        <v>1823</v>
      </c>
      <c r="T386" s="10">
        <v>0</v>
      </c>
      <c r="U386" s="10">
        <v>0</v>
      </c>
      <c r="V386" s="527">
        <v>0</v>
      </c>
      <c r="W386" s="528">
        <v>0</v>
      </c>
      <c r="X386" s="226">
        <v>0</v>
      </c>
      <c r="Y386" s="226">
        <v>0</v>
      </c>
      <c r="Z386" s="644">
        <v>0</v>
      </c>
      <c r="AA386" s="645" t="s">
        <v>1823</v>
      </c>
      <c r="AB386" s="279">
        <v>0</v>
      </c>
      <c r="AC386" s="284">
        <v>0</v>
      </c>
      <c r="AD386" s="285">
        <v>0</v>
      </c>
      <c r="AE386" s="321">
        <v>0</v>
      </c>
      <c r="AF386" s="279">
        <v>0</v>
      </c>
      <c r="AG386" s="279">
        <v>0</v>
      </c>
      <c r="AH386" s="644">
        <f t="shared" ref="AH386:AH387" si="1864">+AF386</f>
        <v>0</v>
      </c>
      <c r="AI386" s="645" t="s">
        <v>1823</v>
      </c>
      <c r="AJ386" s="310"/>
      <c r="AK386" s="523">
        <v>0</v>
      </c>
      <c r="AL386" s="524">
        <v>0</v>
      </c>
      <c r="AM386" s="239">
        <f t="shared" ref="AM386" si="1865">+AK386</f>
        <v>0</v>
      </c>
      <c r="AN386" s="252" t="s">
        <v>1823</v>
      </c>
      <c r="AO386" s="529">
        <f t="shared" ref="AO386" si="1866">+AM386</f>
        <v>0</v>
      </c>
      <c r="AP386" s="530" t="s">
        <v>1823</v>
      </c>
      <c r="AQ386" s="239">
        <f t="shared" ref="AQ386" si="1867">+AO386</f>
        <v>0</v>
      </c>
      <c r="AR386" s="242" t="s">
        <v>1823</v>
      </c>
      <c r="AS386" s="241">
        <f t="shared" ref="AS386" si="1868">+AQ386</f>
        <v>0</v>
      </c>
      <c r="AT386" s="242" t="s">
        <v>1823</v>
      </c>
      <c r="AU386" s="229">
        <v>0</v>
      </c>
      <c r="AV386" s="230">
        <v>0</v>
      </c>
      <c r="AW386" s="239">
        <f t="shared" si="1826"/>
        <v>0</v>
      </c>
      <c r="AX386" s="242" t="s">
        <v>1823</v>
      </c>
      <c r="AY386" s="239">
        <f t="shared" si="1757"/>
        <v>0</v>
      </c>
      <c r="AZ386" s="242" t="s">
        <v>1823</v>
      </c>
      <c r="BA386" s="229">
        <v>0</v>
      </c>
      <c r="BB386" s="229">
        <v>0</v>
      </c>
      <c r="BC386" s="241">
        <f t="shared" ref="BC386" si="1869">+BA386</f>
        <v>0</v>
      </c>
      <c r="BD386" s="242" t="s">
        <v>1823</v>
      </c>
      <c r="BE386" s="229">
        <v>0</v>
      </c>
      <c r="BF386" s="229">
        <v>0</v>
      </c>
      <c r="BG386" s="241">
        <v>0</v>
      </c>
      <c r="BH386" s="242" t="s">
        <v>1823</v>
      </c>
      <c r="BI386" s="241">
        <v>0</v>
      </c>
      <c r="BJ386" s="242" t="s">
        <v>1823</v>
      </c>
      <c r="BK386" s="241">
        <v>0</v>
      </c>
      <c r="BL386" s="242" t="s">
        <v>1823</v>
      </c>
      <c r="BM386" s="241">
        <v>0</v>
      </c>
      <c r="BN386" s="242" t="s">
        <v>1823</v>
      </c>
      <c r="BO386" s="267"/>
      <c r="BP386" s="248"/>
      <c r="BQ386" s="249"/>
      <c r="BR386" s="248"/>
      <c r="BS386" s="249"/>
      <c r="BT386" s="248"/>
      <c r="BU386" s="249"/>
      <c r="BV386" s="248"/>
      <c r="BW386" s="249"/>
      <c r="BX386" s="248"/>
      <c r="BY386" s="249"/>
      <c r="BZ386" s="248"/>
      <c r="CA386" s="249"/>
      <c r="CB386" s="236" t="s">
        <v>934</v>
      </c>
      <c r="CC386" s="238"/>
      <c r="CD386" s="238"/>
      <c r="CE386" s="363"/>
      <c r="CF386" s="363"/>
      <c r="CT386" s="437">
        <f t="shared" si="1828"/>
        <v>1</v>
      </c>
      <c r="CU386" s="437">
        <f t="shared" si="1829"/>
        <v>3</v>
      </c>
      <c r="CV386" s="437" t="e">
        <f t="shared" si="1860"/>
        <v>#VALUE!</v>
      </c>
      <c r="CW386" s="437" t="e">
        <f t="shared" si="1861"/>
        <v>#VALUE!</v>
      </c>
      <c r="CX386" s="437">
        <f t="shared" si="1830"/>
        <v>0</v>
      </c>
      <c r="CY386" s="437">
        <f t="shared" si="1862"/>
        <v>0</v>
      </c>
      <c r="CZ386" s="437">
        <f t="shared" si="1831"/>
        <v>0</v>
      </c>
      <c r="DA386" s="437">
        <f t="shared" si="1832"/>
        <v>0</v>
      </c>
      <c r="DB386" s="437">
        <f t="shared" si="1833"/>
        <v>0</v>
      </c>
      <c r="DC386" s="437">
        <f t="shared" si="1834"/>
        <v>0</v>
      </c>
      <c r="DD386" s="437">
        <f t="shared" si="1835"/>
        <v>0</v>
      </c>
      <c r="DE386" s="437">
        <f t="shared" si="1836"/>
        <v>0</v>
      </c>
      <c r="DF386" s="437">
        <f t="shared" si="1837"/>
        <v>0</v>
      </c>
      <c r="DG386" s="496">
        <f t="shared" si="1838"/>
        <v>0</v>
      </c>
      <c r="DH386" s="496">
        <f t="shared" si="1839"/>
        <v>0</v>
      </c>
      <c r="DI386" s="496">
        <f t="shared" si="1840"/>
        <v>0</v>
      </c>
      <c r="DJ386" s="496">
        <f t="shared" si="1841"/>
        <v>0</v>
      </c>
      <c r="DK386" s="437">
        <f t="shared" si="1842"/>
        <v>0</v>
      </c>
      <c r="DL386" s="633"/>
      <c r="DM386" s="633"/>
      <c r="DO386" s="447" t="e">
        <f t="shared" si="1665"/>
        <v>#VALUE!</v>
      </c>
      <c r="DP386" s="447" t="e">
        <f t="shared" si="1666"/>
        <v>#VALUE!</v>
      </c>
      <c r="DQ386" s="447" t="e">
        <f t="shared" si="1667"/>
        <v>#VALUE!</v>
      </c>
      <c r="DR386" s="447" t="e">
        <f t="shared" si="1668"/>
        <v>#VALUE!</v>
      </c>
      <c r="DS386" s="447" t="e">
        <f t="shared" si="1669"/>
        <v>#VALUE!</v>
      </c>
      <c r="DT386" s="447" t="e">
        <f t="shared" si="1670"/>
        <v>#VALUE!</v>
      </c>
      <c r="DU386" s="447" t="e">
        <f t="shared" si="1671"/>
        <v>#REF!</v>
      </c>
      <c r="DV386" s="447" t="e">
        <f t="shared" si="1672"/>
        <v>#REF!</v>
      </c>
      <c r="DW386" s="447" t="e">
        <f t="shared" si="1673"/>
        <v>#REF!</v>
      </c>
      <c r="DX386" s="447" t="e">
        <f t="shared" si="1674"/>
        <v>#REF!</v>
      </c>
      <c r="DY386" s="447" t="e">
        <f t="shared" si="1675"/>
        <v>#REF!</v>
      </c>
      <c r="DZ386" s="447" t="e">
        <f t="shared" si="1676"/>
        <v>#REF!</v>
      </c>
      <c r="EA386" s="447" t="e">
        <f t="shared" si="1677"/>
        <v>#VALUE!</v>
      </c>
      <c r="EB386" s="447" t="e">
        <f t="shared" si="1678"/>
        <v>#REF!</v>
      </c>
      <c r="EC386" s="447" t="e">
        <f t="shared" si="1679"/>
        <v>#VALUE!</v>
      </c>
      <c r="ED386" s="447" t="e">
        <f t="shared" si="1680"/>
        <v>#REF!</v>
      </c>
      <c r="EE386" s="240" t="e">
        <f t="shared" si="1681"/>
        <v>#REF!</v>
      </c>
    </row>
    <row r="387" spans="1:135" ht="16.5">
      <c r="A387" s="51" t="s">
        <v>1227</v>
      </c>
      <c r="B387" s="216" t="s">
        <v>31</v>
      </c>
      <c r="D387" s="222" t="s">
        <v>931</v>
      </c>
      <c r="E387" s="216" t="s">
        <v>1042</v>
      </c>
      <c r="F387" s="216" t="s">
        <v>1090</v>
      </c>
      <c r="G387" s="411" t="s">
        <v>1307</v>
      </c>
      <c r="H387" s="239">
        <f>+J387</f>
        <v>1</v>
      </c>
      <c r="I387" s="242" t="s">
        <v>1823</v>
      </c>
      <c r="J387" s="225">
        <v>1</v>
      </c>
      <c r="K387" s="227">
        <v>0</v>
      </c>
      <c r="L387" s="241">
        <f>+J387</f>
        <v>1</v>
      </c>
      <c r="M387" s="242" t="s">
        <v>1823</v>
      </c>
      <c r="N387" s="241">
        <f>+P387</f>
        <v>0</v>
      </c>
      <c r="O387" s="242" t="s">
        <v>1823</v>
      </c>
      <c r="P387" s="10">
        <v>0</v>
      </c>
      <c r="Q387" s="32">
        <v>0</v>
      </c>
      <c r="R387" s="241">
        <f t="shared" si="1863"/>
        <v>0</v>
      </c>
      <c r="S387" s="242" t="s">
        <v>1823</v>
      </c>
      <c r="T387" s="10">
        <v>0</v>
      </c>
      <c r="U387" s="10">
        <v>0</v>
      </c>
      <c r="V387" s="527">
        <v>1</v>
      </c>
      <c r="W387" s="528">
        <v>0</v>
      </c>
      <c r="X387" s="226">
        <v>0</v>
      </c>
      <c r="Y387" s="226">
        <v>0</v>
      </c>
      <c r="Z387" s="644">
        <v>0</v>
      </c>
      <c r="AA387" s="645" t="s">
        <v>1823</v>
      </c>
      <c r="AB387" s="279">
        <v>0</v>
      </c>
      <c r="AC387" s="284">
        <v>0</v>
      </c>
      <c r="AD387" s="285">
        <v>0</v>
      </c>
      <c r="AE387" s="321">
        <v>0</v>
      </c>
      <c r="AF387" s="279">
        <v>0</v>
      </c>
      <c r="AG387" s="279">
        <v>0</v>
      </c>
      <c r="AH387" s="644">
        <f t="shared" si="1864"/>
        <v>0</v>
      </c>
      <c r="AI387" s="645" t="s">
        <v>1823</v>
      </c>
      <c r="AJ387" s="310"/>
      <c r="AK387" s="523">
        <v>0</v>
      </c>
      <c r="AL387" s="524">
        <v>0</v>
      </c>
      <c r="AM387" s="239">
        <f t="shared" ref="AM387" si="1870">+AK387</f>
        <v>0</v>
      </c>
      <c r="AN387" s="252" t="s">
        <v>1823</v>
      </c>
      <c r="AO387" s="529">
        <f t="shared" ref="AO387" si="1871">+AM387</f>
        <v>0</v>
      </c>
      <c r="AP387" s="530" t="s">
        <v>1823</v>
      </c>
      <c r="AQ387" s="239">
        <f t="shared" ref="AQ387" si="1872">+AO387</f>
        <v>0</v>
      </c>
      <c r="AR387" s="242" t="s">
        <v>1823</v>
      </c>
      <c r="AS387" s="241">
        <f t="shared" ref="AS387" si="1873">+AQ387</f>
        <v>0</v>
      </c>
      <c r="AT387" s="242" t="s">
        <v>1823</v>
      </c>
      <c r="AU387" s="229">
        <v>0</v>
      </c>
      <c r="AV387" s="230">
        <v>0</v>
      </c>
      <c r="AW387" s="239">
        <f t="shared" si="1826"/>
        <v>0</v>
      </c>
      <c r="AX387" s="242" t="s">
        <v>1823</v>
      </c>
      <c r="AY387" s="239">
        <f t="shared" si="1757"/>
        <v>0</v>
      </c>
      <c r="AZ387" s="242" t="s">
        <v>1823</v>
      </c>
      <c r="BA387" s="229">
        <v>0</v>
      </c>
      <c r="BB387" s="229">
        <v>0</v>
      </c>
      <c r="BC387" s="241">
        <f t="shared" ref="BC387" si="1874">+BA387</f>
        <v>0</v>
      </c>
      <c r="BD387" s="242" t="s">
        <v>1823</v>
      </c>
      <c r="BE387" s="229">
        <v>0</v>
      </c>
      <c r="BF387" s="229">
        <v>0</v>
      </c>
      <c r="BG387" s="241">
        <v>0</v>
      </c>
      <c r="BH387" s="242" t="s">
        <v>1823</v>
      </c>
      <c r="BI387" s="241">
        <v>0</v>
      </c>
      <c r="BJ387" s="242" t="s">
        <v>1823</v>
      </c>
      <c r="BK387" s="241">
        <v>0</v>
      </c>
      <c r="BL387" s="242" t="s">
        <v>1823</v>
      </c>
      <c r="BM387" s="241">
        <v>0</v>
      </c>
      <c r="BN387" s="242" t="s">
        <v>1823</v>
      </c>
      <c r="BO387" s="267"/>
      <c r="BP387" s="248"/>
      <c r="BQ387" s="249"/>
      <c r="BR387" s="248"/>
      <c r="BS387" s="249"/>
      <c r="BT387" s="248"/>
      <c r="BU387" s="249"/>
      <c r="BV387" s="248"/>
      <c r="BW387" s="249"/>
      <c r="BX387" s="248"/>
      <c r="BY387" s="249"/>
      <c r="BZ387" s="248"/>
      <c r="CA387" s="249"/>
      <c r="CB387" s="236" t="s">
        <v>934</v>
      </c>
      <c r="CC387" s="238"/>
      <c r="CD387" s="238"/>
      <c r="CE387" s="363"/>
      <c r="CF387" s="363"/>
      <c r="CT387" s="437">
        <f t="shared" si="1828"/>
        <v>1</v>
      </c>
      <c r="CU387" s="437">
        <f t="shared" si="1829"/>
        <v>1</v>
      </c>
      <c r="CV387" s="437">
        <f t="shared" si="1860"/>
        <v>1</v>
      </c>
      <c r="CW387" s="437">
        <f t="shared" si="1861"/>
        <v>0</v>
      </c>
      <c r="CX387" s="437">
        <f t="shared" si="1830"/>
        <v>0</v>
      </c>
      <c r="CY387" s="437">
        <f t="shared" si="1862"/>
        <v>0</v>
      </c>
      <c r="CZ387" s="437">
        <f t="shared" si="1831"/>
        <v>0</v>
      </c>
      <c r="DA387" s="437">
        <f t="shared" si="1832"/>
        <v>1</v>
      </c>
      <c r="DB387" s="437">
        <f t="shared" si="1833"/>
        <v>0</v>
      </c>
      <c r="DC387" s="437">
        <f t="shared" si="1834"/>
        <v>0</v>
      </c>
      <c r="DD387" s="437">
        <f t="shared" si="1835"/>
        <v>0</v>
      </c>
      <c r="DE387" s="437">
        <f t="shared" si="1836"/>
        <v>0</v>
      </c>
      <c r="DF387" s="437">
        <f t="shared" si="1837"/>
        <v>0</v>
      </c>
      <c r="DG387" s="496">
        <f t="shared" si="1838"/>
        <v>0</v>
      </c>
      <c r="DH387" s="496">
        <f t="shared" si="1839"/>
        <v>0</v>
      </c>
      <c r="DI387" s="496">
        <f t="shared" si="1840"/>
        <v>0</v>
      </c>
      <c r="DJ387" s="496">
        <f t="shared" si="1841"/>
        <v>0</v>
      </c>
      <c r="DK387" s="437">
        <f t="shared" si="1842"/>
        <v>0</v>
      </c>
      <c r="DL387" s="633"/>
      <c r="DM387" s="633"/>
      <c r="DO387" s="447" t="e">
        <f t="shared" si="1665"/>
        <v>#VALUE!</v>
      </c>
      <c r="DP387" s="447" t="e">
        <f t="shared" si="1666"/>
        <v>#VALUE!</v>
      </c>
      <c r="DQ387" s="447" t="e">
        <f t="shared" si="1667"/>
        <v>#VALUE!</v>
      </c>
      <c r="DR387" s="447" t="e">
        <f t="shared" si="1668"/>
        <v>#VALUE!</v>
      </c>
      <c r="DS387" s="447" t="e">
        <f t="shared" si="1669"/>
        <v>#VALUE!</v>
      </c>
      <c r="DT387" s="447" t="e">
        <f t="shared" si="1670"/>
        <v>#VALUE!</v>
      </c>
      <c r="DU387" s="447" t="e">
        <f t="shared" si="1671"/>
        <v>#REF!</v>
      </c>
      <c r="DV387" s="447" t="e">
        <f t="shared" si="1672"/>
        <v>#REF!</v>
      </c>
      <c r="DW387" s="447" t="e">
        <f t="shared" si="1673"/>
        <v>#REF!</v>
      </c>
      <c r="DX387" s="447" t="e">
        <f t="shared" si="1674"/>
        <v>#REF!</v>
      </c>
      <c r="DY387" s="447" t="e">
        <f t="shared" si="1675"/>
        <v>#REF!</v>
      </c>
      <c r="DZ387" s="447" t="e">
        <f t="shared" si="1676"/>
        <v>#REF!</v>
      </c>
      <c r="EA387" s="447" t="e">
        <f t="shared" si="1677"/>
        <v>#VALUE!</v>
      </c>
      <c r="EB387" s="447" t="e">
        <f t="shared" si="1678"/>
        <v>#REF!</v>
      </c>
      <c r="EC387" s="447" t="e">
        <f t="shared" si="1679"/>
        <v>#VALUE!</v>
      </c>
      <c r="ED387" s="447" t="e">
        <f t="shared" si="1680"/>
        <v>#REF!</v>
      </c>
      <c r="EE387" s="240" t="e">
        <f t="shared" si="1681"/>
        <v>#REF!</v>
      </c>
    </row>
    <row r="388" spans="1:135" ht="16.5">
      <c r="A388" s="51" t="s">
        <v>1227</v>
      </c>
      <c r="B388" s="216" t="s">
        <v>31</v>
      </c>
      <c r="D388" s="222" t="s">
        <v>931</v>
      </c>
      <c r="E388" s="216" t="s">
        <v>1042</v>
      </c>
      <c r="F388" s="216" t="s">
        <v>1090</v>
      </c>
      <c r="G388" s="411" t="s">
        <v>1308</v>
      </c>
      <c r="H388" s="239">
        <f>+J388</f>
        <v>1</v>
      </c>
      <c r="I388" s="242" t="s">
        <v>1823</v>
      </c>
      <c r="J388" s="225">
        <v>1</v>
      </c>
      <c r="K388" s="227">
        <v>0</v>
      </c>
      <c r="L388" s="241">
        <f>+J388</f>
        <v>1</v>
      </c>
      <c r="M388" s="242" t="s">
        <v>1823</v>
      </c>
      <c r="N388" s="241">
        <f>+P388</f>
        <v>0</v>
      </c>
      <c r="O388" s="242" t="s">
        <v>1823</v>
      </c>
      <c r="P388" s="10">
        <v>0</v>
      </c>
      <c r="Q388" s="32">
        <v>0</v>
      </c>
      <c r="R388" s="241">
        <f t="shared" ref="R388" si="1875">+T388</f>
        <v>0</v>
      </c>
      <c r="S388" s="242" t="s">
        <v>1823</v>
      </c>
      <c r="T388" s="10">
        <v>0</v>
      </c>
      <c r="U388" s="10">
        <v>0</v>
      </c>
      <c r="V388" s="527">
        <v>0</v>
      </c>
      <c r="W388" s="528">
        <v>0</v>
      </c>
      <c r="X388" s="226">
        <v>0</v>
      </c>
      <c r="Y388" s="226">
        <v>0</v>
      </c>
      <c r="Z388" s="644">
        <v>0</v>
      </c>
      <c r="AA388" s="645" t="s">
        <v>1823</v>
      </c>
      <c r="AB388" s="279">
        <v>0</v>
      </c>
      <c r="AC388" s="284">
        <v>0</v>
      </c>
      <c r="AD388" s="285">
        <v>0</v>
      </c>
      <c r="AE388" s="321">
        <v>0</v>
      </c>
      <c r="AF388" s="279">
        <v>0</v>
      </c>
      <c r="AG388" s="279">
        <v>0</v>
      </c>
      <c r="AH388" s="644">
        <f t="shared" ref="AH388" si="1876">+AF388</f>
        <v>0</v>
      </c>
      <c r="AI388" s="645" t="s">
        <v>1823</v>
      </c>
      <c r="AJ388" s="310"/>
      <c r="AK388" s="523">
        <v>0</v>
      </c>
      <c r="AL388" s="524">
        <v>0</v>
      </c>
      <c r="AM388" s="239">
        <f t="shared" ref="AM388" si="1877">+AK388</f>
        <v>0</v>
      </c>
      <c r="AN388" s="252" t="s">
        <v>1823</v>
      </c>
      <c r="AO388" s="529">
        <f t="shared" ref="AO388" si="1878">+AM388</f>
        <v>0</v>
      </c>
      <c r="AP388" s="530" t="s">
        <v>1823</v>
      </c>
      <c r="AQ388" s="239">
        <f t="shared" ref="AQ388" si="1879">+AO388</f>
        <v>0</v>
      </c>
      <c r="AR388" s="242" t="s">
        <v>1823</v>
      </c>
      <c r="AS388" s="241">
        <f t="shared" ref="AS388" si="1880">+AQ388</f>
        <v>0</v>
      </c>
      <c r="AT388" s="242" t="s">
        <v>1823</v>
      </c>
      <c r="AU388" s="229">
        <v>0</v>
      </c>
      <c r="AV388" s="230">
        <v>0</v>
      </c>
      <c r="AW388" s="239">
        <f t="shared" si="1826"/>
        <v>0</v>
      </c>
      <c r="AX388" s="242" t="s">
        <v>1823</v>
      </c>
      <c r="AY388" s="239">
        <f t="shared" si="1757"/>
        <v>0</v>
      </c>
      <c r="AZ388" s="242" t="s">
        <v>1823</v>
      </c>
      <c r="BA388" s="229">
        <v>0</v>
      </c>
      <c r="BB388" s="229">
        <v>0</v>
      </c>
      <c r="BC388" s="241">
        <f t="shared" ref="BC388" si="1881">+BA388</f>
        <v>0</v>
      </c>
      <c r="BD388" s="242" t="s">
        <v>1823</v>
      </c>
      <c r="BE388" s="229">
        <v>0</v>
      </c>
      <c r="BF388" s="229">
        <v>0</v>
      </c>
      <c r="BG388" s="241">
        <v>0</v>
      </c>
      <c r="BH388" s="242" t="s">
        <v>1823</v>
      </c>
      <c r="BI388" s="241">
        <v>0</v>
      </c>
      <c r="BJ388" s="242" t="s">
        <v>1823</v>
      </c>
      <c r="BK388" s="241">
        <v>0</v>
      </c>
      <c r="BL388" s="242" t="s">
        <v>1823</v>
      </c>
      <c r="BM388" s="241">
        <v>0</v>
      </c>
      <c r="BN388" s="242" t="s">
        <v>1823</v>
      </c>
      <c r="BO388" s="267"/>
      <c r="BP388" s="248"/>
      <c r="BQ388" s="249"/>
      <c r="BR388" s="248"/>
      <c r="BS388" s="249"/>
      <c r="BT388" s="248"/>
      <c r="BU388" s="249"/>
      <c r="BV388" s="248"/>
      <c r="BW388" s="249"/>
      <c r="BX388" s="248"/>
      <c r="BY388" s="249"/>
      <c r="BZ388" s="248"/>
      <c r="CA388" s="249"/>
      <c r="CB388" s="236" t="s">
        <v>934</v>
      </c>
      <c r="CC388" s="238"/>
      <c r="CD388" s="238"/>
      <c r="CE388" s="363"/>
      <c r="CF388" s="363"/>
      <c r="CT388" s="437">
        <f t="shared" si="1828"/>
        <v>1</v>
      </c>
      <c r="CU388" s="437">
        <f t="shared" si="1829"/>
        <v>1</v>
      </c>
      <c r="CV388" s="437">
        <f t="shared" si="1860"/>
        <v>1</v>
      </c>
      <c r="CW388" s="437">
        <f t="shared" si="1861"/>
        <v>0</v>
      </c>
      <c r="CX388" s="437">
        <f t="shared" si="1830"/>
        <v>0</v>
      </c>
      <c r="CY388" s="437">
        <f t="shared" si="1862"/>
        <v>0</v>
      </c>
      <c r="CZ388" s="437">
        <f t="shared" si="1831"/>
        <v>0</v>
      </c>
      <c r="DA388" s="437">
        <f t="shared" si="1832"/>
        <v>0</v>
      </c>
      <c r="DB388" s="437">
        <f t="shared" si="1833"/>
        <v>0</v>
      </c>
      <c r="DC388" s="437">
        <f t="shared" si="1834"/>
        <v>0</v>
      </c>
      <c r="DD388" s="437">
        <f t="shared" si="1835"/>
        <v>0</v>
      </c>
      <c r="DE388" s="437">
        <f t="shared" si="1836"/>
        <v>0</v>
      </c>
      <c r="DF388" s="437">
        <f t="shared" si="1837"/>
        <v>0</v>
      </c>
      <c r="DG388" s="496">
        <f t="shared" si="1838"/>
        <v>0</v>
      </c>
      <c r="DH388" s="496">
        <f t="shared" si="1839"/>
        <v>0</v>
      </c>
      <c r="DI388" s="496">
        <f t="shared" si="1840"/>
        <v>0</v>
      </c>
      <c r="DJ388" s="496">
        <f t="shared" si="1841"/>
        <v>0</v>
      </c>
      <c r="DK388" s="437">
        <f t="shared" si="1842"/>
        <v>0</v>
      </c>
      <c r="DL388" s="633"/>
      <c r="DM388" s="633"/>
      <c r="DO388" s="447" t="e">
        <f t="shared" si="1665"/>
        <v>#VALUE!</v>
      </c>
      <c r="DP388" s="447" t="e">
        <f t="shared" si="1666"/>
        <v>#VALUE!</v>
      </c>
      <c r="DQ388" s="447" t="e">
        <f t="shared" si="1667"/>
        <v>#VALUE!</v>
      </c>
      <c r="DR388" s="447" t="e">
        <f t="shared" si="1668"/>
        <v>#VALUE!</v>
      </c>
      <c r="DS388" s="447" t="e">
        <f t="shared" si="1669"/>
        <v>#VALUE!</v>
      </c>
      <c r="DT388" s="447" t="e">
        <f t="shared" si="1670"/>
        <v>#VALUE!</v>
      </c>
      <c r="DU388" s="447" t="e">
        <f t="shared" si="1671"/>
        <v>#REF!</v>
      </c>
      <c r="DV388" s="447" t="e">
        <f t="shared" si="1672"/>
        <v>#REF!</v>
      </c>
      <c r="DW388" s="447" t="e">
        <f t="shared" si="1673"/>
        <v>#REF!</v>
      </c>
      <c r="DX388" s="447" t="e">
        <f t="shared" si="1674"/>
        <v>#REF!</v>
      </c>
      <c r="DY388" s="447" t="e">
        <f t="shared" si="1675"/>
        <v>#REF!</v>
      </c>
      <c r="DZ388" s="447" t="e">
        <f t="shared" si="1676"/>
        <v>#REF!</v>
      </c>
      <c r="EA388" s="447" t="e">
        <f t="shared" si="1677"/>
        <v>#VALUE!</v>
      </c>
      <c r="EB388" s="447" t="e">
        <f t="shared" si="1678"/>
        <v>#REF!</v>
      </c>
      <c r="EC388" s="447" t="e">
        <f t="shared" si="1679"/>
        <v>#VALUE!</v>
      </c>
      <c r="ED388" s="447" t="e">
        <f t="shared" si="1680"/>
        <v>#REF!</v>
      </c>
      <c r="EE388" s="240" t="e">
        <f t="shared" si="1681"/>
        <v>#REF!</v>
      </c>
    </row>
    <row r="389" spans="1:135" ht="16.5">
      <c r="A389" s="51" t="s">
        <v>1227</v>
      </c>
      <c r="B389" s="216" t="s">
        <v>31</v>
      </c>
      <c r="D389" s="222" t="s">
        <v>931</v>
      </c>
      <c r="E389" s="216" t="s">
        <v>1042</v>
      </c>
      <c r="F389" s="216" t="s">
        <v>1090</v>
      </c>
      <c r="G389" s="411" t="s">
        <v>1309</v>
      </c>
      <c r="H389" s="239">
        <v>0</v>
      </c>
      <c r="I389" s="242" t="s">
        <v>1823</v>
      </c>
      <c r="J389" s="225">
        <v>0</v>
      </c>
      <c r="K389" s="227">
        <v>0</v>
      </c>
      <c r="L389" s="241">
        <v>0</v>
      </c>
      <c r="M389" s="242" t="s">
        <v>1823</v>
      </c>
      <c r="N389" s="241">
        <f t="shared" ref="N389:N390" si="1882">+L389</f>
        <v>0</v>
      </c>
      <c r="O389" s="242" t="s">
        <v>1823</v>
      </c>
      <c r="P389" s="10">
        <v>0</v>
      </c>
      <c r="Q389" s="32">
        <v>0</v>
      </c>
      <c r="R389" s="241">
        <f t="shared" ref="R389" si="1883">+T389</f>
        <v>0</v>
      </c>
      <c r="S389" s="242" t="s">
        <v>1823</v>
      </c>
      <c r="T389" s="10">
        <v>0</v>
      </c>
      <c r="U389" s="10">
        <v>0</v>
      </c>
      <c r="V389" s="527">
        <v>0</v>
      </c>
      <c r="W389" s="528">
        <v>0</v>
      </c>
      <c r="X389" s="226">
        <v>0</v>
      </c>
      <c r="Y389" s="226">
        <v>0</v>
      </c>
      <c r="Z389" s="644">
        <v>0</v>
      </c>
      <c r="AA389" s="645" t="s">
        <v>1823</v>
      </c>
      <c r="AB389" s="279">
        <v>0</v>
      </c>
      <c r="AC389" s="284">
        <v>0</v>
      </c>
      <c r="AD389" s="285">
        <v>0</v>
      </c>
      <c r="AE389" s="321">
        <v>0</v>
      </c>
      <c r="AF389" s="279">
        <v>0</v>
      </c>
      <c r="AG389" s="279">
        <v>0</v>
      </c>
      <c r="AH389" s="644">
        <f t="shared" ref="AH389" si="1884">+AF389</f>
        <v>0</v>
      </c>
      <c r="AI389" s="645" t="s">
        <v>1823</v>
      </c>
      <c r="AJ389" s="310"/>
      <c r="AK389" s="523">
        <v>0</v>
      </c>
      <c r="AL389" s="524">
        <v>0</v>
      </c>
      <c r="AM389" s="239">
        <f t="shared" ref="AM389" si="1885">+AK389</f>
        <v>0</v>
      </c>
      <c r="AN389" s="252" t="s">
        <v>1823</v>
      </c>
      <c r="AO389" s="529">
        <f t="shared" ref="AO389" si="1886">+AM389</f>
        <v>0</v>
      </c>
      <c r="AP389" s="530" t="s">
        <v>1823</v>
      </c>
      <c r="AQ389" s="239">
        <f t="shared" ref="AQ389" si="1887">+AO389</f>
        <v>0</v>
      </c>
      <c r="AR389" s="242" t="s">
        <v>1823</v>
      </c>
      <c r="AS389" s="241">
        <f t="shared" ref="AS389" si="1888">+AQ389</f>
        <v>0</v>
      </c>
      <c r="AT389" s="242" t="s">
        <v>1823</v>
      </c>
      <c r="AU389" s="229">
        <v>0</v>
      </c>
      <c r="AV389" s="230">
        <v>0</v>
      </c>
      <c r="AW389" s="239">
        <f t="shared" si="1826"/>
        <v>0</v>
      </c>
      <c r="AX389" s="242" t="s">
        <v>1823</v>
      </c>
      <c r="AY389" s="239">
        <f t="shared" si="1757"/>
        <v>0</v>
      </c>
      <c r="AZ389" s="242" t="s">
        <v>1823</v>
      </c>
      <c r="BA389" s="229">
        <v>0</v>
      </c>
      <c r="BB389" s="229">
        <v>0</v>
      </c>
      <c r="BC389" s="241">
        <f t="shared" ref="BC389" si="1889">+BA389</f>
        <v>0</v>
      </c>
      <c r="BD389" s="242" t="s">
        <v>1823</v>
      </c>
      <c r="BE389" s="229">
        <v>0</v>
      </c>
      <c r="BF389" s="229">
        <v>0</v>
      </c>
      <c r="BG389" s="241">
        <v>0</v>
      </c>
      <c r="BH389" s="242" t="s">
        <v>1823</v>
      </c>
      <c r="BI389" s="241">
        <v>0</v>
      </c>
      <c r="BJ389" s="242" t="s">
        <v>1823</v>
      </c>
      <c r="BK389" s="241">
        <v>0</v>
      </c>
      <c r="BL389" s="242" t="s">
        <v>1823</v>
      </c>
      <c r="BM389" s="241">
        <v>0</v>
      </c>
      <c r="BN389" s="242" t="s">
        <v>1823</v>
      </c>
      <c r="BO389" s="267"/>
      <c r="BP389" s="248"/>
      <c r="BQ389" s="249"/>
      <c r="BR389" s="248"/>
      <c r="BS389" s="249"/>
      <c r="BT389" s="248"/>
      <c r="BU389" s="249"/>
      <c r="BV389" s="248"/>
      <c r="BW389" s="249"/>
      <c r="BX389" s="248"/>
      <c r="BY389" s="249"/>
      <c r="BZ389" s="248"/>
      <c r="CA389" s="249"/>
      <c r="CB389" s="236" t="s">
        <v>934</v>
      </c>
      <c r="CC389" s="238"/>
      <c r="CD389" s="238"/>
      <c r="CE389" s="363"/>
      <c r="CF389" s="363"/>
      <c r="CT389" s="437">
        <f t="shared" si="1828"/>
        <v>0</v>
      </c>
      <c r="CU389" s="437">
        <f t="shared" si="1829"/>
        <v>0</v>
      </c>
      <c r="CV389" s="437">
        <f t="shared" si="1860"/>
        <v>0</v>
      </c>
      <c r="CW389" s="437">
        <f t="shared" si="1861"/>
        <v>0</v>
      </c>
      <c r="CX389" s="437">
        <f t="shared" si="1830"/>
        <v>0</v>
      </c>
      <c r="CY389" s="437">
        <f t="shared" si="1862"/>
        <v>0</v>
      </c>
      <c r="CZ389" s="437">
        <f t="shared" si="1831"/>
        <v>0</v>
      </c>
      <c r="DA389" s="437">
        <f t="shared" si="1832"/>
        <v>0</v>
      </c>
      <c r="DB389" s="437">
        <f t="shared" si="1833"/>
        <v>0</v>
      </c>
      <c r="DC389" s="437">
        <f t="shared" si="1834"/>
        <v>0</v>
      </c>
      <c r="DD389" s="437">
        <f t="shared" si="1835"/>
        <v>0</v>
      </c>
      <c r="DE389" s="437">
        <f t="shared" si="1836"/>
        <v>0</v>
      </c>
      <c r="DF389" s="437">
        <f t="shared" si="1837"/>
        <v>0</v>
      </c>
      <c r="DG389" s="496">
        <f t="shared" si="1838"/>
        <v>0</v>
      </c>
      <c r="DH389" s="496">
        <f t="shared" si="1839"/>
        <v>0</v>
      </c>
      <c r="DI389" s="496">
        <f t="shared" si="1840"/>
        <v>0</v>
      </c>
      <c r="DJ389" s="496">
        <f t="shared" si="1841"/>
        <v>0</v>
      </c>
      <c r="DK389" s="437">
        <f t="shared" si="1842"/>
        <v>0</v>
      </c>
      <c r="DL389" s="633"/>
      <c r="DM389" s="633"/>
      <c r="DO389" s="447" t="e">
        <f t="shared" si="1665"/>
        <v>#VALUE!</v>
      </c>
      <c r="DP389" s="447" t="e">
        <f t="shared" si="1666"/>
        <v>#VALUE!</v>
      </c>
      <c r="DQ389" s="447" t="e">
        <f t="shared" si="1667"/>
        <v>#VALUE!</v>
      </c>
      <c r="DR389" s="447" t="e">
        <f t="shared" si="1668"/>
        <v>#VALUE!</v>
      </c>
      <c r="DS389" s="447" t="e">
        <f t="shared" si="1669"/>
        <v>#VALUE!</v>
      </c>
      <c r="DT389" s="447" t="e">
        <f t="shared" si="1670"/>
        <v>#VALUE!</v>
      </c>
      <c r="DU389" s="447" t="e">
        <f t="shared" si="1671"/>
        <v>#REF!</v>
      </c>
      <c r="DV389" s="447" t="e">
        <f t="shared" si="1672"/>
        <v>#REF!</v>
      </c>
      <c r="DW389" s="447" t="e">
        <f t="shared" si="1673"/>
        <v>#REF!</v>
      </c>
      <c r="DX389" s="447" t="e">
        <f t="shared" si="1674"/>
        <v>#REF!</v>
      </c>
      <c r="DY389" s="447" t="e">
        <f t="shared" si="1675"/>
        <v>#REF!</v>
      </c>
      <c r="DZ389" s="447" t="e">
        <f t="shared" si="1676"/>
        <v>#REF!</v>
      </c>
      <c r="EA389" s="447" t="e">
        <f t="shared" si="1677"/>
        <v>#VALUE!</v>
      </c>
      <c r="EB389" s="447" t="e">
        <f t="shared" si="1678"/>
        <v>#REF!</v>
      </c>
      <c r="EC389" s="447" t="e">
        <f t="shared" si="1679"/>
        <v>#VALUE!</v>
      </c>
      <c r="ED389" s="447" t="e">
        <f t="shared" si="1680"/>
        <v>#REF!</v>
      </c>
      <c r="EE389" s="240" t="e">
        <f t="shared" si="1681"/>
        <v>#REF!</v>
      </c>
    </row>
    <row r="390" spans="1:135" ht="16.5">
      <c r="A390" s="51" t="s">
        <v>1227</v>
      </c>
      <c r="B390" s="216" t="s">
        <v>31</v>
      </c>
      <c r="D390" s="222" t="s">
        <v>931</v>
      </c>
      <c r="E390" s="216" t="s">
        <v>1042</v>
      </c>
      <c r="F390" s="216" t="s">
        <v>1090</v>
      </c>
      <c r="G390" s="411" t="s">
        <v>1310</v>
      </c>
      <c r="H390" s="239">
        <v>0</v>
      </c>
      <c r="I390" s="242" t="s">
        <v>1823</v>
      </c>
      <c r="J390" s="225">
        <v>0</v>
      </c>
      <c r="K390" s="227">
        <v>0</v>
      </c>
      <c r="L390" s="241">
        <v>0</v>
      </c>
      <c r="M390" s="242" t="s">
        <v>1823</v>
      </c>
      <c r="N390" s="241">
        <f t="shared" si="1882"/>
        <v>0</v>
      </c>
      <c r="O390" s="242" t="s">
        <v>1823</v>
      </c>
      <c r="P390" s="226">
        <v>0</v>
      </c>
      <c r="Q390" s="227">
        <v>0</v>
      </c>
      <c r="R390" s="241">
        <f>+T390</f>
        <v>0</v>
      </c>
      <c r="S390" s="242" t="s">
        <v>1823</v>
      </c>
      <c r="T390" s="226">
        <v>0</v>
      </c>
      <c r="U390" s="226">
        <v>0</v>
      </c>
      <c r="V390" s="527">
        <v>1</v>
      </c>
      <c r="W390" s="528">
        <v>0</v>
      </c>
      <c r="X390" s="226">
        <v>0</v>
      </c>
      <c r="Y390" s="226">
        <v>0</v>
      </c>
      <c r="Z390" s="644">
        <v>0</v>
      </c>
      <c r="AA390" s="645" t="s">
        <v>1823</v>
      </c>
      <c r="AB390" s="279">
        <v>0</v>
      </c>
      <c r="AC390" s="284">
        <v>0</v>
      </c>
      <c r="AD390" s="285">
        <v>0</v>
      </c>
      <c r="AE390" s="321">
        <v>0</v>
      </c>
      <c r="AF390" s="279">
        <v>1</v>
      </c>
      <c r="AG390" s="279">
        <v>0</v>
      </c>
      <c r="AH390" s="644">
        <f>+AF390</f>
        <v>1</v>
      </c>
      <c r="AI390" s="645" t="s">
        <v>1823</v>
      </c>
      <c r="AJ390" s="310"/>
      <c r="AK390" s="523">
        <v>1</v>
      </c>
      <c r="AL390" s="524">
        <v>0</v>
      </c>
      <c r="AM390" s="558">
        <f>+AK390</f>
        <v>1</v>
      </c>
      <c r="AN390" s="561" t="s">
        <v>1823</v>
      </c>
      <c r="AO390" s="529">
        <f>+AQ390</f>
        <v>0</v>
      </c>
      <c r="AP390" s="530" t="s">
        <v>1823</v>
      </c>
      <c r="AQ390" s="239">
        <f>+AS390</f>
        <v>0</v>
      </c>
      <c r="AR390" s="242" t="s">
        <v>1823</v>
      </c>
      <c r="AS390" s="241">
        <f>+AU390</f>
        <v>0</v>
      </c>
      <c r="AT390" s="242" t="s">
        <v>1823</v>
      </c>
      <c r="AU390" s="229">
        <v>0</v>
      </c>
      <c r="AV390" s="230">
        <v>0</v>
      </c>
      <c r="AW390" s="239">
        <f t="shared" si="1826"/>
        <v>0</v>
      </c>
      <c r="AX390" s="242" t="s">
        <v>1823</v>
      </c>
      <c r="AY390" s="239">
        <f t="shared" si="1757"/>
        <v>0</v>
      </c>
      <c r="AZ390" s="242" t="s">
        <v>1823</v>
      </c>
      <c r="BA390" s="229">
        <v>0</v>
      </c>
      <c r="BB390" s="229">
        <v>0</v>
      </c>
      <c r="BC390" s="241">
        <f t="shared" ref="BC390" si="1890">+BA390</f>
        <v>0</v>
      </c>
      <c r="BD390" s="242" t="s">
        <v>1823</v>
      </c>
      <c r="BE390" s="229">
        <v>0</v>
      </c>
      <c r="BF390" s="229">
        <v>0</v>
      </c>
      <c r="BG390" s="241">
        <v>0</v>
      </c>
      <c r="BH390" s="242" t="s">
        <v>1823</v>
      </c>
      <c r="BI390" s="241">
        <v>0</v>
      </c>
      <c r="BJ390" s="242" t="s">
        <v>1823</v>
      </c>
      <c r="BK390" s="241">
        <v>0</v>
      </c>
      <c r="BL390" s="242" t="s">
        <v>1823</v>
      </c>
      <c r="BM390" s="241">
        <v>0</v>
      </c>
      <c r="BN390" s="242" t="s">
        <v>1823</v>
      </c>
      <c r="BO390" s="311"/>
      <c r="BP390" s="248"/>
      <c r="BQ390" s="248"/>
      <c r="BR390" s="248"/>
      <c r="BS390" s="248"/>
      <c r="BT390" s="248"/>
      <c r="BU390" s="249"/>
      <c r="BV390" s="248"/>
      <c r="BW390" s="248"/>
      <c r="BX390" s="248"/>
      <c r="BY390" s="248"/>
      <c r="BZ390" s="248"/>
      <c r="CA390" s="248"/>
      <c r="CB390" s="216" t="s">
        <v>997</v>
      </c>
      <c r="CC390" s="238"/>
      <c r="CD390" s="238"/>
      <c r="CE390" s="363"/>
      <c r="CF390" s="363"/>
      <c r="CT390" s="437">
        <f t="shared" si="1828"/>
        <v>0</v>
      </c>
      <c r="CU390" s="437">
        <f t="shared" si="1829"/>
        <v>0</v>
      </c>
      <c r="CV390" s="437">
        <f t="shared" si="1860"/>
        <v>0</v>
      </c>
      <c r="CW390" s="437">
        <f t="shared" si="1861"/>
        <v>0</v>
      </c>
      <c r="CX390" s="437">
        <f t="shared" si="1830"/>
        <v>0</v>
      </c>
      <c r="CY390" s="437">
        <f t="shared" si="1862"/>
        <v>0</v>
      </c>
      <c r="CZ390" s="437">
        <f t="shared" si="1831"/>
        <v>0</v>
      </c>
      <c r="DA390" s="437">
        <f t="shared" si="1832"/>
        <v>1</v>
      </c>
      <c r="DB390" s="437">
        <f t="shared" si="1833"/>
        <v>0</v>
      </c>
      <c r="DC390" s="437">
        <f t="shared" si="1834"/>
        <v>0</v>
      </c>
      <c r="DD390" s="437">
        <f t="shared" si="1835"/>
        <v>0</v>
      </c>
      <c r="DE390" s="437">
        <f t="shared" si="1836"/>
        <v>0</v>
      </c>
      <c r="DF390" s="437">
        <f t="shared" si="1837"/>
        <v>1</v>
      </c>
      <c r="DG390" s="496">
        <f t="shared" si="1838"/>
        <v>1</v>
      </c>
      <c r="DH390" s="496">
        <f t="shared" si="1839"/>
        <v>1</v>
      </c>
      <c r="DI390" s="496">
        <f t="shared" si="1840"/>
        <v>1</v>
      </c>
      <c r="DJ390" s="496">
        <f t="shared" si="1841"/>
        <v>0</v>
      </c>
      <c r="DK390" s="437">
        <f t="shared" si="1842"/>
        <v>0</v>
      </c>
      <c r="DL390" s="633"/>
      <c r="DM390" s="633"/>
      <c r="DO390" s="447" t="e">
        <f t="shared" si="1665"/>
        <v>#VALUE!</v>
      </c>
      <c r="DP390" s="447" t="e">
        <f t="shared" si="1666"/>
        <v>#VALUE!</v>
      </c>
      <c r="DQ390" s="447" t="e">
        <f t="shared" si="1667"/>
        <v>#VALUE!</v>
      </c>
      <c r="DR390" s="447" t="e">
        <f t="shared" si="1668"/>
        <v>#VALUE!</v>
      </c>
      <c r="DS390" s="447" t="e">
        <f t="shared" si="1669"/>
        <v>#VALUE!</v>
      </c>
      <c r="DT390" s="447" t="e">
        <f t="shared" si="1670"/>
        <v>#VALUE!</v>
      </c>
      <c r="DU390" s="447" t="e">
        <f t="shared" si="1671"/>
        <v>#REF!</v>
      </c>
      <c r="DV390" s="447" t="e">
        <f t="shared" si="1672"/>
        <v>#REF!</v>
      </c>
      <c r="DW390" s="447" t="e">
        <f t="shared" si="1673"/>
        <v>#REF!</v>
      </c>
      <c r="DX390" s="447" t="e">
        <f t="shared" si="1674"/>
        <v>#REF!</v>
      </c>
      <c r="DY390" s="447" t="e">
        <f t="shared" si="1675"/>
        <v>#REF!</v>
      </c>
      <c r="DZ390" s="447" t="e">
        <f t="shared" si="1676"/>
        <v>#REF!</v>
      </c>
      <c r="EA390" s="447" t="e">
        <f t="shared" si="1677"/>
        <v>#VALUE!</v>
      </c>
      <c r="EB390" s="447" t="e">
        <f t="shared" si="1678"/>
        <v>#REF!</v>
      </c>
      <c r="EC390" s="447" t="e">
        <f t="shared" si="1679"/>
        <v>#VALUE!</v>
      </c>
      <c r="ED390" s="447" t="e">
        <f t="shared" si="1680"/>
        <v>#REF!</v>
      </c>
      <c r="EE390" s="240" t="e">
        <f t="shared" si="1681"/>
        <v>#REF!</v>
      </c>
    </row>
    <row r="391" spans="1:135" ht="16.5">
      <c r="A391" s="51" t="s">
        <v>1227</v>
      </c>
      <c r="B391" s="216" t="s">
        <v>31</v>
      </c>
      <c r="D391" s="222" t="s">
        <v>931</v>
      </c>
      <c r="E391" s="216" t="s">
        <v>1042</v>
      </c>
      <c r="F391" s="216" t="s">
        <v>1090</v>
      </c>
      <c r="G391" s="411" t="s">
        <v>1311</v>
      </c>
      <c r="H391" s="239">
        <v>0</v>
      </c>
      <c r="I391" s="242" t="s">
        <v>1823</v>
      </c>
      <c r="J391" s="225">
        <v>0</v>
      </c>
      <c r="K391" s="227">
        <v>0</v>
      </c>
      <c r="L391" s="241">
        <v>0</v>
      </c>
      <c r="M391" s="242" t="s">
        <v>1823</v>
      </c>
      <c r="N391" s="241">
        <f t="shared" ref="N391" si="1891">+L391</f>
        <v>0</v>
      </c>
      <c r="O391" s="242" t="s">
        <v>1823</v>
      </c>
      <c r="P391" s="226">
        <v>0</v>
      </c>
      <c r="Q391" s="227">
        <v>0</v>
      </c>
      <c r="R391" s="241">
        <f>+T391</f>
        <v>0</v>
      </c>
      <c r="S391" s="242" t="s">
        <v>1823</v>
      </c>
      <c r="T391" s="226">
        <v>0</v>
      </c>
      <c r="U391" s="226">
        <v>0</v>
      </c>
      <c r="V391" s="523">
        <v>2</v>
      </c>
      <c r="W391" s="528">
        <v>0</v>
      </c>
      <c r="X391" s="226">
        <v>0</v>
      </c>
      <c r="Y391" s="226">
        <v>0</v>
      </c>
      <c r="Z391" s="644">
        <v>0</v>
      </c>
      <c r="AA391" s="645" t="s">
        <v>1823</v>
      </c>
      <c r="AB391" s="279">
        <v>0</v>
      </c>
      <c r="AC391" s="284">
        <v>0</v>
      </c>
      <c r="AD391" s="283">
        <v>0</v>
      </c>
      <c r="AE391" s="284">
        <v>0</v>
      </c>
      <c r="AF391" s="279">
        <v>0</v>
      </c>
      <c r="AG391" s="279">
        <v>0</v>
      </c>
      <c r="AH391" s="644">
        <f>+AF391</f>
        <v>0</v>
      </c>
      <c r="AI391" s="645" t="s">
        <v>1823</v>
      </c>
      <c r="AJ391" s="310"/>
      <c r="AK391" s="523">
        <v>0</v>
      </c>
      <c r="AL391" s="524">
        <v>0</v>
      </c>
      <c r="AM391" s="239">
        <f>+AK391</f>
        <v>0</v>
      </c>
      <c r="AN391" s="252" t="s">
        <v>1823</v>
      </c>
      <c r="AO391" s="529">
        <f>+AM391</f>
        <v>0</v>
      </c>
      <c r="AP391" s="530" t="s">
        <v>1823</v>
      </c>
      <c r="AQ391" s="239">
        <f t="shared" ref="AQ391" si="1892">+AO391</f>
        <v>0</v>
      </c>
      <c r="AR391" s="242" t="s">
        <v>1823</v>
      </c>
      <c r="AS391" s="241">
        <f t="shared" ref="AS391" si="1893">+AQ391</f>
        <v>0</v>
      </c>
      <c r="AT391" s="242" t="s">
        <v>1823</v>
      </c>
      <c r="AU391" s="229">
        <v>0</v>
      </c>
      <c r="AV391" s="230">
        <v>0</v>
      </c>
      <c r="AW391" s="239">
        <f t="shared" si="1826"/>
        <v>0</v>
      </c>
      <c r="AX391" s="242" t="s">
        <v>1823</v>
      </c>
      <c r="AY391" s="239">
        <f t="shared" si="1757"/>
        <v>0</v>
      </c>
      <c r="AZ391" s="242" t="s">
        <v>1823</v>
      </c>
      <c r="BA391" s="229">
        <v>0</v>
      </c>
      <c r="BB391" s="229">
        <v>0</v>
      </c>
      <c r="BC391" s="241">
        <f t="shared" ref="BC391" si="1894">+BA391</f>
        <v>0</v>
      </c>
      <c r="BD391" s="242" t="s">
        <v>1823</v>
      </c>
      <c r="BE391" s="229">
        <v>0</v>
      </c>
      <c r="BF391" s="229">
        <v>0</v>
      </c>
      <c r="BG391" s="241">
        <v>0</v>
      </c>
      <c r="BH391" s="242" t="s">
        <v>1823</v>
      </c>
      <c r="BI391" s="241">
        <v>0</v>
      </c>
      <c r="BJ391" s="242" t="s">
        <v>1823</v>
      </c>
      <c r="BK391" s="241">
        <v>0</v>
      </c>
      <c r="BL391" s="242" t="s">
        <v>1823</v>
      </c>
      <c r="BM391" s="241">
        <v>0</v>
      </c>
      <c r="BN391" s="242" t="s">
        <v>1823</v>
      </c>
      <c r="BO391" s="267"/>
      <c r="BP391" s="248"/>
      <c r="BQ391" s="249"/>
      <c r="BR391" s="248"/>
      <c r="BS391" s="249"/>
      <c r="BT391" s="248"/>
      <c r="BU391" s="249"/>
      <c r="BV391" s="248"/>
      <c r="BW391" s="249"/>
      <c r="BX391" s="248"/>
      <c r="BY391" s="249"/>
      <c r="BZ391" s="248"/>
      <c r="CA391" s="249"/>
      <c r="CB391" s="236" t="s">
        <v>1078</v>
      </c>
      <c r="CE391" s="363"/>
      <c r="CF391" s="363"/>
      <c r="CT391" s="437">
        <f t="shared" si="1828"/>
        <v>0</v>
      </c>
      <c r="CU391" s="437">
        <f t="shared" si="1829"/>
        <v>0</v>
      </c>
      <c r="CV391" s="437">
        <f t="shared" si="1860"/>
        <v>0</v>
      </c>
      <c r="CW391" s="437">
        <f t="shared" si="1861"/>
        <v>0</v>
      </c>
      <c r="CX391" s="437">
        <f t="shared" si="1830"/>
        <v>0</v>
      </c>
      <c r="CY391" s="437">
        <f t="shared" si="1862"/>
        <v>0</v>
      </c>
      <c r="CZ391" s="437">
        <f t="shared" si="1831"/>
        <v>0</v>
      </c>
      <c r="DA391" s="437">
        <f t="shared" si="1832"/>
        <v>2</v>
      </c>
      <c r="DB391" s="437">
        <f t="shared" si="1833"/>
        <v>0</v>
      </c>
      <c r="DC391" s="437">
        <f t="shared" si="1834"/>
        <v>0</v>
      </c>
      <c r="DD391" s="437">
        <f t="shared" si="1835"/>
        <v>0</v>
      </c>
      <c r="DE391" s="437">
        <f t="shared" si="1836"/>
        <v>0</v>
      </c>
      <c r="DF391" s="437">
        <f t="shared" si="1837"/>
        <v>0</v>
      </c>
      <c r="DG391" s="496">
        <f t="shared" si="1838"/>
        <v>0</v>
      </c>
      <c r="DH391" s="496">
        <f t="shared" si="1839"/>
        <v>0</v>
      </c>
      <c r="DI391" s="496">
        <f t="shared" si="1840"/>
        <v>0</v>
      </c>
      <c r="DJ391" s="496">
        <f t="shared" si="1841"/>
        <v>0</v>
      </c>
      <c r="DK391" s="437">
        <f t="shared" si="1842"/>
        <v>0</v>
      </c>
      <c r="DL391" s="633"/>
      <c r="DM391" s="633"/>
      <c r="DO391" s="447" t="e">
        <f t="shared" si="1665"/>
        <v>#VALUE!</v>
      </c>
      <c r="DP391" s="447" t="e">
        <f t="shared" si="1666"/>
        <v>#VALUE!</v>
      </c>
      <c r="DQ391" s="447" t="e">
        <f t="shared" si="1667"/>
        <v>#VALUE!</v>
      </c>
      <c r="DR391" s="447" t="e">
        <f t="shared" si="1668"/>
        <v>#VALUE!</v>
      </c>
      <c r="DS391" s="447" t="e">
        <f t="shared" si="1669"/>
        <v>#VALUE!</v>
      </c>
      <c r="DT391" s="447" t="e">
        <f t="shared" si="1670"/>
        <v>#VALUE!</v>
      </c>
      <c r="DU391" s="447" t="e">
        <f t="shared" si="1671"/>
        <v>#REF!</v>
      </c>
      <c r="DV391" s="447" t="e">
        <f t="shared" si="1672"/>
        <v>#REF!</v>
      </c>
      <c r="DW391" s="447" t="e">
        <f t="shared" si="1673"/>
        <v>#REF!</v>
      </c>
      <c r="DX391" s="447" t="e">
        <f t="shared" si="1674"/>
        <v>#REF!</v>
      </c>
      <c r="DY391" s="447" t="e">
        <f t="shared" si="1675"/>
        <v>#REF!</v>
      </c>
      <c r="DZ391" s="447" t="e">
        <f t="shared" si="1676"/>
        <v>#REF!</v>
      </c>
      <c r="EA391" s="447" t="e">
        <f t="shared" si="1677"/>
        <v>#VALUE!</v>
      </c>
      <c r="EB391" s="447" t="e">
        <f t="shared" si="1678"/>
        <v>#REF!</v>
      </c>
      <c r="EC391" s="447" t="e">
        <f t="shared" si="1679"/>
        <v>#VALUE!</v>
      </c>
      <c r="ED391" s="447" t="e">
        <f t="shared" si="1680"/>
        <v>#REF!</v>
      </c>
      <c r="EE391" s="240" t="e">
        <f t="shared" si="1681"/>
        <v>#REF!</v>
      </c>
    </row>
    <row r="392" spans="1:135" ht="16.5">
      <c r="A392" s="51" t="s">
        <v>1227</v>
      </c>
      <c r="B392" s="216" t="s">
        <v>31</v>
      </c>
      <c r="D392" s="222" t="s">
        <v>931</v>
      </c>
      <c r="E392" s="216" t="s">
        <v>1042</v>
      </c>
      <c r="F392" s="216" t="s">
        <v>1090</v>
      </c>
      <c r="G392" s="411" t="s">
        <v>1312</v>
      </c>
      <c r="H392" s="225">
        <v>0</v>
      </c>
      <c r="I392" s="227">
        <v>0</v>
      </c>
      <c r="J392" s="225">
        <v>1</v>
      </c>
      <c r="K392" s="227">
        <v>0</v>
      </c>
      <c r="L392" s="241">
        <v>0</v>
      </c>
      <c r="M392" s="242" t="s">
        <v>1823</v>
      </c>
      <c r="N392" s="241">
        <f>+P392</f>
        <v>0</v>
      </c>
      <c r="O392" s="242" t="s">
        <v>1823</v>
      </c>
      <c r="P392" s="10">
        <v>0</v>
      </c>
      <c r="Q392" s="32">
        <v>0</v>
      </c>
      <c r="R392" s="241">
        <f t="shared" ref="R392" si="1895">+T392</f>
        <v>0</v>
      </c>
      <c r="S392" s="242" t="s">
        <v>1823</v>
      </c>
      <c r="T392" s="10">
        <v>0</v>
      </c>
      <c r="U392" s="10">
        <v>0</v>
      </c>
      <c r="V392" s="527">
        <v>0</v>
      </c>
      <c r="W392" s="528">
        <v>0</v>
      </c>
      <c r="X392" s="226">
        <v>0</v>
      </c>
      <c r="Y392" s="226">
        <v>0</v>
      </c>
      <c r="Z392" s="644">
        <v>0</v>
      </c>
      <c r="AA392" s="645" t="s">
        <v>1823</v>
      </c>
      <c r="AB392" s="279">
        <v>0</v>
      </c>
      <c r="AC392" s="284">
        <v>0</v>
      </c>
      <c r="AD392" s="279">
        <v>1</v>
      </c>
      <c r="AE392" s="284">
        <v>0</v>
      </c>
      <c r="AF392" s="279">
        <v>0</v>
      </c>
      <c r="AG392" s="279">
        <v>0</v>
      </c>
      <c r="AH392" s="644">
        <f>+AF392</f>
        <v>0</v>
      </c>
      <c r="AI392" s="645" t="s">
        <v>1823</v>
      </c>
      <c r="AJ392" s="310"/>
      <c r="AK392" s="523">
        <v>0</v>
      </c>
      <c r="AL392" s="524">
        <v>0</v>
      </c>
      <c r="AM392" s="226">
        <v>0</v>
      </c>
      <c r="AN392" s="226">
        <v>0</v>
      </c>
      <c r="AO392" s="529">
        <f>+AM392</f>
        <v>0</v>
      </c>
      <c r="AP392" s="530" t="s">
        <v>1823</v>
      </c>
      <c r="AQ392" s="239">
        <f t="shared" ref="AQ392" si="1896">+AO392</f>
        <v>0</v>
      </c>
      <c r="AR392" s="242" t="s">
        <v>1823</v>
      </c>
      <c r="AS392" s="241">
        <f t="shared" ref="AS392" si="1897">+AQ392</f>
        <v>0</v>
      </c>
      <c r="AT392" s="242" t="s">
        <v>1823</v>
      </c>
      <c r="AU392" s="229">
        <v>0</v>
      </c>
      <c r="AV392" s="230">
        <v>0</v>
      </c>
      <c r="AW392" s="239">
        <f t="shared" si="1826"/>
        <v>0</v>
      </c>
      <c r="AX392" s="242" t="s">
        <v>1823</v>
      </c>
      <c r="AY392" s="239">
        <f t="shared" si="1757"/>
        <v>0</v>
      </c>
      <c r="AZ392" s="242" t="s">
        <v>1823</v>
      </c>
      <c r="BA392" s="229">
        <v>0</v>
      </c>
      <c r="BB392" s="230">
        <v>0</v>
      </c>
      <c r="BC392" s="229">
        <v>0</v>
      </c>
      <c r="BD392" s="230">
        <v>0</v>
      </c>
      <c r="BE392" s="229">
        <v>0</v>
      </c>
      <c r="BF392" s="229">
        <v>0</v>
      </c>
      <c r="BG392" s="241">
        <v>0</v>
      </c>
      <c r="BH392" s="242" t="s">
        <v>1823</v>
      </c>
      <c r="BI392" s="241">
        <v>0</v>
      </c>
      <c r="BJ392" s="242" t="s">
        <v>1823</v>
      </c>
      <c r="BK392" s="241">
        <v>0</v>
      </c>
      <c r="BL392" s="242" t="s">
        <v>1823</v>
      </c>
      <c r="BM392" s="229">
        <v>0</v>
      </c>
      <c r="BN392" s="229">
        <v>0</v>
      </c>
      <c r="BO392" s="267"/>
      <c r="BP392" s="248"/>
      <c r="BQ392" s="249"/>
      <c r="BR392" s="248"/>
      <c r="BS392" s="249"/>
      <c r="BT392" s="248"/>
      <c r="BU392" s="249"/>
      <c r="BV392" s="248"/>
      <c r="BW392" s="249"/>
      <c r="BX392" s="248"/>
      <c r="BY392" s="249"/>
      <c r="BZ392" s="248"/>
      <c r="CA392" s="249"/>
      <c r="CB392" s="236"/>
      <c r="CE392" s="363"/>
      <c r="CF392" s="363"/>
      <c r="CT392" s="437">
        <f t="shared" si="1828"/>
        <v>0</v>
      </c>
      <c r="CU392" s="437">
        <f t="shared" si="1829"/>
        <v>1</v>
      </c>
      <c r="CV392" s="437">
        <f t="shared" si="1860"/>
        <v>0</v>
      </c>
      <c r="CW392" s="437">
        <f t="shared" si="1861"/>
        <v>0</v>
      </c>
      <c r="CX392" s="437">
        <f t="shared" si="1830"/>
        <v>0</v>
      </c>
      <c r="CY392" s="437">
        <f t="shared" si="1862"/>
        <v>0</v>
      </c>
      <c r="CZ392" s="437">
        <f t="shared" si="1831"/>
        <v>0</v>
      </c>
      <c r="DA392" s="437">
        <f t="shared" si="1832"/>
        <v>0</v>
      </c>
      <c r="DB392" s="437">
        <f t="shared" si="1833"/>
        <v>0</v>
      </c>
      <c r="DC392" s="437">
        <f t="shared" si="1834"/>
        <v>0</v>
      </c>
      <c r="DD392" s="437">
        <f t="shared" si="1835"/>
        <v>0</v>
      </c>
      <c r="DE392" s="437">
        <f t="shared" si="1836"/>
        <v>1</v>
      </c>
      <c r="DF392" s="437">
        <f t="shared" si="1837"/>
        <v>0</v>
      </c>
      <c r="DG392" s="496">
        <f t="shared" si="1838"/>
        <v>0</v>
      </c>
      <c r="DH392" s="496">
        <f t="shared" si="1839"/>
        <v>0</v>
      </c>
      <c r="DI392" s="496">
        <f t="shared" si="1840"/>
        <v>0</v>
      </c>
      <c r="DJ392" s="496">
        <f t="shared" si="1841"/>
        <v>0</v>
      </c>
      <c r="DK392" s="437">
        <f t="shared" si="1842"/>
        <v>0</v>
      </c>
      <c r="DL392" s="633"/>
      <c r="DM392" s="633"/>
      <c r="DO392" s="447" t="e">
        <f t="shared" si="1665"/>
        <v>#VALUE!</v>
      </c>
      <c r="DP392" s="447" t="e">
        <f t="shared" si="1666"/>
        <v>#VALUE!</v>
      </c>
      <c r="DQ392" s="447" t="e">
        <f t="shared" si="1667"/>
        <v>#VALUE!</v>
      </c>
      <c r="DR392" s="447" t="e">
        <f t="shared" si="1668"/>
        <v>#VALUE!</v>
      </c>
      <c r="DS392" s="447" t="e">
        <f t="shared" si="1669"/>
        <v>#VALUE!</v>
      </c>
      <c r="DT392" s="447" t="e">
        <f t="shared" si="1670"/>
        <v>#VALUE!</v>
      </c>
      <c r="DU392" s="447" t="e">
        <f t="shared" si="1671"/>
        <v>#REF!</v>
      </c>
      <c r="DV392" s="447" t="e">
        <f t="shared" si="1672"/>
        <v>#REF!</v>
      </c>
      <c r="DW392" s="447" t="e">
        <f t="shared" si="1673"/>
        <v>#REF!</v>
      </c>
      <c r="DX392" s="447" t="e">
        <f t="shared" si="1674"/>
        <v>#REF!</v>
      </c>
      <c r="DY392" s="447" t="e">
        <f t="shared" si="1675"/>
        <v>#REF!</v>
      </c>
      <c r="DZ392" s="447" t="e">
        <f t="shared" si="1676"/>
        <v>#REF!</v>
      </c>
      <c r="EA392" s="447" t="e">
        <f t="shared" si="1677"/>
        <v>#VALUE!</v>
      </c>
      <c r="EB392" s="447" t="e">
        <f t="shared" si="1678"/>
        <v>#REF!</v>
      </c>
      <c r="EC392" s="447" t="e">
        <f t="shared" si="1679"/>
        <v>#VALUE!</v>
      </c>
      <c r="ED392" s="447" t="e">
        <f t="shared" si="1680"/>
        <v>#REF!</v>
      </c>
      <c r="EE392" s="240" t="e">
        <f t="shared" si="1681"/>
        <v>#REF!</v>
      </c>
    </row>
    <row r="393" spans="1:135" ht="16.5">
      <c r="A393" s="51" t="s">
        <v>1227</v>
      </c>
      <c r="B393" s="216" t="s">
        <v>31</v>
      </c>
      <c r="D393" s="222" t="s">
        <v>1133</v>
      </c>
      <c r="E393" s="216" t="s">
        <v>1042</v>
      </c>
      <c r="F393" s="216" t="s">
        <v>1101</v>
      </c>
      <c r="G393" s="411" t="s">
        <v>1313</v>
      </c>
      <c r="H393" s="225">
        <v>0</v>
      </c>
      <c r="I393" s="227">
        <v>0</v>
      </c>
      <c r="J393" s="225">
        <v>0</v>
      </c>
      <c r="K393" s="227">
        <v>0</v>
      </c>
      <c r="L393" s="225">
        <v>0</v>
      </c>
      <c r="M393" s="227">
        <v>0</v>
      </c>
      <c r="N393" s="241">
        <v>0</v>
      </c>
      <c r="O393" s="242" t="s">
        <v>1823</v>
      </c>
      <c r="P393" s="241">
        <f t="shared" ref="P393" si="1898">+N393</f>
        <v>0</v>
      </c>
      <c r="Q393" s="242" t="s">
        <v>1823</v>
      </c>
      <c r="R393" s="10">
        <v>0</v>
      </c>
      <c r="S393" s="227">
        <v>0</v>
      </c>
      <c r="T393" s="241">
        <f t="shared" ref="T393" si="1899">+R393</f>
        <v>0</v>
      </c>
      <c r="U393" s="252" t="s">
        <v>1823</v>
      </c>
      <c r="V393" s="523">
        <v>0</v>
      </c>
      <c r="W393" s="524">
        <v>0</v>
      </c>
      <c r="X393" s="239">
        <f t="shared" ref="X393" si="1900">+V393</f>
        <v>0</v>
      </c>
      <c r="Y393" s="252" t="s">
        <v>1823</v>
      </c>
      <c r="Z393" s="644">
        <v>0</v>
      </c>
      <c r="AA393" s="645" t="s">
        <v>1823</v>
      </c>
      <c r="AB393" s="279">
        <v>0</v>
      </c>
      <c r="AC393" s="284">
        <v>0</v>
      </c>
      <c r="AD393" s="283">
        <v>0</v>
      </c>
      <c r="AE393" s="284">
        <v>0</v>
      </c>
      <c r="AF393" s="442">
        <f>+AH393</f>
        <v>9</v>
      </c>
      <c r="AG393" s="481" t="s">
        <v>1823</v>
      </c>
      <c r="AH393" s="542">
        <v>9</v>
      </c>
      <c r="AI393" s="551">
        <v>0</v>
      </c>
      <c r="AJ393" s="572"/>
      <c r="AK393" s="523">
        <v>5</v>
      </c>
      <c r="AL393" s="524">
        <v>0</v>
      </c>
      <c r="AM393" s="226">
        <v>5</v>
      </c>
      <c r="AN393" s="226">
        <v>0</v>
      </c>
      <c r="AO393" s="529">
        <v>0</v>
      </c>
      <c r="AP393" s="538" t="s">
        <v>1823</v>
      </c>
      <c r="AQ393" s="337">
        <v>0</v>
      </c>
      <c r="AR393" s="338">
        <v>0</v>
      </c>
      <c r="AS393" s="241">
        <f>+AQ393</f>
        <v>0</v>
      </c>
      <c r="AT393" s="259" t="s">
        <v>1823</v>
      </c>
      <c r="AU393" s="229">
        <v>0</v>
      </c>
      <c r="AV393" s="230">
        <v>0</v>
      </c>
      <c r="AW393" s="241">
        <v>0</v>
      </c>
      <c r="AX393" s="242" t="s">
        <v>1823</v>
      </c>
      <c r="AY393" s="241">
        <v>0</v>
      </c>
      <c r="AZ393" s="242" t="s">
        <v>1823</v>
      </c>
      <c r="BA393" s="241">
        <v>0</v>
      </c>
      <c r="BB393" s="242" t="s">
        <v>1823</v>
      </c>
      <c r="BC393" s="241">
        <v>0</v>
      </c>
      <c r="BD393" s="242" t="s">
        <v>1823</v>
      </c>
      <c r="BE393" s="241">
        <v>0</v>
      </c>
      <c r="BF393" s="242" t="s">
        <v>1823</v>
      </c>
      <c r="BG393" s="229">
        <v>0</v>
      </c>
      <c r="BH393" s="229">
        <v>0</v>
      </c>
      <c r="BI393" s="241">
        <v>0</v>
      </c>
      <c r="BJ393" s="242" t="s">
        <v>1823</v>
      </c>
      <c r="BK393" s="241">
        <v>0</v>
      </c>
      <c r="BL393" s="242" t="s">
        <v>1823</v>
      </c>
      <c r="BM393" s="241">
        <v>0</v>
      </c>
      <c r="BN393" s="242" t="s">
        <v>1823</v>
      </c>
      <c r="BO393" s="356"/>
      <c r="BP393" s="324"/>
      <c r="BQ393" s="325"/>
      <c r="BR393" s="324"/>
      <c r="BS393" s="325"/>
      <c r="BT393" s="324"/>
      <c r="BU393" s="325"/>
      <c r="BV393" s="324"/>
      <c r="BW393" s="325"/>
      <c r="BX393" s="324"/>
      <c r="BY393" s="325"/>
      <c r="BZ393" s="324"/>
      <c r="CA393" s="325"/>
      <c r="CB393" s="236"/>
      <c r="CE393" s="226"/>
      <c r="CF393" s="226"/>
      <c r="CT393" s="437">
        <f t="shared" si="1828"/>
        <v>0</v>
      </c>
      <c r="CU393" s="437">
        <f t="shared" si="1829"/>
        <v>0</v>
      </c>
      <c r="CV393" s="437">
        <f t="shared" si="1860"/>
        <v>0</v>
      </c>
      <c r="CW393" s="437">
        <f t="shared" si="1861"/>
        <v>0</v>
      </c>
      <c r="CX393" s="437">
        <f t="shared" si="1830"/>
        <v>0</v>
      </c>
      <c r="CY393" s="437">
        <f t="shared" si="1862"/>
        <v>0</v>
      </c>
      <c r="CZ393" s="437">
        <f t="shared" si="1831"/>
        <v>0</v>
      </c>
      <c r="DA393" s="437">
        <f t="shared" si="1832"/>
        <v>0</v>
      </c>
      <c r="DB393" s="437">
        <f t="shared" si="1833"/>
        <v>0</v>
      </c>
      <c r="DC393" s="437">
        <f t="shared" si="1834"/>
        <v>0</v>
      </c>
      <c r="DD393" s="437">
        <f t="shared" si="1835"/>
        <v>0</v>
      </c>
      <c r="DE393" s="437">
        <f t="shared" si="1836"/>
        <v>0</v>
      </c>
      <c r="DF393" s="437">
        <f t="shared" si="1837"/>
        <v>9</v>
      </c>
      <c r="DG393" s="496">
        <f t="shared" si="1838"/>
        <v>9</v>
      </c>
      <c r="DH393" s="496">
        <f t="shared" si="1839"/>
        <v>5</v>
      </c>
      <c r="DI393" s="496">
        <f t="shared" si="1840"/>
        <v>5</v>
      </c>
      <c r="DJ393" s="496">
        <f t="shared" si="1841"/>
        <v>0</v>
      </c>
      <c r="DK393" s="437">
        <f t="shared" si="1842"/>
        <v>0</v>
      </c>
      <c r="DL393" s="633"/>
      <c r="DM393" s="633"/>
      <c r="DO393" s="447" t="e">
        <f t="shared" si="1665"/>
        <v>#VALUE!</v>
      </c>
      <c r="DP393" s="447" t="e">
        <f t="shared" si="1666"/>
        <v>#VALUE!</v>
      </c>
      <c r="DQ393" s="447" t="e">
        <f t="shared" si="1667"/>
        <v>#VALUE!</v>
      </c>
      <c r="DR393" s="447" t="e">
        <f t="shared" si="1668"/>
        <v>#VALUE!</v>
      </c>
      <c r="DS393" s="447" t="e">
        <f t="shared" si="1669"/>
        <v>#VALUE!</v>
      </c>
      <c r="DT393" s="447" t="e">
        <f t="shared" si="1670"/>
        <v>#VALUE!</v>
      </c>
      <c r="DU393" s="447" t="e">
        <f t="shared" si="1671"/>
        <v>#REF!</v>
      </c>
      <c r="DV393" s="447" t="e">
        <f t="shared" si="1672"/>
        <v>#REF!</v>
      </c>
      <c r="DW393" s="447" t="e">
        <f t="shared" si="1673"/>
        <v>#REF!</v>
      </c>
      <c r="DX393" s="447" t="e">
        <f t="shared" si="1674"/>
        <v>#REF!</v>
      </c>
      <c r="DY393" s="447" t="e">
        <f t="shared" si="1675"/>
        <v>#REF!</v>
      </c>
      <c r="DZ393" s="447" t="e">
        <f t="shared" si="1676"/>
        <v>#REF!</v>
      </c>
      <c r="EA393" s="447" t="e">
        <f t="shared" si="1677"/>
        <v>#VALUE!</v>
      </c>
      <c r="EB393" s="447" t="e">
        <f t="shared" si="1678"/>
        <v>#REF!</v>
      </c>
      <c r="EC393" s="447" t="e">
        <f t="shared" si="1679"/>
        <v>#VALUE!</v>
      </c>
      <c r="ED393" s="447" t="e">
        <f t="shared" si="1680"/>
        <v>#REF!</v>
      </c>
      <c r="EE393" s="240" t="e">
        <f t="shared" si="1681"/>
        <v>#REF!</v>
      </c>
    </row>
    <row r="394" spans="1:135" ht="16.5">
      <c r="A394" s="51" t="s">
        <v>1232</v>
      </c>
      <c r="B394" s="216" t="s">
        <v>31</v>
      </c>
      <c r="D394" s="222" t="s">
        <v>1133</v>
      </c>
      <c r="E394" s="216" t="s">
        <v>1042</v>
      </c>
      <c r="F394" s="216" t="s">
        <v>1101</v>
      </c>
      <c r="G394" s="411" t="s">
        <v>1314</v>
      </c>
      <c r="H394" s="225">
        <v>0</v>
      </c>
      <c r="I394" s="227">
        <v>0</v>
      </c>
      <c r="J394" s="225">
        <v>0</v>
      </c>
      <c r="K394" s="227">
        <v>0</v>
      </c>
      <c r="L394" s="225">
        <v>0</v>
      </c>
      <c r="M394" s="227">
        <v>0</v>
      </c>
      <c r="N394" s="241">
        <v>0</v>
      </c>
      <c r="O394" s="242" t="s">
        <v>1823</v>
      </c>
      <c r="P394" s="241">
        <f t="shared" ref="P394" si="1901">+N394</f>
        <v>0</v>
      </c>
      <c r="Q394" s="242" t="s">
        <v>1823</v>
      </c>
      <c r="R394" s="10">
        <v>0</v>
      </c>
      <c r="S394" s="227">
        <v>0</v>
      </c>
      <c r="T394" s="241">
        <f t="shared" ref="T394" si="1902">+R394</f>
        <v>0</v>
      </c>
      <c r="U394" s="252" t="s">
        <v>1823</v>
      </c>
      <c r="V394" s="523">
        <v>0</v>
      </c>
      <c r="W394" s="524">
        <v>0</v>
      </c>
      <c r="X394" s="239">
        <f t="shared" ref="X394" si="1903">+V394</f>
        <v>0</v>
      </c>
      <c r="Y394" s="252" t="s">
        <v>1823</v>
      </c>
      <c r="Z394" s="644">
        <v>0</v>
      </c>
      <c r="AA394" s="645" t="s">
        <v>1823</v>
      </c>
      <c r="AB394" s="279">
        <v>0</v>
      </c>
      <c r="AC394" s="284">
        <v>0</v>
      </c>
      <c r="AD394" s="283">
        <v>0</v>
      </c>
      <c r="AE394" s="284">
        <v>0</v>
      </c>
      <c r="AF394" s="257">
        <v>0</v>
      </c>
      <c r="AG394" s="256" t="s">
        <v>1823</v>
      </c>
      <c r="AH394" s="542">
        <v>0</v>
      </c>
      <c r="AI394" s="551">
        <v>0</v>
      </c>
      <c r="AJ394" s="572"/>
      <c r="AK394" s="523">
        <v>0</v>
      </c>
      <c r="AL394" s="524">
        <v>0</v>
      </c>
      <c r="AM394" s="226">
        <v>0</v>
      </c>
      <c r="AN394" s="226">
        <v>0</v>
      </c>
      <c r="AO394" s="529">
        <f>+AM394</f>
        <v>0</v>
      </c>
      <c r="AP394" s="538" t="s">
        <v>1823</v>
      </c>
      <c r="AQ394" s="337">
        <v>0</v>
      </c>
      <c r="AR394" s="365">
        <v>1</v>
      </c>
      <c r="AS394" s="241">
        <f>+AQ394</f>
        <v>0</v>
      </c>
      <c r="AT394" s="259" t="s">
        <v>1823</v>
      </c>
      <c r="AU394" s="229">
        <v>0</v>
      </c>
      <c r="AV394" s="230">
        <v>0</v>
      </c>
      <c r="AW394" s="241">
        <v>0</v>
      </c>
      <c r="AX394" s="242" t="s">
        <v>1823</v>
      </c>
      <c r="AY394" s="241">
        <v>0</v>
      </c>
      <c r="AZ394" s="242" t="s">
        <v>1823</v>
      </c>
      <c r="BA394" s="241">
        <v>0</v>
      </c>
      <c r="BB394" s="242" t="s">
        <v>1823</v>
      </c>
      <c r="BC394" s="241">
        <v>0</v>
      </c>
      <c r="BD394" s="242" t="s">
        <v>1823</v>
      </c>
      <c r="BE394" s="241">
        <v>0</v>
      </c>
      <c r="BF394" s="242" t="s">
        <v>1823</v>
      </c>
      <c r="BG394" s="229">
        <v>0</v>
      </c>
      <c r="BH394" s="229">
        <v>0</v>
      </c>
      <c r="BI394" s="241">
        <v>0</v>
      </c>
      <c r="BJ394" s="242" t="s">
        <v>1823</v>
      </c>
      <c r="BK394" s="241">
        <v>0</v>
      </c>
      <c r="BL394" s="242" t="s">
        <v>1823</v>
      </c>
      <c r="BM394" s="241">
        <v>0</v>
      </c>
      <c r="BN394" s="242" t="s">
        <v>1823</v>
      </c>
      <c r="BO394" s="356"/>
      <c r="BP394" s="324"/>
      <c r="BQ394" s="325"/>
      <c r="BR394" s="324"/>
      <c r="BS394" s="325"/>
      <c r="BT394" s="324"/>
      <c r="BU394" s="325"/>
      <c r="BV394" s="324"/>
      <c r="BW394" s="325"/>
      <c r="BX394" s="324"/>
      <c r="BY394" s="325"/>
      <c r="BZ394" s="324"/>
      <c r="CA394" s="325"/>
      <c r="CB394" s="236"/>
      <c r="CE394" s="226"/>
      <c r="CF394" s="226"/>
      <c r="CT394" s="437">
        <f t="shared" si="1828"/>
        <v>0</v>
      </c>
      <c r="CU394" s="437">
        <f t="shared" si="1829"/>
        <v>0</v>
      </c>
      <c r="CV394" s="437">
        <f t="shared" si="1860"/>
        <v>0</v>
      </c>
      <c r="CW394" s="437">
        <f t="shared" si="1861"/>
        <v>0</v>
      </c>
      <c r="CX394" s="437">
        <f t="shared" si="1830"/>
        <v>0</v>
      </c>
      <c r="CY394" s="437">
        <f t="shared" si="1862"/>
        <v>0</v>
      </c>
      <c r="CZ394" s="437">
        <f t="shared" si="1831"/>
        <v>0</v>
      </c>
      <c r="DA394" s="437">
        <f t="shared" si="1832"/>
        <v>0</v>
      </c>
      <c r="DB394" s="437">
        <f t="shared" si="1833"/>
        <v>0</v>
      </c>
      <c r="DC394" s="437">
        <f t="shared" si="1834"/>
        <v>0</v>
      </c>
      <c r="DD394" s="437">
        <f t="shared" si="1835"/>
        <v>0</v>
      </c>
      <c r="DE394" s="437">
        <f t="shared" si="1836"/>
        <v>0</v>
      </c>
      <c r="DF394" s="437">
        <f t="shared" si="1837"/>
        <v>0</v>
      </c>
      <c r="DG394" s="496">
        <f t="shared" si="1838"/>
        <v>0</v>
      </c>
      <c r="DH394" s="496">
        <f t="shared" si="1839"/>
        <v>0</v>
      </c>
      <c r="DI394" s="496">
        <f t="shared" si="1840"/>
        <v>0</v>
      </c>
      <c r="DJ394" s="496">
        <f t="shared" si="1841"/>
        <v>0</v>
      </c>
      <c r="DK394" s="437">
        <f t="shared" si="1842"/>
        <v>1</v>
      </c>
      <c r="DL394" s="633"/>
      <c r="DM394" s="633"/>
      <c r="DO394" s="447" t="e">
        <f t="shared" si="1665"/>
        <v>#VALUE!</v>
      </c>
      <c r="DP394" s="447" t="e">
        <f t="shared" si="1666"/>
        <v>#VALUE!</v>
      </c>
      <c r="DQ394" s="447" t="e">
        <f t="shared" si="1667"/>
        <v>#VALUE!</v>
      </c>
      <c r="DR394" s="447" t="e">
        <f t="shared" si="1668"/>
        <v>#VALUE!</v>
      </c>
      <c r="DS394" s="447" t="e">
        <f t="shared" si="1669"/>
        <v>#VALUE!</v>
      </c>
      <c r="DT394" s="447" t="e">
        <f t="shared" si="1670"/>
        <v>#VALUE!</v>
      </c>
      <c r="DU394" s="447" t="e">
        <f t="shared" si="1671"/>
        <v>#REF!</v>
      </c>
      <c r="DV394" s="447" t="e">
        <f t="shared" si="1672"/>
        <v>#REF!</v>
      </c>
      <c r="DW394" s="447" t="e">
        <f t="shared" si="1673"/>
        <v>#REF!</v>
      </c>
      <c r="DX394" s="447" t="e">
        <f t="shared" si="1674"/>
        <v>#REF!</v>
      </c>
      <c r="DY394" s="447" t="e">
        <f t="shared" si="1675"/>
        <v>#REF!</v>
      </c>
      <c r="DZ394" s="447" t="e">
        <f t="shared" si="1676"/>
        <v>#REF!</v>
      </c>
      <c r="EA394" s="447" t="e">
        <f t="shared" si="1677"/>
        <v>#VALUE!</v>
      </c>
      <c r="EB394" s="447" t="e">
        <f t="shared" si="1678"/>
        <v>#REF!</v>
      </c>
      <c r="EC394" s="447" t="e">
        <f t="shared" si="1679"/>
        <v>#VALUE!</v>
      </c>
      <c r="ED394" s="447" t="e">
        <f t="shared" si="1680"/>
        <v>#REF!</v>
      </c>
      <c r="EE394" s="240" t="e">
        <f t="shared" si="1681"/>
        <v>#REF!</v>
      </c>
    </row>
    <row r="395" spans="1:135" ht="16.5">
      <c r="A395" s="51" t="s">
        <v>1232</v>
      </c>
      <c r="B395" s="216" t="s">
        <v>31</v>
      </c>
      <c r="D395" s="222" t="s">
        <v>1133</v>
      </c>
      <c r="E395" s="216" t="s">
        <v>1042</v>
      </c>
      <c r="F395" s="216" t="s">
        <v>1101</v>
      </c>
      <c r="G395" s="411" t="s">
        <v>1315</v>
      </c>
      <c r="H395" s="225">
        <v>0</v>
      </c>
      <c r="I395" s="227">
        <v>0</v>
      </c>
      <c r="J395" s="225">
        <v>0</v>
      </c>
      <c r="K395" s="227">
        <v>0</v>
      </c>
      <c r="L395" s="225">
        <v>0</v>
      </c>
      <c r="M395" s="227">
        <v>0</v>
      </c>
      <c r="N395" s="241">
        <v>0</v>
      </c>
      <c r="O395" s="242" t="s">
        <v>1823</v>
      </c>
      <c r="P395" s="241">
        <f t="shared" ref="P395" si="1904">+N395</f>
        <v>0</v>
      </c>
      <c r="Q395" s="242" t="s">
        <v>1823</v>
      </c>
      <c r="R395" s="10">
        <v>0</v>
      </c>
      <c r="S395" s="227">
        <v>0</v>
      </c>
      <c r="T395" s="241">
        <f t="shared" ref="T395" si="1905">+R395</f>
        <v>0</v>
      </c>
      <c r="U395" s="252" t="s">
        <v>1823</v>
      </c>
      <c r="V395" s="523">
        <v>0</v>
      </c>
      <c r="W395" s="524">
        <v>0</v>
      </c>
      <c r="X395" s="239">
        <f t="shared" ref="X395" si="1906">+V395</f>
        <v>0</v>
      </c>
      <c r="Y395" s="252" t="s">
        <v>1823</v>
      </c>
      <c r="Z395" s="644">
        <v>0</v>
      </c>
      <c r="AA395" s="645" t="s">
        <v>1823</v>
      </c>
      <c r="AB395" s="279">
        <v>0</v>
      </c>
      <c r="AC395" s="284">
        <v>0</v>
      </c>
      <c r="AD395" s="283">
        <v>0</v>
      </c>
      <c r="AE395" s="284">
        <v>0</v>
      </c>
      <c r="AF395" s="257">
        <v>0</v>
      </c>
      <c r="AG395" s="256" t="s">
        <v>1823</v>
      </c>
      <c r="AH395" s="542">
        <v>0</v>
      </c>
      <c r="AI395" s="551">
        <v>0</v>
      </c>
      <c r="AJ395" s="572"/>
      <c r="AK395" s="523">
        <v>0</v>
      </c>
      <c r="AL395" s="524">
        <v>0</v>
      </c>
      <c r="AM395" s="226">
        <v>0</v>
      </c>
      <c r="AN395" s="226">
        <v>0</v>
      </c>
      <c r="AO395" s="529">
        <f>+AM395</f>
        <v>0</v>
      </c>
      <c r="AP395" s="538" t="s">
        <v>1823</v>
      </c>
      <c r="AQ395" s="366">
        <v>1</v>
      </c>
      <c r="AR395" s="230">
        <v>0</v>
      </c>
      <c r="AS395" s="560">
        <f>+AQ395</f>
        <v>1</v>
      </c>
      <c r="AT395" s="566" t="s">
        <v>1823</v>
      </c>
      <c r="AU395" s="229">
        <v>0</v>
      </c>
      <c r="AV395" s="230">
        <v>0</v>
      </c>
      <c r="AW395" s="241">
        <v>0</v>
      </c>
      <c r="AX395" s="242" t="s">
        <v>1823</v>
      </c>
      <c r="AY395" s="241">
        <v>0</v>
      </c>
      <c r="AZ395" s="242" t="s">
        <v>1823</v>
      </c>
      <c r="BA395" s="241">
        <v>0</v>
      </c>
      <c r="BB395" s="242" t="s">
        <v>1823</v>
      </c>
      <c r="BC395" s="241">
        <v>0</v>
      </c>
      <c r="BD395" s="242" t="s">
        <v>1823</v>
      </c>
      <c r="BE395" s="241">
        <v>0</v>
      </c>
      <c r="BF395" s="242" t="s">
        <v>1823</v>
      </c>
      <c r="BG395" s="229">
        <v>0</v>
      </c>
      <c r="BH395" s="229">
        <v>0</v>
      </c>
      <c r="BI395" s="241">
        <v>0</v>
      </c>
      <c r="BJ395" s="242" t="s">
        <v>1823</v>
      </c>
      <c r="BK395" s="241">
        <v>0</v>
      </c>
      <c r="BL395" s="242" t="s">
        <v>1823</v>
      </c>
      <c r="BM395" s="241">
        <v>0</v>
      </c>
      <c r="BN395" s="242" t="s">
        <v>1823</v>
      </c>
      <c r="BO395" s="356"/>
      <c r="BP395" s="324"/>
      <c r="BQ395" s="325"/>
      <c r="BR395" s="324"/>
      <c r="BS395" s="325"/>
      <c r="BT395" s="324"/>
      <c r="BU395" s="325"/>
      <c r="BV395" s="324"/>
      <c r="BW395" s="325"/>
      <c r="BX395" s="324"/>
      <c r="BY395" s="325"/>
      <c r="BZ395" s="324"/>
      <c r="CA395" s="325"/>
      <c r="CB395" s="236"/>
      <c r="CE395" s="226"/>
      <c r="CF395" s="226"/>
      <c r="CT395" s="437">
        <f t="shared" si="1828"/>
        <v>0</v>
      </c>
      <c r="CU395" s="437">
        <f t="shared" si="1829"/>
        <v>0</v>
      </c>
      <c r="CV395" s="437">
        <f t="shared" si="1860"/>
        <v>0</v>
      </c>
      <c r="CW395" s="437">
        <f t="shared" si="1861"/>
        <v>0</v>
      </c>
      <c r="CX395" s="437">
        <f t="shared" si="1830"/>
        <v>0</v>
      </c>
      <c r="CY395" s="437">
        <f t="shared" si="1862"/>
        <v>0</v>
      </c>
      <c r="CZ395" s="437">
        <f t="shared" si="1831"/>
        <v>0</v>
      </c>
      <c r="DA395" s="437">
        <f t="shared" si="1832"/>
        <v>0</v>
      </c>
      <c r="DB395" s="437">
        <f t="shared" si="1833"/>
        <v>0</v>
      </c>
      <c r="DC395" s="437">
        <f t="shared" si="1834"/>
        <v>0</v>
      </c>
      <c r="DD395" s="437">
        <f t="shared" si="1835"/>
        <v>0</v>
      </c>
      <c r="DE395" s="437">
        <f t="shared" si="1836"/>
        <v>0</v>
      </c>
      <c r="DF395" s="437">
        <f t="shared" si="1837"/>
        <v>0</v>
      </c>
      <c r="DG395" s="496">
        <f t="shared" si="1838"/>
        <v>0</v>
      </c>
      <c r="DH395" s="496">
        <f t="shared" si="1839"/>
        <v>0</v>
      </c>
      <c r="DI395" s="496">
        <f t="shared" si="1840"/>
        <v>0</v>
      </c>
      <c r="DJ395" s="496">
        <f t="shared" si="1841"/>
        <v>0</v>
      </c>
      <c r="DK395" s="437">
        <f t="shared" si="1842"/>
        <v>1</v>
      </c>
      <c r="DL395" s="633"/>
      <c r="DM395" s="633"/>
      <c r="DO395" s="447" t="e">
        <f t="shared" si="1665"/>
        <v>#VALUE!</v>
      </c>
      <c r="DP395" s="447" t="e">
        <f t="shared" si="1666"/>
        <v>#VALUE!</v>
      </c>
      <c r="DQ395" s="447" t="e">
        <f t="shared" si="1667"/>
        <v>#VALUE!</v>
      </c>
      <c r="DR395" s="447" t="e">
        <f t="shared" si="1668"/>
        <v>#VALUE!</v>
      </c>
      <c r="DS395" s="447" t="e">
        <f t="shared" si="1669"/>
        <v>#VALUE!</v>
      </c>
      <c r="DT395" s="447" t="e">
        <f t="shared" si="1670"/>
        <v>#VALUE!</v>
      </c>
      <c r="DU395" s="447" t="e">
        <f t="shared" si="1671"/>
        <v>#REF!</v>
      </c>
      <c r="DV395" s="447" t="e">
        <f t="shared" si="1672"/>
        <v>#REF!</v>
      </c>
      <c r="DW395" s="447" t="e">
        <f t="shared" si="1673"/>
        <v>#REF!</v>
      </c>
      <c r="DX395" s="447" t="e">
        <f t="shared" si="1674"/>
        <v>#REF!</v>
      </c>
      <c r="DY395" s="447" t="e">
        <f t="shared" si="1675"/>
        <v>#REF!</v>
      </c>
      <c r="DZ395" s="447" t="e">
        <f t="shared" si="1676"/>
        <v>#REF!</v>
      </c>
      <c r="EA395" s="447" t="e">
        <f t="shared" si="1677"/>
        <v>#VALUE!</v>
      </c>
      <c r="EB395" s="447" t="e">
        <f t="shared" si="1678"/>
        <v>#REF!</v>
      </c>
      <c r="EC395" s="447" t="e">
        <f t="shared" si="1679"/>
        <v>#VALUE!</v>
      </c>
      <c r="ED395" s="447" t="e">
        <f t="shared" si="1680"/>
        <v>#REF!</v>
      </c>
      <c r="EE395" s="240" t="e">
        <f t="shared" si="1681"/>
        <v>#REF!</v>
      </c>
    </row>
    <row r="396" spans="1:135" ht="16.5">
      <c r="A396" s="51" t="s">
        <v>1232</v>
      </c>
      <c r="B396" s="216" t="s">
        <v>31</v>
      </c>
      <c r="D396" s="222" t="s">
        <v>1133</v>
      </c>
      <c r="E396" s="216" t="s">
        <v>1042</v>
      </c>
      <c r="F396" s="216" t="s">
        <v>1101</v>
      </c>
      <c r="G396" s="411" t="s">
        <v>1316</v>
      </c>
      <c r="H396" s="225">
        <v>0</v>
      </c>
      <c r="I396" s="227">
        <v>0</v>
      </c>
      <c r="J396" s="225">
        <v>0</v>
      </c>
      <c r="K396" s="227">
        <v>0</v>
      </c>
      <c r="L396" s="225">
        <v>0</v>
      </c>
      <c r="M396" s="227">
        <v>0</v>
      </c>
      <c r="N396" s="241">
        <v>0</v>
      </c>
      <c r="O396" s="242" t="s">
        <v>1823</v>
      </c>
      <c r="P396" s="241">
        <f t="shared" ref="P396" si="1907">+N396</f>
        <v>0</v>
      </c>
      <c r="Q396" s="242" t="s">
        <v>1823</v>
      </c>
      <c r="R396" s="10">
        <v>0</v>
      </c>
      <c r="S396" s="227">
        <v>0</v>
      </c>
      <c r="T396" s="241">
        <f t="shared" ref="T396" si="1908">+R396</f>
        <v>0</v>
      </c>
      <c r="U396" s="252" t="s">
        <v>1823</v>
      </c>
      <c r="V396" s="523">
        <v>0</v>
      </c>
      <c r="W396" s="524">
        <v>0</v>
      </c>
      <c r="X396" s="239">
        <f t="shared" ref="X396" si="1909">+V396</f>
        <v>0</v>
      </c>
      <c r="Y396" s="252" t="s">
        <v>1823</v>
      </c>
      <c r="Z396" s="644">
        <v>0</v>
      </c>
      <c r="AA396" s="645" t="s">
        <v>1823</v>
      </c>
      <c r="AB396" s="279">
        <v>0</v>
      </c>
      <c r="AC396" s="284">
        <v>0</v>
      </c>
      <c r="AD396" s="283">
        <v>0</v>
      </c>
      <c r="AE396" s="284">
        <v>0</v>
      </c>
      <c r="AF396" s="257">
        <v>0</v>
      </c>
      <c r="AG396" s="256" t="s">
        <v>1823</v>
      </c>
      <c r="AH396" s="542">
        <v>0</v>
      </c>
      <c r="AI396" s="551">
        <v>0</v>
      </c>
      <c r="AJ396" s="572"/>
      <c r="AK396" s="523">
        <v>0</v>
      </c>
      <c r="AL396" s="524">
        <v>0</v>
      </c>
      <c r="AM396" s="226">
        <v>0</v>
      </c>
      <c r="AN396" s="226">
        <v>0</v>
      </c>
      <c r="AO396" s="529">
        <f>+AM396</f>
        <v>0</v>
      </c>
      <c r="AP396" s="538" t="s">
        <v>1823</v>
      </c>
      <c r="AQ396" s="366">
        <v>1</v>
      </c>
      <c r="AR396" s="230">
        <v>0</v>
      </c>
      <c r="AS396" s="560">
        <f>+AQ396</f>
        <v>1</v>
      </c>
      <c r="AT396" s="566" t="s">
        <v>1823</v>
      </c>
      <c r="AU396" s="229">
        <v>0</v>
      </c>
      <c r="AV396" s="230">
        <v>0</v>
      </c>
      <c r="AW396" s="241">
        <v>0</v>
      </c>
      <c r="AX396" s="242" t="s">
        <v>1823</v>
      </c>
      <c r="AY396" s="241">
        <v>0</v>
      </c>
      <c r="AZ396" s="242" t="s">
        <v>1823</v>
      </c>
      <c r="BA396" s="241">
        <v>0</v>
      </c>
      <c r="BB396" s="242" t="s">
        <v>1823</v>
      </c>
      <c r="BC396" s="241">
        <v>0</v>
      </c>
      <c r="BD396" s="242" t="s">
        <v>1823</v>
      </c>
      <c r="BE396" s="241">
        <v>0</v>
      </c>
      <c r="BF396" s="242" t="s">
        <v>1823</v>
      </c>
      <c r="BG396" s="229">
        <v>0</v>
      </c>
      <c r="BH396" s="229">
        <v>0</v>
      </c>
      <c r="BI396" s="241">
        <v>0</v>
      </c>
      <c r="BJ396" s="242" t="s">
        <v>1823</v>
      </c>
      <c r="BK396" s="241">
        <v>0</v>
      </c>
      <c r="BL396" s="242" t="s">
        <v>1823</v>
      </c>
      <c r="BM396" s="241">
        <v>0</v>
      </c>
      <c r="BN396" s="242" t="s">
        <v>1823</v>
      </c>
      <c r="BO396" s="356"/>
      <c r="BP396" s="324"/>
      <c r="BQ396" s="325"/>
      <c r="BR396" s="324"/>
      <c r="BS396" s="325"/>
      <c r="BT396" s="324"/>
      <c r="BU396" s="325"/>
      <c r="BV396" s="324"/>
      <c r="BW396" s="325"/>
      <c r="BX396" s="324"/>
      <c r="BY396" s="325"/>
      <c r="BZ396" s="324"/>
      <c r="CA396" s="325"/>
      <c r="CB396" s="236"/>
      <c r="CE396" s="226"/>
      <c r="CF396" s="226"/>
      <c r="CT396" s="437">
        <f t="shared" si="1828"/>
        <v>0</v>
      </c>
      <c r="CU396" s="437">
        <f t="shared" si="1829"/>
        <v>0</v>
      </c>
      <c r="CV396" s="437">
        <f t="shared" si="1860"/>
        <v>0</v>
      </c>
      <c r="CW396" s="437">
        <f t="shared" si="1861"/>
        <v>0</v>
      </c>
      <c r="CX396" s="437">
        <f t="shared" si="1830"/>
        <v>0</v>
      </c>
      <c r="CY396" s="437">
        <f t="shared" si="1862"/>
        <v>0</v>
      </c>
      <c r="CZ396" s="437">
        <f t="shared" si="1831"/>
        <v>0</v>
      </c>
      <c r="DA396" s="437">
        <f t="shared" si="1832"/>
        <v>0</v>
      </c>
      <c r="DB396" s="437">
        <f t="shared" si="1833"/>
        <v>0</v>
      </c>
      <c r="DC396" s="437">
        <f t="shared" si="1834"/>
        <v>0</v>
      </c>
      <c r="DD396" s="437">
        <f t="shared" si="1835"/>
        <v>0</v>
      </c>
      <c r="DE396" s="437">
        <f t="shared" si="1836"/>
        <v>0</v>
      </c>
      <c r="DF396" s="437">
        <f t="shared" si="1837"/>
        <v>0</v>
      </c>
      <c r="DG396" s="496">
        <f t="shared" si="1838"/>
        <v>0</v>
      </c>
      <c r="DH396" s="496">
        <f t="shared" si="1839"/>
        <v>0</v>
      </c>
      <c r="DI396" s="496">
        <f t="shared" si="1840"/>
        <v>0</v>
      </c>
      <c r="DJ396" s="496">
        <f t="shared" si="1841"/>
        <v>0</v>
      </c>
      <c r="DK396" s="437">
        <f t="shared" si="1842"/>
        <v>1</v>
      </c>
      <c r="DL396" s="633"/>
      <c r="DM396" s="633"/>
      <c r="DO396" s="447" t="e">
        <f t="shared" si="1665"/>
        <v>#VALUE!</v>
      </c>
      <c r="DP396" s="447" t="e">
        <f t="shared" si="1666"/>
        <v>#VALUE!</v>
      </c>
      <c r="DQ396" s="447" t="e">
        <f t="shared" si="1667"/>
        <v>#VALUE!</v>
      </c>
      <c r="DR396" s="447" t="e">
        <f t="shared" si="1668"/>
        <v>#VALUE!</v>
      </c>
      <c r="DS396" s="447" t="e">
        <f t="shared" si="1669"/>
        <v>#VALUE!</v>
      </c>
      <c r="DT396" s="447" t="e">
        <f t="shared" si="1670"/>
        <v>#VALUE!</v>
      </c>
      <c r="DU396" s="447" t="e">
        <f t="shared" si="1671"/>
        <v>#REF!</v>
      </c>
      <c r="DV396" s="447" t="e">
        <f t="shared" si="1672"/>
        <v>#REF!</v>
      </c>
      <c r="DW396" s="447" t="e">
        <f t="shared" si="1673"/>
        <v>#REF!</v>
      </c>
      <c r="DX396" s="447" t="e">
        <f t="shared" si="1674"/>
        <v>#REF!</v>
      </c>
      <c r="DY396" s="447" t="e">
        <f t="shared" si="1675"/>
        <v>#REF!</v>
      </c>
      <c r="DZ396" s="447" t="e">
        <f t="shared" si="1676"/>
        <v>#REF!</v>
      </c>
      <c r="EA396" s="447" t="e">
        <f t="shared" si="1677"/>
        <v>#VALUE!</v>
      </c>
      <c r="EB396" s="447" t="e">
        <f t="shared" si="1678"/>
        <v>#REF!</v>
      </c>
      <c r="EC396" s="447" t="e">
        <f t="shared" si="1679"/>
        <v>#VALUE!</v>
      </c>
      <c r="ED396" s="447" t="e">
        <f t="shared" si="1680"/>
        <v>#REF!</v>
      </c>
      <c r="EE396" s="240" t="e">
        <f t="shared" si="1681"/>
        <v>#REF!</v>
      </c>
    </row>
    <row r="397" spans="1:135" ht="16.5">
      <c r="A397" s="51" t="s">
        <v>1227</v>
      </c>
      <c r="B397" s="216" t="s">
        <v>31</v>
      </c>
      <c r="D397" s="222" t="s">
        <v>959</v>
      </c>
      <c r="E397" s="216" t="s">
        <v>1042</v>
      </c>
      <c r="F397" s="216" t="s">
        <v>1090</v>
      </c>
      <c r="G397" s="411" t="s">
        <v>1317</v>
      </c>
      <c r="H397" s="241">
        <v>0</v>
      </c>
      <c r="I397" s="242" t="s">
        <v>1823</v>
      </c>
      <c r="J397" s="241">
        <f t="shared" ref="J397" si="1910">+H397</f>
        <v>0</v>
      </c>
      <c r="K397" s="242" t="s">
        <v>1823</v>
      </c>
      <c r="L397" s="241">
        <v>0</v>
      </c>
      <c r="M397" s="242" t="s">
        <v>1823</v>
      </c>
      <c r="N397" s="241">
        <f t="shared" ref="N397" si="1911">+L397</f>
        <v>0</v>
      </c>
      <c r="O397" s="242" t="s">
        <v>1823</v>
      </c>
      <c r="P397" s="10">
        <v>0</v>
      </c>
      <c r="Q397" s="32">
        <v>0</v>
      </c>
      <c r="R397" s="241">
        <f t="shared" ref="R397" si="1912">+P397</f>
        <v>0</v>
      </c>
      <c r="S397" s="242" t="s">
        <v>1823</v>
      </c>
      <c r="T397" s="10">
        <v>0</v>
      </c>
      <c r="U397" s="10">
        <v>0</v>
      </c>
      <c r="V397" s="531">
        <v>6</v>
      </c>
      <c r="W397" s="532">
        <v>6</v>
      </c>
      <c r="X397" s="226">
        <v>0</v>
      </c>
      <c r="Y397" s="226">
        <v>0</v>
      </c>
      <c r="Z397" s="644">
        <v>0</v>
      </c>
      <c r="AA397" s="645" t="s">
        <v>1823</v>
      </c>
      <c r="AB397" s="279">
        <v>0</v>
      </c>
      <c r="AC397" s="284">
        <v>0</v>
      </c>
      <c r="AD397" s="283">
        <v>0</v>
      </c>
      <c r="AE397" s="284">
        <v>0</v>
      </c>
      <c r="AF397" s="279">
        <v>0</v>
      </c>
      <c r="AG397" s="279">
        <v>0</v>
      </c>
      <c r="AH397" s="644">
        <f>+AF397</f>
        <v>0</v>
      </c>
      <c r="AI397" s="645" t="s">
        <v>1823</v>
      </c>
      <c r="AJ397" s="310">
        <v>42226</v>
      </c>
      <c r="AK397" s="523">
        <v>0</v>
      </c>
      <c r="AL397" s="524">
        <v>0</v>
      </c>
      <c r="AM397" s="239">
        <f>+AK397</f>
        <v>0</v>
      </c>
      <c r="AN397" s="252" t="s">
        <v>1823</v>
      </c>
      <c r="AO397" s="523">
        <v>0</v>
      </c>
      <c r="AP397" s="524">
        <v>0</v>
      </c>
      <c r="AQ397" s="239">
        <f>+AO397</f>
        <v>0</v>
      </c>
      <c r="AR397" s="242" t="s">
        <v>1823</v>
      </c>
      <c r="AS397" s="241">
        <f>+AQ397</f>
        <v>0</v>
      </c>
      <c r="AT397" s="242" t="s">
        <v>1823</v>
      </c>
      <c r="AU397" s="241">
        <f>+AS397</f>
        <v>0</v>
      </c>
      <c r="AV397" s="242" t="s">
        <v>1823</v>
      </c>
      <c r="AW397" s="241">
        <v>0</v>
      </c>
      <c r="AX397" s="242" t="s">
        <v>1823</v>
      </c>
      <c r="AY397" s="241">
        <v>0</v>
      </c>
      <c r="AZ397" s="242" t="s">
        <v>1823</v>
      </c>
      <c r="BA397" s="229">
        <v>0</v>
      </c>
      <c r="BB397" s="229">
        <v>0</v>
      </c>
      <c r="BC397" s="241">
        <v>0</v>
      </c>
      <c r="BD397" s="242" t="s">
        <v>1823</v>
      </c>
      <c r="BE397" s="241">
        <v>0</v>
      </c>
      <c r="BF397" s="242" t="s">
        <v>1823</v>
      </c>
      <c r="BG397" s="229">
        <v>0</v>
      </c>
      <c r="BH397" s="229">
        <v>0</v>
      </c>
      <c r="BI397" s="241">
        <v>0</v>
      </c>
      <c r="BJ397" s="242" t="s">
        <v>1823</v>
      </c>
      <c r="BK397" s="241">
        <v>0</v>
      </c>
      <c r="BL397" s="242" t="s">
        <v>1823</v>
      </c>
      <c r="BM397" s="241">
        <v>0</v>
      </c>
      <c r="BN397" s="242" t="s">
        <v>1823</v>
      </c>
      <c r="BO397" s="247"/>
      <c r="BP397" s="248"/>
      <c r="BQ397" s="249"/>
      <c r="BR397" s="248"/>
      <c r="BS397" s="249"/>
      <c r="BT397" s="248"/>
      <c r="BU397" s="249"/>
      <c r="BV397" s="248"/>
      <c r="BW397" s="249"/>
      <c r="BX397" s="248"/>
      <c r="BY397" s="249"/>
      <c r="BZ397" s="248"/>
      <c r="CA397" s="249"/>
      <c r="CB397" s="236" t="s">
        <v>960</v>
      </c>
      <c r="CE397" s="363"/>
      <c r="CF397" s="363"/>
      <c r="CT397" s="437">
        <f t="shared" si="1828"/>
        <v>0</v>
      </c>
      <c r="CU397" s="437">
        <f t="shared" si="1829"/>
        <v>0</v>
      </c>
      <c r="CV397" s="437">
        <f t="shared" si="1860"/>
        <v>0</v>
      </c>
      <c r="CW397" s="437">
        <f t="shared" si="1861"/>
        <v>0</v>
      </c>
      <c r="CX397" s="437">
        <f t="shared" si="1830"/>
        <v>0</v>
      </c>
      <c r="CY397" s="437">
        <f t="shared" si="1862"/>
        <v>0</v>
      </c>
      <c r="CZ397" s="437">
        <f t="shared" si="1831"/>
        <v>0</v>
      </c>
      <c r="DA397" s="437">
        <f t="shared" si="1832"/>
        <v>12</v>
      </c>
      <c r="DB397" s="437">
        <f t="shared" si="1833"/>
        <v>0</v>
      </c>
      <c r="DC397" s="437">
        <f t="shared" si="1834"/>
        <v>0</v>
      </c>
      <c r="DD397" s="437">
        <f t="shared" si="1835"/>
        <v>0</v>
      </c>
      <c r="DE397" s="437">
        <f t="shared" si="1836"/>
        <v>0</v>
      </c>
      <c r="DF397" s="437">
        <f t="shared" si="1837"/>
        <v>0</v>
      </c>
      <c r="DG397" s="496">
        <f t="shared" si="1838"/>
        <v>0</v>
      </c>
      <c r="DH397" s="496">
        <f t="shared" si="1839"/>
        <v>0</v>
      </c>
      <c r="DI397" s="496">
        <f t="shared" si="1840"/>
        <v>0</v>
      </c>
      <c r="DJ397" s="496">
        <f t="shared" si="1841"/>
        <v>0</v>
      </c>
      <c r="DK397" s="437">
        <f t="shared" si="1842"/>
        <v>0</v>
      </c>
      <c r="DL397" s="633"/>
      <c r="DM397" s="633"/>
      <c r="DO397" s="447" t="e">
        <f t="shared" si="1665"/>
        <v>#VALUE!</v>
      </c>
      <c r="DP397" s="447" t="e">
        <f t="shared" si="1666"/>
        <v>#VALUE!</v>
      </c>
      <c r="DQ397" s="447" t="e">
        <f t="shared" si="1667"/>
        <v>#VALUE!</v>
      </c>
      <c r="DR397" s="447" t="e">
        <f t="shared" si="1668"/>
        <v>#VALUE!</v>
      </c>
      <c r="DS397" s="447" t="e">
        <f t="shared" si="1669"/>
        <v>#VALUE!</v>
      </c>
      <c r="DT397" s="447" t="e">
        <f t="shared" si="1670"/>
        <v>#VALUE!</v>
      </c>
      <c r="DU397" s="447" t="e">
        <f t="shared" si="1671"/>
        <v>#REF!</v>
      </c>
      <c r="DV397" s="447" t="e">
        <f t="shared" si="1672"/>
        <v>#REF!</v>
      </c>
      <c r="DW397" s="447" t="e">
        <f t="shared" si="1673"/>
        <v>#REF!</v>
      </c>
      <c r="DX397" s="447" t="e">
        <f t="shared" si="1674"/>
        <v>#REF!</v>
      </c>
      <c r="DY397" s="447" t="e">
        <f t="shared" si="1675"/>
        <v>#REF!</v>
      </c>
      <c r="DZ397" s="447" t="e">
        <f t="shared" si="1676"/>
        <v>#REF!</v>
      </c>
      <c r="EA397" s="447" t="e">
        <f t="shared" si="1677"/>
        <v>#VALUE!</v>
      </c>
      <c r="EB397" s="447" t="e">
        <f t="shared" si="1678"/>
        <v>#REF!</v>
      </c>
      <c r="EC397" s="447" t="e">
        <f t="shared" si="1679"/>
        <v>#VALUE!</v>
      </c>
      <c r="ED397" s="447" t="e">
        <f t="shared" si="1680"/>
        <v>#REF!</v>
      </c>
      <c r="EE397" s="240" t="e">
        <f t="shared" si="1681"/>
        <v>#REF!</v>
      </c>
    </row>
    <row r="398" spans="1:135" ht="16.5">
      <c r="A398" s="51" t="s">
        <v>1472</v>
      </c>
      <c r="B398" s="216" t="s">
        <v>31</v>
      </c>
      <c r="D398" s="216" t="s">
        <v>1093</v>
      </c>
      <c r="E398" s="216" t="s">
        <v>1040</v>
      </c>
      <c r="F398" s="222" t="s">
        <v>382</v>
      </c>
      <c r="G398" s="411" t="s">
        <v>281</v>
      </c>
      <c r="H398" s="226">
        <v>0</v>
      </c>
      <c r="I398" s="226">
        <v>0</v>
      </c>
      <c r="J398" s="441">
        <f>+L398</f>
        <v>3</v>
      </c>
      <c r="K398" s="454" t="s">
        <v>1823</v>
      </c>
      <c r="L398" s="441">
        <f t="shared" ref="L398" si="1913">+N398</f>
        <v>3</v>
      </c>
      <c r="M398" s="443" t="s">
        <v>1823</v>
      </c>
      <c r="N398" s="441">
        <f t="shared" ref="N398" si="1914">+P398</f>
        <v>3</v>
      </c>
      <c r="O398" s="443" t="s">
        <v>1823</v>
      </c>
      <c r="P398" s="441">
        <f t="shared" ref="P398" si="1915">+R398</f>
        <v>3</v>
      </c>
      <c r="Q398" s="443" t="s">
        <v>1823</v>
      </c>
      <c r="R398" s="441">
        <f t="shared" ref="R398:R403" si="1916">+T398</f>
        <v>3</v>
      </c>
      <c r="S398" s="443" t="s">
        <v>1823</v>
      </c>
      <c r="T398" s="225">
        <v>3</v>
      </c>
      <c r="U398" s="226">
        <v>0</v>
      </c>
      <c r="V398" s="523">
        <v>3</v>
      </c>
      <c r="W398" s="524">
        <v>0</v>
      </c>
      <c r="X398" s="226">
        <v>3</v>
      </c>
      <c r="Y398" s="226">
        <v>0</v>
      </c>
      <c r="Z398" s="568">
        <f>+AB398</f>
        <v>7</v>
      </c>
      <c r="AA398" s="582" t="s">
        <v>1823</v>
      </c>
      <c r="AB398" s="279">
        <v>7</v>
      </c>
      <c r="AC398" s="321">
        <v>0</v>
      </c>
      <c r="AD398" s="285">
        <v>5</v>
      </c>
      <c r="AE398" s="321">
        <v>0</v>
      </c>
      <c r="AF398" s="285">
        <v>2</v>
      </c>
      <c r="AG398" s="285">
        <v>0</v>
      </c>
      <c r="AH398" s="568">
        <f>+AK398</f>
        <v>4</v>
      </c>
      <c r="AI398" s="582" t="s">
        <v>1823</v>
      </c>
      <c r="AJ398" s="574"/>
      <c r="AK398" s="578">
        <v>4</v>
      </c>
      <c r="AL398" s="541">
        <v>0</v>
      </c>
      <c r="AM398" s="239">
        <f>+AO398</f>
        <v>4</v>
      </c>
      <c r="AN398" s="252" t="s">
        <v>1823</v>
      </c>
      <c r="AO398" s="578">
        <v>4</v>
      </c>
      <c r="AP398" s="541">
        <v>0</v>
      </c>
      <c r="AQ398" s="558">
        <f>+AS398</f>
        <v>2</v>
      </c>
      <c r="AR398" s="559" t="s">
        <v>1823</v>
      </c>
      <c r="AS398" s="337">
        <v>2</v>
      </c>
      <c r="AT398" s="338">
        <v>0</v>
      </c>
      <c r="AU398" s="337">
        <v>1</v>
      </c>
      <c r="AV398" s="338">
        <v>0</v>
      </c>
      <c r="AW398" s="241">
        <v>0</v>
      </c>
      <c r="AX398" s="242" t="s">
        <v>1823</v>
      </c>
      <c r="AY398" s="241">
        <v>0</v>
      </c>
      <c r="AZ398" s="242" t="s">
        <v>1823</v>
      </c>
      <c r="BA398" s="229">
        <v>0</v>
      </c>
      <c r="BB398" s="229">
        <v>0</v>
      </c>
      <c r="BC398" s="241">
        <v>0</v>
      </c>
      <c r="BD398" s="242" t="s">
        <v>1823</v>
      </c>
      <c r="BE398" s="241">
        <v>0</v>
      </c>
      <c r="BF398" s="242" t="s">
        <v>1823</v>
      </c>
      <c r="BG398" s="241">
        <v>0</v>
      </c>
      <c r="BH398" s="242" t="s">
        <v>1823</v>
      </c>
      <c r="BI398" s="229">
        <v>0</v>
      </c>
      <c r="BJ398" s="229">
        <v>0</v>
      </c>
      <c r="BK398" s="241">
        <v>0</v>
      </c>
      <c r="BL398" s="242" t="s">
        <v>1823</v>
      </c>
      <c r="BM398" s="241">
        <v>0</v>
      </c>
      <c r="BN398" s="242" t="s">
        <v>1823</v>
      </c>
      <c r="BO398" s="323"/>
      <c r="BP398" s="324"/>
      <c r="BQ398" s="325"/>
      <c r="BR398" s="324"/>
      <c r="BS398" s="325"/>
      <c r="BT398" s="324"/>
      <c r="BU398" s="325"/>
      <c r="BV398" s="324"/>
      <c r="BW398" s="325"/>
      <c r="BX398" s="324"/>
      <c r="BY398" s="325"/>
      <c r="BZ398" s="324"/>
      <c r="CA398" s="325"/>
      <c r="CB398" s="250" t="s">
        <v>265</v>
      </c>
      <c r="CC398" s="238" t="s">
        <v>662</v>
      </c>
      <c r="CD398" s="238"/>
      <c r="CE398" s="226"/>
      <c r="CF398" s="227"/>
      <c r="CQ398" s="240">
        <f>MAX(H398:AI398)</f>
        <v>7</v>
      </c>
      <c r="CT398" s="437">
        <f t="shared" si="1828"/>
        <v>0</v>
      </c>
      <c r="CU398" s="437">
        <f t="shared" si="1829"/>
        <v>3</v>
      </c>
      <c r="CV398" s="437">
        <f t="shared" si="1860"/>
        <v>3</v>
      </c>
      <c r="CW398" s="437">
        <f t="shared" si="1861"/>
        <v>3</v>
      </c>
      <c r="CX398" s="437">
        <f t="shared" si="1830"/>
        <v>3</v>
      </c>
      <c r="CY398" s="437">
        <f t="shared" si="1862"/>
        <v>3</v>
      </c>
      <c r="CZ398" s="437">
        <f t="shared" si="1831"/>
        <v>3</v>
      </c>
      <c r="DA398" s="437">
        <f t="shared" si="1832"/>
        <v>3</v>
      </c>
      <c r="DB398" s="437">
        <f t="shared" si="1833"/>
        <v>3</v>
      </c>
      <c r="DC398" s="437">
        <f t="shared" si="1834"/>
        <v>7</v>
      </c>
      <c r="DD398" s="437">
        <f t="shared" si="1835"/>
        <v>7</v>
      </c>
      <c r="DE398" s="437">
        <f t="shared" si="1836"/>
        <v>5</v>
      </c>
      <c r="DF398" s="437">
        <f t="shared" si="1837"/>
        <v>2</v>
      </c>
      <c r="DG398" s="496">
        <f t="shared" si="1838"/>
        <v>4</v>
      </c>
      <c r="DH398" s="496">
        <f t="shared" si="1839"/>
        <v>4</v>
      </c>
      <c r="DI398" s="496">
        <f t="shared" si="1840"/>
        <v>4</v>
      </c>
      <c r="DJ398" s="496">
        <f t="shared" si="1841"/>
        <v>4</v>
      </c>
      <c r="DK398" s="437">
        <f t="shared" si="1842"/>
        <v>2</v>
      </c>
      <c r="DL398" s="633"/>
      <c r="DM398" s="633"/>
      <c r="DO398" s="447" t="e">
        <f t="shared" si="1665"/>
        <v>#VALUE!</v>
      </c>
      <c r="DP398" s="447" t="e">
        <f t="shared" si="1666"/>
        <v>#VALUE!</v>
      </c>
      <c r="DQ398" s="447" t="e">
        <f t="shared" si="1667"/>
        <v>#VALUE!</v>
      </c>
      <c r="DR398" s="447" t="e">
        <f t="shared" si="1668"/>
        <v>#VALUE!</v>
      </c>
      <c r="DS398" s="447" t="e">
        <f t="shared" si="1669"/>
        <v>#VALUE!</v>
      </c>
      <c r="DT398" s="447" t="e">
        <f t="shared" si="1670"/>
        <v>#VALUE!</v>
      </c>
      <c r="DU398" s="447" t="e">
        <f t="shared" si="1671"/>
        <v>#REF!</v>
      </c>
      <c r="DV398" s="447" t="e">
        <f t="shared" si="1672"/>
        <v>#REF!</v>
      </c>
      <c r="DW398" s="447" t="e">
        <f t="shared" si="1673"/>
        <v>#REF!</v>
      </c>
      <c r="DX398" s="447" t="e">
        <f t="shared" si="1674"/>
        <v>#REF!</v>
      </c>
      <c r="DY398" s="447" t="e">
        <f t="shared" si="1675"/>
        <v>#REF!</v>
      </c>
      <c r="DZ398" s="447" t="e">
        <f t="shared" si="1676"/>
        <v>#REF!</v>
      </c>
      <c r="EA398" s="447" t="e">
        <f t="shared" si="1677"/>
        <v>#VALUE!</v>
      </c>
      <c r="EB398" s="447" t="e">
        <f t="shared" si="1678"/>
        <v>#REF!</v>
      </c>
      <c r="EC398" s="447" t="e">
        <f t="shared" si="1679"/>
        <v>#VALUE!</v>
      </c>
      <c r="ED398" s="447" t="e">
        <f t="shared" si="1680"/>
        <v>#REF!</v>
      </c>
      <c r="EE398" s="240" t="e">
        <f t="shared" si="1681"/>
        <v>#REF!</v>
      </c>
    </row>
    <row r="399" spans="1:135" ht="16.5">
      <c r="A399" s="51" t="s">
        <v>1232</v>
      </c>
      <c r="B399" s="216" t="s">
        <v>31</v>
      </c>
      <c r="D399" s="51" t="s">
        <v>1093</v>
      </c>
      <c r="E399" s="216" t="s">
        <v>1040</v>
      </c>
      <c r="F399" s="222" t="s">
        <v>382</v>
      </c>
      <c r="G399" s="411" t="s">
        <v>276</v>
      </c>
      <c r="H399" s="226">
        <v>0</v>
      </c>
      <c r="I399" s="226">
        <v>0</v>
      </c>
      <c r="J399" s="241">
        <f>+L399</f>
        <v>0</v>
      </c>
      <c r="K399" s="242" t="s">
        <v>1823</v>
      </c>
      <c r="L399" s="241">
        <f>+N399</f>
        <v>0</v>
      </c>
      <c r="M399" s="242" t="s">
        <v>1823</v>
      </c>
      <c r="N399" s="241">
        <f>+P399</f>
        <v>0</v>
      </c>
      <c r="O399" s="242" t="s">
        <v>1823</v>
      </c>
      <c r="P399" s="241">
        <f>+R399</f>
        <v>0</v>
      </c>
      <c r="Q399" s="242" t="s">
        <v>1823</v>
      </c>
      <c r="R399" s="241">
        <f t="shared" si="1916"/>
        <v>0</v>
      </c>
      <c r="S399" s="242" t="s">
        <v>1823</v>
      </c>
      <c r="T399" s="225">
        <v>0</v>
      </c>
      <c r="U399" s="226">
        <v>0</v>
      </c>
      <c r="V399" s="523">
        <v>0</v>
      </c>
      <c r="W399" s="524">
        <v>0</v>
      </c>
      <c r="X399" s="226">
        <v>0</v>
      </c>
      <c r="Y399" s="226">
        <v>0</v>
      </c>
      <c r="Z399" s="536">
        <f>+AB399</f>
        <v>14</v>
      </c>
      <c r="AA399" s="539" t="s">
        <v>1823</v>
      </c>
      <c r="AB399" s="279">
        <v>14</v>
      </c>
      <c r="AC399" s="321">
        <v>0</v>
      </c>
      <c r="AD399" s="285">
        <v>2</v>
      </c>
      <c r="AE399" s="321">
        <v>0</v>
      </c>
      <c r="AF399" s="285">
        <v>1</v>
      </c>
      <c r="AG399" s="285">
        <v>0</v>
      </c>
      <c r="AH399" s="644">
        <f>+AF399</f>
        <v>1</v>
      </c>
      <c r="AI399" s="645" t="s">
        <v>1823</v>
      </c>
      <c r="AJ399" s="574"/>
      <c r="AK399" s="578">
        <v>0</v>
      </c>
      <c r="AL399" s="541">
        <v>0</v>
      </c>
      <c r="AM399" s="558">
        <f>+AO399</f>
        <v>3</v>
      </c>
      <c r="AN399" s="561" t="s">
        <v>1823</v>
      </c>
      <c r="AO399" s="578">
        <v>3</v>
      </c>
      <c r="AP399" s="541">
        <v>0</v>
      </c>
      <c r="AQ399" s="558">
        <f>+AS399</f>
        <v>6</v>
      </c>
      <c r="AR399" s="559" t="s">
        <v>1823</v>
      </c>
      <c r="AS399" s="1027">
        <v>6</v>
      </c>
      <c r="AT399" s="326">
        <v>0</v>
      </c>
      <c r="AU399" s="337">
        <v>2</v>
      </c>
      <c r="AV399" s="338">
        <v>0</v>
      </c>
      <c r="AW399" s="337"/>
      <c r="AX399" s="337"/>
      <c r="AY399" s="241">
        <v>0</v>
      </c>
      <c r="AZ399" s="242" t="s">
        <v>1823</v>
      </c>
      <c r="BA399" s="241">
        <v>0</v>
      </c>
      <c r="BB399" s="242" t="s">
        <v>1823</v>
      </c>
      <c r="BC399" s="241">
        <v>0</v>
      </c>
      <c r="BD399" s="242" t="s">
        <v>1823</v>
      </c>
      <c r="BE399" s="337">
        <v>0</v>
      </c>
      <c r="BF399" s="337">
        <v>0</v>
      </c>
      <c r="BG399" s="241">
        <v>0</v>
      </c>
      <c r="BH399" s="242" t="s">
        <v>1823</v>
      </c>
      <c r="BI399" s="366">
        <v>2</v>
      </c>
      <c r="BJ399" s="365">
        <v>0</v>
      </c>
      <c r="BK399" s="241">
        <v>0</v>
      </c>
      <c r="BL399" s="242" t="s">
        <v>1823</v>
      </c>
      <c r="BM399" s="241">
        <v>0</v>
      </c>
      <c r="BN399" s="242" t="s">
        <v>1823</v>
      </c>
      <c r="BO399" s="323"/>
      <c r="BP399" s="324"/>
      <c r="BQ399" s="325"/>
      <c r="BR399" s="324"/>
      <c r="BS399" s="325"/>
      <c r="BT399" s="324"/>
      <c r="BU399" s="325"/>
      <c r="BV399" s="324"/>
      <c r="BW399" s="325"/>
      <c r="BX399" s="324"/>
      <c r="BY399" s="325"/>
      <c r="BZ399" s="324"/>
      <c r="CA399" s="325"/>
      <c r="CB399" s="250" t="s">
        <v>262</v>
      </c>
      <c r="CC399" s="238" t="s">
        <v>661</v>
      </c>
      <c r="CD399" s="238"/>
      <c r="CE399" s="226"/>
      <c r="CF399" s="227"/>
      <c r="CQ399" s="240">
        <f>MAX(H399:AI399)</f>
        <v>14</v>
      </c>
      <c r="CT399" s="437">
        <f t="shared" si="1828"/>
        <v>0</v>
      </c>
      <c r="CU399" s="437">
        <f t="shared" si="1829"/>
        <v>0</v>
      </c>
      <c r="CV399" s="437">
        <f t="shared" si="1860"/>
        <v>0</v>
      </c>
      <c r="CW399" s="437">
        <f t="shared" si="1861"/>
        <v>0</v>
      </c>
      <c r="CX399" s="437">
        <f t="shared" si="1830"/>
        <v>0</v>
      </c>
      <c r="CY399" s="437">
        <f t="shared" si="1862"/>
        <v>0</v>
      </c>
      <c r="CZ399" s="437">
        <f t="shared" si="1831"/>
        <v>0</v>
      </c>
      <c r="DA399" s="437">
        <f t="shared" si="1832"/>
        <v>0</v>
      </c>
      <c r="DB399" s="437">
        <f t="shared" si="1833"/>
        <v>0</v>
      </c>
      <c r="DC399" s="437">
        <f t="shared" si="1834"/>
        <v>14</v>
      </c>
      <c r="DD399" s="437">
        <f t="shared" si="1835"/>
        <v>14</v>
      </c>
      <c r="DE399" s="437">
        <f t="shared" si="1836"/>
        <v>2</v>
      </c>
      <c r="DF399" s="437">
        <f t="shared" si="1837"/>
        <v>1</v>
      </c>
      <c r="DG399" s="496">
        <f t="shared" si="1838"/>
        <v>1</v>
      </c>
      <c r="DH399" s="496">
        <f t="shared" si="1839"/>
        <v>0</v>
      </c>
      <c r="DI399" s="496">
        <f t="shared" si="1840"/>
        <v>3</v>
      </c>
      <c r="DJ399" s="496">
        <f t="shared" si="1841"/>
        <v>3</v>
      </c>
      <c r="DK399" s="437">
        <f t="shared" si="1842"/>
        <v>6</v>
      </c>
      <c r="DL399" s="633"/>
      <c r="DM399" s="633"/>
      <c r="DO399" s="447" t="e">
        <f t="shared" si="1665"/>
        <v>#VALUE!</v>
      </c>
      <c r="DP399" s="447" t="e">
        <f t="shared" si="1666"/>
        <v>#VALUE!</v>
      </c>
      <c r="DQ399" s="447" t="e">
        <f t="shared" si="1667"/>
        <v>#VALUE!</v>
      </c>
      <c r="DR399" s="447" t="e">
        <f t="shared" si="1668"/>
        <v>#VALUE!</v>
      </c>
      <c r="DS399" s="447" t="e">
        <f t="shared" si="1669"/>
        <v>#VALUE!</v>
      </c>
      <c r="DT399" s="447" t="e">
        <f t="shared" si="1670"/>
        <v>#VALUE!</v>
      </c>
      <c r="DU399" s="447" t="e">
        <f t="shared" si="1671"/>
        <v>#REF!</v>
      </c>
      <c r="DV399" s="447" t="e">
        <f t="shared" si="1672"/>
        <v>#REF!</v>
      </c>
      <c r="DW399" s="447" t="e">
        <f t="shared" si="1673"/>
        <v>#REF!</v>
      </c>
      <c r="DX399" s="447" t="e">
        <f t="shared" si="1674"/>
        <v>#REF!</v>
      </c>
      <c r="DY399" s="447" t="e">
        <f t="shared" si="1675"/>
        <v>#REF!</v>
      </c>
      <c r="DZ399" s="447" t="e">
        <f t="shared" si="1676"/>
        <v>#REF!</v>
      </c>
      <c r="EA399" s="447" t="e">
        <f t="shared" si="1677"/>
        <v>#VALUE!</v>
      </c>
      <c r="EB399" s="447" t="e">
        <f t="shared" si="1678"/>
        <v>#REF!</v>
      </c>
      <c r="EC399" s="447" t="e">
        <f t="shared" si="1679"/>
        <v>#VALUE!</v>
      </c>
      <c r="ED399" s="447" t="e">
        <f t="shared" si="1680"/>
        <v>#REF!</v>
      </c>
      <c r="EE399" s="240" t="e">
        <f t="shared" si="1681"/>
        <v>#REF!</v>
      </c>
    </row>
    <row r="400" spans="1:135" ht="16.5">
      <c r="A400" s="216" t="s">
        <v>1227</v>
      </c>
      <c r="B400" s="216" t="s">
        <v>31</v>
      </c>
      <c r="D400" s="216" t="s">
        <v>1093</v>
      </c>
      <c r="E400" s="216" t="s">
        <v>1042</v>
      </c>
      <c r="F400" s="222" t="s">
        <v>382</v>
      </c>
      <c r="G400" s="223" t="s">
        <v>381</v>
      </c>
      <c r="H400" s="226">
        <v>0</v>
      </c>
      <c r="I400" s="226">
        <v>0</v>
      </c>
      <c r="J400" s="241">
        <f>+L400</f>
        <v>0</v>
      </c>
      <c r="K400" s="242" t="s">
        <v>1823</v>
      </c>
      <c r="L400" s="241">
        <f>+N400</f>
        <v>0</v>
      </c>
      <c r="M400" s="242" t="s">
        <v>1823</v>
      </c>
      <c r="N400" s="241">
        <f>+P400</f>
        <v>0</v>
      </c>
      <c r="O400" s="242" t="s">
        <v>1823</v>
      </c>
      <c r="P400" s="241">
        <f>+R400</f>
        <v>0</v>
      </c>
      <c r="Q400" s="242" t="s">
        <v>1823</v>
      </c>
      <c r="R400" s="241">
        <f t="shared" si="1916"/>
        <v>0</v>
      </c>
      <c r="S400" s="242" t="s">
        <v>1823</v>
      </c>
      <c r="T400" s="225">
        <v>0</v>
      </c>
      <c r="U400" s="226">
        <v>0</v>
      </c>
      <c r="V400" s="523">
        <v>0</v>
      </c>
      <c r="W400" s="524">
        <v>0</v>
      </c>
      <c r="X400" s="226">
        <v>0</v>
      </c>
      <c r="Y400" s="226">
        <v>0</v>
      </c>
      <c r="Z400" s="644">
        <f>+X400</f>
        <v>0</v>
      </c>
      <c r="AA400" s="645" t="s">
        <v>1823</v>
      </c>
      <c r="AB400" s="279">
        <v>0</v>
      </c>
      <c r="AC400" s="284">
        <v>0</v>
      </c>
      <c r="AD400" s="283">
        <v>0</v>
      </c>
      <c r="AE400" s="284">
        <v>0</v>
      </c>
      <c r="AF400" s="283">
        <v>0</v>
      </c>
      <c r="AG400" s="279">
        <v>0</v>
      </c>
      <c r="AH400" s="644">
        <f>+AF400</f>
        <v>0</v>
      </c>
      <c r="AI400" s="645" t="s">
        <v>1823</v>
      </c>
      <c r="AJ400" s="574"/>
      <c r="AK400" s="578">
        <v>0</v>
      </c>
      <c r="AL400" s="541">
        <v>0</v>
      </c>
      <c r="AM400" s="239">
        <f>+AO400</f>
        <v>0</v>
      </c>
      <c r="AN400" s="252" t="s">
        <v>1823</v>
      </c>
      <c r="AO400" s="578">
        <v>0</v>
      </c>
      <c r="AP400" s="541">
        <v>0</v>
      </c>
      <c r="AQ400" s="239">
        <f>+AO400</f>
        <v>0</v>
      </c>
      <c r="AR400" s="242" t="s">
        <v>1823</v>
      </c>
      <c r="AS400" s="337">
        <v>0</v>
      </c>
      <c r="AT400" s="338">
        <v>0</v>
      </c>
      <c r="AU400" s="337">
        <v>0</v>
      </c>
      <c r="AV400" s="338">
        <v>0</v>
      </c>
      <c r="AW400" s="241">
        <v>0</v>
      </c>
      <c r="AX400" s="242" t="s">
        <v>1823</v>
      </c>
      <c r="AY400" s="241">
        <v>0</v>
      </c>
      <c r="AZ400" s="242" t="s">
        <v>1823</v>
      </c>
      <c r="BA400" s="241">
        <v>0</v>
      </c>
      <c r="BB400" s="242" t="s">
        <v>1823</v>
      </c>
      <c r="BC400" s="241">
        <v>0</v>
      </c>
      <c r="BD400" s="242" t="s">
        <v>1823</v>
      </c>
      <c r="BE400" s="337">
        <v>0</v>
      </c>
      <c r="BF400" s="337">
        <v>0</v>
      </c>
      <c r="BG400" s="241">
        <v>0</v>
      </c>
      <c r="BH400" s="242" t="s">
        <v>1823</v>
      </c>
      <c r="BI400" s="337">
        <v>0</v>
      </c>
      <c r="BJ400" s="338">
        <v>0</v>
      </c>
      <c r="BK400" s="241">
        <v>0</v>
      </c>
      <c r="BL400" s="242" t="s">
        <v>1823</v>
      </c>
      <c r="BM400" s="241">
        <v>0</v>
      </c>
      <c r="BN400" s="242" t="s">
        <v>1823</v>
      </c>
      <c r="BO400" s="323"/>
      <c r="BP400" s="324"/>
      <c r="BQ400" s="325"/>
      <c r="BR400" s="324"/>
      <c r="BS400" s="325"/>
      <c r="BT400" s="324"/>
      <c r="BU400" s="325"/>
      <c r="BV400" s="324"/>
      <c r="BW400" s="325"/>
      <c r="BX400" s="324"/>
      <c r="BY400" s="325"/>
      <c r="BZ400" s="324"/>
      <c r="CA400" s="325"/>
      <c r="CB400" s="236" t="s">
        <v>1237</v>
      </c>
      <c r="CC400" s="238"/>
      <c r="CD400" s="238"/>
      <c r="CE400" s="226"/>
      <c r="CF400" s="227"/>
      <c r="CT400" s="437">
        <f t="shared" si="1828"/>
        <v>0</v>
      </c>
      <c r="CU400" s="437">
        <f t="shared" si="1829"/>
        <v>0</v>
      </c>
      <c r="CV400" s="437">
        <f t="shared" si="1860"/>
        <v>0</v>
      </c>
      <c r="CW400" s="437">
        <f t="shared" si="1861"/>
        <v>0</v>
      </c>
      <c r="CX400" s="437">
        <f t="shared" si="1830"/>
        <v>0</v>
      </c>
      <c r="CY400" s="437">
        <f t="shared" si="1862"/>
        <v>0</v>
      </c>
      <c r="CZ400" s="437">
        <f t="shared" si="1831"/>
        <v>0</v>
      </c>
      <c r="DA400" s="437">
        <f t="shared" si="1832"/>
        <v>0</v>
      </c>
      <c r="DB400" s="437">
        <f t="shared" si="1833"/>
        <v>0</v>
      </c>
      <c r="DC400" s="437">
        <f t="shared" si="1834"/>
        <v>0</v>
      </c>
      <c r="DD400" s="437">
        <f t="shared" si="1835"/>
        <v>0</v>
      </c>
      <c r="DE400" s="437">
        <f t="shared" si="1836"/>
        <v>0</v>
      </c>
      <c r="DF400" s="437">
        <f t="shared" si="1837"/>
        <v>0</v>
      </c>
      <c r="DG400" s="496">
        <f t="shared" si="1838"/>
        <v>0</v>
      </c>
      <c r="DH400" s="496">
        <f t="shared" si="1839"/>
        <v>0</v>
      </c>
      <c r="DI400" s="496">
        <f t="shared" si="1840"/>
        <v>0</v>
      </c>
      <c r="DJ400" s="496">
        <f t="shared" si="1841"/>
        <v>0</v>
      </c>
      <c r="DK400" s="437">
        <f t="shared" si="1842"/>
        <v>0</v>
      </c>
      <c r="DL400" s="633"/>
      <c r="DM400" s="633"/>
      <c r="DO400" s="447" t="e">
        <f t="shared" si="1665"/>
        <v>#VALUE!</v>
      </c>
      <c r="DP400" s="447" t="e">
        <f t="shared" si="1666"/>
        <v>#VALUE!</v>
      </c>
      <c r="DQ400" s="447" t="e">
        <f t="shared" si="1667"/>
        <v>#VALUE!</v>
      </c>
      <c r="DR400" s="447" t="e">
        <f t="shared" si="1668"/>
        <v>#VALUE!</v>
      </c>
      <c r="DS400" s="447" t="e">
        <f t="shared" si="1669"/>
        <v>#VALUE!</v>
      </c>
      <c r="DT400" s="447" t="e">
        <f t="shared" si="1670"/>
        <v>#VALUE!</v>
      </c>
      <c r="DU400" s="447" t="e">
        <f t="shared" si="1671"/>
        <v>#REF!</v>
      </c>
      <c r="DV400" s="447" t="e">
        <f t="shared" si="1672"/>
        <v>#REF!</v>
      </c>
      <c r="DW400" s="447" t="e">
        <f t="shared" si="1673"/>
        <v>#REF!</v>
      </c>
      <c r="DX400" s="447" t="e">
        <f t="shared" si="1674"/>
        <v>#REF!</v>
      </c>
      <c r="DY400" s="447" t="e">
        <f t="shared" si="1675"/>
        <v>#REF!</v>
      </c>
      <c r="DZ400" s="447" t="e">
        <f t="shared" si="1676"/>
        <v>#REF!</v>
      </c>
      <c r="EA400" s="447" t="e">
        <f t="shared" si="1677"/>
        <v>#VALUE!</v>
      </c>
      <c r="EB400" s="447" t="e">
        <f t="shared" si="1678"/>
        <v>#REF!</v>
      </c>
      <c r="EC400" s="447" t="e">
        <f t="shared" si="1679"/>
        <v>#VALUE!</v>
      </c>
      <c r="ED400" s="447" t="e">
        <f t="shared" si="1680"/>
        <v>#REF!</v>
      </c>
      <c r="EE400" s="240" t="e">
        <f t="shared" si="1681"/>
        <v>#REF!</v>
      </c>
    </row>
    <row r="401" spans="1:135" ht="16.5">
      <c r="A401" s="51" t="s">
        <v>1227</v>
      </c>
      <c r="B401" s="216" t="s">
        <v>31</v>
      </c>
      <c r="D401" s="216" t="s">
        <v>1093</v>
      </c>
      <c r="E401" s="216" t="s">
        <v>1040</v>
      </c>
      <c r="F401" s="222" t="s">
        <v>382</v>
      </c>
      <c r="G401" s="411" t="s">
        <v>322</v>
      </c>
      <c r="H401" s="226">
        <v>0</v>
      </c>
      <c r="I401" s="226">
        <v>2</v>
      </c>
      <c r="J401" s="441">
        <v>1</v>
      </c>
      <c r="K401" s="442">
        <v>4</v>
      </c>
      <c r="L401" s="441">
        <f t="shared" ref="L401:O401" si="1917">+N401</f>
        <v>4</v>
      </c>
      <c r="M401" s="444">
        <f t="shared" si="1917"/>
        <v>5</v>
      </c>
      <c r="N401" s="441">
        <f t="shared" si="1917"/>
        <v>4</v>
      </c>
      <c r="O401" s="444">
        <f t="shared" si="1917"/>
        <v>5</v>
      </c>
      <c r="P401" s="441">
        <v>4</v>
      </c>
      <c r="Q401" s="444">
        <v>5</v>
      </c>
      <c r="R401" s="241">
        <f t="shared" si="1916"/>
        <v>1</v>
      </c>
      <c r="S401" s="242" t="s">
        <v>1823</v>
      </c>
      <c r="T401" s="226">
        <v>1</v>
      </c>
      <c r="U401" s="226">
        <v>0</v>
      </c>
      <c r="V401" s="523">
        <v>4</v>
      </c>
      <c r="W401" s="524">
        <v>1</v>
      </c>
      <c r="X401" s="226">
        <v>3</v>
      </c>
      <c r="Y401" s="154">
        <v>3</v>
      </c>
      <c r="Z401" s="650">
        <f>+AB401</f>
        <v>5</v>
      </c>
      <c r="AA401" s="594">
        <f>+AC401</f>
        <v>5</v>
      </c>
      <c r="AB401" s="279">
        <v>5</v>
      </c>
      <c r="AC401" s="321">
        <v>5</v>
      </c>
      <c r="AD401" s="285">
        <v>6</v>
      </c>
      <c r="AE401" s="321">
        <v>3</v>
      </c>
      <c r="AF401" s="279">
        <v>4</v>
      </c>
      <c r="AG401" s="285">
        <v>3</v>
      </c>
      <c r="AH401" s="654">
        <f>+AK401</f>
        <v>4</v>
      </c>
      <c r="AI401" s="655">
        <f>+AL401</f>
        <v>1</v>
      </c>
      <c r="AJ401" s="574"/>
      <c r="AK401" s="578">
        <v>4</v>
      </c>
      <c r="AL401" s="541">
        <v>1</v>
      </c>
      <c r="AM401" s="442">
        <f>+AK401</f>
        <v>4</v>
      </c>
      <c r="AN401" s="442">
        <f>+AL401</f>
        <v>1</v>
      </c>
      <c r="AO401" s="578">
        <v>0</v>
      </c>
      <c r="AP401" s="541">
        <v>1</v>
      </c>
      <c r="AQ401" s="239">
        <f>+AO401</f>
        <v>0</v>
      </c>
      <c r="AR401" s="242" t="s">
        <v>1823</v>
      </c>
      <c r="AS401" s="337">
        <v>0</v>
      </c>
      <c r="AT401" s="338">
        <v>0</v>
      </c>
      <c r="AU401" s="337">
        <v>0</v>
      </c>
      <c r="AV401" s="338">
        <v>0</v>
      </c>
      <c r="AW401" s="241">
        <v>0</v>
      </c>
      <c r="AX401" s="242" t="s">
        <v>1823</v>
      </c>
      <c r="AY401" s="241">
        <v>0</v>
      </c>
      <c r="AZ401" s="242" t="s">
        <v>1823</v>
      </c>
      <c r="BA401" s="241">
        <v>0</v>
      </c>
      <c r="BB401" s="242" t="s">
        <v>1823</v>
      </c>
      <c r="BC401" s="241">
        <v>0</v>
      </c>
      <c r="BD401" s="242" t="s">
        <v>1823</v>
      </c>
      <c r="BE401" s="337">
        <v>0</v>
      </c>
      <c r="BF401" s="337">
        <v>0</v>
      </c>
      <c r="BG401" s="241">
        <v>0</v>
      </c>
      <c r="BH401" s="242" t="s">
        <v>1823</v>
      </c>
      <c r="BI401" s="337">
        <v>0</v>
      </c>
      <c r="BJ401" s="338">
        <v>0</v>
      </c>
      <c r="BK401" s="241">
        <v>0</v>
      </c>
      <c r="BL401" s="242" t="s">
        <v>1823</v>
      </c>
      <c r="BM401" s="241">
        <v>0</v>
      </c>
      <c r="BN401" s="242" t="s">
        <v>1823</v>
      </c>
      <c r="BO401" s="323"/>
      <c r="BP401" s="324"/>
      <c r="BQ401" s="325"/>
      <c r="BR401" s="324"/>
      <c r="BS401" s="325"/>
      <c r="BT401" s="324"/>
      <c r="BU401" s="325"/>
      <c r="BV401" s="324"/>
      <c r="BW401" s="325"/>
      <c r="BX401" s="324"/>
      <c r="BY401" s="325"/>
      <c r="BZ401" s="324"/>
      <c r="CA401" s="325"/>
      <c r="CB401" s="250" t="s">
        <v>571</v>
      </c>
      <c r="CC401" s="238" t="s">
        <v>663</v>
      </c>
      <c r="CD401" s="238"/>
      <c r="CE401" s="226"/>
      <c r="CF401" s="227"/>
      <c r="CQ401" s="240">
        <f t="shared" ref="CQ401:CQ445" si="1918">MAX(H401:AI401)</f>
        <v>6</v>
      </c>
      <c r="CT401" s="437">
        <f t="shared" si="1828"/>
        <v>2</v>
      </c>
      <c r="CU401" s="437">
        <f t="shared" si="1829"/>
        <v>5</v>
      </c>
      <c r="CV401" s="437">
        <f t="shared" si="1860"/>
        <v>9</v>
      </c>
      <c r="CW401" s="437">
        <f t="shared" si="1861"/>
        <v>9</v>
      </c>
      <c r="CX401" s="437">
        <f t="shared" si="1830"/>
        <v>9</v>
      </c>
      <c r="CY401" s="437">
        <f t="shared" si="1862"/>
        <v>1</v>
      </c>
      <c r="CZ401" s="437">
        <f t="shared" si="1831"/>
        <v>1</v>
      </c>
      <c r="DA401" s="437">
        <f t="shared" si="1832"/>
        <v>5</v>
      </c>
      <c r="DB401" s="437">
        <f t="shared" si="1833"/>
        <v>6</v>
      </c>
      <c r="DC401" s="437">
        <f t="shared" si="1834"/>
        <v>10</v>
      </c>
      <c r="DD401" s="437">
        <f t="shared" si="1835"/>
        <v>10</v>
      </c>
      <c r="DE401" s="437">
        <f t="shared" si="1836"/>
        <v>9</v>
      </c>
      <c r="DF401" s="437">
        <f t="shared" si="1837"/>
        <v>7</v>
      </c>
      <c r="DG401" s="496">
        <f t="shared" si="1838"/>
        <v>5</v>
      </c>
      <c r="DH401" s="496">
        <f t="shared" si="1839"/>
        <v>5</v>
      </c>
      <c r="DI401" s="496">
        <f>+AN401+AM401</f>
        <v>5</v>
      </c>
      <c r="DJ401" s="496">
        <f t="shared" si="1841"/>
        <v>1</v>
      </c>
      <c r="DK401" s="437">
        <f t="shared" si="1842"/>
        <v>0</v>
      </c>
      <c r="DL401" s="633"/>
      <c r="DM401" s="633"/>
      <c r="DO401" s="447" t="e">
        <f t="shared" si="1665"/>
        <v>#VALUE!</v>
      </c>
      <c r="DP401" s="447" t="e">
        <f t="shared" si="1666"/>
        <v>#VALUE!</v>
      </c>
      <c r="DQ401" s="447" t="e">
        <f t="shared" si="1667"/>
        <v>#VALUE!</v>
      </c>
      <c r="DR401" s="447" t="e">
        <f t="shared" si="1668"/>
        <v>#VALUE!</v>
      </c>
      <c r="DS401" s="447" t="e">
        <f t="shared" si="1669"/>
        <v>#VALUE!</v>
      </c>
      <c r="DT401" s="447" t="e">
        <f t="shared" si="1670"/>
        <v>#VALUE!</v>
      </c>
      <c r="DU401" s="447" t="e">
        <f t="shared" si="1671"/>
        <v>#REF!</v>
      </c>
      <c r="DV401" s="447" t="e">
        <f t="shared" si="1672"/>
        <v>#REF!</v>
      </c>
      <c r="DW401" s="447" t="e">
        <f t="shared" si="1673"/>
        <v>#REF!</v>
      </c>
      <c r="DX401" s="447" t="e">
        <f t="shared" si="1674"/>
        <v>#REF!</v>
      </c>
      <c r="DY401" s="447" t="e">
        <f t="shared" si="1675"/>
        <v>#REF!</v>
      </c>
      <c r="DZ401" s="447" t="e">
        <f t="shared" si="1676"/>
        <v>#REF!</v>
      </c>
      <c r="EA401" s="447" t="e">
        <f t="shared" si="1677"/>
        <v>#VALUE!</v>
      </c>
      <c r="EB401" s="447" t="e">
        <f t="shared" si="1678"/>
        <v>#REF!</v>
      </c>
      <c r="EC401" s="447" t="e">
        <f t="shared" si="1679"/>
        <v>#VALUE!</v>
      </c>
      <c r="ED401" s="447" t="e">
        <f t="shared" si="1680"/>
        <v>#REF!</v>
      </c>
      <c r="EE401" s="240" t="e">
        <f t="shared" si="1681"/>
        <v>#REF!</v>
      </c>
    </row>
    <row r="402" spans="1:135" ht="16.5">
      <c r="A402" s="216" t="s">
        <v>1227</v>
      </c>
      <c r="B402" s="216" t="s">
        <v>31</v>
      </c>
      <c r="D402" s="216" t="s">
        <v>1093</v>
      </c>
      <c r="E402" s="216" t="s">
        <v>1040</v>
      </c>
      <c r="F402" s="222" t="s">
        <v>382</v>
      </c>
      <c r="G402" s="411" t="s">
        <v>1238</v>
      </c>
      <c r="H402" s="226">
        <v>0</v>
      </c>
      <c r="I402" s="226">
        <v>0</v>
      </c>
      <c r="J402" s="241">
        <f>+L402</f>
        <v>0</v>
      </c>
      <c r="K402" s="242" t="s">
        <v>1823</v>
      </c>
      <c r="L402" s="241">
        <f>+N402</f>
        <v>0</v>
      </c>
      <c r="M402" s="242" t="s">
        <v>1823</v>
      </c>
      <c r="N402" s="241">
        <f>+P402</f>
        <v>0</v>
      </c>
      <c r="O402" s="242" t="s">
        <v>1823</v>
      </c>
      <c r="P402" s="241">
        <f>+R402</f>
        <v>0</v>
      </c>
      <c r="Q402" s="242" t="s">
        <v>1823</v>
      </c>
      <c r="R402" s="241">
        <f t="shared" si="1916"/>
        <v>0</v>
      </c>
      <c r="S402" s="242" t="s">
        <v>1823</v>
      </c>
      <c r="T402" s="225">
        <v>0</v>
      </c>
      <c r="U402" s="226">
        <v>0</v>
      </c>
      <c r="V402" s="523">
        <v>0</v>
      </c>
      <c r="W402" s="524">
        <v>0</v>
      </c>
      <c r="X402" s="226">
        <v>0</v>
      </c>
      <c r="Y402" s="226">
        <v>0</v>
      </c>
      <c r="Z402" s="644">
        <f>+X402</f>
        <v>0</v>
      </c>
      <c r="AA402" s="645" t="s">
        <v>1823</v>
      </c>
      <c r="AB402" s="279">
        <v>0</v>
      </c>
      <c r="AC402" s="321">
        <v>0</v>
      </c>
      <c r="AD402" s="285">
        <v>0</v>
      </c>
      <c r="AE402" s="321">
        <v>0</v>
      </c>
      <c r="AF402" s="279">
        <v>1</v>
      </c>
      <c r="AG402" s="285">
        <v>0</v>
      </c>
      <c r="AH402" s="568">
        <f>+AF402</f>
        <v>1</v>
      </c>
      <c r="AI402" s="582" t="s">
        <v>1823</v>
      </c>
      <c r="AJ402" s="574"/>
      <c r="AK402" s="578">
        <v>3</v>
      </c>
      <c r="AL402" s="541">
        <v>0</v>
      </c>
      <c r="AM402" s="239">
        <f>+AO402</f>
        <v>0</v>
      </c>
      <c r="AN402" s="252" t="s">
        <v>1823</v>
      </c>
      <c r="AO402" s="578">
        <v>0</v>
      </c>
      <c r="AP402" s="541">
        <v>0</v>
      </c>
      <c r="AQ402" s="239">
        <f>+AO402</f>
        <v>0</v>
      </c>
      <c r="AR402" s="242" t="s">
        <v>1823</v>
      </c>
      <c r="AS402" s="337">
        <v>0</v>
      </c>
      <c r="AT402" s="338">
        <v>0</v>
      </c>
      <c r="AU402" s="337">
        <v>0</v>
      </c>
      <c r="AV402" s="338">
        <v>0</v>
      </c>
      <c r="AW402" s="241">
        <v>0</v>
      </c>
      <c r="AX402" s="242" t="s">
        <v>1823</v>
      </c>
      <c r="AY402" s="241">
        <v>0</v>
      </c>
      <c r="AZ402" s="242" t="s">
        <v>1823</v>
      </c>
      <c r="BA402" s="241">
        <v>0</v>
      </c>
      <c r="BB402" s="242" t="s">
        <v>1823</v>
      </c>
      <c r="BC402" s="241">
        <v>0</v>
      </c>
      <c r="BD402" s="242" t="s">
        <v>1823</v>
      </c>
      <c r="BE402" s="337">
        <v>0</v>
      </c>
      <c r="BF402" s="337">
        <v>0</v>
      </c>
      <c r="BG402" s="241">
        <v>0</v>
      </c>
      <c r="BH402" s="242" t="s">
        <v>1823</v>
      </c>
      <c r="BI402" s="337">
        <v>0</v>
      </c>
      <c r="BJ402" s="338">
        <v>0</v>
      </c>
      <c r="BK402" s="241">
        <v>0</v>
      </c>
      <c r="BL402" s="242" t="s">
        <v>1823</v>
      </c>
      <c r="BM402" s="241">
        <v>0</v>
      </c>
      <c r="BN402" s="242" t="s">
        <v>1823</v>
      </c>
      <c r="BO402" s="323"/>
      <c r="BP402" s="324"/>
      <c r="BQ402" s="325"/>
      <c r="BR402" s="324"/>
      <c r="BS402" s="325"/>
      <c r="BT402" s="324"/>
      <c r="BU402" s="325"/>
      <c r="BV402" s="324"/>
      <c r="BW402" s="325"/>
      <c r="BX402" s="324"/>
      <c r="BY402" s="325"/>
      <c r="BZ402" s="324"/>
      <c r="CA402" s="325"/>
      <c r="CB402" s="250" t="s">
        <v>262</v>
      </c>
      <c r="CC402" s="238" t="s">
        <v>1015</v>
      </c>
      <c r="CD402" s="238"/>
      <c r="CE402" s="226"/>
      <c r="CF402" s="227"/>
      <c r="CQ402" s="240">
        <f t="shared" si="1918"/>
        <v>1</v>
      </c>
      <c r="CT402" s="437">
        <f t="shared" si="1828"/>
        <v>0</v>
      </c>
      <c r="CU402" s="437">
        <f t="shared" si="1829"/>
        <v>0</v>
      </c>
      <c r="CV402" s="437">
        <f t="shared" si="1860"/>
        <v>0</v>
      </c>
      <c r="CW402" s="437">
        <f t="shared" si="1861"/>
        <v>0</v>
      </c>
      <c r="CX402" s="437">
        <f t="shared" si="1830"/>
        <v>0</v>
      </c>
      <c r="CY402" s="437">
        <f t="shared" si="1862"/>
        <v>0</v>
      </c>
      <c r="CZ402" s="437">
        <f t="shared" si="1831"/>
        <v>0</v>
      </c>
      <c r="DA402" s="437">
        <f t="shared" si="1832"/>
        <v>0</v>
      </c>
      <c r="DB402" s="437">
        <f t="shared" si="1833"/>
        <v>0</v>
      </c>
      <c r="DC402" s="437">
        <f t="shared" si="1834"/>
        <v>0</v>
      </c>
      <c r="DD402" s="437">
        <f t="shared" si="1835"/>
        <v>0</v>
      </c>
      <c r="DE402" s="437">
        <f t="shared" si="1836"/>
        <v>0</v>
      </c>
      <c r="DF402" s="437">
        <f t="shared" si="1837"/>
        <v>1</v>
      </c>
      <c r="DG402" s="496">
        <f t="shared" si="1838"/>
        <v>1</v>
      </c>
      <c r="DH402" s="496">
        <f t="shared" si="1839"/>
        <v>3</v>
      </c>
      <c r="DI402" s="496">
        <f t="shared" ref="DI402:DI413" si="1919">IF(AN402="nd",+AM402,+AM402+AN402)</f>
        <v>0</v>
      </c>
      <c r="DJ402" s="496">
        <f t="shared" si="1841"/>
        <v>0</v>
      </c>
      <c r="DK402" s="437">
        <f t="shared" si="1842"/>
        <v>0</v>
      </c>
      <c r="DL402" s="633"/>
      <c r="DM402" s="633"/>
      <c r="DO402" s="447" t="e">
        <f t="shared" si="1665"/>
        <v>#VALUE!</v>
      </c>
      <c r="DP402" s="447" t="e">
        <f t="shared" si="1666"/>
        <v>#VALUE!</v>
      </c>
      <c r="DQ402" s="447" t="e">
        <f t="shared" si="1667"/>
        <v>#VALUE!</v>
      </c>
      <c r="DR402" s="447" t="e">
        <f t="shared" si="1668"/>
        <v>#VALUE!</v>
      </c>
      <c r="DS402" s="447" t="e">
        <f t="shared" si="1669"/>
        <v>#VALUE!</v>
      </c>
      <c r="DT402" s="447" t="e">
        <f t="shared" si="1670"/>
        <v>#VALUE!</v>
      </c>
      <c r="DU402" s="447" t="e">
        <f t="shared" si="1671"/>
        <v>#REF!</v>
      </c>
      <c r="DV402" s="447" t="e">
        <f t="shared" si="1672"/>
        <v>#REF!</v>
      </c>
      <c r="DW402" s="447" t="e">
        <f t="shared" si="1673"/>
        <v>#REF!</v>
      </c>
      <c r="DX402" s="447" t="e">
        <f t="shared" si="1674"/>
        <v>#REF!</v>
      </c>
      <c r="DY402" s="447" t="e">
        <f t="shared" si="1675"/>
        <v>#REF!</v>
      </c>
      <c r="DZ402" s="447" t="e">
        <f t="shared" si="1676"/>
        <v>#REF!</v>
      </c>
      <c r="EA402" s="447" t="e">
        <f t="shared" si="1677"/>
        <v>#VALUE!</v>
      </c>
      <c r="EB402" s="447" t="e">
        <f t="shared" si="1678"/>
        <v>#REF!</v>
      </c>
      <c r="EC402" s="447" t="e">
        <f t="shared" si="1679"/>
        <v>#VALUE!</v>
      </c>
      <c r="ED402" s="447" t="e">
        <f t="shared" si="1680"/>
        <v>#REF!</v>
      </c>
      <c r="EE402" s="240" t="e">
        <f t="shared" si="1681"/>
        <v>#REF!</v>
      </c>
    </row>
    <row r="403" spans="1:135" ht="16.5">
      <c r="A403" s="51" t="s">
        <v>1232</v>
      </c>
      <c r="B403" s="216" t="s">
        <v>31</v>
      </c>
      <c r="D403" s="216" t="s">
        <v>1093</v>
      </c>
      <c r="E403" s="216" t="s">
        <v>1040</v>
      </c>
      <c r="F403" s="222" t="s">
        <v>382</v>
      </c>
      <c r="G403" s="411" t="s">
        <v>97</v>
      </c>
      <c r="H403" s="276">
        <v>0</v>
      </c>
      <c r="I403" s="276">
        <v>20</v>
      </c>
      <c r="J403" s="822" t="s">
        <v>1823</v>
      </c>
      <c r="K403" s="442">
        <f>+I403</f>
        <v>20</v>
      </c>
      <c r="L403" s="241">
        <f>+N403</f>
        <v>0</v>
      </c>
      <c r="M403" s="242" t="s">
        <v>1823</v>
      </c>
      <c r="N403" s="241">
        <f>+P403</f>
        <v>0</v>
      </c>
      <c r="O403" s="242" t="s">
        <v>1823</v>
      </c>
      <c r="P403" s="241">
        <f>+R403</f>
        <v>0</v>
      </c>
      <c r="Q403" s="242" t="s">
        <v>1823</v>
      </c>
      <c r="R403" s="241">
        <f t="shared" si="1916"/>
        <v>0</v>
      </c>
      <c r="S403" s="242" t="s">
        <v>1823</v>
      </c>
      <c r="T403" s="225">
        <v>0</v>
      </c>
      <c r="U403" s="226">
        <v>0</v>
      </c>
      <c r="V403" s="523">
        <v>0</v>
      </c>
      <c r="W403" s="524">
        <v>0</v>
      </c>
      <c r="X403" s="226">
        <v>0</v>
      </c>
      <c r="Y403" s="226">
        <v>0</v>
      </c>
      <c r="Z403" s="650">
        <f>+AB403</f>
        <v>2</v>
      </c>
      <c r="AA403" s="594">
        <f>+AC403</f>
        <v>1</v>
      </c>
      <c r="AB403" s="279">
        <v>2</v>
      </c>
      <c r="AC403" s="284">
        <v>1</v>
      </c>
      <c r="AD403" s="279">
        <v>2</v>
      </c>
      <c r="AE403" s="284">
        <v>1</v>
      </c>
      <c r="AF403" s="279">
        <v>5</v>
      </c>
      <c r="AG403" s="279">
        <v>0</v>
      </c>
      <c r="AH403" s="568">
        <f>+AF403</f>
        <v>5</v>
      </c>
      <c r="AI403" s="582" t="s">
        <v>1823</v>
      </c>
      <c r="AJ403" s="574">
        <v>42278</v>
      </c>
      <c r="AK403" s="523">
        <v>2</v>
      </c>
      <c r="AL403" s="524">
        <v>0</v>
      </c>
      <c r="AM403" s="239">
        <f>+AO403</f>
        <v>2</v>
      </c>
      <c r="AN403" s="252" t="s">
        <v>1823</v>
      </c>
      <c r="AO403" s="523">
        <v>2</v>
      </c>
      <c r="AP403" s="541">
        <v>0</v>
      </c>
      <c r="AQ403" s="239">
        <f>+AS403</f>
        <v>0</v>
      </c>
      <c r="AR403" s="242" t="s">
        <v>1823</v>
      </c>
      <c r="AS403" s="337">
        <v>0</v>
      </c>
      <c r="AT403" s="365">
        <v>1</v>
      </c>
      <c r="AU403" s="337">
        <v>1</v>
      </c>
      <c r="AV403" s="338">
        <v>0</v>
      </c>
      <c r="AW403" s="241">
        <f>+AU403</f>
        <v>1</v>
      </c>
      <c r="AX403" s="242" t="s">
        <v>1823</v>
      </c>
      <c r="AY403" s="241">
        <f>+AW403</f>
        <v>1</v>
      </c>
      <c r="AZ403" s="242" t="s">
        <v>1823</v>
      </c>
      <c r="BA403" s="241">
        <f>+AY403</f>
        <v>1</v>
      </c>
      <c r="BB403" s="242" t="s">
        <v>1823</v>
      </c>
      <c r="BC403" s="241">
        <f>+BA403</f>
        <v>1</v>
      </c>
      <c r="BD403" s="242" t="s">
        <v>1823</v>
      </c>
      <c r="BE403" s="337">
        <v>3</v>
      </c>
      <c r="BF403" s="337">
        <v>0</v>
      </c>
      <c r="BG403" s="241">
        <f>+BI403</f>
        <v>0</v>
      </c>
      <c r="BH403" s="242" t="s">
        <v>1823</v>
      </c>
      <c r="BI403" s="366">
        <v>0</v>
      </c>
      <c r="BJ403" s="365">
        <v>2</v>
      </c>
      <c r="BK403" s="241">
        <v>0</v>
      </c>
      <c r="BL403" s="242" t="s">
        <v>1823</v>
      </c>
      <c r="BM403" s="241">
        <v>0</v>
      </c>
      <c r="BN403" s="242" t="s">
        <v>1823</v>
      </c>
      <c r="BO403" s="323"/>
      <c r="BP403" s="324"/>
      <c r="BQ403" s="325"/>
      <c r="BR403" s="324"/>
      <c r="BS403" s="325"/>
      <c r="BT403" s="324"/>
      <c r="BU403" s="325"/>
      <c r="BV403" s="324"/>
      <c r="BW403" s="325"/>
      <c r="BX403" s="324"/>
      <c r="BY403" s="325"/>
      <c r="BZ403" s="324"/>
      <c r="CA403" s="325"/>
      <c r="CB403" s="236" t="s">
        <v>98</v>
      </c>
      <c r="CC403" s="237" t="s">
        <v>662</v>
      </c>
      <c r="CE403" s="226"/>
      <c r="CF403" s="227"/>
      <c r="CQ403" s="240">
        <f t="shared" si="1918"/>
        <v>20</v>
      </c>
      <c r="CT403" s="437">
        <f t="shared" si="1828"/>
        <v>20</v>
      </c>
      <c r="CU403" s="437">
        <f>+K403</f>
        <v>20</v>
      </c>
      <c r="CV403" s="437">
        <f t="shared" si="1860"/>
        <v>0</v>
      </c>
      <c r="CW403" s="437">
        <f t="shared" si="1861"/>
        <v>0</v>
      </c>
      <c r="CX403" s="437">
        <f t="shared" si="1830"/>
        <v>0</v>
      </c>
      <c r="CY403" s="437">
        <f t="shared" si="1862"/>
        <v>0</v>
      </c>
      <c r="CZ403" s="437">
        <f t="shared" si="1831"/>
        <v>0</v>
      </c>
      <c r="DA403" s="437">
        <f t="shared" si="1832"/>
        <v>0</v>
      </c>
      <c r="DB403" s="437">
        <f>+Y403</f>
        <v>0</v>
      </c>
      <c r="DC403" s="437">
        <f>+AA403+Z403</f>
        <v>3</v>
      </c>
      <c r="DD403" s="437">
        <f t="shared" si="1835"/>
        <v>3</v>
      </c>
      <c r="DE403" s="437">
        <f t="shared" si="1836"/>
        <v>3</v>
      </c>
      <c r="DF403" s="437">
        <f t="shared" si="1837"/>
        <v>5</v>
      </c>
      <c r="DG403" s="496">
        <f t="shared" si="1838"/>
        <v>5</v>
      </c>
      <c r="DH403" s="496">
        <f t="shared" si="1839"/>
        <v>2</v>
      </c>
      <c r="DI403" s="496">
        <f t="shared" si="1919"/>
        <v>2</v>
      </c>
      <c r="DJ403" s="496">
        <f t="shared" si="1841"/>
        <v>2</v>
      </c>
      <c r="DK403" s="437">
        <f t="shared" si="1842"/>
        <v>0</v>
      </c>
      <c r="DL403" s="633"/>
      <c r="DM403" s="633"/>
      <c r="DO403" s="447" t="e">
        <f t="shared" si="1665"/>
        <v>#VALUE!</v>
      </c>
      <c r="DP403" s="447" t="e">
        <f t="shared" si="1666"/>
        <v>#VALUE!</v>
      </c>
      <c r="DQ403" s="447" t="e">
        <f t="shared" si="1667"/>
        <v>#VALUE!</v>
      </c>
      <c r="DR403" s="447" t="e">
        <f t="shared" si="1668"/>
        <v>#VALUE!</v>
      </c>
      <c r="DS403" s="447" t="e">
        <f t="shared" si="1669"/>
        <v>#VALUE!</v>
      </c>
      <c r="DT403" s="447" t="e">
        <f t="shared" si="1670"/>
        <v>#VALUE!</v>
      </c>
      <c r="DU403" s="447" t="e">
        <f t="shared" si="1671"/>
        <v>#REF!</v>
      </c>
      <c r="DV403" s="447" t="e">
        <f t="shared" si="1672"/>
        <v>#REF!</v>
      </c>
      <c r="DW403" s="447" t="e">
        <f t="shared" si="1673"/>
        <v>#REF!</v>
      </c>
      <c r="DX403" s="447" t="e">
        <f t="shared" si="1674"/>
        <v>#REF!</v>
      </c>
      <c r="DY403" s="447" t="e">
        <f t="shared" si="1675"/>
        <v>#REF!</v>
      </c>
      <c r="DZ403" s="447" t="e">
        <f t="shared" si="1676"/>
        <v>#REF!</v>
      </c>
      <c r="EA403" s="447" t="e">
        <f t="shared" si="1677"/>
        <v>#VALUE!</v>
      </c>
      <c r="EB403" s="447" t="e">
        <f t="shared" si="1678"/>
        <v>#REF!</v>
      </c>
      <c r="EC403" s="447" t="e">
        <f t="shared" si="1679"/>
        <v>#VALUE!</v>
      </c>
      <c r="ED403" s="447" t="e">
        <f t="shared" si="1680"/>
        <v>#REF!</v>
      </c>
      <c r="EE403" s="240" t="e">
        <f t="shared" si="1681"/>
        <v>#REF!</v>
      </c>
    </row>
    <row r="404" spans="1:135" ht="16.5">
      <c r="A404" s="216" t="s">
        <v>1227</v>
      </c>
      <c r="B404" s="216" t="s">
        <v>31</v>
      </c>
      <c r="D404" s="216" t="s">
        <v>1093</v>
      </c>
      <c r="E404" s="216" t="s">
        <v>1040</v>
      </c>
      <c r="F404" s="222" t="s">
        <v>382</v>
      </c>
      <c r="G404" s="411" t="s">
        <v>68</v>
      </c>
      <c r="H404" s="226">
        <v>0</v>
      </c>
      <c r="I404" s="227">
        <v>0</v>
      </c>
      <c r="J404" s="241">
        <f>+H404</f>
        <v>0</v>
      </c>
      <c r="K404" s="242" t="s">
        <v>1823</v>
      </c>
      <c r="L404" s="241">
        <f>+J404</f>
        <v>0</v>
      </c>
      <c r="M404" s="242" t="s">
        <v>1823</v>
      </c>
      <c r="N404" s="225">
        <v>1</v>
      </c>
      <c r="O404" s="227">
        <v>0</v>
      </c>
      <c r="P404" s="225">
        <v>0</v>
      </c>
      <c r="Q404" s="227">
        <v>0</v>
      </c>
      <c r="R404" s="225">
        <v>0</v>
      </c>
      <c r="S404" s="227">
        <v>0</v>
      </c>
      <c r="T404" s="226">
        <v>0</v>
      </c>
      <c r="U404" s="226">
        <v>0</v>
      </c>
      <c r="V404" s="523">
        <v>0</v>
      </c>
      <c r="W404" s="524">
        <v>0</v>
      </c>
      <c r="X404" s="239">
        <f>+V404</f>
        <v>0</v>
      </c>
      <c r="Y404" s="252" t="s">
        <v>1823</v>
      </c>
      <c r="Z404" s="644">
        <f>+X404</f>
        <v>0</v>
      </c>
      <c r="AA404" s="645" t="s">
        <v>1823</v>
      </c>
      <c r="AB404" s="279">
        <v>0</v>
      </c>
      <c r="AC404" s="284">
        <v>0</v>
      </c>
      <c r="AD404" s="400">
        <f>+AB404</f>
        <v>0</v>
      </c>
      <c r="AE404" s="490" t="s">
        <v>1823</v>
      </c>
      <c r="AF404" s="283">
        <v>0</v>
      </c>
      <c r="AG404" s="279">
        <v>0</v>
      </c>
      <c r="AH404" s="568">
        <f>+AK404</f>
        <v>2</v>
      </c>
      <c r="AI404" s="582" t="s">
        <v>1823</v>
      </c>
      <c r="AJ404" s="310"/>
      <c r="AK404" s="523">
        <v>2</v>
      </c>
      <c r="AL404" s="524">
        <v>0</v>
      </c>
      <c r="AM404" s="558">
        <f>+AK404</f>
        <v>2</v>
      </c>
      <c r="AN404" s="561" t="s">
        <v>1823</v>
      </c>
      <c r="AO404" s="523">
        <v>0</v>
      </c>
      <c r="AP404" s="530" t="s">
        <v>1823</v>
      </c>
      <c r="AQ404" s="239">
        <f>+AS404</f>
        <v>0</v>
      </c>
      <c r="AR404" s="242" t="s">
        <v>1823</v>
      </c>
      <c r="AS404" s="229">
        <v>0</v>
      </c>
      <c r="AT404" s="230">
        <v>0</v>
      </c>
      <c r="AU404" s="229">
        <v>0</v>
      </c>
      <c r="AV404" s="230">
        <v>0</v>
      </c>
      <c r="AW404" s="241">
        <v>0</v>
      </c>
      <c r="AX404" s="242" t="s">
        <v>1823</v>
      </c>
      <c r="AY404" s="241">
        <v>0</v>
      </c>
      <c r="AZ404" s="242" t="s">
        <v>1823</v>
      </c>
      <c r="BA404" s="241">
        <v>0</v>
      </c>
      <c r="BB404" s="242" t="s">
        <v>1823</v>
      </c>
      <c r="BC404" s="241">
        <v>0</v>
      </c>
      <c r="BD404" s="242" t="s">
        <v>1823</v>
      </c>
      <c r="BE404" s="241">
        <v>0</v>
      </c>
      <c r="BF404" s="242" t="s">
        <v>1823</v>
      </c>
      <c r="BG404" s="241">
        <v>0</v>
      </c>
      <c r="BH404" s="242" t="s">
        <v>1823</v>
      </c>
      <c r="BI404" s="241">
        <v>0</v>
      </c>
      <c r="BJ404" s="242" t="s">
        <v>1823</v>
      </c>
      <c r="BK404" s="241">
        <v>0</v>
      </c>
      <c r="BL404" s="242" t="s">
        <v>1823</v>
      </c>
      <c r="BM404" s="241">
        <v>0</v>
      </c>
      <c r="BN404" s="242" t="s">
        <v>1823</v>
      </c>
      <c r="BO404" s="267"/>
      <c r="BP404" s="248"/>
      <c r="BQ404" s="249"/>
      <c r="BR404" s="248"/>
      <c r="BS404" s="249"/>
      <c r="BT404" s="248"/>
      <c r="BU404" s="249"/>
      <c r="BV404" s="248"/>
      <c r="BW404" s="249"/>
      <c r="BX404" s="248"/>
      <c r="BY404" s="249"/>
      <c r="BZ404" s="248"/>
      <c r="CA404" s="249"/>
      <c r="CB404" s="236" t="s">
        <v>83</v>
      </c>
      <c r="CC404" s="216" t="s">
        <v>762</v>
      </c>
      <c r="CE404" s="226"/>
      <c r="CF404" s="227"/>
      <c r="CQ404" s="240">
        <f t="shared" si="1918"/>
        <v>2</v>
      </c>
      <c r="CT404" s="437">
        <f t="shared" si="1828"/>
        <v>0</v>
      </c>
      <c r="CU404" s="437">
        <f t="shared" ref="CU404:CU439" si="1920">IF(K404="nd",+J404,+J404+K404)</f>
        <v>0</v>
      </c>
      <c r="CV404" s="437">
        <f t="shared" si="1860"/>
        <v>0</v>
      </c>
      <c r="CW404" s="437">
        <f t="shared" si="1861"/>
        <v>1</v>
      </c>
      <c r="CX404" s="437">
        <f t="shared" si="1830"/>
        <v>0</v>
      </c>
      <c r="CY404" s="437">
        <f t="shared" si="1862"/>
        <v>0</v>
      </c>
      <c r="CZ404" s="437">
        <f t="shared" si="1831"/>
        <v>0</v>
      </c>
      <c r="DA404" s="437">
        <f t="shared" si="1832"/>
        <v>0</v>
      </c>
      <c r="DB404" s="437">
        <f t="shared" ref="DB404:DB439" si="1921">IF(Y404="nd",+X404,+X404+Y404)</f>
        <v>0</v>
      </c>
      <c r="DC404" s="437">
        <f t="shared" ref="DC404:DC414" si="1922">IF(AA404="nd",+Z404,+Z404+AA404)</f>
        <v>0</v>
      </c>
      <c r="DD404" s="437">
        <f t="shared" si="1835"/>
        <v>0</v>
      </c>
      <c r="DE404" s="437">
        <f t="shared" si="1836"/>
        <v>0</v>
      </c>
      <c r="DF404" s="437">
        <f t="shared" si="1837"/>
        <v>0</v>
      </c>
      <c r="DG404" s="496">
        <f t="shared" si="1838"/>
        <v>2</v>
      </c>
      <c r="DH404" s="496">
        <f t="shared" si="1839"/>
        <v>2</v>
      </c>
      <c r="DI404" s="496">
        <f t="shared" si="1919"/>
        <v>2</v>
      </c>
      <c r="DJ404" s="496">
        <f t="shared" si="1841"/>
        <v>0</v>
      </c>
      <c r="DK404" s="437">
        <f t="shared" si="1842"/>
        <v>0</v>
      </c>
      <c r="DL404" s="633"/>
      <c r="DM404" s="633"/>
      <c r="DO404" s="447" t="e">
        <f t="shared" si="1665"/>
        <v>#VALUE!</v>
      </c>
      <c r="DP404" s="447" t="e">
        <f t="shared" si="1666"/>
        <v>#VALUE!</v>
      </c>
      <c r="DQ404" s="447" t="e">
        <f t="shared" si="1667"/>
        <v>#VALUE!</v>
      </c>
      <c r="DR404" s="447" t="e">
        <f t="shared" si="1668"/>
        <v>#VALUE!</v>
      </c>
      <c r="DS404" s="447" t="e">
        <f t="shared" si="1669"/>
        <v>#VALUE!</v>
      </c>
      <c r="DT404" s="447" t="e">
        <f t="shared" si="1670"/>
        <v>#VALUE!</v>
      </c>
      <c r="DU404" s="447" t="e">
        <f t="shared" si="1671"/>
        <v>#REF!</v>
      </c>
      <c r="DV404" s="447" t="e">
        <f t="shared" si="1672"/>
        <v>#REF!</v>
      </c>
      <c r="DW404" s="447" t="e">
        <f t="shared" si="1673"/>
        <v>#REF!</v>
      </c>
      <c r="DX404" s="447" t="e">
        <f t="shared" si="1674"/>
        <v>#REF!</v>
      </c>
      <c r="DY404" s="447" t="e">
        <f t="shared" si="1675"/>
        <v>#REF!</v>
      </c>
      <c r="DZ404" s="447" t="e">
        <f t="shared" si="1676"/>
        <v>#REF!</v>
      </c>
      <c r="EA404" s="447" t="e">
        <f t="shared" si="1677"/>
        <v>#VALUE!</v>
      </c>
      <c r="EB404" s="447" t="e">
        <f t="shared" si="1678"/>
        <v>#REF!</v>
      </c>
      <c r="EC404" s="447" t="e">
        <f t="shared" si="1679"/>
        <v>#VALUE!</v>
      </c>
      <c r="ED404" s="447" t="e">
        <f t="shared" si="1680"/>
        <v>#REF!</v>
      </c>
      <c r="EE404" s="240" t="e">
        <f t="shared" si="1681"/>
        <v>#REF!</v>
      </c>
    </row>
    <row r="405" spans="1:135" ht="16.5">
      <c r="A405" s="216" t="s">
        <v>1227</v>
      </c>
      <c r="B405" s="216" t="s">
        <v>31</v>
      </c>
      <c r="D405" s="216" t="s">
        <v>1092</v>
      </c>
      <c r="E405" s="216" t="s">
        <v>1040</v>
      </c>
      <c r="F405" s="222" t="s">
        <v>382</v>
      </c>
      <c r="G405" s="411" t="s">
        <v>63</v>
      </c>
      <c r="H405" s="226">
        <v>0</v>
      </c>
      <c r="I405" s="227">
        <v>0</v>
      </c>
      <c r="J405" s="241">
        <v>13</v>
      </c>
      <c r="K405" s="253">
        <v>0</v>
      </c>
      <c r="L405" s="225">
        <v>21</v>
      </c>
      <c r="M405" s="227">
        <v>0</v>
      </c>
      <c r="N405" s="441">
        <f>+P405</f>
        <v>27</v>
      </c>
      <c r="O405" s="443" t="s">
        <v>1823</v>
      </c>
      <c r="P405" s="441">
        <f>+R405</f>
        <v>27</v>
      </c>
      <c r="Q405" s="443" t="s">
        <v>1823</v>
      </c>
      <c r="R405" s="441">
        <f>+T405</f>
        <v>27</v>
      </c>
      <c r="S405" s="443" t="s">
        <v>1823</v>
      </c>
      <c r="T405" s="225">
        <v>27</v>
      </c>
      <c r="U405" s="226">
        <v>0</v>
      </c>
      <c r="V405" s="523">
        <v>30</v>
      </c>
      <c r="W405" s="524">
        <v>0</v>
      </c>
      <c r="X405" s="226">
        <v>21</v>
      </c>
      <c r="Y405" s="226">
        <v>0</v>
      </c>
      <c r="Z405" s="536">
        <f>+AB405</f>
        <v>29</v>
      </c>
      <c r="AA405" s="539" t="s">
        <v>1823</v>
      </c>
      <c r="AB405" s="248">
        <v>29</v>
      </c>
      <c r="AC405" s="284">
        <v>0</v>
      </c>
      <c r="AD405" s="279">
        <v>23</v>
      </c>
      <c r="AE405" s="284">
        <v>0</v>
      </c>
      <c r="AF405" s="279">
        <v>12</v>
      </c>
      <c r="AG405" s="279">
        <v>0</v>
      </c>
      <c r="AH405" s="656">
        <v>17</v>
      </c>
      <c r="AI405" s="551">
        <v>0</v>
      </c>
      <c r="AJ405" s="574"/>
      <c r="AK405" s="612">
        <f>22+25</f>
        <v>47</v>
      </c>
      <c r="AL405" s="613">
        <v>0</v>
      </c>
      <c r="AM405" s="636">
        <f>47-13</f>
        <v>34</v>
      </c>
      <c r="AN405" s="614" t="s">
        <v>1823</v>
      </c>
      <c r="AO405" s="523">
        <v>0</v>
      </c>
      <c r="AP405" s="530" t="s">
        <v>1823</v>
      </c>
      <c r="AQ405" s="558">
        <f>+AS405</f>
        <v>4</v>
      </c>
      <c r="AR405" s="559" t="s">
        <v>1823</v>
      </c>
      <c r="AS405" s="229">
        <v>4</v>
      </c>
      <c r="AT405" s="230">
        <v>0</v>
      </c>
      <c r="AU405" s="229">
        <v>1</v>
      </c>
      <c r="AV405" s="230">
        <v>0</v>
      </c>
      <c r="AW405" s="241">
        <f>+AU405</f>
        <v>1</v>
      </c>
      <c r="AX405" s="242" t="s">
        <v>1823</v>
      </c>
      <c r="AY405" s="241">
        <f>+AW405</f>
        <v>1</v>
      </c>
      <c r="AZ405" s="242" t="s">
        <v>1823</v>
      </c>
      <c r="BA405" s="241">
        <f>+AY405</f>
        <v>1</v>
      </c>
      <c r="BB405" s="242" t="s">
        <v>1823</v>
      </c>
      <c r="BC405" s="241">
        <f>+BA405</f>
        <v>1</v>
      </c>
      <c r="BD405" s="242" t="s">
        <v>1823</v>
      </c>
      <c r="BE405" s="229">
        <v>6</v>
      </c>
      <c r="BF405" s="229">
        <v>0</v>
      </c>
      <c r="BG405" s="241">
        <f>+BI405</f>
        <v>4</v>
      </c>
      <c r="BH405" s="242" t="s">
        <v>1823</v>
      </c>
      <c r="BI405" s="337">
        <v>4</v>
      </c>
      <c r="BJ405" s="338">
        <v>0</v>
      </c>
      <c r="BK405" s="241">
        <v>0</v>
      </c>
      <c r="BL405" s="242" t="s">
        <v>1823</v>
      </c>
      <c r="BM405" s="241">
        <v>0</v>
      </c>
      <c r="BN405" s="242" t="s">
        <v>1823</v>
      </c>
      <c r="BO405" s="323"/>
      <c r="BP405" s="331"/>
      <c r="BQ405" s="332"/>
      <c r="BR405" s="331"/>
      <c r="BS405" s="332"/>
      <c r="BT405" s="331"/>
      <c r="BU405" s="332"/>
      <c r="BV405" s="324">
        <v>10</v>
      </c>
      <c r="BW405" s="332"/>
      <c r="BX405" s="331"/>
      <c r="BY405" s="332"/>
      <c r="BZ405" s="331"/>
      <c r="CA405" s="332"/>
      <c r="CB405" s="250" t="s">
        <v>993</v>
      </c>
      <c r="CC405" s="237" t="s">
        <v>665</v>
      </c>
      <c r="CE405" s="237">
        <v>12</v>
      </c>
      <c r="CF405" s="236"/>
      <c r="CQ405" s="240">
        <f t="shared" si="1918"/>
        <v>30</v>
      </c>
      <c r="CT405" s="437">
        <f t="shared" si="1828"/>
        <v>0</v>
      </c>
      <c r="CU405" s="437">
        <f t="shared" si="1920"/>
        <v>13</v>
      </c>
      <c r="CV405" s="437">
        <f t="shared" si="1860"/>
        <v>21</v>
      </c>
      <c r="CW405" s="437">
        <f t="shared" si="1861"/>
        <v>27</v>
      </c>
      <c r="CX405" s="437">
        <f t="shared" si="1830"/>
        <v>27</v>
      </c>
      <c r="CY405" s="437">
        <f t="shared" si="1862"/>
        <v>27</v>
      </c>
      <c r="CZ405" s="437">
        <f t="shared" si="1831"/>
        <v>27</v>
      </c>
      <c r="DA405" s="437">
        <f t="shared" si="1832"/>
        <v>30</v>
      </c>
      <c r="DB405" s="437">
        <f t="shared" si="1921"/>
        <v>21</v>
      </c>
      <c r="DC405" s="437">
        <f t="shared" si="1922"/>
        <v>29</v>
      </c>
      <c r="DD405" s="437">
        <f t="shared" si="1835"/>
        <v>29</v>
      </c>
      <c r="DE405" s="437">
        <f t="shared" si="1836"/>
        <v>23</v>
      </c>
      <c r="DF405" s="437">
        <f t="shared" si="1837"/>
        <v>12</v>
      </c>
      <c r="DG405" s="496">
        <f t="shared" si="1838"/>
        <v>17</v>
      </c>
      <c r="DH405" s="496">
        <f t="shared" si="1839"/>
        <v>47</v>
      </c>
      <c r="DI405" s="496">
        <f t="shared" si="1919"/>
        <v>34</v>
      </c>
      <c r="DJ405" s="496">
        <f t="shared" si="1841"/>
        <v>0</v>
      </c>
      <c r="DK405" s="437">
        <f t="shared" si="1842"/>
        <v>4</v>
      </c>
      <c r="DL405" s="633"/>
      <c r="DM405" s="633"/>
      <c r="DO405" s="447" t="e">
        <f t="shared" si="1665"/>
        <v>#VALUE!</v>
      </c>
      <c r="DP405" s="447" t="e">
        <f t="shared" si="1666"/>
        <v>#VALUE!</v>
      </c>
      <c r="DQ405" s="447" t="e">
        <f t="shared" si="1667"/>
        <v>#VALUE!</v>
      </c>
      <c r="DR405" s="447" t="e">
        <f t="shared" si="1668"/>
        <v>#VALUE!</v>
      </c>
      <c r="DS405" s="447" t="e">
        <f t="shared" si="1669"/>
        <v>#VALUE!</v>
      </c>
      <c r="DT405" s="447" t="e">
        <f t="shared" si="1670"/>
        <v>#VALUE!</v>
      </c>
      <c r="DU405" s="447" t="e">
        <f t="shared" si="1671"/>
        <v>#REF!</v>
      </c>
      <c r="DV405" s="447" t="e">
        <f t="shared" si="1672"/>
        <v>#REF!</v>
      </c>
      <c r="DW405" s="447" t="e">
        <f t="shared" si="1673"/>
        <v>#REF!</v>
      </c>
      <c r="DX405" s="447" t="e">
        <f t="shared" si="1674"/>
        <v>#REF!</v>
      </c>
      <c r="DY405" s="447" t="e">
        <f t="shared" si="1675"/>
        <v>#REF!</v>
      </c>
      <c r="DZ405" s="447" t="e">
        <f t="shared" si="1676"/>
        <v>#REF!</v>
      </c>
      <c r="EA405" s="447" t="e">
        <f t="shared" si="1677"/>
        <v>#VALUE!</v>
      </c>
      <c r="EB405" s="447" t="e">
        <f t="shared" si="1678"/>
        <v>#REF!</v>
      </c>
      <c r="EC405" s="447" t="e">
        <f t="shared" si="1679"/>
        <v>#VALUE!</v>
      </c>
      <c r="ED405" s="447" t="e">
        <f t="shared" si="1680"/>
        <v>#REF!</v>
      </c>
      <c r="EE405" s="240" t="e">
        <f t="shared" si="1681"/>
        <v>#REF!</v>
      </c>
    </row>
    <row r="406" spans="1:135" ht="16.5">
      <c r="A406" s="216" t="s">
        <v>1227</v>
      </c>
      <c r="B406" s="216" t="s">
        <v>31</v>
      </c>
      <c r="D406" s="216" t="s">
        <v>1092</v>
      </c>
      <c r="E406" s="216" t="s">
        <v>1040</v>
      </c>
      <c r="F406" s="222" t="s">
        <v>382</v>
      </c>
      <c r="G406" s="411" t="s">
        <v>404</v>
      </c>
      <c r="H406" s="226">
        <v>0</v>
      </c>
      <c r="I406" s="227">
        <v>0</v>
      </c>
      <c r="J406" s="241">
        <v>0</v>
      </c>
      <c r="K406" s="242" t="s">
        <v>1823</v>
      </c>
      <c r="L406" s="560">
        <f t="shared" ref="L406" si="1923">+N406</f>
        <v>2</v>
      </c>
      <c r="M406" s="559" t="s">
        <v>1823</v>
      </c>
      <c r="N406" s="560">
        <f t="shared" ref="N406" si="1924">+P406</f>
        <v>2</v>
      </c>
      <c r="O406" s="559" t="s">
        <v>1823</v>
      </c>
      <c r="P406" s="560">
        <f t="shared" ref="P406" si="1925">+R406</f>
        <v>2</v>
      </c>
      <c r="Q406" s="559" t="s">
        <v>1823</v>
      </c>
      <c r="R406" s="560">
        <f t="shared" ref="R406" si="1926">+T406</f>
        <v>2</v>
      </c>
      <c r="S406" s="559" t="s">
        <v>1823</v>
      </c>
      <c r="T406" s="225">
        <v>2</v>
      </c>
      <c r="U406" s="226">
        <v>0</v>
      </c>
      <c r="V406" s="523">
        <v>1</v>
      </c>
      <c r="W406" s="524">
        <v>0</v>
      </c>
      <c r="X406" s="226">
        <v>2</v>
      </c>
      <c r="Y406" s="226">
        <v>0</v>
      </c>
      <c r="Z406" s="644">
        <f t="shared" ref="Z406:Z412" si="1927">+X406</f>
        <v>2</v>
      </c>
      <c r="AA406" s="645" t="s">
        <v>1823</v>
      </c>
      <c r="AB406" s="248">
        <v>0</v>
      </c>
      <c r="AC406" s="284">
        <v>0</v>
      </c>
      <c r="AD406" s="279">
        <v>0</v>
      </c>
      <c r="AE406" s="284">
        <v>0</v>
      </c>
      <c r="AF406" s="279">
        <v>0</v>
      </c>
      <c r="AG406" s="279">
        <v>0</v>
      </c>
      <c r="AH406" s="644">
        <f>+AF406</f>
        <v>0</v>
      </c>
      <c r="AI406" s="645" t="s">
        <v>1823</v>
      </c>
      <c r="AJ406" s="574"/>
      <c r="AK406" s="608">
        <v>0</v>
      </c>
      <c r="AL406" s="607">
        <v>0</v>
      </c>
      <c r="AM406" s="368">
        <f>+AO406</f>
        <v>0</v>
      </c>
      <c r="AN406" s="586" t="s">
        <v>1823</v>
      </c>
      <c r="AO406" s="608">
        <v>0</v>
      </c>
      <c r="AP406" s="607">
        <v>0</v>
      </c>
      <c r="AQ406" s="558">
        <f>+AS406</f>
        <v>1</v>
      </c>
      <c r="AR406" s="559" t="s">
        <v>1823</v>
      </c>
      <c r="AS406" s="229">
        <v>1</v>
      </c>
      <c r="AT406" s="330">
        <v>0</v>
      </c>
      <c r="AU406" s="241">
        <v>0</v>
      </c>
      <c r="AV406" s="242" t="s">
        <v>1823</v>
      </c>
      <c r="AW406" s="241">
        <v>0</v>
      </c>
      <c r="AX406" s="242" t="s">
        <v>1823</v>
      </c>
      <c r="AY406" s="241">
        <v>0</v>
      </c>
      <c r="AZ406" s="242" t="s">
        <v>1823</v>
      </c>
      <c r="BA406" s="241">
        <v>0</v>
      </c>
      <c r="BB406" s="242" t="s">
        <v>1823</v>
      </c>
      <c r="BC406" s="241">
        <v>0</v>
      </c>
      <c r="BD406" s="242" t="s">
        <v>1823</v>
      </c>
      <c r="BE406" s="337">
        <v>0</v>
      </c>
      <c r="BF406" s="337">
        <v>0</v>
      </c>
      <c r="BG406" s="241">
        <v>0</v>
      </c>
      <c r="BH406" s="242" t="s">
        <v>1823</v>
      </c>
      <c r="BI406" s="337">
        <v>0</v>
      </c>
      <c r="BJ406" s="338">
        <v>0</v>
      </c>
      <c r="BK406" s="241">
        <v>0</v>
      </c>
      <c r="BL406" s="242" t="s">
        <v>1823</v>
      </c>
      <c r="BM406" s="241">
        <v>0</v>
      </c>
      <c r="BN406" s="242" t="s">
        <v>1823</v>
      </c>
      <c r="BO406" s="323"/>
      <c r="BP406" s="331"/>
      <c r="BQ406" s="332"/>
      <c r="BR406" s="331"/>
      <c r="BS406" s="332"/>
      <c r="BT406" s="331"/>
      <c r="BU406" s="332"/>
      <c r="BV406" s="331"/>
      <c r="BW406" s="332"/>
      <c r="BX406" s="331"/>
      <c r="BY406" s="332"/>
      <c r="BZ406" s="331"/>
      <c r="CA406" s="332"/>
      <c r="CB406" s="250" t="s">
        <v>262</v>
      </c>
      <c r="CC406" s="357" t="s">
        <v>664</v>
      </c>
      <c r="CD406" s="357"/>
      <c r="CE406" s="237"/>
      <c r="CF406" s="236"/>
      <c r="CQ406" s="240">
        <f t="shared" si="1918"/>
        <v>2</v>
      </c>
      <c r="CT406" s="437">
        <f t="shared" si="1828"/>
        <v>0</v>
      </c>
      <c r="CU406" s="437">
        <f t="shared" si="1920"/>
        <v>0</v>
      </c>
      <c r="CV406" s="437">
        <f t="shared" si="1860"/>
        <v>2</v>
      </c>
      <c r="CW406" s="437">
        <f t="shared" si="1861"/>
        <v>2</v>
      </c>
      <c r="CX406" s="437">
        <f t="shared" si="1830"/>
        <v>2</v>
      </c>
      <c r="CY406" s="437">
        <f t="shared" si="1862"/>
        <v>2</v>
      </c>
      <c r="CZ406" s="437">
        <f t="shared" si="1831"/>
        <v>2</v>
      </c>
      <c r="DA406" s="437">
        <f t="shared" si="1832"/>
        <v>1</v>
      </c>
      <c r="DB406" s="437">
        <f t="shared" si="1921"/>
        <v>2</v>
      </c>
      <c r="DC406" s="437">
        <f t="shared" si="1922"/>
        <v>2</v>
      </c>
      <c r="DD406" s="437">
        <f t="shared" si="1835"/>
        <v>0</v>
      </c>
      <c r="DE406" s="437">
        <f t="shared" si="1836"/>
        <v>0</v>
      </c>
      <c r="DF406" s="437">
        <f t="shared" si="1837"/>
        <v>0</v>
      </c>
      <c r="DG406" s="496">
        <f t="shared" si="1838"/>
        <v>0</v>
      </c>
      <c r="DH406" s="496">
        <f t="shared" si="1839"/>
        <v>0</v>
      </c>
      <c r="DI406" s="496">
        <f t="shared" si="1919"/>
        <v>0</v>
      </c>
      <c r="DJ406" s="496">
        <f t="shared" si="1841"/>
        <v>0</v>
      </c>
      <c r="DK406" s="437">
        <f t="shared" si="1842"/>
        <v>1</v>
      </c>
      <c r="DL406" s="633"/>
      <c r="DM406" s="633"/>
      <c r="DO406" s="447" t="e">
        <f t="shared" si="1665"/>
        <v>#VALUE!</v>
      </c>
      <c r="DP406" s="447" t="e">
        <f t="shared" si="1666"/>
        <v>#VALUE!</v>
      </c>
      <c r="DQ406" s="447" t="e">
        <f t="shared" si="1667"/>
        <v>#VALUE!</v>
      </c>
      <c r="DR406" s="447" t="e">
        <f t="shared" si="1668"/>
        <v>#VALUE!</v>
      </c>
      <c r="DS406" s="447" t="e">
        <f t="shared" si="1669"/>
        <v>#VALUE!</v>
      </c>
      <c r="DT406" s="447" t="e">
        <f t="shared" si="1670"/>
        <v>#VALUE!</v>
      </c>
      <c r="DU406" s="447" t="e">
        <f t="shared" si="1671"/>
        <v>#REF!</v>
      </c>
      <c r="DV406" s="447" t="e">
        <f t="shared" si="1672"/>
        <v>#REF!</v>
      </c>
      <c r="DW406" s="447" t="e">
        <f t="shared" si="1673"/>
        <v>#REF!</v>
      </c>
      <c r="DX406" s="447" t="e">
        <f t="shared" si="1674"/>
        <v>#REF!</v>
      </c>
      <c r="DY406" s="447" t="e">
        <f t="shared" si="1675"/>
        <v>#REF!</v>
      </c>
      <c r="DZ406" s="447" t="e">
        <f t="shared" si="1676"/>
        <v>#REF!</v>
      </c>
      <c r="EA406" s="447" t="e">
        <f t="shared" si="1677"/>
        <v>#VALUE!</v>
      </c>
      <c r="EB406" s="447" t="e">
        <f t="shared" si="1678"/>
        <v>#REF!</v>
      </c>
      <c r="EC406" s="447" t="e">
        <f t="shared" si="1679"/>
        <v>#VALUE!</v>
      </c>
      <c r="ED406" s="447" t="e">
        <f t="shared" si="1680"/>
        <v>#REF!</v>
      </c>
      <c r="EE406" s="240" t="e">
        <f t="shared" si="1681"/>
        <v>#REF!</v>
      </c>
    </row>
    <row r="407" spans="1:135" ht="16.5">
      <c r="A407" s="51" t="s">
        <v>1232</v>
      </c>
      <c r="B407" s="216" t="s">
        <v>31</v>
      </c>
      <c r="D407" s="216" t="s">
        <v>1092</v>
      </c>
      <c r="E407" s="216" t="s">
        <v>1094</v>
      </c>
      <c r="F407" s="222" t="s">
        <v>382</v>
      </c>
      <c r="G407" s="411" t="s">
        <v>1728</v>
      </c>
      <c r="H407" s="226">
        <v>0</v>
      </c>
      <c r="I407" s="227">
        <v>0</v>
      </c>
      <c r="J407" s="241">
        <f t="shared" ref="J407" si="1928">+L407</f>
        <v>0</v>
      </c>
      <c r="K407" s="242" t="s">
        <v>1823</v>
      </c>
      <c r="L407" s="241">
        <f t="shared" ref="L407" si="1929">+N407</f>
        <v>0</v>
      </c>
      <c r="M407" s="242" t="s">
        <v>1823</v>
      </c>
      <c r="N407" s="241">
        <f t="shared" ref="N407" si="1930">+P407</f>
        <v>0</v>
      </c>
      <c r="O407" s="242" t="s">
        <v>1823</v>
      </c>
      <c r="P407" s="241">
        <f t="shared" ref="P407" si="1931">+R407</f>
        <v>0</v>
      </c>
      <c r="Q407" s="242" t="s">
        <v>1823</v>
      </c>
      <c r="R407" s="241">
        <f t="shared" ref="R407" si="1932">+T407</f>
        <v>0</v>
      </c>
      <c r="S407" s="242" t="s">
        <v>1823</v>
      </c>
      <c r="T407" s="226">
        <v>0</v>
      </c>
      <c r="U407" s="226">
        <v>0</v>
      </c>
      <c r="V407" s="523">
        <v>0</v>
      </c>
      <c r="W407" s="524">
        <v>0</v>
      </c>
      <c r="X407" s="239">
        <f>+V407</f>
        <v>0</v>
      </c>
      <c r="Y407" s="252" t="s">
        <v>1823</v>
      </c>
      <c r="Z407" s="644">
        <f t="shared" si="1927"/>
        <v>0</v>
      </c>
      <c r="AA407" s="645" t="s">
        <v>1823</v>
      </c>
      <c r="AB407" s="279">
        <v>0</v>
      </c>
      <c r="AC407" s="284">
        <v>0</v>
      </c>
      <c r="AD407" s="279">
        <v>0</v>
      </c>
      <c r="AE407" s="284">
        <v>0</v>
      </c>
      <c r="AF407" s="279">
        <v>0</v>
      </c>
      <c r="AG407" s="279">
        <v>0</v>
      </c>
      <c r="AH407" s="644">
        <f>+AF407</f>
        <v>0</v>
      </c>
      <c r="AI407" s="645" t="s">
        <v>1823</v>
      </c>
      <c r="AJ407" s="574"/>
      <c r="AK407" s="608">
        <v>0</v>
      </c>
      <c r="AL407" s="607">
        <v>0</v>
      </c>
      <c r="AM407" s="368">
        <f>+AO407</f>
        <v>0</v>
      </c>
      <c r="AN407" s="586" t="s">
        <v>1823</v>
      </c>
      <c r="AO407" s="608">
        <v>0</v>
      </c>
      <c r="AP407" s="607">
        <v>0</v>
      </c>
      <c r="AQ407" s="558">
        <f>+AS407</f>
        <v>5</v>
      </c>
      <c r="AR407" s="559" t="s">
        <v>1823</v>
      </c>
      <c r="AS407" s="1019">
        <v>5</v>
      </c>
      <c r="AT407" s="1028">
        <v>0</v>
      </c>
      <c r="AU407" s="239">
        <v>0</v>
      </c>
      <c r="AV407" s="253">
        <v>0</v>
      </c>
      <c r="AW407" s="241">
        <v>0</v>
      </c>
      <c r="AX407" s="242" t="s">
        <v>1823</v>
      </c>
      <c r="AY407" s="241">
        <v>0</v>
      </c>
      <c r="AZ407" s="242" t="s">
        <v>1823</v>
      </c>
      <c r="BA407" s="241">
        <v>0</v>
      </c>
      <c r="BB407" s="242" t="s">
        <v>1823</v>
      </c>
      <c r="BC407" s="241">
        <v>0</v>
      </c>
      <c r="BD407" s="242" t="s">
        <v>1823</v>
      </c>
      <c r="BE407" s="337">
        <v>0</v>
      </c>
      <c r="BF407" s="337">
        <v>0</v>
      </c>
      <c r="BG407" s="241">
        <v>0</v>
      </c>
      <c r="BH407" s="242" t="s">
        <v>1823</v>
      </c>
      <c r="BI407" s="337">
        <v>0</v>
      </c>
      <c r="BJ407" s="338">
        <v>0</v>
      </c>
      <c r="BK407" s="241">
        <v>0</v>
      </c>
      <c r="BL407" s="242" t="s">
        <v>1823</v>
      </c>
      <c r="BM407" s="241">
        <v>0</v>
      </c>
      <c r="BN407" s="242" t="s">
        <v>1823</v>
      </c>
      <c r="BO407" s="323"/>
      <c r="BP407" s="331"/>
      <c r="BQ407" s="332"/>
      <c r="BR407" s="331"/>
      <c r="BS407" s="332"/>
      <c r="BT407" s="331"/>
      <c r="BU407" s="332"/>
      <c r="BV407" s="331"/>
      <c r="BW407" s="332"/>
      <c r="BX407" s="331"/>
      <c r="BY407" s="332"/>
      <c r="BZ407" s="331"/>
      <c r="CA407" s="332"/>
      <c r="CB407" s="250"/>
      <c r="CC407" s="357"/>
      <c r="CD407" s="357"/>
      <c r="CE407" s="237"/>
      <c r="CF407" s="236"/>
      <c r="CQ407" s="240">
        <f t="shared" si="1918"/>
        <v>0</v>
      </c>
      <c r="CT407" s="437">
        <f t="shared" si="1828"/>
        <v>0</v>
      </c>
      <c r="CU407" s="437">
        <f t="shared" si="1920"/>
        <v>0</v>
      </c>
      <c r="CV407" s="437">
        <f t="shared" si="1860"/>
        <v>0</v>
      </c>
      <c r="CW407" s="437">
        <f t="shared" si="1861"/>
        <v>0</v>
      </c>
      <c r="CX407" s="437">
        <f t="shared" si="1830"/>
        <v>0</v>
      </c>
      <c r="CY407" s="437">
        <f t="shared" si="1862"/>
        <v>0</v>
      </c>
      <c r="CZ407" s="437">
        <f t="shared" si="1831"/>
        <v>0</v>
      </c>
      <c r="DA407" s="437">
        <f t="shared" si="1832"/>
        <v>0</v>
      </c>
      <c r="DB407" s="437">
        <f t="shared" si="1921"/>
        <v>0</v>
      </c>
      <c r="DC407" s="437">
        <f t="shared" si="1922"/>
        <v>0</v>
      </c>
      <c r="DD407" s="437">
        <f t="shared" si="1835"/>
        <v>0</v>
      </c>
      <c r="DE407" s="437">
        <f t="shared" si="1836"/>
        <v>0</v>
      </c>
      <c r="DF407" s="437">
        <f t="shared" si="1837"/>
        <v>0</v>
      </c>
      <c r="DG407" s="496">
        <f t="shared" si="1838"/>
        <v>0</v>
      </c>
      <c r="DH407" s="496">
        <f t="shared" si="1839"/>
        <v>0</v>
      </c>
      <c r="DI407" s="496">
        <f t="shared" si="1919"/>
        <v>0</v>
      </c>
      <c r="DJ407" s="496">
        <f t="shared" si="1841"/>
        <v>0</v>
      </c>
      <c r="DK407" s="437">
        <f t="shared" si="1842"/>
        <v>5</v>
      </c>
      <c r="DL407" s="633"/>
      <c r="DM407" s="633"/>
      <c r="DO407" s="447" t="e">
        <f t="shared" si="1665"/>
        <v>#VALUE!</v>
      </c>
      <c r="DP407" s="447" t="e">
        <f t="shared" si="1666"/>
        <v>#VALUE!</v>
      </c>
      <c r="DQ407" s="447" t="e">
        <f t="shared" si="1667"/>
        <v>#VALUE!</v>
      </c>
      <c r="DR407" s="447" t="e">
        <f t="shared" si="1668"/>
        <v>#VALUE!</v>
      </c>
      <c r="DS407" s="447" t="e">
        <f t="shared" si="1669"/>
        <v>#VALUE!</v>
      </c>
      <c r="DT407" s="447" t="e">
        <f t="shared" si="1670"/>
        <v>#VALUE!</v>
      </c>
      <c r="DU407" s="447" t="e">
        <f t="shared" si="1671"/>
        <v>#REF!</v>
      </c>
      <c r="DV407" s="447" t="e">
        <f t="shared" si="1672"/>
        <v>#REF!</v>
      </c>
      <c r="DW407" s="447" t="e">
        <f t="shared" si="1673"/>
        <v>#REF!</v>
      </c>
      <c r="DX407" s="447" t="e">
        <f t="shared" si="1674"/>
        <v>#REF!</v>
      </c>
      <c r="DY407" s="447" t="e">
        <f t="shared" si="1675"/>
        <v>#REF!</v>
      </c>
      <c r="DZ407" s="447" t="e">
        <f t="shared" si="1676"/>
        <v>#REF!</v>
      </c>
      <c r="EA407" s="447" t="e">
        <f t="shared" si="1677"/>
        <v>#VALUE!</v>
      </c>
      <c r="EB407" s="447" t="e">
        <f t="shared" si="1678"/>
        <v>#REF!</v>
      </c>
      <c r="EC407" s="447" t="e">
        <f t="shared" si="1679"/>
        <v>#VALUE!</v>
      </c>
      <c r="ED407" s="447" t="e">
        <f t="shared" si="1680"/>
        <v>#REF!</v>
      </c>
      <c r="EE407" s="240" t="e">
        <f t="shared" si="1681"/>
        <v>#REF!</v>
      </c>
    </row>
    <row r="408" spans="1:135" ht="16.5">
      <c r="A408" s="216" t="s">
        <v>1227</v>
      </c>
      <c r="B408" s="216" t="s">
        <v>31</v>
      </c>
      <c r="D408" s="216" t="s">
        <v>1092</v>
      </c>
      <c r="E408" s="216" t="s">
        <v>1040</v>
      </c>
      <c r="F408" s="222" t="s">
        <v>382</v>
      </c>
      <c r="G408" s="411" t="s">
        <v>1729</v>
      </c>
      <c r="H408" s="226">
        <v>0</v>
      </c>
      <c r="I408" s="227">
        <v>0</v>
      </c>
      <c r="J408" s="241">
        <f t="shared" ref="J408" si="1933">+L408</f>
        <v>0</v>
      </c>
      <c r="K408" s="242" t="s">
        <v>1823</v>
      </c>
      <c r="L408" s="226">
        <v>0</v>
      </c>
      <c r="M408" s="227">
        <v>0</v>
      </c>
      <c r="N408" s="241">
        <f t="shared" ref="N408" si="1934">+P408</f>
        <v>0</v>
      </c>
      <c r="O408" s="242" t="s">
        <v>1823</v>
      </c>
      <c r="P408" s="241">
        <f t="shared" ref="P408" si="1935">+R408</f>
        <v>0</v>
      </c>
      <c r="Q408" s="242" t="s">
        <v>1823</v>
      </c>
      <c r="R408" s="241">
        <f t="shared" ref="R408" si="1936">+T408</f>
        <v>0</v>
      </c>
      <c r="S408" s="242" t="s">
        <v>1823</v>
      </c>
      <c r="T408" s="226">
        <v>0</v>
      </c>
      <c r="U408" s="226">
        <v>0</v>
      </c>
      <c r="V408" s="523">
        <v>0</v>
      </c>
      <c r="W408" s="524">
        <v>0</v>
      </c>
      <c r="X408" s="239">
        <f>+V408</f>
        <v>0</v>
      </c>
      <c r="Y408" s="252" t="s">
        <v>1823</v>
      </c>
      <c r="Z408" s="644">
        <f t="shared" si="1927"/>
        <v>0</v>
      </c>
      <c r="AA408" s="645" t="s">
        <v>1823</v>
      </c>
      <c r="AB408" s="279">
        <v>0</v>
      </c>
      <c r="AC408" s="284">
        <v>0</v>
      </c>
      <c r="AD408" s="279">
        <v>0</v>
      </c>
      <c r="AE408" s="284">
        <v>0</v>
      </c>
      <c r="AF408" s="279">
        <v>0</v>
      </c>
      <c r="AG408" s="279">
        <v>0</v>
      </c>
      <c r="AH408" s="542">
        <v>0</v>
      </c>
      <c r="AI408" s="551">
        <v>0</v>
      </c>
      <c r="AJ408" s="574"/>
      <c r="AK408" s="578">
        <v>1</v>
      </c>
      <c r="AL408" s="607">
        <v>0</v>
      </c>
      <c r="AM408" s="263">
        <v>1</v>
      </c>
      <c r="AN408" s="274">
        <v>0</v>
      </c>
      <c r="AO408" s="608">
        <v>0</v>
      </c>
      <c r="AP408" s="607">
        <v>0</v>
      </c>
      <c r="AQ408" s="239">
        <v>0</v>
      </c>
      <c r="AR408" s="242" t="s">
        <v>1823</v>
      </c>
      <c r="AS408" s="329">
        <v>0</v>
      </c>
      <c r="AT408" s="330">
        <v>0</v>
      </c>
      <c r="AU408" s="329">
        <v>0</v>
      </c>
      <c r="AV408" s="330">
        <v>0</v>
      </c>
      <c r="AW408" s="241">
        <v>0</v>
      </c>
      <c r="AX408" s="242" t="s">
        <v>1823</v>
      </c>
      <c r="AY408" s="241">
        <v>0</v>
      </c>
      <c r="AZ408" s="242" t="s">
        <v>1823</v>
      </c>
      <c r="BA408" s="241">
        <v>0</v>
      </c>
      <c r="BB408" s="242" t="s">
        <v>1823</v>
      </c>
      <c r="BC408" s="241">
        <v>0</v>
      </c>
      <c r="BD408" s="242" t="s">
        <v>1823</v>
      </c>
      <c r="BE408" s="337">
        <v>0</v>
      </c>
      <c r="BF408" s="337">
        <v>0</v>
      </c>
      <c r="BG408" s="241">
        <v>0</v>
      </c>
      <c r="BH408" s="242" t="s">
        <v>1823</v>
      </c>
      <c r="BI408" s="337">
        <v>0</v>
      </c>
      <c r="BJ408" s="338">
        <v>0</v>
      </c>
      <c r="BK408" s="241">
        <v>0</v>
      </c>
      <c r="BL408" s="242" t="s">
        <v>1823</v>
      </c>
      <c r="BM408" s="241">
        <v>0</v>
      </c>
      <c r="BN408" s="242" t="s">
        <v>1823</v>
      </c>
      <c r="BO408" s="323"/>
      <c r="BP408" s="331"/>
      <c r="BQ408" s="332"/>
      <c r="BR408" s="331"/>
      <c r="BS408" s="332"/>
      <c r="BT408" s="331"/>
      <c r="BU408" s="332"/>
      <c r="BV408" s="331"/>
      <c r="BW408" s="332"/>
      <c r="BX408" s="331"/>
      <c r="BY408" s="332"/>
      <c r="BZ408" s="331"/>
      <c r="CA408" s="332"/>
      <c r="CB408" s="236" t="s">
        <v>814</v>
      </c>
      <c r="CC408" s="357"/>
      <c r="CD408" s="357"/>
      <c r="CE408" s="237"/>
      <c r="CF408" s="236"/>
      <c r="CQ408" s="240">
        <f t="shared" si="1918"/>
        <v>0</v>
      </c>
      <c r="CT408" s="437">
        <f t="shared" si="1828"/>
        <v>0</v>
      </c>
      <c r="CU408" s="437">
        <f t="shared" si="1920"/>
        <v>0</v>
      </c>
      <c r="CV408" s="437">
        <f t="shared" si="1860"/>
        <v>0</v>
      </c>
      <c r="CW408" s="437">
        <f t="shared" si="1861"/>
        <v>0</v>
      </c>
      <c r="CX408" s="437">
        <f t="shared" si="1830"/>
        <v>0</v>
      </c>
      <c r="CY408" s="437">
        <f t="shared" si="1862"/>
        <v>0</v>
      </c>
      <c r="CZ408" s="437">
        <f t="shared" si="1831"/>
        <v>0</v>
      </c>
      <c r="DA408" s="437">
        <f t="shared" si="1832"/>
        <v>0</v>
      </c>
      <c r="DB408" s="437">
        <f t="shared" si="1921"/>
        <v>0</v>
      </c>
      <c r="DC408" s="437">
        <f t="shared" si="1922"/>
        <v>0</v>
      </c>
      <c r="DD408" s="437">
        <f t="shared" si="1835"/>
        <v>0</v>
      </c>
      <c r="DE408" s="437">
        <f t="shared" si="1836"/>
        <v>0</v>
      </c>
      <c r="DF408" s="437">
        <f t="shared" si="1837"/>
        <v>0</v>
      </c>
      <c r="DG408" s="496">
        <f t="shared" si="1838"/>
        <v>0</v>
      </c>
      <c r="DH408" s="496">
        <f t="shared" si="1839"/>
        <v>1</v>
      </c>
      <c r="DI408" s="496">
        <f t="shared" si="1919"/>
        <v>1</v>
      </c>
      <c r="DJ408" s="496">
        <f t="shared" si="1841"/>
        <v>0</v>
      </c>
      <c r="DK408" s="437">
        <f t="shared" si="1842"/>
        <v>0</v>
      </c>
      <c r="DL408" s="633"/>
      <c r="DM408" s="633"/>
      <c r="DO408" s="447" t="e">
        <f t="shared" si="1665"/>
        <v>#VALUE!</v>
      </c>
      <c r="DP408" s="447" t="e">
        <f t="shared" si="1666"/>
        <v>#VALUE!</v>
      </c>
      <c r="DQ408" s="447" t="e">
        <f t="shared" si="1667"/>
        <v>#VALUE!</v>
      </c>
      <c r="DR408" s="447" t="e">
        <f t="shared" si="1668"/>
        <v>#VALUE!</v>
      </c>
      <c r="DS408" s="447" t="e">
        <f t="shared" si="1669"/>
        <v>#VALUE!</v>
      </c>
      <c r="DT408" s="447" t="e">
        <f t="shared" si="1670"/>
        <v>#VALUE!</v>
      </c>
      <c r="DU408" s="447" t="e">
        <f t="shared" si="1671"/>
        <v>#REF!</v>
      </c>
      <c r="DV408" s="447" t="e">
        <f t="shared" si="1672"/>
        <v>#REF!</v>
      </c>
      <c r="DW408" s="447" t="e">
        <f t="shared" si="1673"/>
        <v>#REF!</v>
      </c>
      <c r="DX408" s="447" t="e">
        <f t="shared" si="1674"/>
        <v>#REF!</v>
      </c>
      <c r="DY408" s="447" t="e">
        <f t="shared" si="1675"/>
        <v>#REF!</v>
      </c>
      <c r="DZ408" s="447" t="e">
        <f t="shared" si="1676"/>
        <v>#REF!</v>
      </c>
      <c r="EA408" s="447" t="e">
        <f t="shared" si="1677"/>
        <v>#VALUE!</v>
      </c>
      <c r="EB408" s="447" t="e">
        <f t="shared" si="1678"/>
        <v>#REF!</v>
      </c>
      <c r="EC408" s="447" t="e">
        <f t="shared" si="1679"/>
        <v>#VALUE!</v>
      </c>
      <c r="ED408" s="447" t="e">
        <f t="shared" si="1680"/>
        <v>#REF!</v>
      </c>
      <c r="EE408" s="240" t="e">
        <f t="shared" si="1681"/>
        <v>#REF!</v>
      </c>
    </row>
    <row r="409" spans="1:135" ht="16.5">
      <c r="A409" s="216" t="s">
        <v>1227</v>
      </c>
      <c r="B409" s="216" t="s">
        <v>31</v>
      </c>
      <c r="D409" s="216" t="s">
        <v>1092</v>
      </c>
      <c r="E409" s="216" t="s">
        <v>1040</v>
      </c>
      <c r="F409" s="222" t="s">
        <v>382</v>
      </c>
      <c r="G409" s="411" t="s">
        <v>1239</v>
      </c>
      <c r="H409" s="226">
        <v>0</v>
      </c>
      <c r="I409" s="227">
        <v>0</v>
      </c>
      <c r="J409" s="241">
        <f t="shared" ref="J409:J410" si="1937">+L409</f>
        <v>0</v>
      </c>
      <c r="K409" s="242" t="s">
        <v>1823</v>
      </c>
      <c r="L409" s="226">
        <v>0</v>
      </c>
      <c r="M409" s="227">
        <v>0</v>
      </c>
      <c r="N409" s="241">
        <f>+L409</f>
        <v>0</v>
      </c>
      <c r="O409" s="242" t="s">
        <v>1823</v>
      </c>
      <c r="P409" s="241">
        <f>+N409</f>
        <v>0</v>
      </c>
      <c r="Q409" s="242" t="s">
        <v>1823</v>
      </c>
      <c r="R409" s="241">
        <f>+P409</f>
        <v>0</v>
      </c>
      <c r="S409" s="242" t="s">
        <v>1823</v>
      </c>
      <c r="T409" s="226">
        <v>1</v>
      </c>
      <c r="U409" s="226">
        <v>0</v>
      </c>
      <c r="V409" s="523">
        <v>1</v>
      </c>
      <c r="W409" s="524">
        <v>0</v>
      </c>
      <c r="X409" s="226">
        <v>3</v>
      </c>
      <c r="Y409" s="226">
        <v>0</v>
      </c>
      <c r="Z409" s="644">
        <f>+AB409</f>
        <v>0</v>
      </c>
      <c r="AA409" s="645" t="s">
        <v>1823</v>
      </c>
      <c r="AB409" s="279">
        <v>0</v>
      </c>
      <c r="AC409" s="284">
        <v>0</v>
      </c>
      <c r="AD409" s="279">
        <v>5</v>
      </c>
      <c r="AE409" s="284">
        <v>0</v>
      </c>
      <c r="AF409" s="279">
        <v>0</v>
      </c>
      <c r="AG409" s="279">
        <v>0</v>
      </c>
      <c r="AH409" s="568">
        <f>+AK409</f>
        <v>2</v>
      </c>
      <c r="AI409" s="582" t="s">
        <v>1823</v>
      </c>
      <c r="AJ409" s="574">
        <v>42241</v>
      </c>
      <c r="AK409" s="578">
        <v>2</v>
      </c>
      <c r="AL409" s="607">
        <v>0</v>
      </c>
      <c r="AM409" s="558">
        <f>+AK409</f>
        <v>2</v>
      </c>
      <c r="AN409" s="615" t="s">
        <v>1823</v>
      </c>
      <c r="AO409" s="578">
        <v>1</v>
      </c>
      <c r="AP409" s="607">
        <v>0</v>
      </c>
      <c r="AQ409" s="239">
        <v>0</v>
      </c>
      <c r="AR409" s="242" t="s">
        <v>1823</v>
      </c>
      <c r="AS409" s="329">
        <v>0</v>
      </c>
      <c r="AT409" s="330">
        <v>0</v>
      </c>
      <c r="AU409" s="329">
        <v>0</v>
      </c>
      <c r="AV409" s="330">
        <v>0</v>
      </c>
      <c r="AW409" s="241">
        <v>0</v>
      </c>
      <c r="AX409" s="242" t="s">
        <v>1823</v>
      </c>
      <c r="AY409" s="241">
        <v>0</v>
      </c>
      <c r="AZ409" s="242" t="s">
        <v>1823</v>
      </c>
      <c r="BA409" s="241">
        <v>0</v>
      </c>
      <c r="BB409" s="242" t="s">
        <v>1823</v>
      </c>
      <c r="BC409" s="241">
        <v>0</v>
      </c>
      <c r="BD409" s="242" t="s">
        <v>1823</v>
      </c>
      <c r="BE409" s="337">
        <v>0</v>
      </c>
      <c r="BF409" s="337">
        <v>0</v>
      </c>
      <c r="BG409" s="241">
        <v>0</v>
      </c>
      <c r="BH409" s="242" t="s">
        <v>1823</v>
      </c>
      <c r="BI409" s="337">
        <v>0</v>
      </c>
      <c r="BJ409" s="338">
        <v>0</v>
      </c>
      <c r="BK409" s="241">
        <v>0</v>
      </c>
      <c r="BL409" s="242" t="s">
        <v>1823</v>
      </c>
      <c r="BM409" s="241">
        <v>0</v>
      </c>
      <c r="BN409" s="242" t="s">
        <v>1823</v>
      </c>
      <c r="BO409" s="323"/>
      <c r="BP409" s="331"/>
      <c r="BQ409" s="332"/>
      <c r="BR409" s="331"/>
      <c r="BS409" s="332"/>
      <c r="BT409" s="331"/>
      <c r="BU409" s="332"/>
      <c r="BV409" s="331"/>
      <c r="BW409" s="332"/>
      <c r="BX409" s="331"/>
      <c r="BY409" s="332"/>
      <c r="BZ409" s="331"/>
      <c r="CA409" s="332"/>
      <c r="CB409" s="236" t="s">
        <v>1240</v>
      </c>
      <c r="CC409" s="357"/>
      <c r="CD409" s="357"/>
      <c r="CE409" s="237"/>
      <c r="CF409" s="236"/>
      <c r="CQ409" s="240">
        <f t="shared" si="1918"/>
        <v>5</v>
      </c>
      <c r="CT409" s="437">
        <f t="shared" si="1828"/>
        <v>0</v>
      </c>
      <c r="CU409" s="437">
        <f t="shared" si="1920"/>
        <v>0</v>
      </c>
      <c r="CV409" s="437">
        <f t="shared" si="1860"/>
        <v>0</v>
      </c>
      <c r="CW409" s="437">
        <f t="shared" si="1861"/>
        <v>0</v>
      </c>
      <c r="CX409" s="437">
        <f t="shared" si="1830"/>
        <v>0</v>
      </c>
      <c r="CY409" s="437">
        <f t="shared" si="1862"/>
        <v>0</v>
      </c>
      <c r="CZ409" s="437">
        <f t="shared" si="1831"/>
        <v>1</v>
      </c>
      <c r="DA409" s="437">
        <f t="shared" si="1832"/>
        <v>1</v>
      </c>
      <c r="DB409" s="437">
        <f t="shared" si="1921"/>
        <v>3</v>
      </c>
      <c r="DC409" s="437">
        <f t="shared" si="1922"/>
        <v>0</v>
      </c>
      <c r="DD409" s="437">
        <f t="shared" si="1835"/>
        <v>0</v>
      </c>
      <c r="DE409" s="437">
        <f t="shared" si="1836"/>
        <v>5</v>
      </c>
      <c r="DF409" s="437">
        <f t="shared" si="1837"/>
        <v>0</v>
      </c>
      <c r="DG409" s="496">
        <f t="shared" si="1838"/>
        <v>2</v>
      </c>
      <c r="DH409" s="496">
        <f t="shared" si="1839"/>
        <v>2</v>
      </c>
      <c r="DI409" s="496">
        <f t="shared" si="1919"/>
        <v>2</v>
      </c>
      <c r="DJ409" s="496">
        <f t="shared" si="1841"/>
        <v>1</v>
      </c>
      <c r="DK409" s="437">
        <f t="shared" si="1842"/>
        <v>0</v>
      </c>
      <c r="DL409" s="633"/>
      <c r="DM409" s="633"/>
      <c r="DO409" s="447" t="e">
        <f t="shared" si="1665"/>
        <v>#VALUE!</v>
      </c>
      <c r="DP409" s="447" t="e">
        <f t="shared" si="1666"/>
        <v>#VALUE!</v>
      </c>
      <c r="DQ409" s="447" t="e">
        <f t="shared" si="1667"/>
        <v>#VALUE!</v>
      </c>
      <c r="DR409" s="447" t="e">
        <f t="shared" si="1668"/>
        <v>#VALUE!</v>
      </c>
      <c r="DS409" s="447" t="e">
        <f t="shared" si="1669"/>
        <v>#VALUE!</v>
      </c>
      <c r="DT409" s="447" t="e">
        <f t="shared" si="1670"/>
        <v>#VALUE!</v>
      </c>
      <c r="DU409" s="447" t="e">
        <f t="shared" si="1671"/>
        <v>#REF!</v>
      </c>
      <c r="DV409" s="447" t="e">
        <f t="shared" si="1672"/>
        <v>#REF!</v>
      </c>
      <c r="DW409" s="447" t="e">
        <f t="shared" si="1673"/>
        <v>#REF!</v>
      </c>
      <c r="DX409" s="447" t="e">
        <f t="shared" si="1674"/>
        <v>#REF!</v>
      </c>
      <c r="DY409" s="447" t="e">
        <f t="shared" si="1675"/>
        <v>#REF!</v>
      </c>
      <c r="DZ409" s="447" t="e">
        <f t="shared" si="1676"/>
        <v>#REF!</v>
      </c>
      <c r="EA409" s="447" t="e">
        <f t="shared" si="1677"/>
        <v>#VALUE!</v>
      </c>
      <c r="EB409" s="447" t="e">
        <f t="shared" si="1678"/>
        <v>#REF!</v>
      </c>
      <c r="EC409" s="447" t="e">
        <f t="shared" si="1679"/>
        <v>#VALUE!</v>
      </c>
      <c r="ED409" s="447" t="e">
        <f t="shared" si="1680"/>
        <v>#REF!</v>
      </c>
      <c r="EE409" s="240" t="e">
        <f t="shared" si="1681"/>
        <v>#REF!</v>
      </c>
    </row>
    <row r="410" spans="1:135" ht="16.5">
      <c r="A410" s="216" t="s">
        <v>1227</v>
      </c>
      <c r="B410" s="216" t="s">
        <v>31</v>
      </c>
      <c r="D410" s="216" t="s">
        <v>1092</v>
      </c>
      <c r="E410" s="216" t="s">
        <v>1040</v>
      </c>
      <c r="F410" s="222" t="s">
        <v>382</v>
      </c>
      <c r="G410" s="411" t="s">
        <v>1241</v>
      </c>
      <c r="H410" s="226">
        <v>0</v>
      </c>
      <c r="I410" s="227">
        <v>0</v>
      </c>
      <c r="J410" s="241">
        <f t="shared" si="1937"/>
        <v>0</v>
      </c>
      <c r="K410" s="242" t="s">
        <v>1823</v>
      </c>
      <c r="L410" s="241">
        <f t="shared" ref="L410" si="1938">+N410</f>
        <v>0</v>
      </c>
      <c r="M410" s="242" t="s">
        <v>1823</v>
      </c>
      <c r="N410" s="241">
        <f t="shared" ref="N410" si="1939">+P410</f>
        <v>0</v>
      </c>
      <c r="O410" s="242" t="s">
        <v>1823</v>
      </c>
      <c r="P410" s="241">
        <f t="shared" ref="P410" si="1940">+R410</f>
        <v>0</v>
      </c>
      <c r="Q410" s="242" t="s">
        <v>1823</v>
      </c>
      <c r="R410" s="241">
        <f t="shared" ref="R410" si="1941">+T410</f>
        <v>0</v>
      </c>
      <c r="S410" s="242" t="s">
        <v>1823</v>
      </c>
      <c r="T410" s="226">
        <v>0</v>
      </c>
      <c r="U410" s="226">
        <v>0</v>
      </c>
      <c r="V410" s="523">
        <v>0</v>
      </c>
      <c r="W410" s="524">
        <v>0</v>
      </c>
      <c r="X410" s="239">
        <f>+V410</f>
        <v>0</v>
      </c>
      <c r="Y410" s="252" t="s">
        <v>1823</v>
      </c>
      <c r="Z410" s="644">
        <f t="shared" si="1927"/>
        <v>0</v>
      </c>
      <c r="AA410" s="645" t="s">
        <v>1823</v>
      </c>
      <c r="AB410" s="279">
        <v>0</v>
      </c>
      <c r="AC410" s="284">
        <v>0</v>
      </c>
      <c r="AD410" s="283">
        <v>0</v>
      </c>
      <c r="AE410" s="284">
        <v>0</v>
      </c>
      <c r="AF410" s="279">
        <v>0</v>
      </c>
      <c r="AG410" s="279">
        <v>0</v>
      </c>
      <c r="AH410" s="536">
        <f>+AK410</f>
        <v>10</v>
      </c>
      <c r="AI410" s="539" t="s">
        <v>1823</v>
      </c>
      <c r="AJ410" s="574"/>
      <c r="AK410" s="578">
        <v>10</v>
      </c>
      <c r="AL410" s="607">
        <v>0</v>
      </c>
      <c r="AM410" s="558">
        <f>+AO410</f>
        <v>12</v>
      </c>
      <c r="AN410" s="615" t="s">
        <v>1823</v>
      </c>
      <c r="AO410" s="578">
        <v>12</v>
      </c>
      <c r="AP410" s="607" t="s">
        <v>231</v>
      </c>
      <c r="AQ410" s="558">
        <f>+AO410</f>
        <v>12</v>
      </c>
      <c r="AR410" s="559" t="s">
        <v>1823</v>
      </c>
      <c r="AS410" s="337">
        <v>6</v>
      </c>
      <c r="AT410" s="330">
        <v>0</v>
      </c>
      <c r="AU410" s="337">
        <v>2</v>
      </c>
      <c r="AV410" s="330">
        <v>0</v>
      </c>
      <c r="AW410" s="241">
        <v>0</v>
      </c>
      <c r="AX410" s="242" t="s">
        <v>1823</v>
      </c>
      <c r="AY410" s="241">
        <v>0</v>
      </c>
      <c r="AZ410" s="242" t="s">
        <v>1823</v>
      </c>
      <c r="BA410" s="241">
        <v>0</v>
      </c>
      <c r="BB410" s="242" t="s">
        <v>1823</v>
      </c>
      <c r="BC410" s="241">
        <v>0</v>
      </c>
      <c r="BD410" s="242" t="s">
        <v>1823</v>
      </c>
      <c r="BE410" s="337">
        <v>0</v>
      </c>
      <c r="BF410" s="337">
        <v>0</v>
      </c>
      <c r="BG410" s="241">
        <v>0</v>
      </c>
      <c r="BH410" s="242" t="s">
        <v>1823</v>
      </c>
      <c r="BI410" s="337">
        <v>0</v>
      </c>
      <c r="BJ410" s="338">
        <v>0</v>
      </c>
      <c r="BK410" s="241">
        <v>0</v>
      </c>
      <c r="BL410" s="242" t="s">
        <v>1823</v>
      </c>
      <c r="BM410" s="241">
        <v>0</v>
      </c>
      <c r="BN410" s="242" t="s">
        <v>1823</v>
      </c>
      <c r="BO410" s="323"/>
      <c r="BP410" s="331"/>
      <c r="BQ410" s="332"/>
      <c r="BR410" s="331"/>
      <c r="BS410" s="332"/>
      <c r="BT410" s="331"/>
      <c r="BU410" s="332"/>
      <c r="BV410" s="331"/>
      <c r="BW410" s="332"/>
      <c r="BX410" s="331"/>
      <c r="BY410" s="332"/>
      <c r="BZ410" s="331"/>
      <c r="CA410" s="332"/>
      <c r="CB410" s="236" t="s">
        <v>1139</v>
      </c>
      <c r="CC410" s="357"/>
      <c r="CD410" s="357"/>
      <c r="CE410" s="237"/>
      <c r="CF410" s="236"/>
      <c r="CQ410" s="240">
        <f t="shared" si="1918"/>
        <v>10</v>
      </c>
      <c r="CT410" s="437">
        <f t="shared" si="1828"/>
        <v>0</v>
      </c>
      <c r="CU410" s="437">
        <f t="shared" si="1920"/>
        <v>0</v>
      </c>
      <c r="CV410" s="437">
        <f t="shared" si="1860"/>
        <v>0</v>
      </c>
      <c r="CW410" s="437">
        <f t="shared" si="1861"/>
        <v>0</v>
      </c>
      <c r="CX410" s="437">
        <f t="shared" si="1830"/>
        <v>0</v>
      </c>
      <c r="CY410" s="437">
        <f t="shared" si="1862"/>
        <v>0</v>
      </c>
      <c r="CZ410" s="437">
        <f t="shared" si="1831"/>
        <v>0</v>
      </c>
      <c r="DA410" s="437">
        <f t="shared" si="1832"/>
        <v>0</v>
      </c>
      <c r="DB410" s="437">
        <f t="shared" si="1921"/>
        <v>0</v>
      </c>
      <c r="DC410" s="437">
        <f t="shared" si="1922"/>
        <v>0</v>
      </c>
      <c r="DD410" s="437">
        <f t="shared" si="1835"/>
        <v>0</v>
      </c>
      <c r="DE410" s="437">
        <f t="shared" si="1836"/>
        <v>0</v>
      </c>
      <c r="DF410" s="437">
        <f t="shared" si="1837"/>
        <v>0</v>
      </c>
      <c r="DG410" s="496">
        <f t="shared" si="1838"/>
        <v>10</v>
      </c>
      <c r="DH410" s="496">
        <f t="shared" si="1839"/>
        <v>10</v>
      </c>
      <c r="DI410" s="496">
        <f t="shared" si="1919"/>
        <v>12</v>
      </c>
      <c r="DJ410" s="496">
        <f>+AO410</f>
        <v>12</v>
      </c>
      <c r="DK410" s="437">
        <f t="shared" si="1842"/>
        <v>12</v>
      </c>
      <c r="DL410" s="633"/>
      <c r="DM410" s="633"/>
      <c r="DO410" s="447" t="e">
        <f t="shared" si="1665"/>
        <v>#VALUE!</v>
      </c>
      <c r="DP410" s="447" t="e">
        <f t="shared" si="1666"/>
        <v>#VALUE!</v>
      </c>
      <c r="DQ410" s="447" t="e">
        <f t="shared" si="1667"/>
        <v>#VALUE!</v>
      </c>
      <c r="DR410" s="447" t="e">
        <f t="shared" si="1668"/>
        <v>#VALUE!</v>
      </c>
      <c r="DS410" s="447" t="e">
        <f t="shared" si="1669"/>
        <v>#VALUE!</v>
      </c>
      <c r="DT410" s="447" t="e">
        <f t="shared" si="1670"/>
        <v>#VALUE!</v>
      </c>
      <c r="DU410" s="447" t="e">
        <f t="shared" si="1671"/>
        <v>#REF!</v>
      </c>
      <c r="DV410" s="447" t="e">
        <f t="shared" si="1672"/>
        <v>#REF!</v>
      </c>
      <c r="DW410" s="447" t="e">
        <f t="shared" si="1673"/>
        <v>#REF!</v>
      </c>
      <c r="DX410" s="447" t="e">
        <f t="shared" si="1674"/>
        <v>#REF!</v>
      </c>
      <c r="DY410" s="447" t="e">
        <f t="shared" si="1675"/>
        <v>#REF!</v>
      </c>
      <c r="DZ410" s="447" t="e">
        <f t="shared" si="1676"/>
        <v>#REF!</v>
      </c>
      <c r="EA410" s="447" t="e">
        <f t="shared" si="1677"/>
        <v>#VALUE!</v>
      </c>
      <c r="EB410" s="447" t="e">
        <f t="shared" si="1678"/>
        <v>#REF!</v>
      </c>
      <c r="EC410" s="447" t="e">
        <f t="shared" si="1679"/>
        <v>#VALUE!</v>
      </c>
      <c r="ED410" s="447" t="e">
        <f t="shared" si="1680"/>
        <v>#REF!</v>
      </c>
      <c r="EE410" s="240" t="e">
        <f t="shared" si="1681"/>
        <v>#REF!</v>
      </c>
    </row>
    <row r="411" spans="1:135" ht="16.5">
      <c r="A411" s="216" t="s">
        <v>1227</v>
      </c>
      <c r="B411" s="216" t="s">
        <v>31</v>
      </c>
      <c r="D411" s="216" t="s">
        <v>1092</v>
      </c>
      <c r="E411" s="216" t="s">
        <v>1040</v>
      </c>
      <c r="F411" s="222" t="s">
        <v>382</v>
      </c>
      <c r="G411" s="411" t="s">
        <v>1242</v>
      </c>
      <c r="H411" s="226">
        <v>0</v>
      </c>
      <c r="I411" s="227">
        <v>0</v>
      </c>
      <c r="J411" s="241">
        <f t="shared" ref="J411" si="1942">+L411</f>
        <v>0</v>
      </c>
      <c r="K411" s="242" t="s">
        <v>1823</v>
      </c>
      <c r="L411" s="241">
        <f t="shared" ref="L411" si="1943">+N411</f>
        <v>0</v>
      </c>
      <c r="M411" s="242" t="s">
        <v>1823</v>
      </c>
      <c r="N411" s="241">
        <f t="shared" ref="N411" si="1944">+P411</f>
        <v>0</v>
      </c>
      <c r="O411" s="242" t="s">
        <v>1823</v>
      </c>
      <c r="P411" s="241">
        <f t="shared" ref="P411" si="1945">+R411</f>
        <v>0</v>
      </c>
      <c r="Q411" s="242" t="s">
        <v>1823</v>
      </c>
      <c r="R411" s="241">
        <f t="shared" ref="R411" si="1946">+T411</f>
        <v>0</v>
      </c>
      <c r="S411" s="242" t="s">
        <v>1823</v>
      </c>
      <c r="T411" s="226">
        <v>0</v>
      </c>
      <c r="U411" s="226">
        <v>0</v>
      </c>
      <c r="V411" s="523">
        <v>0</v>
      </c>
      <c r="W411" s="524">
        <v>0</v>
      </c>
      <c r="X411" s="239">
        <f>+V411</f>
        <v>0</v>
      </c>
      <c r="Y411" s="252" t="s">
        <v>1823</v>
      </c>
      <c r="Z411" s="644">
        <f t="shared" si="1927"/>
        <v>0</v>
      </c>
      <c r="AA411" s="645" t="s">
        <v>1823</v>
      </c>
      <c r="AB411" s="279">
        <v>0</v>
      </c>
      <c r="AC411" s="284">
        <v>0</v>
      </c>
      <c r="AD411" s="283">
        <v>0</v>
      </c>
      <c r="AE411" s="284">
        <v>0</v>
      </c>
      <c r="AF411" s="279">
        <v>0</v>
      </c>
      <c r="AG411" s="279">
        <v>0</v>
      </c>
      <c r="AH411" s="644">
        <f>+AF411</f>
        <v>0</v>
      </c>
      <c r="AI411" s="645" t="s">
        <v>1823</v>
      </c>
      <c r="AJ411" s="574"/>
      <c r="AK411" s="578">
        <v>0</v>
      </c>
      <c r="AL411" s="607">
        <v>0</v>
      </c>
      <c r="AM411" s="239">
        <f>+AK411</f>
        <v>0</v>
      </c>
      <c r="AN411" s="586" t="s">
        <v>1823</v>
      </c>
      <c r="AO411" s="578">
        <v>2</v>
      </c>
      <c r="AP411" s="607">
        <v>0</v>
      </c>
      <c r="AQ411" s="558">
        <f>+AS411</f>
        <v>3</v>
      </c>
      <c r="AR411" s="559" t="s">
        <v>1823</v>
      </c>
      <c r="AS411" s="337">
        <v>3</v>
      </c>
      <c r="AT411" s="330">
        <v>0</v>
      </c>
      <c r="AU411" s="229">
        <v>1</v>
      </c>
      <c r="AV411" s="230">
        <v>0</v>
      </c>
      <c r="AW411" s="241">
        <v>0</v>
      </c>
      <c r="AX411" s="242" t="s">
        <v>1823</v>
      </c>
      <c r="AY411" s="241">
        <v>0</v>
      </c>
      <c r="AZ411" s="242" t="s">
        <v>1823</v>
      </c>
      <c r="BA411" s="241">
        <v>0</v>
      </c>
      <c r="BB411" s="242" t="s">
        <v>1823</v>
      </c>
      <c r="BC411" s="241">
        <v>0</v>
      </c>
      <c r="BD411" s="242" t="s">
        <v>1823</v>
      </c>
      <c r="BE411" s="337">
        <v>0</v>
      </c>
      <c r="BF411" s="337">
        <v>0</v>
      </c>
      <c r="BG411" s="241">
        <v>0</v>
      </c>
      <c r="BH411" s="242" t="s">
        <v>1823</v>
      </c>
      <c r="BI411" s="337">
        <v>1</v>
      </c>
      <c r="BJ411" s="338">
        <v>0</v>
      </c>
      <c r="BK411" s="241">
        <v>0</v>
      </c>
      <c r="BL411" s="242" t="s">
        <v>1823</v>
      </c>
      <c r="BM411" s="241">
        <v>0</v>
      </c>
      <c r="BN411" s="242" t="s">
        <v>1823</v>
      </c>
      <c r="BO411" s="323"/>
      <c r="BP411" s="331"/>
      <c r="BQ411" s="332"/>
      <c r="BR411" s="331"/>
      <c r="BS411" s="332"/>
      <c r="BT411" s="331"/>
      <c r="BU411" s="332"/>
      <c r="BV411" s="331"/>
      <c r="BW411" s="332"/>
      <c r="BX411" s="331"/>
      <c r="BY411" s="332"/>
      <c r="BZ411" s="331"/>
      <c r="CA411" s="332"/>
      <c r="CB411" s="236"/>
      <c r="CC411" s="357"/>
      <c r="CD411" s="357"/>
      <c r="CE411" s="237"/>
      <c r="CF411" s="236"/>
      <c r="CQ411" s="240">
        <f t="shared" si="1918"/>
        <v>0</v>
      </c>
      <c r="CT411" s="437">
        <f t="shared" si="1828"/>
        <v>0</v>
      </c>
      <c r="CU411" s="437">
        <f t="shared" si="1920"/>
        <v>0</v>
      </c>
      <c r="CV411" s="437">
        <f t="shared" si="1860"/>
        <v>0</v>
      </c>
      <c r="CW411" s="437">
        <f t="shared" si="1861"/>
        <v>0</v>
      </c>
      <c r="CX411" s="437">
        <f t="shared" si="1830"/>
        <v>0</v>
      </c>
      <c r="CY411" s="437">
        <f t="shared" si="1862"/>
        <v>0</v>
      </c>
      <c r="CZ411" s="437">
        <f t="shared" si="1831"/>
        <v>0</v>
      </c>
      <c r="DA411" s="437">
        <f t="shared" si="1832"/>
        <v>0</v>
      </c>
      <c r="DB411" s="437">
        <f t="shared" si="1921"/>
        <v>0</v>
      </c>
      <c r="DC411" s="437">
        <f t="shared" si="1922"/>
        <v>0</v>
      </c>
      <c r="DD411" s="437">
        <f t="shared" si="1835"/>
        <v>0</v>
      </c>
      <c r="DE411" s="437">
        <f t="shared" si="1836"/>
        <v>0</v>
      </c>
      <c r="DF411" s="437">
        <f t="shared" si="1837"/>
        <v>0</v>
      </c>
      <c r="DG411" s="496">
        <f t="shared" si="1838"/>
        <v>0</v>
      </c>
      <c r="DH411" s="496">
        <f t="shared" si="1839"/>
        <v>0</v>
      </c>
      <c r="DI411" s="496">
        <f t="shared" si="1919"/>
        <v>0</v>
      </c>
      <c r="DJ411" s="496">
        <f t="shared" ref="DJ411:DJ430" si="1947">IF(AP411="nd",+AO411,+AO411+AP411)</f>
        <v>2</v>
      </c>
      <c r="DK411" s="437">
        <f t="shared" si="1842"/>
        <v>3</v>
      </c>
      <c r="DL411" s="633"/>
      <c r="DM411" s="633"/>
      <c r="DO411" s="447" t="e">
        <f t="shared" si="1665"/>
        <v>#VALUE!</v>
      </c>
      <c r="DP411" s="447" t="e">
        <f t="shared" si="1666"/>
        <v>#VALUE!</v>
      </c>
      <c r="DQ411" s="447" t="e">
        <f t="shared" si="1667"/>
        <v>#VALUE!</v>
      </c>
      <c r="DR411" s="447" t="e">
        <f t="shared" si="1668"/>
        <v>#VALUE!</v>
      </c>
      <c r="DS411" s="447" t="e">
        <f t="shared" si="1669"/>
        <v>#VALUE!</v>
      </c>
      <c r="DT411" s="447" t="e">
        <f t="shared" si="1670"/>
        <v>#VALUE!</v>
      </c>
      <c r="DU411" s="447" t="e">
        <f t="shared" si="1671"/>
        <v>#REF!</v>
      </c>
      <c r="DV411" s="447" t="e">
        <f t="shared" si="1672"/>
        <v>#REF!</v>
      </c>
      <c r="DW411" s="447" t="e">
        <f t="shared" si="1673"/>
        <v>#REF!</v>
      </c>
      <c r="DX411" s="447" t="e">
        <f t="shared" si="1674"/>
        <v>#REF!</v>
      </c>
      <c r="DY411" s="447" t="e">
        <f t="shared" si="1675"/>
        <v>#REF!</v>
      </c>
      <c r="DZ411" s="447" t="e">
        <f t="shared" si="1676"/>
        <v>#REF!</v>
      </c>
      <c r="EA411" s="447" t="e">
        <f t="shared" si="1677"/>
        <v>#VALUE!</v>
      </c>
      <c r="EB411" s="447" t="e">
        <f t="shared" si="1678"/>
        <v>#REF!</v>
      </c>
      <c r="EC411" s="447" t="e">
        <f t="shared" si="1679"/>
        <v>#VALUE!</v>
      </c>
      <c r="ED411" s="447" t="e">
        <f t="shared" si="1680"/>
        <v>#REF!</v>
      </c>
      <c r="EE411" s="240" t="e">
        <f t="shared" si="1681"/>
        <v>#REF!</v>
      </c>
    </row>
    <row r="412" spans="1:135" ht="16.5">
      <c r="A412" s="51" t="s">
        <v>1472</v>
      </c>
      <c r="B412" s="216" t="s">
        <v>31</v>
      </c>
      <c r="D412" s="222" t="s">
        <v>1092</v>
      </c>
      <c r="E412" s="216" t="s">
        <v>1040</v>
      </c>
      <c r="F412" s="222" t="s">
        <v>382</v>
      </c>
      <c r="G412" s="411" t="s">
        <v>439</v>
      </c>
      <c r="H412" s="353">
        <v>0</v>
      </c>
      <c r="I412" s="230">
        <v>0</v>
      </c>
      <c r="J412" s="239">
        <f>+H412</f>
        <v>0</v>
      </c>
      <c r="K412" s="242" t="s">
        <v>1823</v>
      </c>
      <c r="L412" s="353">
        <v>0</v>
      </c>
      <c r="M412" s="230">
        <v>0</v>
      </c>
      <c r="N412" s="239">
        <f>+L412</f>
        <v>0</v>
      </c>
      <c r="O412" s="242" t="s">
        <v>1823</v>
      </c>
      <c r="P412" s="241">
        <f t="shared" ref="P412" si="1948">+R412</f>
        <v>0</v>
      </c>
      <c r="Q412" s="242" t="s">
        <v>1823</v>
      </c>
      <c r="R412" s="241">
        <f t="shared" ref="R412" si="1949">+T412</f>
        <v>0</v>
      </c>
      <c r="S412" s="242" t="s">
        <v>1823</v>
      </c>
      <c r="T412" s="226">
        <v>0</v>
      </c>
      <c r="U412" s="226">
        <v>0</v>
      </c>
      <c r="V412" s="523">
        <v>0</v>
      </c>
      <c r="W412" s="524">
        <v>0</v>
      </c>
      <c r="X412" s="226">
        <v>2</v>
      </c>
      <c r="Y412" s="226">
        <v>0</v>
      </c>
      <c r="Z412" s="644">
        <f t="shared" si="1927"/>
        <v>2</v>
      </c>
      <c r="AA412" s="645" t="s">
        <v>1823</v>
      </c>
      <c r="AB412" s="248">
        <v>2</v>
      </c>
      <c r="AC412" s="284">
        <v>0</v>
      </c>
      <c r="AD412" s="279">
        <v>2</v>
      </c>
      <c r="AE412" s="284">
        <v>0</v>
      </c>
      <c r="AF412" s="279">
        <v>1</v>
      </c>
      <c r="AG412" s="279">
        <v>0</v>
      </c>
      <c r="AH412" s="644">
        <f>+AK412</f>
        <v>0</v>
      </c>
      <c r="AI412" s="645" t="s">
        <v>1823</v>
      </c>
      <c r="AJ412" s="574"/>
      <c r="AK412" s="608">
        <v>0</v>
      </c>
      <c r="AL412" s="607">
        <v>0</v>
      </c>
      <c r="AM412" s="368">
        <f>+AO412</f>
        <v>0</v>
      </c>
      <c r="AN412" s="586" t="s">
        <v>1823</v>
      </c>
      <c r="AO412" s="608">
        <v>0</v>
      </c>
      <c r="AP412" s="607">
        <v>0</v>
      </c>
      <c r="AQ412" s="239">
        <f>+AS412</f>
        <v>0</v>
      </c>
      <c r="AR412" s="242" t="s">
        <v>1823</v>
      </c>
      <c r="AS412" s="329">
        <v>0</v>
      </c>
      <c r="AT412" s="330">
        <v>0</v>
      </c>
      <c r="AU412" s="241">
        <v>0</v>
      </c>
      <c r="AV412" s="242" t="s">
        <v>1823</v>
      </c>
      <c r="AW412" s="241">
        <v>0</v>
      </c>
      <c r="AX412" s="242" t="s">
        <v>1823</v>
      </c>
      <c r="AY412" s="241">
        <v>0</v>
      </c>
      <c r="AZ412" s="242" t="s">
        <v>1823</v>
      </c>
      <c r="BA412" s="241">
        <v>0</v>
      </c>
      <c r="BB412" s="242" t="s">
        <v>1823</v>
      </c>
      <c r="BC412" s="241">
        <v>0</v>
      </c>
      <c r="BD412" s="242" t="s">
        <v>1823</v>
      </c>
      <c r="BE412" s="337">
        <v>0</v>
      </c>
      <c r="BF412" s="337">
        <v>0</v>
      </c>
      <c r="BG412" s="241">
        <v>0</v>
      </c>
      <c r="BH412" s="242" t="s">
        <v>1823</v>
      </c>
      <c r="BI412" s="337">
        <v>0</v>
      </c>
      <c r="BJ412" s="338">
        <v>0</v>
      </c>
      <c r="BK412" s="241">
        <v>0</v>
      </c>
      <c r="BL412" s="242" t="s">
        <v>1823</v>
      </c>
      <c r="BM412" s="241">
        <v>0</v>
      </c>
      <c r="BN412" s="242" t="s">
        <v>1823</v>
      </c>
      <c r="BO412" s="323"/>
      <c r="BP412" s="331"/>
      <c r="BQ412" s="332"/>
      <c r="BR412" s="331"/>
      <c r="BS412" s="332"/>
      <c r="BT412" s="331"/>
      <c r="BU412" s="332"/>
      <c r="BV412" s="331"/>
      <c r="BW412" s="332"/>
      <c r="BX412" s="331"/>
      <c r="BY412" s="332"/>
      <c r="BZ412" s="331"/>
      <c r="CA412" s="332"/>
      <c r="CB412" s="250"/>
      <c r="CC412" s="357"/>
      <c r="CD412" s="357"/>
      <c r="CE412" s="237"/>
      <c r="CF412" s="236"/>
      <c r="CQ412" s="240">
        <f t="shared" si="1918"/>
        <v>2</v>
      </c>
      <c r="CT412" s="437">
        <f t="shared" si="1828"/>
        <v>0</v>
      </c>
      <c r="CU412" s="437">
        <f t="shared" si="1920"/>
        <v>0</v>
      </c>
      <c r="CV412" s="437">
        <f t="shared" si="1860"/>
        <v>0</v>
      </c>
      <c r="CW412" s="437">
        <f t="shared" si="1861"/>
        <v>0</v>
      </c>
      <c r="CX412" s="437">
        <f t="shared" si="1830"/>
        <v>0</v>
      </c>
      <c r="CY412" s="437">
        <f t="shared" si="1862"/>
        <v>0</v>
      </c>
      <c r="CZ412" s="437">
        <f t="shared" si="1831"/>
        <v>0</v>
      </c>
      <c r="DA412" s="437">
        <f t="shared" si="1832"/>
        <v>0</v>
      </c>
      <c r="DB412" s="437">
        <f t="shared" si="1921"/>
        <v>2</v>
      </c>
      <c r="DC412" s="437">
        <f t="shared" si="1922"/>
        <v>2</v>
      </c>
      <c r="DD412" s="437">
        <f t="shared" si="1835"/>
        <v>2</v>
      </c>
      <c r="DE412" s="437">
        <f t="shared" si="1836"/>
        <v>2</v>
      </c>
      <c r="DF412" s="437">
        <f t="shared" si="1837"/>
        <v>1</v>
      </c>
      <c r="DG412" s="496">
        <f t="shared" si="1838"/>
        <v>0</v>
      </c>
      <c r="DH412" s="496">
        <f t="shared" si="1839"/>
        <v>0</v>
      </c>
      <c r="DI412" s="496">
        <f t="shared" si="1919"/>
        <v>0</v>
      </c>
      <c r="DJ412" s="496">
        <f t="shared" si="1947"/>
        <v>0</v>
      </c>
      <c r="DK412" s="437">
        <f t="shared" si="1842"/>
        <v>0</v>
      </c>
      <c r="DL412" s="633"/>
      <c r="DM412" s="633"/>
      <c r="DN412" s="51" t="s">
        <v>1504</v>
      </c>
      <c r="DO412" s="447" t="e">
        <f t="shared" si="1665"/>
        <v>#VALUE!</v>
      </c>
      <c r="DP412" s="447" t="e">
        <f t="shared" si="1666"/>
        <v>#VALUE!</v>
      </c>
      <c r="DQ412" s="447" t="e">
        <f t="shared" si="1667"/>
        <v>#VALUE!</v>
      </c>
      <c r="DR412" s="447" t="e">
        <f t="shared" si="1668"/>
        <v>#VALUE!</v>
      </c>
      <c r="DS412" s="447" t="e">
        <f t="shared" si="1669"/>
        <v>#VALUE!</v>
      </c>
      <c r="DT412" s="447" t="e">
        <f t="shared" si="1670"/>
        <v>#VALUE!</v>
      </c>
      <c r="DU412" s="447" t="e">
        <f t="shared" si="1671"/>
        <v>#REF!</v>
      </c>
      <c r="DV412" s="447" t="e">
        <f t="shared" si="1672"/>
        <v>#REF!</v>
      </c>
      <c r="DW412" s="447" t="e">
        <f t="shared" si="1673"/>
        <v>#REF!</v>
      </c>
      <c r="DX412" s="447" t="e">
        <f t="shared" si="1674"/>
        <v>#REF!</v>
      </c>
      <c r="DY412" s="447" t="e">
        <f t="shared" si="1675"/>
        <v>#REF!</v>
      </c>
      <c r="DZ412" s="447" t="e">
        <f t="shared" si="1676"/>
        <v>#REF!</v>
      </c>
      <c r="EA412" s="447" t="e">
        <f t="shared" si="1677"/>
        <v>#VALUE!</v>
      </c>
      <c r="EB412" s="447" t="e">
        <f t="shared" si="1678"/>
        <v>#REF!</v>
      </c>
      <c r="EC412" s="447" t="e">
        <f t="shared" si="1679"/>
        <v>#VALUE!</v>
      </c>
      <c r="ED412" s="447" t="e">
        <f t="shared" si="1680"/>
        <v>#REF!</v>
      </c>
      <c r="EE412" s="240" t="e">
        <f t="shared" si="1681"/>
        <v>#REF!</v>
      </c>
    </row>
    <row r="413" spans="1:135" ht="16.5">
      <c r="A413" s="51" t="s">
        <v>1472</v>
      </c>
      <c r="B413" s="216" t="s">
        <v>31</v>
      </c>
      <c r="D413" s="222" t="s">
        <v>1140</v>
      </c>
      <c r="E413" s="216" t="s">
        <v>1040</v>
      </c>
      <c r="F413" s="222" t="s">
        <v>1140</v>
      </c>
      <c r="G413" s="411" t="s">
        <v>80</v>
      </c>
      <c r="H413" s="239">
        <f>+J413</f>
        <v>35</v>
      </c>
      <c r="I413" s="242" t="s">
        <v>1823</v>
      </c>
      <c r="J413" s="225">
        <v>35</v>
      </c>
      <c r="K413" s="227">
        <v>0</v>
      </c>
      <c r="L413" s="441">
        <f>+J413</f>
        <v>35</v>
      </c>
      <c r="M413" s="443" t="s">
        <v>1823</v>
      </c>
      <c r="N413" s="241">
        <f t="shared" ref="N413" si="1950">+P413</f>
        <v>32</v>
      </c>
      <c r="O413" s="242" t="s">
        <v>1823</v>
      </c>
      <c r="P413" s="241">
        <f t="shared" ref="P413" si="1951">+R413</f>
        <v>32</v>
      </c>
      <c r="Q413" s="242" t="s">
        <v>1823</v>
      </c>
      <c r="R413" s="241">
        <f t="shared" ref="R413" si="1952">+T413</f>
        <v>32</v>
      </c>
      <c r="S413" s="242" t="s">
        <v>1823</v>
      </c>
      <c r="T413" s="225">
        <v>32</v>
      </c>
      <c r="U413" s="226">
        <v>0</v>
      </c>
      <c r="V413" s="529">
        <f>+X413</f>
        <v>31</v>
      </c>
      <c r="W413" s="530" t="s">
        <v>1823</v>
      </c>
      <c r="X413" s="226">
        <v>31</v>
      </c>
      <c r="Y413" s="226">
        <v>0</v>
      </c>
      <c r="Z413" s="542">
        <v>36</v>
      </c>
      <c r="AA413" s="551">
        <v>0</v>
      </c>
      <c r="AB413" s="279">
        <v>37</v>
      </c>
      <c r="AC413" s="321">
        <v>0</v>
      </c>
      <c r="AD413" s="285">
        <v>29</v>
      </c>
      <c r="AE413" s="321">
        <v>0</v>
      </c>
      <c r="AF413" s="441">
        <f>+AD413</f>
        <v>29</v>
      </c>
      <c r="AG413" s="481" t="s">
        <v>1823</v>
      </c>
      <c r="AH413" s="536">
        <f>+AF413</f>
        <v>29</v>
      </c>
      <c r="AI413" s="539" t="s">
        <v>1823</v>
      </c>
      <c r="AJ413" s="374"/>
      <c r="AK413" s="529">
        <f>+AM413</f>
        <v>20</v>
      </c>
      <c r="AL413" s="530" t="s">
        <v>1823</v>
      </c>
      <c r="AM413" s="226">
        <v>20</v>
      </c>
      <c r="AN413" s="226">
        <v>0</v>
      </c>
      <c r="AO413" s="523">
        <v>31</v>
      </c>
      <c r="AP413" s="524">
        <v>0</v>
      </c>
      <c r="AQ413" s="239">
        <f>+AS413</f>
        <v>5</v>
      </c>
      <c r="AR413" s="242" t="s">
        <v>1823</v>
      </c>
      <c r="AS413" s="229">
        <v>5</v>
      </c>
      <c r="AT413" s="230">
        <v>0</v>
      </c>
      <c r="AU413" s="229">
        <v>6</v>
      </c>
      <c r="AV413" s="230">
        <v>0</v>
      </c>
      <c r="AW413" s="229">
        <v>6</v>
      </c>
      <c r="AX413" s="229">
        <v>0</v>
      </c>
      <c r="AY413" s="241">
        <f t="shared" ref="AY413:BK414" si="1953">+AW413</f>
        <v>6</v>
      </c>
      <c r="AZ413" s="242" t="s">
        <v>1823</v>
      </c>
      <c r="BA413" s="241">
        <f t="shared" si="1953"/>
        <v>6</v>
      </c>
      <c r="BB413" s="242" t="s">
        <v>1823</v>
      </c>
      <c r="BC413" s="241">
        <f t="shared" si="1953"/>
        <v>6</v>
      </c>
      <c r="BD413" s="242" t="s">
        <v>1823</v>
      </c>
      <c r="BE413" s="241">
        <f t="shared" si="1953"/>
        <v>6</v>
      </c>
      <c r="BF413" s="242" t="s">
        <v>1823</v>
      </c>
      <c r="BG413" s="241">
        <f t="shared" si="1953"/>
        <v>6</v>
      </c>
      <c r="BH413" s="242" t="s">
        <v>1823</v>
      </c>
      <c r="BI413" s="241">
        <f t="shared" si="1953"/>
        <v>6</v>
      </c>
      <c r="BJ413" s="242" t="s">
        <v>1823</v>
      </c>
      <c r="BK413" s="241">
        <f t="shared" si="1953"/>
        <v>6</v>
      </c>
      <c r="BL413" s="242" t="s">
        <v>1823</v>
      </c>
      <c r="BM413" s="229">
        <v>3</v>
      </c>
      <c r="BN413" s="229">
        <v>0</v>
      </c>
      <c r="BO413" s="247"/>
      <c r="BP413" s="248"/>
      <c r="BQ413" s="249"/>
      <c r="BR413" s="248"/>
      <c r="BS413" s="249"/>
      <c r="BT413" s="248"/>
      <c r="BU413" s="249"/>
      <c r="BV413" s="248"/>
      <c r="BW413" s="249"/>
      <c r="BX413" s="248">
        <v>7</v>
      </c>
      <c r="BY413" s="249"/>
      <c r="BZ413" s="248"/>
      <c r="CA413" s="249"/>
      <c r="CB413" s="250" t="s">
        <v>265</v>
      </c>
      <c r="CC413" s="237" t="s">
        <v>697</v>
      </c>
      <c r="CE413" s="226"/>
      <c r="CF413" s="227"/>
      <c r="CQ413" s="240">
        <f t="shared" si="1918"/>
        <v>37</v>
      </c>
      <c r="CT413" s="437">
        <f t="shared" si="1828"/>
        <v>35</v>
      </c>
      <c r="CU413" s="437">
        <f t="shared" si="1920"/>
        <v>35</v>
      </c>
      <c r="CV413" s="437">
        <f t="shared" si="1860"/>
        <v>35</v>
      </c>
      <c r="CW413" s="437">
        <f t="shared" si="1861"/>
        <v>32</v>
      </c>
      <c r="CX413" s="437">
        <f t="shared" ref="CX413:CX439" si="1954">IF(Q413="nd",+P413,+P413+Q413)</f>
        <v>32</v>
      </c>
      <c r="CY413" s="437">
        <f t="shared" si="1862"/>
        <v>32</v>
      </c>
      <c r="CZ413" s="437">
        <f t="shared" ref="CZ413:CZ439" si="1955">IF(U413="nd",+T413,+T413+U413)</f>
        <v>32</v>
      </c>
      <c r="DA413" s="437">
        <f t="shared" ref="DA413:DA439" si="1956">IF(W413="nd",+V413,+V413+W413)</f>
        <v>31</v>
      </c>
      <c r="DB413" s="437">
        <f t="shared" si="1921"/>
        <v>31</v>
      </c>
      <c r="DC413" s="437">
        <f t="shared" si="1922"/>
        <v>36</v>
      </c>
      <c r="DD413" s="437">
        <f t="shared" si="1835"/>
        <v>37</v>
      </c>
      <c r="DE413" s="437">
        <f t="shared" ref="DE413:DE439" si="1957">IF(AE413="nd",+AD413,+AD413+AE413)</f>
        <v>29</v>
      </c>
      <c r="DF413" s="437">
        <f t="shared" ref="DF413:DF439" si="1958">IF(AG413="nd",+AF413,+AF413+AG413)</f>
        <v>29</v>
      </c>
      <c r="DG413" s="496">
        <f t="shared" ref="DG413:DG439" si="1959">IF(AI413="nd",+AH413,+AH413+AI413)</f>
        <v>29</v>
      </c>
      <c r="DH413" s="496">
        <f t="shared" ref="DH413:DH439" si="1960">IF(AL413="nd",+AK413,+AK413+AL413)</f>
        <v>20</v>
      </c>
      <c r="DI413" s="496">
        <f t="shared" si="1919"/>
        <v>20</v>
      </c>
      <c r="DJ413" s="496">
        <f t="shared" si="1947"/>
        <v>31</v>
      </c>
      <c r="DK413" s="437">
        <f t="shared" ref="DK413:DK439" si="1961">IF(AR413="nd",+AQ413,+AQ413+AR413)</f>
        <v>5</v>
      </c>
      <c r="DL413" s="633"/>
      <c r="DM413" s="633"/>
      <c r="DO413" s="447" t="e">
        <f t="shared" si="1665"/>
        <v>#VALUE!</v>
      </c>
      <c r="DP413" s="447" t="e">
        <f t="shared" si="1666"/>
        <v>#VALUE!</v>
      </c>
      <c r="DQ413" s="447" t="e">
        <f t="shared" si="1667"/>
        <v>#VALUE!</v>
      </c>
      <c r="DR413" s="447" t="e">
        <f t="shared" si="1668"/>
        <v>#VALUE!</v>
      </c>
      <c r="DS413" s="447" t="e">
        <f t="shared" si="1669"/>
        <v>#VALUE!</v>
      </c>
      <c r="DT413" s="447" t="e">
        <f t="shared" si="1670"/>
        <v>#VALUE!</v>
      </c>
      <c r="DU413" s="447" t="e">
        <f t="shared" si="1671"/>
        <v>#REF!</v>
      </c>
      <c r="DV413" s="447" t="e">
        <f t="shared" si="1672"/>
        <v>#REF!</v>
      </c>
      <c r="DW413" s="447" t="e">
        <f t="shared" si="1673"/>
        <v>#REF!</v>
      </c>
      <c r="DX413" s="447" t="e">
        <f t="shared" si="1674"/>
        <v>#REF!</v>
      </c>
      <c r="DY413" s="447" t="e">
        <f t="shared" si="1675"/>
        <v>#REF!</v>
      </c>
      <c r="DZ413" s="447" t="e">
        <f t="shared" si="1676"/>
        <v>#REF!</v>
      </c>
      <c r="EA413" s="447" t="e">
        <f t="shared" si="1677"/>
        <v>#VALUE!</v>
      </c>
      <c r="EB413" s="447" t="e">
        <f t="shared" si="1678"/>
        <v>#REF!</v>
      </c>
      <c r="EC413" s="447" t="e">
        <f t="shared" si="1679"/>
        <v>#VALUE!</v>
      </c>
      <c r="ED413" s="447" t="e">
        <f t="shared" si="1680"/>
        <v>#REF!</v>
      </c>
      <c r="EE413" s="240" t="e">
        <f t="shared" si="1681"/>
        <v>#REF!</v>
      </c>
    </row>
    <row r="414" spans="1:135" ht="16.5">
      <c r="A414" s="216" t="s">
        <v>85</v>
      </c>
      <c r="B414" s="216" t="s">
        <v>31</v>
      </c>
      <c r="D414" s="222" t="s">
        <v>1140</v>
      </c>
      <c r="E414" s="216" t="s">
        <v>1040</v>
      </c>
      <c r="F414" s="222" t="s">
        <v>1140</v>
      </c>
      <c r="G414" s="411" t="s">
        <v>1638</v>
      </c>
      <c r="H414" s="239" t="s">
        <v>85</v>
      </c>
      <c r="I414" s="320"/>
      <c r="J414" s="225"/>
      <c r="K414" s="227"/>
      <c r="L414" s="241"/>
      <c r="M414" s="253"/>
      <c r="N414" s="239"/>
      <c r="O414" s="253"/>
      <c r="P414" s="241"/>
      <c r="Q414" s="253"/>
      <c r="R414" s="241"/>
      <c r="S414" s="253"/>
      <c r="T414" s="239"/>
      <c r="U414" s="239"/>
      <c r="V414" s="523"/>
      <c r="W414" s="524"/>
      <c r="X414" s="224"/>
      <c r="Y414" s="226"/>
      <c r="Z414" s="651"/>
      <c r="AA414" s="652"/>
      <c r="AB414" s="279" t="s">
        <v>85</v>
      </c>
      <c r="AC414" s="284"/>
      <c r="AD414" s="283"/>
      <c r="AE414" s="284"/>
      <c r="AF414" s="400"/>
      <c r="AG414" s="256"/>
      <c r="AH414" s="542">
        <v>0</v>
      </c>
      <c r="AI414" s="551">
        <v>0</v>
      </c>
      <c r="AJ414" s="374"/>
      <c r="AK414" s="529">
        <v>0</v>
      </c>
      <c r="AL414" s="530" t="s">
        <v>1823</v>
      </c>
      <c r="AM414" s="611" t="s">
        <v>85</v>
      </c>
      <c r="AN414" s="226">
        <v>0</v>
      </c>
      <c r="AO414" s="523">
        <v>0</v>
      </c>
      <c r="AP414" s="524">
        <v>0</v>
      </c>
      <c r="AQ414" s="239">
        <f t="shared" ref="AQ414:AQ430" si="1962">+AS414</f>
        <v>0</v>
      </c>
      <c r="AR414" s="242" t="s">
        <v>1823</v>
      </c>
      <c r="AS414" s="229">
        <v>0</v>
      </c>
      <c r="AT414" s="230">
        <v>0</v>
      </c>
      <c r="AU414" s="229">
        <v>0</v>
      </c>
      <c r="AV414" s="230">
        <v>0</v>
      </c>
      <c r="AW414" s="229">
        <v>0</v>
      </c>
      <c r="AX414" s="229">
        <v>0</v>
      </c>
      <c r="AY414" s="241">
        <f t="shared" si="1953"/>
        <v>0</v>
      </c>
      <c r="AZ414" s="242" t="s">
        <v>1823</v>
      </c>
      <c r="BA414" s="241">
        <f t="shared" si="1953"/>
        <v>0</v>
      </c>
      <c r="BB414" s="242" t="s">
        <v>1823</v>
      </c>
      <c r="BC414" s="241">
        <f t="shared" si="1953"/>
        <v>0</v>
      </c>
      <c r="BD414" s="242" t="s">
        <v>1823</v>
      </c>
      <c r="BE414" s="241">
        <f t="shared" si="1953"/>
        <v>0</v>
      </c>
      <c r="BF414" s="242" t="s">
        <v>1823</v>
      </c>
      <c r="BG414" s="241">
        <f t="shared" si="1953"/>
        <v>0</v>
      </c>
      <c r="BH414" s="242" t="s">
        <v>1823</v>
      </c>
      <c r="BI414" s="241">
        <f t="shared" si="1953"/>
        <v>0</v>
      </c>
      <c r="BJ414" s="242" t="s">
        <v>1823</v>
      </c>
      <c r="BK414" s="241">
        <f t="shared" si="1953"/>
        <v>0</v>
      </c>
      <c r="BL414" s="242" t="s">
        <v>1823</v>
      </c>
      <c r="BM414" s="229">
        <v>0</v>
      </c>
      <c r="BN414" s="229">
        <v>0</v>
      </c>
      <c r="BO414" s="247"/>
      <c r="BP414" s="248"/>
      <c r="BQ414" s="249"/>
      <c r="BR414" s="248"/>
      <c r="BS414" s="249"/>
      <c r="BT414" s="248"/>
      <c r="BU414" s="249"/>
      <c r="BV414" s="248"/>
      <c r="BW414" s="249"/>
      <c r="BX414" s="248"/>
      <c r="BY414" s="249"/>
      <c r="BZ414" s="248"/>
      <c r="CA414" s="249"/>
      <c r="CB414" s="236" t="s">
        <v>1217</v>
      </c>
      <c r="CE414" s="226"/>
      <c r="CF414" s="227"/>
      <c r="CQ414" s="240">
        <f t="shared" si="1918"/>
        <v>0</v>
      </c>
      <c r="CT414" s="437"/>
      <c r="CU414" s="437">
        <f t="shared" si="1920"/>
        <v>0</v>
      </c>
      <c r="CV414" s="437">
        <f t="shared" si="1860"/>
        <v>0</v>
      </c>
      <c r="CW414" s="437">
        <f t="shared" si="1861"/>
        <v>0</v>
      </c>
      <c r="CX414" s="437">
        <f t="shared" si="1954"/>
        <v>0</v>
      </c>
      <c r="CY414" s="437">
        <f t="shared" si="1862"/>
        <v>0</v>
      </c>
      <c r="CZ414" s="437">
        <f t="shared" si="1955"/>
        <v>0</v>
      </c>
      <c r="DA414" s="437">
        <f t="shared" si="1956"/>
        <v>0</v>
      </c>
      <c r="DB414" s="437">
        <f t="shared" si="1921"/>
        <v>0</v>
      </c>
      <c r="DC414" s="437">
        <f t="shared" si="1922"/>
        <v>0</v>
      </c>
      <c r="DD414" s="437"/>
      <c r="DE414" s="437">
        <f t="shared" si="1957"/>
        <v>0</v>
      </c>
      <c r="DF414" s="437">
        <f t="shared" si="1958"/>
        <v>0</v>
      </c>
      <c r="DG414" s="496">
        <f t="shared" si="1959"/>
        <v>0</v>
      </c>
      <c r="DH414" s="496">
        <f t="shared" si="1960"/>
        <v>0</v>
      </c>
      <c r="DI414" s="496"/>
      <c r="DJ414" s="496">
        <f t="shared" si="1947"/>
        <v>0</v>
      </c>
      <c r="DK414" s="437">
        <f t="shared" si="1961"/>
        <v>0</v>
      </c>
      <c r="DL414" s="633"/>
      <c r="DM414" s="633"/>
      <c r="DO414" s="447" t="e">
        <f t="shared" si="1665"/>
        <v>#VALUE!</v>
      </c>
      <c r="DP414" s="447" t="e">
        <f t="shared" si="1666"/>
        <v>#VALUE!</v>
      </c>
      <c r="DQ414" s="447" t="e">
        <f t="shared" si="1667"/>
        <v>#VALUE!</v>
      </c>
      <c r="DR414" s="447" t="e">
        <f t="shared" si="1668"/>
        <v>#VALUE!</v>
      </c>
      <c r="DS414" s="447" t="e">
        <f t="shared" si="1669"/>
        <v>#VALUE!</v>
      </c>
      <c r="DT414" s="447" t="e">
        <f t="shared" si="1670"/>
        <v>#VALUE!</v>
      </c>
      <c r="DU414" s="447" t="e">
        <f t="shared" si="1671"/>
        <v>#REF!</v>
      </c>
      <c r="DV414" s="447" t="e">
        <f t="shared" si="1672"/>
        <v>#REF!</v>
      </c>
      <c r="DW414" s="447" t="e">
        <f t="shared" si="1673"/>
        <v>#REF!</v>
      </c>
      <c r="DX414" s="447" t="e">
        <f t="shared" si="1674"/>
        <v>#REF!</v>
      </c>
      <c r="DY414" s="447" t="e">
        <f t="shared" si="1675"/>
        <v>#REF!</v>
      </c>
      <c r="DZ414" s="447" t="e">
        <f t="shared" si="1676"/>
        <v>#REF!</v>
      </c>
      <c r="EA414" s="447" t="e">
        <f t="shared" si="1677"/>
        <v>#VALUE!</v>
      </c>
      <c r="EB414" s="447" t="e">
        <f t="shared" si="1678"/>
        <v>#REF!</v>
      </c>
      <c r="EC414" s="447" t="e">
        <f t="shared" si="1679"/>
        <v>#VALUE!</v>
      </c>
      <c r="ED414" s="447" t="e">
        <f t="shared" si="1680"/>
        <v>#REF!</v>
      </c>
      <c r="EE414" s="240" t="e">
        <f t="shared" si="1681"/>
        <v>#REF!</v>
      </c>
    </row>
    <row r="415" spans="1:135" ht="16.5">
      <c r="A415" s="216" t="s">
        <v>1227</v>
      </c>
      <c r="B415" s="216" t="s">
        <v>31</v>
      </c>
      <c r="D415" s="222" t="s">
        <v>1140</v>
      </c>
      <c r="E415" s="216" t="s">
        <v>1040</v>
      </c>
      <c r="F415" s="222" t="s">
        <v>1140</v>
      </c>
      <c r="G415" s="411" t="s">
        <v>1639</v>
      </c>
      <c r="H415" s="225">
        <v>0</v>
      </c>
      <c r="I415" s="227">
        <v>0</v>
      </c>
      <c r="J415" s="225">
        <v>0</v>
      </c>
      <c r="K415" s="227">
        <v>0</v>
      </c>
      <c r="L415" s="225">
        <v>0</v>
      </c>
      <c r="M415" s="227">
        <v>0</v>
      </c>
      <c r="N415" s="239">
        <f t="shared" ref="N415:N430" si="1963">+P415</f>
        <v>0</v>
      </c>
      <c r="O415" s="242" t="s">
        <v>1823</v>
      </c>
      <c r="P415" s="241">
        <f t="shared" ref="L415:P431" si="1964">+R415</f>
        <v>0</v>
      </c>
      <c r="Q415" s="242" t="s">
        <v>1823</v>
      </c>
      <c r="R415" s="241">
        <f>+V415</f>
        <v>0</v>
      </c>
      <c r="S415" s="242" t="s">
        <v>1823</v>
      </c>
      <c r="T415" s="225">
        <v>0</v>
      </c>
      <c r="U415" s="226">
        <v>0</v>
      </c>
      <c r="V415" s="529">
        <v>0</v>
      </c>
      <c r="W415" s="530" t="s">
        <v>1823</v>
      </c>
      <c r="X415" s="226">
        <v>0</v>
      </c>
      <c r="Y415" s="226">
        <v>0</v>
      </c>
      <c r="Z415" s="542" t="s">
        <v>85</v>
      </c>
      <c r="AA415" s="551">
        <v>0</v>
      </c>
      <c r="AB415" s="279">
        <v>0</v>
      </c>
      <c r="AC415" s="284">
        <v>0</v>
      </c>
      <c r="AD415" s="283">
        <v>0</v>
      </c>
      <c r="AE415" s="284">
        <v>0</v>
      </c>
      <c r="AF415" s="400">
        <v>0</v>
      </c>
      <c r="AG415" s="256" t="s">
        <v>1823</v>
      </c>
      <c r="AH415" s="542">
        <v>0</v>
      </c>
      <c r="AI415" s="551">
        <v>0</v>
      </c>
      <c r="AJ415" s="374"/>
      <c r="AK415" s="529">
        <v>0</v>
      </c>
      <c r="AL415" s="530" t="s">
        <v>1823</v>
      </c>
      <c r="AM415" s="226">
        <v>0</v>
      </c>
      <c r="AN415" s="226">
        <v>0</v>
      </c>
      <c r="AO415" s="523">
        <v>7</v>
      </c>
      <c r="AP415" s="524">
        <v>0</v>
      </c>
      <c r="AQ415" s="239">
        <f t="shared" si="1962"/>
        <v>0</v>
      </c>
      <c r="AR415" s="242" t="s">
        <v>1823</v>
      </c>
      <c r="AS415" s="229">
        <v>0</v>
      </c>
      <c r="AT415" s="230">
        <v>0</v>
      </c>
      <c r="AU415" s="229">
        <v>0</v>
      </c>
      <c r="AV415" s="230">
        <v>0</v>
      </c>
      <c r="AW415" s="229">
        <v>2</v>
      </c>
      <c r="AX415" s="229">
        <v>0</v>
      </c>
      <c r="AY415" s="241">
        <f>+AW415</f>
        <v>2</v>
      </c>
      <c r="AZ415" s="242" t="s">
        <v>1823</v>
      </c>
      <c r="BA415" s="241">
        <f>+AY415</f>
        <v>2</v>
      </c>
      <c r="BB415" s="242" t="s">
        <v>1823</v>
      </c>
      <c r="BC415" s="241">
        <f>+BA415</f>
        <v>2</v>
      </c>
      <c r="BD415" s="242" t="s">
        <v>1823</v>
      </c>
      <c r="BE415" s="241">
        <f>+BC415</f>
        <v>2</v>
      </c>
      <c r="BF415" s="242" t="s">
        <v>1823</v>
      </c>
      <c r="BG415" s="241">
        <f>+BE415</f>
        <v>2</v>
      </c>
      <c r="BH415" s="242" t="s">
        <v>1823</v>
      </c>
      <c r="BI415" s="241">
        <f>+BG415</f>
        <v>2</v>
      </c>
      <c r="BJ415" s="242" t="s">
        <v>1823</v>
      </c>
      <c r="BK415" s="241">
        <f>+BI415</f>
        <v>2</v>
      </c>
      <c r="BL415" s="242" t="s">
        <v>1823</v>
      </c>
      <c r="BM415" s="229">
        <v>8</v>
      </c>
      <c r="BN415" s="229">
        <v>0</v>
      </c>
      <c r="BO415" s="247"/>
      <c r="BP415" s="248"/>
      <c r="BQ415" s="249"/>
      <c r="BR415" s="248"/>
      <c r="BS415" s="249"/>
      <c r="BT415" s="248"/>
      <c r="BU415" s="249"/>
      <c r="BV415" s="248"/>
      <c r="BW415" s="249"/>
      <c r="BX415" s="248"/>
      <c r="BY415" s="249"/>
      <c r="BZ415" s="248"/>
      <c r="CA415" s="249"/>
      <c r="CB415" s="236"/>
      <c r="CE415" s="226"/>
      <c r="CF415" s="227"/>
      <c r="CQ415" s="240">
        <f t="shared" si="1918"/>
        <v>0</v>
      </c>
      <c r="CT415" s="437">
        <f t="shared" ref="CT415:CT439" si="1965">IF(I415="nd",+H415,+H415+I415)</f>
        <v>0</v>
      </c>
      <c r="CU415" s="437">
        <f t="shared" si="1920"/>
        <v>0</v>
      </c>
      <c r="CV415" s="437">
        <f t="shared" si="1860"/>
        <v>0</v>
      </c>
      <c r="CW415" s="437">
        <f t="shared" si="1861"/>
        <v>0</v>
      </c>
      <c r="CX415" s="437">
        <f t="shared" si="1954"/>
        <v>0</v>
      </c>
      <c r="CY415" s="437">
        <f t="shared" si="1862"/>
        <v>0</v>
      </c>
      <c r="CZ415" s="437">
        <f t="shared" si="1955"/>
        <v>0</v>
      </c>
      <c r="DA415" s="437">
        <f t="shared" si="1956"/>
        <v>0</v>
      </c>
      <c r="DB415" s="437">
        <f t="shared" si="1921"/>
        <v>0</v>
      </c>
      <c r="DC415" s="437"/>
      <c r="DD415" s="437">
        <f>IF(AC415="nd",+AB415,+AB415+AC415)</f>
        <v>0</v>
      </c>
      <c r="DE415" s="437">
        <f t="shared" si="1957"/>
        <v>0</v>
      </c>
      <c r="DF415" s="437">
        <f t="shared" si="1958"/>
        <v>0</v>
      </c>
      <c r="DG415" s="496">
        <f t="shared" si="1959"/>
        <v>0</v>
      </c>
      <c r="DH415" s="496">
        <f t="shared" si="1960"/>
        <v>0</v>
      </c>
      <c r="DI415" s="496">
        <f t="shared" ref="DI415:DI439" si="1966">IF(AN415="nd",+AM415,+AM415+AN415)</f>
        <v>0</v>
      </c>
      <c r="DJ415" s="496">
        <f t="shared" si="1947"/>
        <v>7</v>
      </c>
      <c r="DK415" s="437">
        <f t="shared" si="1961"/>
        <v>0</v>
      </c>
      <c r="DL415" s="633"/>
      <c r="DM415" s="633"/>
      <c r="DO415" s="447" t="e">
        <f t="shared" si="1665"/>
        <v>#VALUE!</v>
      </c>
      <c r="DP415" s="447" t="e">
        <f t="shared" si="1666"/>
        <v>#VALUE!</v>
      </c>
      <c r="DQ415" s="447" t="e">
        <f t="shared" si="1667"/>
        <v>#VALUE!</v>
      </c>
      <c r="DR415" s="447" t="e">
        <f t="shared" si="1668"/>
        <v>#VALUE!</v>
      </c>
      <c r="DS415" s="447" t="e">
        <f t="shared" si="1669"/>
        <v>#VALUE!</v>
      </c>
      <c r="DT415" s="447" t="e">
        <f t="shared" si="1670"/>
        <v>#VALUE!</v>
      </c>
      <c r="DU415" s="447" t="e">
        <f t="shared" si="1671"/>
        <v>#REF!</v>
      </c>
      <c r="DV415" s="447" t="e">
        <f t="shared" si="1672"/>
        <v>#REF!</v>
      </c>
      <c r="DW415" s="447" t="e">
        <f t="shared" si="1673"/>
        <v>#REF!</v>
      </c>
      <c r="DX415" s="447" t="e">
        <f t="shared" si="1674"/>
        <v>#REF!</v>
      </c>
      <c r="DY415" s="447" t="e">
        <f t="shared" si="1675"/>
        <v>#REF!</v>
      </c>
      <c r="DZ415" s="447" t="e">
        <f t="shared" si="1676"/>
        <v>#REF!</v>
      </c>
      <c r="EA415" s="447" t="e">
        <f t="shared" si="1677"/>
        <v>#VALUE!</v>
      </c>
      <c r="EB415" s="447" t="e">
        <f t="shared" si="1678"/>
        <v>#REF!</v>
      </c>
      <c r="EC415" s="447" t="e">
        <f t="shared" si="1679"/>
        <v>#VALUE!</v>
      </c>
      <c r="ED415" s="447" t="e">
        <f t="shared" si="1680"/>
        <v>#REF!</v>
      </c>
      <c r="EE415" s="240" t="e">
        <f t="shared" si="1681"/>
        <v>#REF!</v>
      </c>
    </row>
    <row r="416" spans="1:135" ht="16.5">
      <c r="A416" s="216" t="s">
        <v>1227</v>
      </c>
      <c r="B416" s="216" t="s">
        <v>31</v>
      </c>
      <c r="D416" s="222" t="s">
        <v>1140</v>
      </c>
      <c r="E416" s="216" t="s">
        <v>1040</v>
      </c>
      <c r="F416" s="222" t="s">
        <v>1140</v>
      </c>
      <c r="G416" s="411" t="s">
        <v>1160</v>
      </c>
      <c r="H416" s="239">
        <v>3</v>
      </c>
      <c r="I416" s="242" t="s">
        <v>1823</v>
      </c>
      <c r="J416" s="225">
        <v>3</v>
      </c>
      <c r="K416" s="227">
        <v>0</v>
      </c>
      <c r="L416" s="560">
        <f>+J416</f>
        <v>3</v>
      </c>
      <c r="M416" s="559" t="s">
        <v>1823</v>
      </c>
      <c r="N416" s="241">
        <f t="shared" si="1963"/>
        <v>2</v>
      </c>
      <c r="O416" s="242" t="s">
        <v>1823</v>
      </c>
      <c r="P416" s="241">
        <f t="shared" si="1964"/>
        <v>2</v>
      </c>
      <c r="Q416" s="242" t="s">
        <v>1823</v>
      </c>
      <c r="R416" s="241">
        <f>+T416</f>
        <v>2</v>
      </c>
      <c r="S416" s="242" t="s">
        <v>1823</v>
      </c>
      <c r="T416" s="225">
        <v>2</v>
      </c>
      <c r="U416" s="226">
        <v>0</v>
      </c>
      <c r="V416" s="529">
        <f>+T416</f>
        <v>2</v>
      </c>
      <c r="W416" s="530" t="s">
        <v>1823</v>
      </c>
      <c r="X416" s="239">
        <f>+V416</f>
        <v>2</v>
      </c>
      <c r="Y416" s="252" t="s">
        <v>1823</v>
      </c>
      <c r="Z416" s="529">
        <f>+X416</f>
        <v>2</v>
      </c>
      <c r="AA416" s="645" t="s">
        <v>1823</v>
      </c>
      <c r="AB416" s="257" t="s">
        <v>85</v>
      </c>
      <c r="AC416" s="490" t="s">
        <v>1823</v>
      </c>
      <c r="AD416" s="285">
        <v>0</v>
      </c>
      <c r="AE416" s="321">
        <v>0</v>
      </c>
      <c r="AF416" s="400">
        <f>+AD416</f>
        <v>0</v>
      </c>
      <c r="AG416" s="256" t="s">
        <v>1823</v>
      </c>
      <c r="AH416" s="568">
        <f>+AK416</f>
        <v>3</v>
      </c>
      <c r="AI416" s="582" t="s">
        <v>1823</v>
      </c>
      <c r="AJ416" s="374"/>
      <c r="AK416" s="568">
        <f>+AM416</f>
        <v>3</v>
      </c>
      <c r="AL416" s="582" t="s">
        <v>1823</v>
      </c>
      <c r="AM416" s="226">
        <v>3</v>
      </c>
      <c r="AN416" s="226">
        <v>0</v>
      </c>
      <c r="AO416" s="523">
        <v>3</v>
      </c>
      <c r="AP416" s="524">
        <v>0</v>
      </c>
      <c r="AQ416" s="239">
        <f t="shared" si="1962"/>
        <v>3</v>
      </c>
      <c r="AR416" s="242" t="s">
        <v>1823</v>
      </c>
      <c r="AS416" s="229">
        <v>3</v>
      </c>
      <c r="AT416" s="230">
        <v>0</v>
      </c>
      <c r="AU416" s="229">
        <v>3</v>
      </c>
      <c r="AV416" s="230">
        <v>0</v>
      </c>
      <c r="AW416" s="229">
        <v>3</v>
      </c>
      <c r="AX416" s="229">
        <v>0</v>
      </c>
      <c r="AY416" s="241">
        <f>+BA416</f>
        <v>3</v>
      </c>
      <c r="AZ416" s="242" t="s">
        <v>1823</v>
      </c>
      <c r="BA416" s="241">
        <f>+BC416</f>
        <v>3</v>
      </c>
      <c r="BB416" s="242" t="s">
        <v>1823</v>
      </c>
      <c r="BC416" s="241">
        <f>+BE416</f>
        <v>3</v>
      </c>
      <c r="BD416" s="242" t="s">
        <v>1823</v>
      </c>
      <c r="BE416" s="241">
        <f>+BG416</f>
        <v>3</v>
      </c>
      <c r="BF416" s="242" t="s">
        <v>1823</v>
      </c>
      <c r="BG416" s="241">
        <f>+BI416</f>
        <v>3</v>
      </c>
      <c r="BH416" s="242" t="s">
        <v>1823</v>
      </c>
      <c r="BI416" s="241">
        <f>+BK416</f>
        <v>3</v>
      </c>
      <c r="BJ416" s="242" t="s">
        <v>1823</v>
      </c>
      <c r="BK416" s="241">
        <f>+BM416</f>
        <v>3</v>
      </c>
      <c r="BL416" s="242" t="s">
        <v>1823</v>
      </c>
      <c r="BM416" s="229">
        <v>3</v>
      </c>
      <c r="BN416" s="229">
        <v>0</v>
      </c>
      <c r="BO416" s="247"/>
      <c r="BP416" s="248"/>
      <c r="BQ416" s="249"/>
      <c r="BR416" s="248"/>
      <c r="BS416" s="249"/>
      <c r="BT416" s="248"/>
      <c r="BU416" s="249"/>
      <c r="BV416" s="248"/>
      <c r="BW416" s="249"/>
      <c r="BX416" s="248">
        <v>3</v>
      </c>
      <c r="BY416" s="249"/>
      <c r="BZ416" s="248"/>
      <c r="CA416" s="249"/>
      <c r="CB416" s="236" t="s">
        <v>85</v>
      </c>
      <c r="CE416" s="226"/>
      <c r="CF416" s="227"/>
      <c r="CQ416" s="240">
        <f t="shared" si="1918"/>
        <v>3</v>
      </c>
      <c r="CT416" s="437">
        <f t="shared" si="1965"/>
        <v>3</v>
      </c>
      <c r="CU416" s="437">
        <f t="shared" si="1920"/>
        <v>3</v>
      </c>
      <c r="CV416" s="437">
        <f t="shared" si="1860"/>
        <v>3</v>
      </c>
      <c r="CW416" s="437">
        <f t="shared" si="1861"/>
        <v>2</v>
      </c>
      <c r="CX416" s="437">
        <f t="shared" si="1954"/>
        <v>2</v>
      </c>
      <c r="CY416" s="437">
        <f t="shared" si="1862"/>
        <v>2</v>
      </c>
      <c r="CZ416" s="437">
        <f t="shared" si="1955"/>
        <v>2</v>
      </c>
      <c r="DA416" s="437">
        <f t="shared" si="1956"/>
        <v>2</v>
      </c>
      <c r="DB416" s="437">
        <f t="shared" si="1921"/>
        <v>2</v>
      </c>
      <c r="DC416" s="437">
        <f t="shared" ref="DC416:DC439" si="1967">IF(AA416="nd",+Z416,+Z416+AA416)</f>
        <v>2</v>
      </c>
      <c r="DD416" s="437"/>
      <c r="DE416" s="437">
        <f t="shared" si="1957"/>
        <v>0</v>
      </c>
      <c r="DF416" s="437">
        <f t="shared" si="1958"/>
        <v>0</v>
      </c>
      <c r="DG416" s="496">
        <f t="shared" si="1959"/>
        <v>3</v>
      </c>
      <c r="DH416" s="496">
        <f t="shared" si="1960"/>
        <v>3</v>
      </c>
      <c r="DI416" s="496">
        <f t="shared" si="1966"/>
        <v>3</v>
      </c>
      <c r="DJ416" s="496">
        <f t="shared" si="1947"/>
        <v>3</v>
      </c>
      <c r="DK416" s="437">
        <f t="shared" si="1961"/>
        <v>3</v>
      </c>
      <c r="DL416" s="633"/>
      <c r="DM416" s="633"/>
      <c r="DO416" s="447" t="e">
        <f t="shared" si="1665"/>
        <v>#VALUE!</v>
      </c>
      <c r="DP416" s="447" t="e">
        <f t="shared" si="1666"/>
        <v>#VALUE!</v>
      </c>
      <c r="DQ416" s="447" t="e">
        <f t="shared" si="1667"/>
        <v>#VALUE!</v>
      </c>
      <c r="DR416" s="447" t="e">
        <f t="shared" si="1668"/>
        <v>#VALUE!</v>
      </c>
      <c r="DS416" s="447" t="e">
        <f t="shared" si="1669"/>
        <v>#VALUE!</v>
      </c>
      <c r="DT416" s="447" t="e">
        <f t="shared" si="1670"/>
        <v>#VALUE!</v>
      </c>
      <c r="DU416" s="447" t="e">
        <f t="shared" si="1671"/>
        <v>#REF!</v>
      </c>
      <c r="DV416" s="447" t="e">
        <f t="shared" si="1672"/>
        <v>#REF!</v>
      </c>
      <c r="DW416" s="447" t="e">
        <f t="shared" si="1673"/>
        <v>#REF!</v>
      </c>
      <c r="DX416" s="447" t="e">
        <f t="shared" si="1674"/>
        <v>#REF!</v>
      </c>
      <c r="DY416" s="447" t="e">
        <f t="shared" si="1675"/>
        <v>#REF!</v>
      </c>
      <c r="DZ416" s="447" t="e">
        <f t="shared" si="1676"/>
        <v>#REF!</v>
      </c>
      <c r="EA416" s="447" t="e">
        <f t="shared" si="1677"/>
        <v>#VALUE!</v>
      </c>
      <c r="EB416" s="447" t="e">
        <f t="shared" si="1678"/>
        <v>#REF!</v>
      </c>
      <c r="EC416" s="447" t="e">
        <f t="shared" si="1679"/>
        <v>#VALUE!</v>
      </c>
      <c r="ED416" s="447" t="e">
        <f t="shared" si="1680"/>
        <v>#REF!</v>
      </c>
      <c r="EE416" s="240" t="e">
        <f t="shared" si="1681"/>
        <v>#REF!</v>
      </c>
    </row>
    <row r="417" spans="1:135" ht="17.25" thickBot="1">
      <c r="A417" s="216" t="s">
        <v>1227</v>
      </c>
      <c r="B417" s="216" t="s">
        <v>31</v>
      </c>
      <c r="D417" s="222" t="s">
        <v>1140</v>
      </c>
      <c r="E417" s="216" t="s">
        <v>1040</v>
      </c>
      <c r="F417" s="222" t="s">
        <v>1140</v>
      </c>
      <c r="G417" s="411" t="s">
        <v>331</v>
      </c>
      <c r="H417" s="239">
        <f>+J417</f>
        <v>1</v>
      </c>
      <c r="I417" s="242" t="s">
        <v>1823</v>
      </c>
      <c r="J417" s="225">
        <v>1</v>
      </c>
      <c r="K417" s="227">
        <v>0</v>
      </c>
      <c r="L417" s="241">
        <f>+J417</f>
        <v>1</v>
      </c>
      <c r="M417" s="242" t="s">
        <v>1823</v>
      </c>
      <c r="N417" s="239">
        <f>+L417</f>
        <v>1</v>
      </c>
      <c r="O417" s="242" t="s">
        <v>1823</v>
      </c>
      <c r="P417" s="241">
        <f t="shared" si="1964"/>
        <v>2</v>
      </c>
      <c r="Q417" s="242" t="s">
        <v>1823</v>
      </c>
      <c r="R417" s="241">
        <f>+T417</f>
        <v>2</v>
      </c>
      <c r="S417" s="242" t="s">
        <v>1823</v>
      </c>
      <c r="T417" s="225">
        <v>2</v>
      </c>
      <c r="U417" s="226">
        <v>0</v>
      </c>
      <c r="V417" s="529">
        <f>+X417</f>
        <v>1</v>
      </c>
      <c r="W417" s="530" t="s">
        <v>1823</v>
      </c>
      <c r="X417" s="226">
        <v>1</v>
      </c>
      <c r="Y417" s="226">
        <v>0</v>
      </c>
      <c r="Z417" s="542">
        <v>1</v>
      </c>
      <c r="AA417" s="584">
        <v>0</v>
      </c>
      <c r="AB417" s="279">
        <v>1</v>
      </c>
      <c r="AC417" s="321">
        <v>0</v>
      </c>
      <c r="AD417" s="283">
        <v>1</v>
      </c>
      <c r="AE417" s="321">
        <v>0</v>
      </c>
      <c r="AF417" s="560">
        <f>+AH417</f>
        <v>2</v>
      </c>
      <c r="AG417" s="561" t="s">
        <v>1823</v>
      </c>
      <c r="AH417" s="542">
        <v>2</v>
      </c>
      <c r="AI417" s="551">
        <v>0</v>
      </c>
      <c r="AJ417" s="374"/>
      <c r="AK417" s="529">
        <f>+AM417</f>
        <v>2</v>
      </c>
      <c r="AL417" s="530" t="s">
        <v>1823</v>
      </c>
      <c r="AM417" s="226">
        <v>2</v>
      </c>
      <c r="AN417" s="226">
        <v>0</v>
      </c>
      <c r="AO417" s="523">
        <v>1</v>
      </c>
      <c r="AP417" s="524">
        <v>0</v>
      </c>
      <c r="AQ417" s="558">
        <f t="shared" si="1962"/>
        <v>2</v>
      </c>
      <c r="AR417" s="559" t="s">
        <v>1823</v>
      </c>
      <c r="AS417" s="229">
        <v>2</v>
      </c>
      <c r="AT417" s="230">
        <v>0</v>
      </c>
      <c r="AU417" s="229">
        <v>2</v>
      </c>
      <c r="AV417" s="230">
        <v>0</v>
      </c>
      <c r="AW417" s="229">
        <v>1</v>
      </c>
      <c r="AX417" s="229">
        <v>0</v>
      </c>
      <c r="AY417" s="241">
        <f>+BA417</f>
        <v>2</v>
      </c>
      <c r="AZ417" s="242" t="s">
        <v>1823</v>
      </c>
      <c r="BA417" s="241">
        <f>+BC417</f>
        <v>2</v>
      </c>
      <c r="BB417" s="242" t="s">
        <v>1823</v>
      </c>
      <c r="BC417" s="241">
        <f>+BE417</f>
        <v>2</v>
      </c>
      <c r="BD417" s="242" t="s">
        <v>1823</v>
      </c>
      <c r="BE417" s="241">
        <f>+BG417</f>
        <v>2</v>
      </c>
      <c r="BF417" s="242" t="s">
        <v>1823</v>
      </c>
      <c r="BG417" s="241">
        <f>+BI417</f>
        <v>2</v>
      </c>
      <c r="BH417" s="242" t="s">
        <v>1823</v>
      </c>
      <c r="BI417" s="241">
        <f>+BK417</f>
        <v>2</v>
      </c>
      <c r="BJ417" s="242" t="s">
        <v>1823</v>
      </c>
      <c r="BK417" s="241">
        <f>+BM417</f>
        <v>2</v>
      </c>
      <c r="BL417" s="242" t="s">
        <v>1823</v>
      </c>
      <c r="BM417" s="229">
        <v>2</v>
      </c>
      <c r="BN417" s="229">
        <v>0</v>
      </c>
      <c r="BO417" s="247"/>
      <c r="BP417" s="248"/>
      <c r="BQ417" s="249"/>
      <c r="BR417" s="248"/>
      <c r="BS417" s="249"/>
      <c r="BT417" s="248"/>
      <c r="BU417" s="249"/>
      <c r="BV417" s="248"/>
      <c r="BW417" s="249"/>
      <c r="BX417" s="248">
        <v>2</v>
      </c>
      <c r="BY417" s="249"/>
      <c r="BZ417" s="248"/>
      <c r="CA417" s="249"/>
      <c r="CB417" s="250" t="s">
        <v>271</v>
      </c>
      <c r="CC417" s="238" t="s">
        <v>697</v>
      </c>
      <c r="CD417" s="238"/>
      <c r="CE417" s="226"/>
      <c r="CF417" s="227"/>
      <c r="CQ417" s="240">
        <f t="shared" si="1918"/>
        <v>2</v>
      </c>
      <c r="CT417" s="437">
        <f t="shared" si="1965"/>
        <v>1</v>
      </c>
      <c r="CU417" s="437">
        <f t="shared" si="1920"/>
        <v>1</v>
      </c>
      <c r="CV417" s="437">
        <f t="shared" ref="CV417:CV439" si="1968">IF(M417="nd",+L417,+L417+M417)</f>
        <v>1</v>
      </c>
      <c r="CW417" s="437">
        <f t="shared" ref="CW417:CW439" si="1969">IF(O417="nd",+N417,+N417+O417)</f>
        <v>1</v>
      </c>
      <c r="CX417" s="437">
        <f t="shared" si="1954"/>
        <v>2</v>
      </c>
      <c r="CY417" s="437">
        <f t="shared" ref="CY417:CY439" si="1970">IF(S417="nd",+R417,+R417+S417)</f>
        <v>2</v>
      </c>
      <c r="CZ417" s="437">
        <f t="shared" si="1955"/>
        <v>2</v>
      </c>
      <c r="DA417" s="437">
        <f t="shared" si="1956"/>
        <v>1</v>
      </c>
      <c r="DB417" s="437">
        <f t="shared" si="1921"/>
        <v>1</v>
      </c>
      <c r="DC417" s="437">
        <f t="shared" si="1967"/>
        <v>1</v>
      </c>
      <c r="DD417" s="437">
        <f t="shared" ref="DD417:DD439" si="1971">IF(AC417="nd",+AB417,+AB417+AC417)</f>
        <v>1</v>
      </c>
      <c r="DE417" s="437">
        <f t="shared" si="1957"/>
        <v>1</v>
      </c>
      <c r="DF417" s="437">
        <f t="shared" si="1958"/>
        <v>2</v>
      </c>
      <c r="DG417" s="496">
        <f t="shared" si="1959"/>
        <v>2</v>
      </c>
      <c r="DH417" s="496">
        <f t="shared" si="1960"/>
        <v>2</v>
      </c>
      <c r="DI417" s="496">
        <f t="shared" si="1966"/>
        <v>2</v>
      </c>
      <c r="DJ417" s="496">
        <f t="shared" si="1947"/>
        <v>1</v>
      </c>
      <c r="DK417" s="437">
        <f t="shared" si="1961"/>
        <v>2</v>
      </c>
      <c r="DL417" s="633"/>
      <c r="DM417" s="633"/>
      <c r="DO417" s="447" t="e">
        <f t="shared" si="1665"/>
        <v>#VALUE!</v>
      </c>
      <c r="DP417" s="447" t="e">
        <f t="shared" si="1666"/>
        <v>#VALUE!</v>
      </c>
      <c r="DQ417" s="447" t="e">
        <f t="shared" si="1667"/>
        <v>#VALUE!</v>
      </c>
      <c r="DR417" s="447" t="e">
        <f t="shared" si="1668"/>
        <v>#VALUE!</v>
      </c>
      <c r="DS417" s="447" t="e">
        <f t="shared" si="1669"/>
        <v>#VALUE!</v>
      </c>
      <c r="DT417" s="447" t="e">
        <f t="shared" si="1670"/>
        <v>#VALUE!</v>
      </c>
      <c r="DU417" s="447" t="e">
        <f t="shared" si="1671"/>
        <v>#REF!</v>
      </c>
      <c r="DV417" s="447" t="e">
        <f t="shared" si="1672"/>
        <v>#REF!</v>
      </c>
      <c r="DW417" s="447" t="e">
        <f t="shared" si="1673"/>
        <v>#REF!</v>
      </c>
      <c r="DX417" s="447" t="e">
        <f t="shared" si="1674"/>
        <v>#REF!</v>
      </c>
      <c r="DY417" s="447" t="e">
        <f t="shared" si="1675"/>
        <v>#REF!</v>
      </c>
      <c r="DZ417" s="447" t="e">
        <f t="shared" si="1676"/>
        <v>#REF!</v>
      </c>
      <c r="EA417" s="447" t="e">
        <f t="shared" si="1677"/>
        <v>#VALUE!</v>
      </c>
      <c r="EB417" s="447" t="e">
        <f t="shared" si="1678"/>
        <v>#REF!</v>
      </c>
      <c r="EC417" s="447" t="e">
        <f t="shared" si="1679"/>
        <v>#VALUE!</v>
      </c>
      <c r="ED417" s="447" t="e">
        <f t="shared" si="1680"/>
        <v>#REF!</v>
      </c>
      <c r="EE417" s="240" t="e">
        <f t="shared" si="1681"/>
        <v>#REF!</v>
      </c>
    </row>
    <row r="418" spans="1:135" ht="16.5">
      <c r="A418" s="216" t="s">
        <v>1227</v>
      </c>
      <c r="B418" s="216" t="s">
        <v>31</v>
      </c>
      <c r="D418" s="222" t="s">
        <v>698</v>
      </c>
      <c r="E418" s="216" t="s">
        <v>1043</v>
      </c>
      <c r="F418" s="222" t="s">
        <v>1140</v>
      </c>
      <c r="G418" s="411" t="s">
        <v>1640</v>
      </c>
      <c r="H418" s="225">
        <v>0</v>
      </c>
      <c r="I418" s="227">
        <v>0</v>
      </c>
      <c r="J418" s="225">
        <v>0</v>
      </c>
      <c r="K418" s="227">
        <v>0</v>
      </c>
      <c r="L418" s="225">
        <v>0</v>
      </c>
      <c r="M418" s="227">
        <v>0</v>
      </c>
      <c r="N418" s="239">
        <f t="shared" si="1963"/>
        <v>0</v>
      </c>
      <c r="O418" s="242" t="s">
        <v>1823</v>
      </c>
      <c r="P418" s="241">
        <f t="shared" si="1964"/>
        <v>0</v>
      </c>
      <c r="Q418" s="242" t="s">
        <v>1823</v>
      </c>
      <c r="R418" s="241">
        <f t="shared" ref="R418:R430" si="1972">+V418</f>
        <v>0</v>
      </c>
      <c r="S418" s="242" t="s">
        <v>1823</v>
      </c>
      <c r="T418" s="225">
        <v>0</v>
      </c>
      <c r="U418" s="226">
        <v>0</v>
      </c>
      <c r="V418" s="529">
        <v>0</v>
      </c>
      <c r="W418" s="530" t="s">
        <v>1823</v>
      </c>
      <c r="X418" s="226">
        <v>0</v>
      </c>
      <c r="Y418" s="226">
        <v>0</v>
      </c>
      <c r="Z418" s="644">
        <v>0</v>
      </c>
      <c r="AA418" s="645" t="s">
        <v>1823</v>
      </c>
      <c r="AB418" s="279">
        <v>0</v>
      </c>
      <c r="AC418" s="321">
        <v>0</v>
      </c>
      <c r="AD418" s="441">
        <f t="shared" ref="AD418:AG419" si="1973">+AF418</f>
        <v>9</v>
      </c>
      <c r="AE418" s="444">
        <f t="shared" si="1973"/>
        <v>20</v>
      </c>
      <c r="AF418" s="441">
        <f t="shared" si="1973"/>
        <v>9</v>
      </c>
      <c r="AG418" s="442">
        <f t="shared" si="1973"/>
        <v>20</v>
      </c>
      <c r="AH418" s="542">
        <v>9</v>
      </c>
      <c r="AI418" s="551">
        <v>20</v>
      </c>
      <c r="AJ418" s="374"/>
      <c r="AK418" s="523">
        <v>5</v>
      </c>
      <c r="AL418" s="524">
        <v>21</v>
      </c>
      <c r="AM418" s="226">
        <v>1</v>
      </c>
      <c r="AN418" s="226">
        <v>0</v>
      </c>
      <c r="AO418" s="521">
        <v>12</v>
      </c>
      <c r="AP418" s="522">
        <v>38</v>
      </c>
      <c r="AQ418" s="442">
        <f>+AO418</f>
        <v>12</v>
      </c>
      <c r="AR418" s="444">
        <f>+AP418</f>
        <v>38</v>
      </c>
      <c r="AS418" s="442">
        <f>+AQ418</f>
        <v>12</v>
      </c>
      <c r="AT418" s="444">
        <f>+AR418</f>
        <v>38</v>
      </c>
      <c r="AU418" s="229">
        <v>4</v>
      </c>
      <c r="AV418" s="230">
        <v>10</v>
      </c>
      <c r="AW418" s="229">
        <v>4</v>
      </c>
      <c r="AX418" s="230">
        <v>23</v>
      </c>
      <c r="AY418" s="22">
        <f>+AW418</f>
        <v>4</v>
      </c>
      <c r="AZ418" s="21">
        <f>+AX418</f>
        <v>23</v>
      </c>
      <c r="BA418" s="22">
        <f>+AY418</f>
        <v>4</v>
      </c>
      <c r="BB418" s="21">
        <f>+AZ418</f>
        <v>23</v>
      </c>
      <c r="BC418" s="229">
        <v>1</v>
      </c>
      <c r="BD418" s="230">
        <v>23</v>
      </c>
      <c r="BE418" s="22">
        <f t="shared" ref="BE418:BL418" si="1974">+BC418</f>
        <v>1</v>
      </c>
      <c r="BF418" s="21">
        <f t="shared" si="1974"/>
        <v>23</v>
      </c>
      <c r="BG418" s="22">
        <f t="shared" si="1974"/>
        <v>1</v>
      </c>
      <c r="BH418" s="21">
        <f t="shared" si="1974"/>
        <v>23</v>
      </c>
      <c r="BI418" s="22">
        <f t="shared" si="1974"/>
        <v>1</v>
      </c>
      <c r="BJ418" s="21">
        <f t="shared" si="1974"/>
        <v>23</v>
      </c>
      <c r="BK418" s="22">
        <f t="shared" si="1974"/>
        <v>1</v>
      </c>
      <c r="BL418" s="21">
        <f t="shared" si="1974"/>
        <v>23</v>
      </c>
      <c r="BM418" s="229">
        <v>0</v>
      </c>
      <c r="BN418" s="229">
        <v>5</v>
      </c>
      <c r="BO418" s="247"/>
      <c r="BP418" s="248"/>
      <c r="BQ418" s="249"/>
      <c r="BR418" s="248"/>
      <c r="BS418" s="249"/>
      <c r="BT418" s="248"/>
      <c r="BU418" s="249"/>
      <c r="BV418" s="248"/>
      <c r="BW418" s="249"/>
      <c r="BX418" s="248">
        <v>8</v>
      </c>
      <c r="BY418" s="249">
        <v>28</v>
      </c>
      <c r="BZ418" s="248"/>
      <c r="CA418" s="249"/>
      <c r="CB418" s="236" t="s">
        <v>699</v>
      </c>
      <c r="CC418" s="238">
        <v>0</v>
      </c>
      <c r="CD418" s="238"/>
      <c r="CE418" s="226"/>
      <c r="CF418" s="227"/>
      <c r="CQ418" s="240">
        <f t="shared" si="1918"/>
        <v>20</v>
      </c>
      <c r="CT418" s="437">
        <f t="shared" si="1965"/>
        <v>0</v>
      </c>
      <c r="CU418" s="437">
        <f t="shared" si="1920"/>
        <v>0</v>
      </c>
      <c r="CV418" s="437">
        <f t="shared" si="1968"/>
        <v>0</v>
      </c>
      <c r="CW418" s="437">
        <f t="shared" si="1969"/>
        <v>0</v>
      </c>
      <c r="CX418" s="437">
        <f t="shared" si="1954"/>
        <v>0</v>
      </c>
      <c r="CY418" s="437">
        <f t="shared" si="1970"/>
        <v>0</v>
      </c>
      <c r="CZ418" s="437">
        <f t="shared" si="1955"/>
        <v>0</v>
      </c>
      <c r="DA418" s="437">
        <f t="shared" si="1956"/>
        <v>0</v>
      </c>
      <c r="DB418" s="437">
        <f t="shared" si="1921"/>
        <v>0</v>
      </c>
      <c r="DC418" s="437">
        <f t="shared" si="1967"/>
        <v>0</v>
      </c>
      <c r="DD418" s="437">
        <f t="shared" si="1971"/>
        <v>0</v>
      </c>
      <c r="DE418" s="437">
        <f t="shared" si="1957"/>
        <v>29</v>
      </c>
      <c r="DF418" s="437">
        <f t="shared" si="1958"/>
        <v>29</v>
      </c>
      <c r="DG418" s="496">
        <f t="shared" si="1959"/>
        <v>29</v>
      </c>
      <c r="DH418" s="496">
        <f t="shared" si="1960"/>
        <v>26</v>
      </c>
      <c r="DI418" s="496">
        <f t="shared" si="1966"/>
        <v>1</v>
      </c>
      <c r="DJ418" s="496">
        <f t="shared" si="1947"/>
        <v>50</v>
      </c>
      <c r="DK418" s="437">
        <f t="shared" si="1961"/>
        <v>50</v>
      </c>
      <c r="DL418" s="633"/>
      <c r="DM418" s="633"/>
      <c r="DO418" s="447" t="e">
        <f t="shared" si="1665"/>
        <v>#VALUE!</v>
      </c>
      <c r="DP418" s="447" t="e">
        <f t="shared" si="1666"/>
        <v>#VALUE!</v>
      </c>
      <c r="DQ418" s="447" t="e">
        <f t="shared" si="1667"/>
        <v>#VALUE!</v>
      </c>
      <c r="DR418" s="447" t="e">
        <f t="shared" si="1668"/>
        <v>#VALUE!</v>
      </c>
      <c r="DS418" s="447" t="e">
        <f t="shared" si="1669"/>
        <v>#VALUE!</v>
      </c>
      <c r="DT418" s="447" t="e">
        <f t="shared" si="1670"/>
        <v>#VALUE!</v>
      </c>
      <c r="DU418" s="447" t="e">
        <f t="shared" si="1671"/>
        <v>#REF!</v>
      </c>
      <c r="DV418" s="447" t="e">
        <f t="shared" si="1672"/>
        <v>#REF!</v>
      </c>
      <c r="DW418" s="447" t="e">
        <f t="shared" si="1673"/>
        <v>#REF!</v>
      </c>
      <c r="DX418" s="447" t="e">
        <f t="shared" si="1674"/>
        <v>#REF!</v>
      </c>
      <c r="DY418" s="447" t="e">
        <f t="shared" si="1675"/>
        <v>#REF!</v>
      </c>
      <c r="DZ418" s="447" t="e">
        <f t="shared" si="1676"/>
        <v>#REF!</v>
      </c>
      <c r="EA418" s="447" t="e">
        <f t="shared" si="1677"/>
        <v>#VALUE!</v>
      </c>
      <c r="EB418" s="447" t="e">
        <f t="shared" si="1678"/>
        <v>#REF!</v>
      </c>
      <c r="EC418" s="447" t="e">
        <f t="shared" si="1679"/>
        <v>#VALUE!</v>
      </c>
      <c r="ED418" s="447" t="e">
        <f t="shared" si="1680"/>
        <v>#REF!</v>
      </c>
      <c r="EE418" s="240" t="e">
        <f t="shared" si="1681"/>
        <v>#REF!</v>
      </c>
    </row>
    <row r="419" spans="1:135" ht="16.5">
      <c r="A419" s="216" t="s">
        <v>1227</v>
      </c>
      <c r="B419" s="216" t="s">
        <v>31</v>
      </c>
      <c r="D419" s="222" t="s">
        <v>698</v>
      </c>
      <c r="E419" s="216" t="s">
        <v>1043</v>
      </c>
      <c r="F419" s="222" t="s">
        <v>1140</v>
      </c>
      <c r="G419" s="411" t="s">
        <v>1641</v>
      </c>
      <c r="H419" s="225">
        <v>0</v>
      </c>
      <c r="I419" s="227">
        <v>0</v>
      </c>
      <c r="J419" s="225">
        <v>0</v>
      </c>
      <c r="K419" s="227">
        <v>0</v>
      </c>
      <c r="L419" s="225">
        <v>0</v>
      </c>
      <c r="M419" s="227">
        <v>0</v>
      </c>
      <c r="N419" s="239">
        <f t="shared" si="1963"/>
        <v>0</v>
      </c>
      <c r="O419" s="242" t="s">
        <v>1823</v>
      </c>
      <c r="P419" s="241">
        <f t="shared" si="1964"/>
        <v>0</v>
      </c>
      <c r="Q419" s="242" t="s">
        <v>1823</v>
      </c>
      <c r="R419" s="241">
        <f t="shared" si="1972"/>
        <v>0</v>
      </c>
      <c r="S419" s="242" t="s">
        <v>1823</v>
      </c>
      <c r="T419" s="225">
        <v>0</v>
      </c>
      <c r="U419" s="226">
        <v>0</v>
      </c>
      <c r="V419" s="529">
        <v>0</v>
      </c>
      <c r="W419" s="530" t="s">
        <v>1823</v>
      </c>
      <c r="X419" s="226">
        <v>0</v>
      </c>
      <c r="Y419" s="226">
        <v>0</v>
      </c>
      <c r="Z419" s="644">
        <v>0</v>
      </c>
      <c r="AA419" s="645" t="s">
        <v>1823</v>
      </c>
      <c r="AB419" s="279">
        <v>0</v>
      </c>
      <c r="AC419" s="321">
        <v>0</v>
      </c>
      <c r="AD419" s="560">
        <f t="shared" si="1973"/>
        <v>1</v>
      </c>
      <c r="AE419" s="562">
        <f t="shared" si="1973"/>
        <v>1</v>
      </c>
      <c r="AF419" s="560">
        <f t="shared" si="1973"/>
        <v>1</v>
      </c>
      <c r="AG419" s="558">
        <f t="shared" si="1973"/>
        <v>1</v>
      </c>
      <c r="AH419" s="542">
        <v>1</v>
      </c>
      <c r="AI419" s="551">
        <v>1</v>
      </c>
      <c r="AJ419" s="374"/>
      <c r="AK419" s="523">
        <v>0</v>
      </c>
      <c r="AL419" s="524">
        <v>1</v>
      </c>
      <c r="AM419" s="226">
        <v>0</v>
      </c>
      <c r="AN419" s="226">
        <v>0</v>
      </c>
      <c r="AO419" s="523">
        <v>0</v>
      </c>
      <c r="AP419" s="524">
        <v>0</v>
      </c>
      <c r="AQ419" s="442">
        <f>+AS419</f>
        <v>5</v>
      </c>
      <c r="AR419" s="443" t="s">
        <v>1823</v>
      </c>
      <c r="AS419" s="442">
        <f>+AU419</f>
        <v>5</v>
      </c>
      <c r="AT419" s="443" t="s">
        <v>1823</v>
      </c>
      <c r="AU419" s="229">
        <v>5</v>
      </c>
      <c r="AV419" s="230">
        <v>10</v>
      </c>
      <c r="AW419" s="229">
        <v>0</v>
      </c>
      <c r="AX419" s="230">
        <v>0</v>
      </c>
      <c r="AY419" s="241">
        <f>+AW419</f>
        <v>0</v>
      </c>
      <c r="AZ419" s="242" t="s">
        <v>1823</v>
      </c>
      <c r="BA419" s="241">
        <f t="shared" ref="BA419" si="1975">+BC419</f>
        <v>0</v>
      </c>
      <c r="BB419" s="242" t="s">
        <v>1823</v>
      </c>
      <c r="BC419" s="229">
        <v>0</v>
      </c>
      <c r="BD419" s="229">
        <v>0</v>
      </c>
      <c r="BE419" s="241">
        <f t="shared" ref="BE419:BE425" si="1976">+BG419</f>
        <v>0</v>
      </c>
      <c r="BF419" s="242" t="s">
        <v>1823</v>
      </c>
      <c r="BG419" s="241">
        <f t="shared" ref="BG419:BG430" si="1977">+BI419</f>
        <v>0</v>
      </c>
      <c r="BH419" s="242" t="s">
        <v>1823</v>
      </c>
      <c r="BI419" s="241">
        <f t="shared" ref="BI419:BI430" si="1978">+BK419</f>
        <v>0</v>
      </c>
      <c r="BJ419" s="242" t="s">
        <v>1823</v>
      </c>
      <c r="BK419" s="241">
        <f t="shared" ref="BK419:BK430" si="1979">+BM419</f>
        <v>0</v>
      </c>
      <c r="BL419" s="242" t="s">
        <v>1823</v>
      </c>
      <c r="BM419" s="229">
        <v>0</v>
      </c>
      <c r="BN419" s="229">
        <v>0</v>
      </c>
      <c r="BO419" s="247"/>
      <c r="BP419" s="248"/>
      <c r="BQ419" s="249"/>
      <c r="BR419" s="248"/>
      <c r="BS419" s="249"/>
      <c r="BT419" s="248"/>
      <c r="BU419" s="249"/>
      <c r="BV419" s="248"/>
      <c r="BW419" s="249"/>
      <c r="BX419" s="248">
        <v>1</v>
      </c>
      <c r="BY419" s="249"/>
      <c r="BZ419" s="248"/>
      <c r="CA419" s="249"/>
      <c r="CB419" s="236" t="s">
        <v>699</v>
      </c>
      <c r="CC419" s="238"/>
      <c r="CD419" s="238"/>
      <c r="CE419" s="226"/>
      <c r="CF419" s="227"/>
      <c r="CQ419" s="240">
        <f t="shared" si="1918"/>
        <v>1</v>
      </c>
      <c r="CT419" s="437">
        <f t="shared" si="1965"/>
        <v>0</v>
      </c>
      <c r="CU419" s="437">
        <f t="shared" si="1920"/>
        <v>0</v>
      </c>
      <c r="CV419" s="437">
        <f t="shared" si="1968"/>
        <v>0</v>
      </c>
      <c r="CW419" s="437">
        <f t="shared" si="1969"/>
        <v>0</v>
      </c>
      <c r="CX419" s="437">
        <f t="shared" si="1954"/>
        <v>0</v>
      </c>
      <c r="CY419" s="437">
        <f t="shared" si="1970"/>
        <v>0</v>
      </c>
      <c r="CZ419" s="437">
        <f t="shared" si="1955"/>
        <v>0</v>
      </c>
      <c r="DA419" s="437">
        <f t="shared" si="1956"/>
        <v>0</v>
      </c>
      <c r="DB419" s="437">
        <f t="shared" si="1921"/>
        <v>0</v>
      </c>
      <c r="DC419" s="437">
        <f t="shared" si="1967"/>
        <v>0</v>
      </c>
      <c r="DD419" s="437">
        <f t="shared" si="1971"/>
        <v>0</v>
      </c>
      <c r="DE419" s="437">
        <f t="shared" si="1957"/>
        <v>2</v>
      </c>
      <c r="DF419" s="437">
        <f t="shared" si="1958"/>
        <v>2</v>
      </c>
      <c r="DG419" s="496">
        <f t="shared" si="1959"/>
        <v>2</v>
      </c>
      <c r="DH419" s="496">
        <f t="shared" si="1960"/>
        <v>1</v>
      </c>
      <c r="DI419" s="496">
        <f t="shared" si="1966"/>
        <v>0</v>
      </c>
      <c r="DJ419" s="496">
        <f t="shared" si="1947"/>
        <v>0</v>
      </c>
      <c r="DK419" s="437">
        <f t="shared" si="1961"/>
        <v>5</v>
      </c>
      <c r="DL419" s="633"/>
      <c r="DM419" s="633"/>
      <c r="DO419" s="447" t="e">
        <f t="shared" si="1665"/>
        <v>#VALUE!</v>
      </c>
      <c r="DP419" s="447" t="e">
        <f t="shared" si="1666"/>
        <v>#VALUE!</v>
      </c>
      <c r="DQ419" s="447" t="e">
        <f t="shared" si="1667"/>
        <v>#VALUE!</v>
      </c>
      <c r="DR419" s="447" t="e">
        <f t="shared" si="1668"/>
        <v>#VALUE!</v>
      </c>
      <c r="DS419" s="447" t="e">
        <f t="shared" si="1669"/>
        <v>#VALUE!</v>
      </c>
      <c r="DT419" s="447" t="e">
        <f t="shared" si="1670"/>
        <v>#VALUE!</v>
      </c>
      <c r="DU419" s="447" t="e">
        <f t="shared" si="1671"/>
        <v>#REF!</v>
      </c>
      <c r="DV419" s="447" t="e">
        <f t="shared" si="1672"/>
        <v>#REF!</v>
      </c>
      <c r="DW419" s="447" t="e">
        <f t="shared" si="1673"/>
        <v>#REF!</v>
      </c>
      <c r="DX419" s="447" t="e">
        <f t="shared" si="1674"/>
        <v>#REF!</v>
      </c>
      <c r="DY419" s="447" t="e">
        <f t="shared" si="1675"/>
        <v>#REF!</v>
      </c>
      <c r="DZ419" s="447" t="e">
        <f t="shared" si="1676"/>
        <v>#REF!</v>
      </c>
      <c r="EA419" s="447" t="e">
        <f t="shared" si="1677"/>
        <v>#VALUE!</v>
      </c>
      <c r="EB419" s="447" t="e">
        <f t="shared" si="1678"/>
        <v>#REF!</v>
      </c>
      <c r="EC419" s="447" t="e">
        <f t="shared" si="1679"/>
        <v>#VALUE!</v>
      </c>
      <c r="ED419" s="447" t="e">
        <f t="shared" si="1680"/>
        <v>#REF!</v>
      </c>
      <c r="EE419" s="240" t="e">
        <f t="shared" si="1681"/>
        <v>#REF!</v>
      </c>
    </row>
    <row r="420" spans="1:135" ht="16.5">
      <c r="A420" s="216" t="s">
        <v>1227</v>
      </c>
      <c r="B420" s="216" t="s">
        <v>31</v>
      </c>
      <c r="D420" s="222" t="s">
        <v>698</v>
      </c>
      <c r="E420" s="216" t="s">
        <v>1043</v>
      </c>
      <c r="F420" s="222" t="s">
        <v>1140</v>
      </c>
      <c r="G420" s="411" t="s">
        <v>1642</v>
      </c>
      <c r="H420" s="225">
        <v>0</v>
      </c>
      <c r="I420" s="227">
        <v>0</v>
      </c>
      <c r="J420" s="225">
        <v>0</v>
      </c>
      <c r="K420" s="227">
        <v>0</v>
      </c>
      <c r="L420" s="225">
        <v>0</v>
      </c>
      <c r="M420" s="227">
        <v>0</v>
      </c>
      <c r="N420" s="239">
        <f t="shared" si="1963"/>
        <v>0</v>
      </c>
      <c r="O420" s="242" t="s">
        <v>1823</v>
      </c>
      <c r="P420" s="241">
        <f t="shared" si="1964"/>
        <v>0</v>
      </c>
      <c r="Q420" s="242" t="s">
        <v>1823</v>
      </c>
      <c r="R420" s="241">
        <f t="shared" si="1972"/>
        <v>0</v>
      </c>
      <c r="S420" s="242" t="s">
        <v>1823</v>
      </c>
      <c r="T420" s="225">
        <v>0</v>
      </c>
      <c r="U420" s="226">
        <v>0</v>
      </c>
      <c r="V420" s="529">
        <v>0</v>
      </c>
      <c r="W420" s="530" t="s">
        <v>1823</v>
      </c>
      <c r="X420" s="226">
        <v>0</v>
      </c>
      <c r="Y420" s="226">
        <v>0</v>
      </c>
      <c r="Z420" s="644">
        <v>0</v>
      </c>
      <c r="AA420" s="645" t="s">
        <v>1823</v>
      </c>
      <c r="AB420" s="279">
        <v>0</v>
      </c>
      <c r="AC420" s="321">
        <v>0</v>
      </c>
      <c r="AD420" s="400">
        <v>0</v>
      </c>
      <c r="AE420" s="490" t="s">
        <v>1823</v>
      </c>
      <c r="AF420" s="400">
        <v>0</v>
      </c>
      <c r="AG420" s="256" t="s">
        <v>1823</v>
      </c>
      <c r="AH420" s="542">
        <v>0</v>
      </c>
      <c r="AI420" s="551">
        <v>0</v>
      </c>
      <c r="AJ420" s="374"/>
      <c r="AK420" s="523">
        <v>0</v>
      </c>
      <c r="AL420" s="524">
        <v>0</v>
      </c>
      <c r="AM420" s="226">
        <v>1</v>
      </c>
      <c r="AN420" s="226">
        <v>10</v>
      </c>
      <c r="AO420" s="523">
        <v>2</v>
      </c>
      <c r="AP420" s="524">
        <v>0</v>
      </c>
      <c r="AQ420" s="239">
        <f>+AO420</f>
        <v>2</v>
      </c>
      <c r="AR420" s="242" t="s">
        <v>1823</v>
      </c>
      <c r="AS420" s="239">
        <f>+AQ420</f>
        <v>2</v>
      </c>
      <c r="AT420" s="242" t="s">
        <v>1823</v>
      </c>
      <c r="AU420" s="229">
        <v>1</v>
      </c>
      <c r="AV420" s="230">
        <v>0</v>
      </c>
      <c r="AW420" s="229">
        <v>0</v>
      </c>
      <c r="AX420" s="230">
        <v>0</v>
      </c>
      <c r="AY420" s="241">
        <f>+AW420</f>
        <v>0</v>
      </c>
      <c r="AZ420" s="242" t="s">
        <v>1823</v>
      </c>
      <c r="BA420" s="241">
        <f>+AY420</f>
        <v>0</v>
      </c>
      <c r="BB420" s="242" t="s">
        <v>1823</v>
      </c>
      <c r="BC420" s="229">
        <v>2</v>
      </c>
      <c r="BD420" s="229"/>
      <c r="BE420" s="241">
        <f t="shared" si="1976"/>
        <v>0</v>
      </c>
      <c r="BF420" s="242" t="s">
        <v>1823</v>
      </c>
      <c r="BG420" s="241">
        <f t="shared" si="1977"/>
        <v>0</v>
      </c>
      <c r="BH420" s="242" t="s">
        <v>1823</v>
      </c>
      <c r="BI420" s="241">
        <f t="shared" si="1978"/>
        <v>0</v>
      </c>
      <c r="BJ420" s="242" t="s">
        <v>1823</v>
      </c>
      <c r="BK420" s="241">
        <f t="shared" si="1979"/>
        <v>0</v>
      </c>
      <c r="BL420" s="242" t="s">
        <v>1823</v>
      </c>
      <c r="BM420" s="229">
        <v>0</v>
      </c>
      <c r="BN420" s="229">
        <v>0</v>
      </c>
      <c r="BO420" s="247"/>
      <c r="BP420" s="248"/>
      <c r="BQ420" s="249"/>
      <c r="BR420" s="248"/>
      <c r="BS420" s="249"/>
      <c r="BT420" s="248"/>
      <c r="BU420" s="249"/>
      <c r="BV420" s="248"/>
      <c r="BW420" s="249"/>
      <c r="BX420" s="248"/>
      <c r="BY420" s="249"/>
      <c r="BZ420" s="248">
        <v>4</v>
      </c>
      <c r="CA420" s="249" t="s">
        <v>231</v>
      </c>
      <c r="CB420" s="236" t="s">
        <v>699</v>
      </c>
      <c r="CC420" s="238"/>
      <c r="CD420" s="238"/>
      <c r="CE420" s="226"/>
      <c r="CF420" s="227"/>
      <c r="CQ420" s="240">
        <f t="shared" si="1918"/>
        <v>0</v>
      </c>
      <c r="CT420" s="437">
        <f t="shared" si="1965"/>
        <v>0</v>
      </c>
      <c r="CU420" s="437">
        <f t="shared" si="1920"/>
        <v>0</v>
      </c>
      <c r="CV420" s="437">
        <f t="shared" si="1968"/>
        <v>0</v>
      </c>
      <c r="CW420" s="437">
        <f t="shared" si="1969"/>
        <v>0</v>
      </c>
      <c r="CX420" s="437">
        <f t="shared" si="1954"/>
        <v>0</v>
      </c>
      <c r="CY420" s="437">
        <f t="shared" si="1970"/>
        <v>0</v>
      </c>
      <c r="CZ420" s="437">
        <f t="shared" si="1955"/>
        <v>0</v>
      </c>
      <c r="DA420" s="437">
        <f t="shared" si="1956"/>
        <v>0</v>
      </c>
      <c r="DB420" s="437">
        <f t="shared" si="1921"/>
        <v>0</v>
      </c>
      <c r="DC420" s="437">
        <f t="shared" si="1967"/>
        <v>0</v>
      </c>
      <c r="DD420" s="437">
        <f t="shared" si="1971"/>
        <v>0</v>
      </c>
      <c r="DE420" s="437">
        <f t="shared" si="1957"/>
        <v>0</v>
      </c>
      <c r="DF420" s="437">
        <f t="shared" si="1958"/>
        <v>0</v>
      </c>
      <c r="DG420" s="496">
        <f t="shared" si="1959"/>
        <v>0</v>
      </c>
      <c r="DH420" s="496">
        <f t="shared" si="1960"/>
        <v>0</v>
      </c>
      <c r="DI420" s="496">
        <f t="shared" si="1966"/>
        <v>11</v>
      </c>
      <c r="DJ420" s="496">
        <f t="shared" si="1947"/>
        <v>2</v>
      </c>
      <c r="DK420" s="437">
        <f t="shared" si="1961"/>
        <v>2</v>
      </c>
      <c r="DL420" s="633"/>
      <c r="DM420" s="633"/>
      <c r="DO420" s="447" t="e">
        <f t="shared" si="1665"/>
        <v>#VALUE!</v>
      </c>
      <c r="DP420" s="447" t="e">
        <f t="shared" si="1666"/>
        <v>#VALUE!</v>
      </c>
      <c r="DQ420" s="447" t="e">
        <f t="shared" si="1667"/>
        <v>#VALUE!</v>
      </c>
      <c r="DR420" s="447" t="e">
        <f t="shared" si="1668"/>
        <v>#VALUE!</v>
      </c>
      <c r="DS420" s="447" t="e">
        <f t="shared" si="1669"/>
        <v>#VALUE!</v>
      </c>
      <c r="DT420" s="447" t="e">
        <f t="shared" si="1670"/>
        <v>#VALUE!</v>
      </c>
      <c r="DU420" s="447" t="e">
        <f t="shared" si="1671"/>
        <v>#REF!</v>
      </c>
      <c r="DV420" s="447" t="e">
        <f t="shared" si="1672"/>
        <v>#REF!</v>
      </c>
      <c r="DW420" s="447" t="e">
        <f t="shared" si="1673"/>
        <v>#REF!</v>
      </c>
      <c r="DX420" s="447" t="e">
        <f t="shared" si="1674"/>
        <v>#REF!</v>
      </c>
      <c r="DY420" s="447" t="e">
        <f t="shared" si="1675"/>
        <v>#REF!</v>
      </c>
      <c r="DZ420" s="447" t="e">
        <f t="shared" si="1676"/>
        <v>#REF!</v>
      </c>
      <c r="EA420" s="447" t="e">
        <f t="shared" si="1677"/>
        <v>#VALUE!</v>
      </c>
      <c r="EB420" s="447" t="e">
        <f t="shared" si="1678"/>
        <v>#REF!</v>
      </c>
      <c r="EC420" s="447" t="e">
        <f t="shared" si="1679"/>
        <v>#VALUE!</v>
      </c>
      <c r="ED420" s="447" t="e">
        <f t="shared" si="1680"/>
        <v>#REF!</v>
      </c>
      <c r="EE420" s="240" t="e">
        <f t="shared" si="1681"/>
        <v>#REF!</v>
      </c>
    </row>
    <row r="421" spans="1:135" ht="16.5">
      <c r="A421" s="216" t="s">
        <v>1227</v>
      </c>
      <c r="B421" s="216" t="s">
        <v>31</v>
      </c>
      <c r="D421" s="222" t="s">
        <v>698</v>
      </c>
      <c r="E421" s="216" t="s">
        <v>1043</v>
      </c>
      <c r="F421" s="222" t="s">
        <v>1140</v>
      </c>
      <c r="G421" s="411" t="s">
        <v>1643</v>
      </c>
      <c r="H421" s="225">
        <v>0</v>
      </c>
      <c r="I421" s="227">
        <v>0</v>
      </c>
      <c r="J421" s="225">
        <v>0</v>
      </c>
      <c r="K421" s="227">
        <v>0</v>
      </c>
      <c r="L421" s="225">
        <v>0</v>
      </c>
      <c r="M421" s="227">
        <v>0</v>
      </c>
      <c r="N421" s="239">
        <f t="shared" si="1963"/>
        <v>0</v>
      </c>
      <c r="O421" s="242" t="s">
        <v>1823</v>
      </c>
      <c r="P421" s="241">
        <f t="shared" si="1964"/>
        <v>0</v>
      </c>
      <c r="Q421" s="242" t="s">
        <v>1823</v>
      </c>
      <c r="R421" s="241">
        <f t="shared" si="1972"/>
        <v>0</v>
      </c>
      <c r="S421" s="242" t="s">
        <v>1823</v>
      </c>
      <c r="T421" s="225">
        <v>0</v>
      </c>
      <c r="U421" s="226">
        <v>0</v>
      </c>
      <c r="V421" s="529">
        <v>0</v>
      </c>
      <c r="W421" s="530" t="s">
        <v>1823</v>
      </c>
      <c r="X421" s="226">
        <v>0</v>
      </c>
      <c r="Y421" s="226">
        <v>0</v>
      </c>
      <c r="Z421" s="644">
        <v>0</v>
      </c>
      <c r="AA421" s="645" t="s">
        <v>1823</v>
      </c>
      <c r="AB421" s="279">
        <v>0</v>
      </c>
      <c r="AC421" s="321">
        <v>0</v>
      </c>
      <c r="AD421" s="400">
        <v>0</v>
      </c>
      <c r="AE421" s="490" t="s">
        <v>1823</v>
      </c>
      <c r="AF421" s="400">
        <v>0</v>
      </c>
      <c r="AG421" s="256" t="s">
        <v>1823</v>
      </c>
      <c r="AH421" s="542">
        <v>0</v>
      </c>
      <c r="AI421" s="551">
        <v>0</v>
      </c>
      <c r="AJ421" s="374"/>
      <c r="AK421" s="523">
        <v>0</v>
      </c>
      <c r="AL421" s="524">
        <v>0</v>
      </c>
      <c r="AM421" s="226">
        <v>0</v>
      </c>
      <c r="AN421" s="226">
        <v>0</v>
      </c>
      <c r="AO421" s="523">
        <v>1</v>
      </c>
      <c r="AP421" s="524">
        <v>10</v>
      </c>
      <c r="AQ421" s="239">
        <f t="shared" ref="AQ421" si="1980">+AS421</f>
        <v>0</v>
      </c>
      <c r="AR421" s="242" t="s">
        <v>1823</v>
      </c>
      <c r="AS421" s="241">
        <f t="shared" ref="AS421" si="1981">+AU421</f>
        <v>0</v>
      </c>
      <c r="AT421" s="242" t="s">
        <v>1823</v>
      </c>
      <c r="AU421" s="229">
        <v>0</v>
      </c>
      <c r="AV421" s="230">
        <v>0</v>
      </c>
      <c r="AW421" s="229">
        <v>0</v>
      </c>
      <c r="AX421" s="230">
        <v>0</v>
      </c>
      <c r="AY421" s="241">
        <f t="shared" ref="AY421" si="1982">+BA421</f>
        <v>0</v>
      </c>
      <c r="AZ421" s="242" t="s">
        <v>1823</v>
      </c>
      <c r="BA421" s="241">
        <f t="shared" ref="BA421" si="1983">+BC421</f>
        <v>0</v>
      </c>
      <c r="BB421" s="242" t="s">
        <v>1823</v>
      </c>
      <c r="BC421" s="241">
        <f t="shared" ref="BC421" si="1984">+BE421</f>
        <v>0</v>
      </c>
      <c r="BD421" s="242" t="s">
        <v>1823</v>
      </c>
      <c r="BE421" s="241">
        <f t="shared" si="1976"/>
        <v>0</v>
      </c>
      <c r="BF421" s="242" t="s">
        <v>1823</v>
      </c>
      <c r="BG421" s="241">
        <f t="shared" si="1977"/>
        <v>0</v>
      </c>
      <c r="BH421" s="242" t="s">
        <v>1823</v>
      </c>
      <c r="BI421" s="241">
        <f t="shared" si="1978"/>
        <v>0</v>
      </c>
      <c r="BJ421" s="242" t="s">
        <v>1823</v>
      </c>
      <c r="BK421" s="241">
        <f t="shared" si="1979"/>
        <v>0</v>
      </c>
      <c r="BL421" s="242" t="s">
        <v>1823</v>
      </c>
      <c r="BM421" s="229">
        <v>0</v>
      </c>
      <c r="BN421" s="229">
        <v>0</v>
      </c>
      <c r="BO421" s="247"/>
      <c r="BP421" s="248"/>
      <c r="BQ421" s="249"/>
      <c r="BR421" s="248"/>
      <c r="BS421" s="249"/>
      <c r="BT421" s="248"/>
      <c r="BU421" s="249"/>
      <c r="BV421" s="248"/>
      <c r="BW421" s="249"/>
      <c r="BX421" s="248">
        <v>1</v>
      </c>
      <c r="BY421" s="249">
        <v>22</v>
      </c>
      <c r="BZ421" s="248"/>
      <c r="CA421" s="249"/>
      <c r="CB421" s="236" t="s">
        <v>699</v>
      </c>
      <c r="CC421" s="238"/>
      <c r="CD421" s="238"/>
      <c r="CE421" s="226"/>
      <c r="CF421" s="227"/>
      <c r="CQ421" s="240">
        <f t="shared" si="1918"/>
        <v>0</v>
      </c>
      <c r="CT421" s="437">
        <f t="shared" si="1965"/>
        <v>0</v>
      </c>
      <c r="CU421" s="437">
        <f t="shared" si="1920"/>
        <v>0</v>
      </c>
      <c r="CV421" s="437">
        <f t="shared" si="1968"/>
        <v>0</v>
      </c>
      <c r="CW421" s="437">
        <f t="shared" si="1969"/>
        <v>0</v>
      </c>
      <c r="CX421" s="437">
        <f t="shared" si="1954"/>
        <v>0</v>
      </c>
      <c r="CY421" s="437">
        <f t="shared" si="1970"/>
        <v>0</v>
      </c>
      <c r="CZ421" s="437">
        <f t="shared" si="1955"/>
        <v>0</v>
      </c>
      <c r="DA421" s="437">
        <f t="shared" si="1956"/>
        <v>0</v>
      </c>
      <c r="DB421" s="437">
        <f t="shared" si="1921"/>
        <v>0</v>
      </c>
      <c r="DC421" s="437">
        <f t="shared" si="1967"/>
        <v>0</v>
      </c>
      <c r="DD421" s="437">
        <f t="shared" si="1971"/>
        <v>0</v>
      </c>
      <c r="DE421" s="437">
        <f t="shared" si="1957"/>
        <v>0</v>
      </c>
      <c r="DF421" s="437">
        <f t="shared" si="1958"/>
        <v>0</v>
      </c>
      <c r="DG421" s="496">
        <f t="shared" si="1959"/>
        <v>0</v>
      </c>
      <c r="DH421" s="496">
        <f t="shared" si="1960"/>
        <v>0</v>
      </c>
      <c r="DI421" s="496">
        <f t="shared" si="1966"/>
        <v>0</v>
      </c>
      <c r="DJ421" s="496">
        <f t="shared" si="1947"/>
        <v>11</v>
      </c>
      <c r="DK421" s="437">
        <f t="shared" si="1961"/>
        <v>0</v>
      </c>
      <c r="DL421" s="633"/>
      <c r="DM421" s="633"/>
      <c r="DO421" s="447" t="e">
        <f t="shared" ref="DO421:DO485" si="1985">+CV421-CU421+DO420</f>
        <v>#VALUE!</v>
      </c>
      <c r="DP421" s="447" t="e">
        <f t="shared" ref="DP421:DP485" si="1986">+CW421-CV421+DP420</f>
        <v>#VALUE!</v>
      </c>
      <c r="DQ421" s="447" t="e">
        <f t="shared" ref="DQ421:DQ485" si="1987">+CX421-CW421+DQ420</f>
        <v>#VALUE!</v>
      </c>
      <c r="DR421" s="447" t="e">
        <f t="shared" ref="DR421:DR485" si="1988">+CY421-CX421+DR420</f>
        <v>#VALUE!</v>
      </c>
      <c r="DS421" s="447" t="e">
        <f t="shared" ref="DS421:DS485" si="1989">+CY421-CW421+DS420</f>
        <v>#VALUE!</v>
      </c>
      <c r="DT421" s="447" t="e">
        <f t="shared" ref="DT421:DT485" si="1990">+CZ421-CY421+DT420</f>
        <v>#VALUE!</v>
      </c>
      <c r="DU421" s="447" t="e">
        <f t="shared" ref="DU421:DU485" si="1991">+DA421-CZ421+DU420</f>
        <v>#REF!</v>
      </c>
      <c r="DV421" s="447" t="e">
        <f t="shared" ref="DV421:DV485" si="1992">+DB421-DA421+DV420</f>
        <v>#REF!</v>
      </c>
      <c r="DW421" s="447" t="e">
        <f t="shared" ref="DW421:DW485" si="1993">+DC421-DB421+DW420</f>
        <v>#REF!</v>
      </c>
      <c r="DX421" s="447" t="e">
        <f t="shared" ref="DX421:DX485" si="1994">+DD421-DB421+DX420</f>
        <v>#REF!</v>
      </c>
      <c r="DY421" s="447" t="e">
        <f t="shared" ref="DY421:DY485" si="1995">+DE421-DD421+DY420</f>
        <v>#REF!</v>
      </c>
      <c r="DZ421" s="447" t="e">
        <f t="shared" ref="DZ421:DZ485" si="1996">+DF421-DE421+DZ420</f>
        <v>#REF!</v>
      </c>
      <c r="EA421" s="447" t="e">
        <f t="shared" ref="EA421:EA485" si="1997">+DG421-DF421+EA420</f>
        <v>#VALUE!</v>
      </c>
      <c r="EB421" s="447" t="e">
        <f t="shared" ref="EB421:EB485" si="1998">+DH421-DI421+EB420</f>
        <v>#REF!</v>
      </c>
      <c r="EC421" s="447" t="e">
        <f t="shared" ref="EC421:EC485" si="1999">+DI421-DG421+EC420</f>
        <v>#VALUE!</v>
      </c>
      <c r="ED421" s="447" t="e">
        <f t="shared" ref="ED421:ED485" si="2000">+DJ421-DI421+ED420</f>
        <v>#REF!</v>
      </c>
      <c r="EE421" s="240" t="e">
        <f t="shared" ref="EE421:EE485" si="2001">+DK421-DJ421+EE420</f>
        <v>#REF!</v>
      </c>
    </row>
    <row r="422" spans="1:135" ht="16.5">
      <c r="A422" s="216" t="s">
        <v>1227</v>
      </c>
      <c r="B422" s="216" t="s">
        <v>31</v>
      </c>
      <c r="D422" s="222" t="s">
        <v>698</v>
      </c>
      <c r="E422" s="216" t="s">
        <v>1043</v>
      </c>
      <c r="F422" s="222" t="s">
        <v>1140</v>
      </c>
      <c r="G422" s="411" t="s">
        <v>1644</v>
      </c>
      <c r="H422" s="225">
        <v>0</v>
      </c>
      <c r="I422" s="227">
        <v>0</v>
      </c>
      <c r="J422" s="225">
        <v>0</v>
      </c>
      <c r="K422" s="227">
        <v>0</v>
      </c>
      <c r="L422" s="225">
        <v>0</v>
      </c>
      <c r="M422" s="227">
        <v>0</v>
      </c>
      <c r="N422" s="239">
        <f t="shared" si="1963"/>
        <v>0</v>
      </c>
      <c r="O422" s="242" t="s">
        <v>1823</v>
      </c>
      <c r="P422" s="241">
        <f t="shared" si="1964"/>
        <v>0</v>
      </c>
      <c r="Q422" s="242" t="s">
        <v>1823</v>
      </c>
      <c r="R422" s="241">
        <f t="shared" si="1972"/>
        <v>0</v>
      </c>
      <c r="S422" s="242" t="s">
        <v>1823</v>
      </c>
      <c r="T422" s="225">
        <v>0</v>
      </c>
      <c r="U422" s="226">
        <v>0</v>
      </c>
      <c r="V422" s="529">
        <v>0</v>
      </c>
      <c r="W422" s="530" t="s">
        <v>1823</v>
      </c>
      <c r="X422" s="226">
        <v>0</v>
      </c>
      <c r="Y422" s="226">
        <v>0</v>
      </c>
      <c r="Z422" s="644">
        <v>0</v>
      </c>
      <c r="AA422" s="645" t="s">
        <v>1823</v>
      </c>
      <c r="AB422" s="279">
        <v>0</v>
      </c>
      <c r="AC422" s="321">
        <v>0</v>
      </c>
      <c r="AD422" s="400">
        <v>0</v>
      </c>
      <c r="AE422" s="490" t="s">
        <v>1823</v>
      </c>
      <c r="AF422" s="400">
        <v>0</v>
      </c>
      <c r="AG422" s="256" t="s">
        <v>1823</v>
      </c>
      <c r="AH422" s="542">
        <v>0</v>
      </c>
      <c r="AI422" s="551">
        <v>0</v>
      </c>
      <c r="AJ422" s="374"/>
      <c r="AK422" s="523">
        <v>0</v>
      </c>
      <c r="AL422" s="524">
        <v>0</v>
      </c>
      <c r="AM422" s="226">
        <v>4</v>
      </c>
      <c r="AN422" s="226">
        <v>2</v>
      </c>
      <c r="AO422" s="523">
        <v>0</v>
      </c>
      <c r="AP422" s="524">
        <v>0</v>
      </c>
      <c r="AQ422" s="239">
        <f t="shared" si="1962"/>
        <v>0</v>
      </c>
      <c r="AR422" s="242" t="s">
        <v>1823</v>
      </c>
      <c r="AS422" s="241">
        <f t="shared" ref="AS422:AS429" si="2002">+AU422</f>
        <v>0</v>
      </c>
      <c r="AT422" s="242" t="s">
        <v>1823</v>
      </c>
      <c r="AU422" s="229">
        <v>0</v>
      </c>
      <c r="AV422" s="230">
        <v>0</v>
      </c>
      <c r="AW422" s="229">
        <v>0</v>
      </c>
      <c r="AX422" s="230">
        <v>0</v>
      </c>
      <c r="AY422" s="241">
        <f t="shared" ref="AY422" si="2003">+BA422</f>
        <v>0</v>
      </c>
      <c r="AZ422" s="242" t="s">
        <v>1823</v>
      </c>
      <c r="BA422" s="241">
        <f t="shared" ref="BA422" si="2004">+BC422</f>
        <v>0</v>
      </c>
      <c r="BB422" s="242" t="s">
        <v>1823</v>
      </c>
      <c r="BC422" s="241">
        <f t="shared" ref="BC422" si="2005">+BE422</f>
        <v>0</v>
      </c>
      <c r="BD422" s="242" t="s">
        <v>1823</v>
      </c>
      <c r="BE422" s="241">
        <f t="shared" si="1976"/>
        <v>0</v>
      </c>
      <c r="BF422" s="242" t="s">
        <v>1823</v>
      </c>
      <c r="BG422" s="241">
        <f t="shared" si="1977"/>
        <v>0</v>
      </c>
      <c r="BH422" s="242" t="s">
        <v>1823</v>
      </c>
      <c r="BI422" s="241">
        <f t="shared" si="1978"/>
        <v>0</v>
      </c>
      <c r="BJ422" s="242" t="s">
        <v>1823</v>
      </c>
      <c r="BK422" s="241">
        <f t="shared" si="1979"/>
        <v>0</v>
      </c>
      <c r="BL422" s="242" t="s">
        <v>1823</v>
      </c>
      <c r="BM422" s="229">
        <v>0</v>
      </c>
      <c r="BN422" s="229">
        <v>0</v>
      </c>
      <c r="BO422" s="247"/>
      <c r="BP422" s="248"/>
      <c r="BQ422" s="249"/>
      <c r="BR422" s="248"/>
      <c r="BS422" s="249"/>
      <c r="BT422" s="248"/>
      <c r="BU422" s="249"/>
      <c r="BV422" s="248"/>
      <c r="BW422" s="249"/>
      <c r="BX422" s="248"/>
      <c r="BY422" s="249"/>
      <c r="BZ422" s="248"/>
      <c r="CA422" s="249"/>
      <c r="CB422" s="236" t="s">
        <v>699</v>
      </c>
      <c r="CC422" s="238"/>
      <c r="CD422" s="238"/>
      <c r="CE422" s="226"/>
      <c r="CF422" s="227"/>
      <c r="CQ422" s="240">
        <f t="shared" si="1918"/>
        <v>0</v>
      </c>
      <c r="CT422" s="437">
        <f t="shared" si="1965"/>
        <v>0</v>
      </c>
      <c r="CU422" s="437">
        <f t="shared" si="1920"/>
        <v>0</v>
      </c>
      <c r="CV422" s="437">
        <f t="shared" si="1968"/>
        <v>0</v>
      </c>
      <c r="CW422" s="437">
        <f t="shared" si="1969"/>
        <v>0</v>
      </c>
      <c r="CX422" s="437">
        <f t="shared" si="1954"/>
        <v>0</v>
      </c>
      <c r="CY422" s="437">
        <f t="shared" si="1970"/>
        <v>0</v>
      </c>
      <c r="CZ422" s="437">
        <f t="shared" si="1955"/>
        <v>0</v>
      </c>
      <c r="DA422" s="437">
        <f t="shared" si="1956"/>
        <v>0</v>
      </c>
      <c r="DB422" s="437">
        <f t="shared" si="1921"/>
        <v>0</v>
      </c>
      <c r="DC422" s="437">
        <f t="shared" si="1967"/>
        <v>0</v>
      </c>
      <c r="DD422" s="437">
        <f t="shared" si="1971"/>
        <v>0</v>
      </c>
      <c r="DE422" s="437">
        <f t="shared" si="1957"/>
        <v>0</v>
      </c>
      <c r="DF422" s="437">
        <f t="shared" si="1958"/>
        <v>0</v>
      </c>
      <c r="DG422" s="496">
        <f t="shared" si="1959"/>
        <v>0</v>
      </c>
      <c r="DH422" s="496">
        <f t="shared" si="1960"/>
        <v>0</v>
      </c>
      <c r="DI422" s="496">
        <f t="shared" si="1966"/>
        <v>6</v>
      </c>
      <c r="DJ422" s="496">
        <f t="shared" si="1947"/>
        <v>0</v>
      </c>
      <c r="DK422" s="437">
        <f t="shared" si="1961"/>
        <v>0</v>
      </c>
      <c r="DL422" s="633"/>
      <c r="DM422" s="633"/>
      <c r="DO422" s="447" t="e">
        <f t="shared" si="1985"/>
        <v>#VALUE!</v>
      </c>
      <c r="DP422" s="447" t="e">
        <f t="shared" si="1986"/>
        <v>#VALUE!</v>
      </c>
      <c r="DQ422" s="447" t="e">
        <f t="shared" si="1987"/>
        <v>#VALUE!</v>
      </c>
      <c r="DR422" s="447" t="e">
        <f t="shared" si="1988"/>
        <v>#VALUE!</v>
      </c>
      <c r="DS422" s="447" t="e">
        <f t="shared" si="1989"/>
        <v>#VALUE!</v>
      </c>
      <c r="DT422" s="447" t="e">
        <f t="shared" si="1990"/>
        <v>#VALUE!</v>
      </c>
      <c r="DU422" s="447" t="e">
        <f t="shared" si="1991"/>
        <v>#REF!</v>
      </c>
      <c r="DV422" s="447" t="e">
        <f t="shared" si="1992"/>
        <v>#REF!</v>
      </c>
      <c r="DW422" s="447" t="e">
        <f t="shared" si="1993"/>
        <v>#REF!</v>
      </c>
      <c r="DX422" s="447" t="e">
        <f t="shared" si="1994"/>
        <v>#REF!</v>
      </c>
      <c r="DY422" s="447" t="e">
        <f t="shared" si="1995"/>
        <v>#REF!</v>
      </c>
      <c r="DZ422" s="447" t="e">
        <f t="shared" si="1996"/>
        <v>#REF!</v>
      </c>
      <c r="EA422" s="447" t="e">
        <f t="shared" si="1997"/>
        <v>#VALUE!</v>
      </c>
      <c r="EB422" s="447" t="e">
        <f t="shared" si="1998"/>
        <v>#REF!</v>
      </c>
      <c r="EC422" s="447" t="e">
        <f t="shared" si="1999"/>
        <v>#VALUE!</v>
      </c>
      <c r="ED422" s="447" t="e">
        <f t="shared" si="2000"/>
        <v>#REF!</v>
      </c>
      <c r="EE422" s="240" t="e">
        <f t="shared" si="2001"/>
        <v>#REF!</v>
      </c>
    </row>
    <row r="423" spans="1:135" ht="16.5">
      <c r="A423" s="216" t="s">
        <v>1227</v>
      </c>
      <c r="B423" s="216" t="s">
        <v>31</v>
      </c>
      <c r="D423" s="222" t="s">
        <v>698</v>
      </c>
      <c r="E423" s="216" t="s">
        <v>1043</v>
      </c>
      <c r="F423" s="222" t="s">
        <v>1140</v>
      </c>
      <c r="G423" s="411" t="s">
        <v>1645</v>
      </c>
      <c r="H423" s="225">
        <v>0</v>
      </c>
      <c r="I423" s="227">
        <v>0</v>
      </c>
      <c r="J423" s="225">
        <v>0</v>
      </c>
      <c r="K423" s="227">
        <v>0</v>
      </c>
      <c r="L423" s="225">
        <v>0</v>
      </c>
      <c r="M423" s="227">
        <v>0</v>
      </c>
      <c r="N423" s="239">
        <f t="shared" si="1963"/>
        <v>0</v>
      </c>
      <c r="O423" s="242" t="s">
        <v>1823</v>
      </c>
      <c r="P423" s="241">
        <f t="shared" si="1964"/>
        <v>0</v>
      </c>
      <c r="Q423" s="242" t="s">
        <v>1823</v>
      </c>
      <c r="R423" s="241">
        <f t="shared" si="1972"/>
        <v>0</v>
      </c>
      <c r="S423" s="242" t="s">
        <v>1823</v>
      </c>
      <c r="T423" s="225">
        <v>0</v>
      </c>
      <c r="U423" s="226">
        <v>0</v>
      </c>
      <c r="V423" s="529">
        <v>0</v>
      </c>
      <c r="W423" s="530" t="s">
        <v>1823</v>
      </c>
      <c r="X423" s="226">
        <v>0</v>
      </c>
      <c r="Y423" s="226">
        <v>0</v>
      </c>
      <c r="Z423" s="644">
        <v>0</v>
      </c>
      <c r="AA423" s="645" t="s">
        <v>1823</v>
      </c>
      <c r="AB423" s="279">
        <v>0</v>
      </c>
      <c r="AC423" s="284">
        <v>0</v>
      </c>
      <c r="AD423" s="283">
        <v>0</v>
      </c>
      <c r="AE423" s="284">
        <v>0</v>
      </c>
      <c r="AF423" s="400">
        <v>0</v>
      </c>
      <c r="AG423" s="256" t="s">
        <v>1823</v>
      </c>
      <c r="AH423" s="542">
        <v>0</v>
      </c>
      <c r="AI423" s="551">
        <v>0</v>
      </c>
      <c r="AJ423" s="374"/>
      <c r="AK423" s="523">
        <v>0</v>
      </c>
      <c r="AL423" s="524">
        <v>0</v>
      </c>
      <c r="AM423" s="226">
        <v>3</v>
      </c>
      <c r="AN423" s="226">
        <v>0</v>
      </c>
      <c r="AO423" s="523">
        <v>6</v>
      </c>
      <c r="AP423" s="524">
        <v>0</v>
      </c>
      <c r="AQ423" s="442">
        <f t="shared" ref="AQ423:AQ427" si="2006">+AO423</f>
        <v>6</v>
      </c>
      <c r="AR423" s="443" t="s">
        <v>1823</v>
      </c>
      <c r="AS423" s="442">
        <f t="shared" ref="AS423:AS427" si="2007">+AQ423</f>
        <v>6</v>
      </c>
      <c r="AT423" s="443" t="s">
        <v>1823</v>
      </c>
      <c r="AU423" s="229">
        <v>0</v>
      </c>
      <c r="AV423" s="230">
        <v>0</v>
      </c>
      <c r="AW423" s="229">
        <v>0</v>
      </c>
      <c r="AX423" s="230">
        <v>0</v>
      </c>
      <c r="AY423" s="241">
        <f t="shared" ref="AY423" si="2008">+BA423</f>
        <v>0</v>
      </c>
      <c r="AZ423" s="242" t="s">
        <v>1823</v>
      </c>
      <c r="BA423" s="241">
        <f t="shared" ref="BA423" si="2009">+BC423</f>
        <v>0</v>
      </c>
      <c r="BB423" s="242" t="s">
        <v>1823</v>
      </c>
      <c r="BC423" s="241">
        <f t="shared" ref="BC423" si="2010">+BE423</f>
        <v>0</v>
      </c>
      <c r="BD423" s="242" t="s">
        <v>1823</v>
      </c>
      <c r="BE423" s="241">
        <f t="shared" si="1976"/>
        <v>0</v>
      </c>
      <c r="BF423" s="242" t="s">
        <v>1823</v>
      </c>
      <c r="BG423" s="241">
        <f t="shared" si="1977"/>
        <v>0</v>
      </c>
      <c r="BH423" s="242" t="s">
        <v>1823</v>
      </c>
      <c r="BI423" s="241">
        <f t="shared" si="1978"/>
        <v>0</v>
      </c>
      <c r="BJ423" s="242" t="s">
        <v>1823</v>
      </c>
      <c r="BK423" s="241">
        <f t="shared" si="1979"/>
        <v>0</v>
      </c>
      <c r="BL423" s="242" t="s">
        <v>1823</v>
      </c>
      <c r="BM423" s="229">
        <v>0</v>
      </c>
      <c r="BN423" s="229">
        <v>0</v>
      </c>
      <c r="BO423" s="247"/>
      <c r="BP423" s="248"/>
      <c r="BQ423" s="249"/>
      <c r="BR423" s="248"/>
      <c r="BS423" s="249"/>
      <c r="BT423" s="248"/>
      <c r="BU423" s="249"/>
      <c r="BV423" s="248"/>
      <c r="BW423" s="249"/>
      <c r="BX423" s="248"/>
      <c r="BY423" s="249"/>
      <c r="BZ423" s="248"/>
      <c r="CA423" s="249"/>
      <c r="CB423" s="236" t="s">
        <v>699</v>
      </c>
      <c r="CC423" s="238"/>
      <c r="CD423" s="238"/>
      <c r="CE423" s="226"/>
      <c r="CF423" s="227"/>
      <c r="CQ423" s="240">
        <f t="shared" si="1918"/>
        <v>0</v>
      </c>
      <c r="CT423" s="437">
        <f t="shared" si="1965"/>
        <v>0</v>
      </c>
      <c r="CU423" s="437">
        <f t="shared" si="1920"/>
        <v>0</v>
      </c>
      <c r="CV423" s="437">
        <f t="shared" si="1968"/>
        <v>0</v>
      </c>
      <c r="CW423" s="437">
        <f t="shared" si="1969"/>
        <v>0</v>
      </c>
      <c r="CX423" s="437">
        <f t="shared" si="1954"/>
        <v>0</v>
      </c>
      <c r="CY423" s="437">
        <f t="shared" si="1970"/>
        <v>0</v>
      </c>
      <c r="CZ423" s="437">
        <f t="shared" si="1955"/>
        <v>0</v>
      </c>
      <c r="DA423" s="437">
        <f t="shared" si="1956"/>
        <v>0</v>
      </c>
      <c r="DB423" s="437">
        <f t="shared" si="1921"/>
        <v>0</v>
      </c>
      <c r="DC423" s="437">
        <f t="shared" si="1967"/>
        <v>0</v>
      </c>
      <c r="DD423" s="437">
        <f t="shared" si="1971"/>
        <v>0</v>
      </c>
      <c r="DE423" s="437">
        <f t="shared" si="1957"/>
        <v>0</v>
      </c>
      <c r="DF423" s="437">
        <f t="shared" si="1958"/>
        <v>0</v>
      </c>
      <c r="DG423" s="496">
        <f t="shared" si="1959"/>
        <v>0</v>
      </c>
      <c r="DH423" s="496">
        <f t="shared" si="1960"/>
        <v>0</v>
      </c>
      <c r="DI423" s="496">
        <f t="shared" si="1966"/>
        <v>3</v>
      </c>
      <c r="DJ423" s="496">
        <f t="shared" si="1947"/>
        <v>6</v>
      </c>
      <c r="DK423" s="437">
        <f t="shared" si="1961"/>
        <v>6</v>
      </c>
      <c r="DL423" s="633"/>
      <c r="DM423" s="633"/>
      <c r="DO423" s="447" t="e">
        <f t="shared" si="1985"/>
        <v>#VALUE!</v>
      </c>
      <c r="DP423" s="447" t="e">
        <f t="shared" si="1986"/>
        <v>#VALUE!</v>
      </c>
      <c r="DQ423" s="447" t="e">
        <f t="shared" si="1987"/>
        <v>#VALUE!</v>
      </c>
      <c r="DR423" s="447" t="e">
        <f t="shared" si="1988"/>
        <v>#VALUE!</v>
      </c>
      <c r="DS423" s="447" t="e">
        <f t="shared" si="1989"/>
        <v>#VALUE!</v>
      </c>
      <c r="DT423" s="447" t="e">
        <f t="shared" si="1990"/>
        <v>#VALUE!</v>
      </c>
      <c r="DU423" s="447" t="e">
        <f t="shared" si="1991"/>
        <v>#REF!</v>
      </c>
      <c r="DV423" s="447" t="e">
        <f t="shared" si="1992"/>
        <v>#REF!</v>
      </c>
      <c r="DW423" s="447" t="e">
        <f t="shared" si="1993"/>
        <v>#REF!</v>
      </c>
      <c r="DX423" s="447" t="e">
        <f t="shared" si="1994"/>
        <v>#REF!</v>
      </c>
      <c r="DY423" s="447" t="e">
        <f t="shared" si="1995"/>
        <v>#REF!</v>
      </c>
      <c r="DZ423" s="447" t="e">
        <f t="shared" si="1996"/>
        <v>#REF!</v>
      </c>
      <c r="EA423" s="447" t="e">
        <f t="shared" si="1997"/>
        <v>#VALUE!</v>
      </c>
      <c r="EB423" s="447" t="e">
        <f t="shared" si="1998"/>
        <v>#REF!</v>
      </c>
      <c r="EC423" s="447" t="e">
        <f t="shared" si="1999"/>
        <v>#VALUE!</v>
      </c>
      <c r="ED423" s="447" t="e">
        <f t="shared" si="2000"/>
        <v>#REF!</v>
      </c>
      <c r="EE423" s="240" t="e">
        <f t="shared" si="2001"/>
        <v>#REF!</v>
      </c>
    </row>
    <row r="424" spans="1:135" ht="16.5">
      <c r="A424" s="216" t="s">
        <v>1227</v>
      </c>
      <c r="B424" s="216" t="s">
        <v>31</v>
      </c>
      <c r="D424" s="222" t="s">
        <v>698</v>
      </c>
      <c r="E424" s="216" t="s">
        <v>1043</v>
      </c>
      <c r="F424" s="222" t="s">
        <v>1140</v>
      </c>
      <c r="G424" s="411" t="s">
        <v>1646</v>
      </c>
      <c r="H424" s="225">
        <v>0</v>
      </c>
      <c r="I424" s="227">
        <v>0</v>
      </c>
      <c r="J424" s="225">
        <v>0</v>
      </c>
      <c r="K424" s="227">
        <v>0</v>
      </c>
      <c r="L424" s="225">
        <v>0</v>
      </c>
      <c r="M424" s="227">
        <v>0</v>
      </c>
      <c r="N424" s="239">
        <f t="shared" si="1963"/>
        <v>0</v>
      </c>
      <c r="O424" s="242" t="s">
        <v>1823</v>
      </c>
      <c r="P424" s="241">
        <f t="shared" si="1964"/>
        <v>0</v>
      </c>
      <c r="Q424" s="242" t="s">
        <v>1823</v>
      </c>
      <c r="R424" s="241">
        <f t="shared" si="1972"/>
        <v>0</v>
      </c>
      <c r="S424" s="242" t="s">
        <v>1823</v>
      </c>
      <c r="T424" s="225">
        <v>0</v>
      </c>
      <c r="U424" s="226">
        <v>0</v>
      </c>
      <c r="V424" s="529">
        <v>0</v>
      </c>
      <c r="W424" s="530" t="s">
        <v>1823</v>
      </c>
      <c r="X424" s="226">
        <v>0</v>
      </c>
      <c r="Y424" s="226">
        <v>0</v>
      </c>
      <c r="Z424" s="644">
        <v>0</v>
      </c>
      <c r="AA424" s="645" t="s">
        <v>1823</v>
      </c>
      <c r="AB424" s="279">
        <v>0</v>
      </c>
      <c r="AC424" s="284">
        <v>0</v>
      </c>
      <c r="AD424" s="400">
        <v>0</v>
      </c>
      <c r="AE424" s="490" t="s">
        <v>1823</v>
      </c>
      <c r="AF424" s="400">
        <v>0</v>
      </c>
      <c r="AG424" s="256" t="s">
        <v>1823</v>
      </c>
      <c r="AH424" s="542">
        <v>0</v>
      </c>
      <c r="AI424" s="551">
        <v>0</v>
      </c>
      <c r="AJ424" s="374"/>
      <c r="AK424" s="523"/>
      <c r="AL424" s="524"/>
      <c r="AM424" s="226"/>
      <c r="AN424" s="226"/>
      <c r="AO424" s="523">
        <v>1</v>
      </c>
      <c r="AP424" s="524">
        <v>0</v>
      </c>
      <c r="AQ424" s="442">
        <f t="shared" si="2006"/>
        <v>1</v>
      </c>
      <c r="AR424" s="443" t="s">
        <v>1823</v>
      </c>
      <c r="AS424" s="442">
        <f t="shared" si="2007"/>
        <v>1</v>
      </c>
      <c r="AT424" s="443" t="s">
        <v>1823</v>
      </c>
      <c r="AU424" s="229">
        <v>0</v>
      </c>
      <c r="AV424" s="230">
        <v>0</v>
      </c>
      <c r="AW424" s="229">
        <v>0</v>
      </c>
      <c r="AX424" s="230">
        <v>0</v>
      </c>
      <c r="AY424" s="241">
        <f t="shared" ref="AY424" si="2011">+BA424</f>
        <v>0</v>
      </c>
      <c r="AZ424" s="242" t="s">
        <v>1823</v>
      </c>
      <c r="BA424" s="241">
        <f t="shared" ref="BA424" si="2012">+BC424</f>
        <v>0</v>
      </c>
      <c r="BB424" s="242" t="s">
        <v>1823</v>
      </c>
      <c r="BC424" s="241">
        <f t="shared" ref="BC424" si="2013">+BE424</f>
        <v>0</v>
      </c>
      <c r="BD424" s="242" t="s">
        <v>1823</v>
      </c>
      <c r="BE424" s="241">
        <f t="shared" si="1976"/>
        <v>0</v>
      </c>
      <c r="BF424" s="242" t="s">
        <v>1823</v>
      </c>
      <c r="BG424" s="241">
        <f t="shared" si="1977"/>
        <v>0</v>
      </c>
      <c r="BH424" s="242" t="s">
        <v>1823</v>
      </c>
      <c r="BI424" s="241">
        <f t="shared" si="1978"/>
        <v>0</v>
      </c>
      <c r="BJ424" s="242" t="s">
        <v>1823</v>
      </c>
      <c r="BK424" s="241">
        <f t="shared" si="1979"/>
        <v>0</v>
      </c>
      <c r="BL424" s="242" t="s">
        <v>1823</v>
      </c>
      <c r="BM424" s="229">
        <v>0</v>
      </c>
      <c r="BN424" s="229">
        <v>0</v>
      </c>
      <c r="BO424" s="247"/>
      <c r="BP424" s="248"/>
      <c r="BQ424" s="249"/>
      <c r="BR424" s="248"/>
      <c r="BS424" s="249"/>
      <c r="BT424" s="248"/>
      <c r="BU424" s="249"/>
      <c r="BV424" s="248"/>
      <c r="BW424" s="249"/>
      <c r="BX424" s="248"/>
      <c r="BY424" s="249"/>
      <c r="BZ424" s="248"/>
      <c r="CA424" s="249"/>
      <c r="CB424" s="236" t="s">
        <v>967</v>
      </c>
      <c r="CC424" s="238"/>
      <c r="CD424" s="238"/>
      <c r="CE424" s="226"/>
      <c r="CF424" s="227"/>
      <c r="CQ424" s="240">
        <f t="shared" si="1918"/>
        <v>0</v>
      </c>
      <c r="CT424" s="437">
        <f t="shared" si="1965"/>
        <v>0</v>
      </c>
      <c r="CU424" s="437">
        <f t="shared" si="1920"/>
        <v>0</v>
      </c>
      <c r="CV424" s="437">
        <f t="shared" si="1968"/>
        <v>0</v>
      </c>
      <c r="CW424" s="437">
        <f t="shared" si="1969"/>
        <v>0</v>
      </c>
      <c r="CX424" s="437">
        <f t="shared" si="1954"/>
        <v>0</v>
      </c>
      <c r="CY424" s="437">
        <f t="shared" si="1970"/>
        <v>0</v>
      </c>
      <c r="CZ424" s="437">
        <f t="shared" si="1955"/>
        <v>0</v>
      </c>
      <c r="DA424" s="437">
        <f t="shared" si="1956"/>
        <v>0</v>
      </c>
      <c r="DB424" s="437">
        <f t="shared" si="1921"/>
        <v>0</v>
      </c>
      <c r="DC424" s="437">
        <f t="shared" si="1967"/>
        <v>0</v>
      </c>
      <c r="DD424" s="437">
        <f t="shared" si="1971"/>
        <v>0</v>
      </c>
      <c r="DE424" s="437">
        <f t="shared" si="1957"/>
        <v>0</v>
      </c>
      <c r="DF424" s="437">
        <f t="shared" si="1958"/>
        <v>0</v>
      </c>
      <c r="DG424" s="496">
        <f t="shared" si="1959"/>
        <v>0</v>
      </c>
      <c r="DH424" s="496">
        <f t="shared" si="1960"/>
        <v>0</v>
      </c>
      <c r="DI424" s="496">
        <f t="shared" si="1966"/>
        <v>0</v>
      </c>
      <c r="DJ424" s="496">
        <f t="shared" si="1947"/>
        <v>1</v>
      </c>
      <c r="DK424" s="437">
        <f t="shared" si="1961"/>
        <v>1</v>
      </c>
      <c r="DL424" s="633"/>
      <c r="DM424" s="633"/>
      <c r="DO424" s="447" t="e">
        <f t="shared" si="1985"/>
        <v>#VALUE!</v>
      </c>
      <c r="DP424" s="447" t="e">
        <f t="shared" si="1986"/>
        <v>#VALUE!</v>
      </c>
      <c r="DQ424" s="447" t="e">
        <f t="shared" si="1987"/>
        <v>#VALUE!</v>
      </c>
      <c r="DR424" s="447" t="e">
        <f t="shared" si="1988"/>
        <v>#VALUE!</v>
      </c>
      <c r="DS424" s="447" t="e">
        <f t="shared" si="1989"/>
        <v>#VALUE!</v>
      </c>
      <c r="DT424" s="447" t="e">
        <f t="shared" si="1990"/>
        <v>#VALUE!</v>
      </c>
      <c r="DU424" s="447" t="e">
        <f t="shared" si="1991"/>
        <v>#REF!</v>
      </c>
      <c r="DV424" s="447" t="e">
        <f t="shared" si="1992"/>
        <v>#REF!</v>
      </c>
      <c r="DW424" s="447" t="e">
        <f t="shared" si="1993"/>
        <v>#REF!</v>
      </c>
      <c r="DX424" s="447" t="e">
        <f t="shared" si="1994"/>
        <v>#REF!</v>
      </c>
      <c r="DY424" s="447" t="e">
        <f t="shared" si="1995"/>
        <v>#REF!</v>
      </c>
      <c r="DZ424" s="447" t="e">
        <f t="shared" si="1996"/>
        <v>#REF!</v>
      </c>
      <c r="EA424" s="447" t="e">
        <f t="shared" si="1997"/>
        <v>#VALUE!</v>
      </c>
      <c r="EB424" s="447" t="e">
        <f t="shared" si="1998"/>
        <v>#REF!</v>
      </c>
      <c r="EC424" s="447" t="e">
        <f t="shared" si="1999"/>
        <v>#VALUE!</v>
      </c>
      <c r="ED424" s="447" t="e">
        <f t="shared" si="2000"/>
        <v>#REF!</v>
      </c>
      <c r="EE424" s="240" t="e">
        <f t="shared" si="2001"/>
        <v>#REF!</v>
      </c>
    </row>
    <row r="425" spans="1:135" ht="16.5">
      <c r="A425" s="216" t="s">
        <v>1227</v>
      </c>
      <c r="B425" s="216" t="s">
        <v>31</v>
      </c>
      <c r="D425" s="222" t="s">
        <v>698</v>
      </c>
      <c r="E425" s="216" t="s">
        <v>1043</v>
      </c>
      <c r="F425" s="222" t="s">
        <v>1140</v>
      </c>
      <c r="G425" s="411" t="s">
        <v>1647</v>
      </c>
      <c r="H425" s="225">
        <v>0</v>
      </c>
      <c r="I425" s="227">
        <v>0</v>
      </c>
      <c r="J425" s="225">
        <v>0</v>
      </c>
      <c r="K425" s="227">
        <v>0</v>
      </c>
      <c r="L425" s="225">
        <v>0</v>
      </c>
      <c r="M425" s="227">
        <v>0</v>
      </c>
      <c r="N425" s="239">
        <f t="shared" si="1963"/>
        <v>0</v>
      </c>
      <c r="O425" s="242" t="s">
        <v>1823</v>
      </c>
      <c r="P425" s="241">
        <f t="shared" si="1964"/>
        <v>0</v>
      </c>
      <c r="Q425" s="242" t="s">
        <v>1823</v>
      </c>
      <c r="R425" s="241">
        <f t="shared" si="1972"/>
        <v>0</v>
      </c>
      <c r="S425" s="242" t="s">
        <v>1823</v>
      </c>
      <c r="T425" s="225">
        <v>0</v>
      </c>
      <c r="U425" s="226">
        <v>0</v>
      </c>
      <c r="V425" s="529">
        <v>0</v>
      </c>
      <c r="W425" s="530" t="s">
        <v>1823</v>
      </c>
      <c r="X425" s="226">
        <v>0</v>
      </c>
      <c r="Y425" s="226">
        <v>0</v>
      </c>
      <c r="Z425" s="644">
        <v>0</v>
      </c>
      <c r="AA425" s="645" t="s">
        <v>1823</v>
      </c>
      <c r="AB425" s="279">
        <v>0</v>
      </c>
      <c r="AC425" s="284">
        <v>0</v>
      </c>
      <c r="AD425" s="400">
        <v>0</v>
      </c>
      <c r="AE425" s="490" t="s">
        <v>1823</v>
      </c>
      <c r="AF425" s="400">
        <v>0</v>
      </c>
      <c r="AG425" s="256" t="s">
        <v>1823</v>
      </c>
      <c r="AH425" s="542">
        <v>0</v>
      </c>
      <c r="AI425" s="551">
        <v>0</v>
      </c>
      <c r="AJ425" s="374"/>
      <c r="AK425" s="523">
        <v>0</v>
      </c>
      <c r="AL425" s="524">
        <v>0</v>
      </c>
      <c r="AM425" s="226">
        <v>0</v>
      </c>
      <c r="AN425" s="226">
        <v>0</v>
      </c>
      <c r="AO425" s="523">
        <v>5</v>
      </c>
      <c r="AP425" s="524">
        <v>0</v>
      </c>
      <c r="AQ425" s="442">
        <f t="shared" si="2006"/>
        <v>5</v>
      </c>
      <c r="AR425" s="443" t="s">
        <v>1823</v>
      </c>
      <c r="AS425" s="442">
        <f t="shared" si="2007"/>
        <v>5</v>
      </c>
      <c r="AT425" s="443" t="s">
        <v>1823</v>
      </c>
      <c r="AU425" s="229">
        <v>0</v>
      </c>
      <c r="AV425" s="230">
        <v>0</v>
      </c>
      <c r="AW425" s="229">
        <v>0</v>
      </c>
      <c r="AX425" s="230">
        <v>0</v>
      </c>
      <c r="AY425" s="241">
        <f t="shared" ref="AY425" si="2014">+BA425</f>
        <v>0</v>
      </c>
      <c r="AZ425" s="242" t="s">
        <v>1823</v>
      </c>
      <c r="BA425" s="241">
        <f t="shared" ref="BA425" si="2015">+BC425</f>
        <v>0</v>
      </c>
      <c r="BB425" s="242" t="s">
        <v>1823</v>
      </c>
      <c r="BC425" s="229">
        <v>0</v>
      </c>
      <c r="BD425" s="230">
        <v>0</v>
      </c>
      <c r="BE425" s="241">
        <f t="shared" si="1976"/>
        <v>0</v>
      </c>
      <c r="BF425" s="242" t="s">
        <v>1823</v>
      </c>
      <c r="BG425" s="241">
        <f t="shared" si="1977"/>
        <v>0</v>
      </c>
      <c r="BH425" s="242" t="s">
        <v>1823</v>
      </c>
      <c r="BI425" s="241">
        <f t="shared" si="1978"/>
        <v>0</v>
      </c>
      <c r="BJ425" s="242" t="s">
        <v>1823</v>
      </c>
      <c r="BK425" s="241">
        <f t="shared" si="1979"/>
        <v>0</v>
      </c>
      <c r="BL425" s="242" t="s">
        <v>1823</v>
      </c>
      <c r="BM425" s="229">
        <v>0</v>
      </c>
      <c r="BN425" s="229">
        <v>0</v>
      </c>
      <c r="BO425" s="247"/>
      <c r="BP425" s="248"/>
      <c r="BQ425" s="249"/>
      <c r="BR425" s="248"/>
      <c r="BS425" s="249"/>
      <c r="BT425" s="248"/>
      <c r="BU425" s="249"/>
      <c r="BV425" s="248"/>
      <c r="BW425" s="249"/>
      <c r="BX425" s="248"/>
      <c r="BY425" s="249"/>
      <c r="BZ425" s="248"/>
      <c r="CA425" s="249"/>
      <c r="CB425" s="236"/>
      <c r="CC425" s="238"/>
      <c r="CD425" s="238"/>
      <c r="CE425" s="226"/>
      <c r="CF425" s="227"/>
      <c r="CQ425" s="240">
        <f t="shared" si="1918"/>
        <v>0</v>
      </c>
      <c r="CT425" s="437">
        <f t="shared" si="1965"/>
        <v>0</v>
      </c>
      <c r="CU425" s="437">
        <f t="shared" si="1920"/>
        <v>0</v>
      </c>
      <c r="CV425" s="437">
        <f t="shared" si="1968"/>
        <v>0</v>
      </c>
      <c r="CW425" s="437">
        <f t="shared" si="1969"/>
        <v>0</v>
      </c>
      <c r="CX425" s="437">
        <f t="shared" si="1954"/>
        <v>0</v>
      </c>
      <c r="CY425" s="437">
        <f t="shared" si="1970"/>
        <v>0</v>
      </c>
      <c r="CZ425" s="437">
        <f t="shared" si="1955"/>
        <v>0</v>
      </c>
      <c r="DA425" s="437">
        <f t="shared" si="1956"/>
        <v>0</v>
      </c>
      <c r="DB425" s="437">
        <f t="shared" si="1921"/>
        <v>0</v>
      </c>
      <c r="DC425" s="437">
        <f t="shared" si="1967"/>
        <v>0</v>
      </c>
      <c r="DD425" s="437">
        <f t="shared" si="1971"/>
        <v>0</v>
      </c>
      <c r="DE425" s="437">
        <f t="shared" si="1957"/>
        <v>0</v>
      </c>
      <c r="DF425" s="437">
        <f t="shared" si="1958"/>
        <v>0</v>
      </c>
      <c r="DG425" s="496">
        <f t="shared" si="1959"/>
        <v>0</v>
      </c>
      <c r="DH425" s="496">
        <f t="shared" si="1960"/>
        <v>0</v>
      </c>
      <c r="DI425" s="496">
        <f t="shared" si="1966"/>
        <v>0</v>
      </c>
      <c r="DJ425" s="496">
        <f t="shared" si="1947"/>
        <v>5</v>
      </c>
      <c r="DK425" s="437">
        <f t="shared" si="1961"/>
        <v>5</v>
      </c>
      <c r="DL425" s="633"/>
      <c r="DM425" s="633"/>
      <c r="DO425" s="447" t="e">
        <f t="shared" si="1985"/>
        <v>#VALUE!</v>
      </c>
      <c r="DP425" s="447" t="e">
        <f t="shared" si="1986"/>
        <v>#VALUE!</v>
      </c>
      <c r="DQ425" s="447" t="e">
        <f t="shared" si="1987"/>
        <v>#VALUE!</v>
      </c>
      <c r="DR425" s="447" t="e">
        <f t="shared" si="1988"/>
        <v>#VALUE!</v>
      </c>
      <c r="DS425" s="447" t="e">
        <f t="shared" si="1989"/>
        <v>#VALUE!</v>
      </c>
      <c r="DT425" s="447" t="e">
        <f t="shared" si="1990"/>
        <v>#VALUE!</v>
      </c>
      <c r="DU425" s="447" t="e">
        <f t="shared" si="1991"/>
        <v>#REF!</v>
      </c>
      <c r="DV425" s="447" t="e">
        <f t="shared" si="1992"/>
        <v>#REF!</v>
      </c>
      <c r="DW425" s="447" t="e">
        <f t="shared" si="1993"/>
        <v>#REF!</v>
      </c>
      <c r="DX425" s="447" t="e">
        <f t="shared" si="1994"/>
        <v>#REF!</v>
      </c>
      <c r="DY425" s="447" t="e">
        <f t="shared" si="1995"/>
        <v>#REF!</v>
      </c>
      <c r="DZ425" s="447" t="e">
        <f t="shared" si="1996"/>
        <v>#REF!</v>
      </c>
      <c r="EA425" s="447" t="e">
        <f t="shared" si="1997"/>
        <v>#VALUE!</v>
      </c>
      <c r="EB425" s="447" t="e">
        <f t="shared" si="1998"/>
        <v>#REF!</v>
      </c>
      <c r="EC425" s="447" t="e">
        <f t="shared" si="1999"/>
        <v>#VALUE!</v>
      </c>
      <c r="ED425" s="447" t="e">
        <f t="shared" si="2000"/>
        <v>#REF!</v>
      </c>
      <c r="EE425" s="240" t="e">
        <f t="shared" si="2001"/>
        <v>#REF!</v>
      </c>
    </row>
    <row r="426" spans="1:135" ht="16.5">
      <c r="A426" s="216" t="s">
        <v>1227</v>
      </c>
      <c r="B426" s="216" t="s">
        <v>31</v>
      </c>
      <c r="D426" s="222" t="s">
        <v>698</v>
      </c>
      <c r="E426" s="216" t="s">
        <v>1043</v>
      </c>
      <c r="F426" s="222" t="s">
        <v>1140</v>
      </c>
      <c r="G426" s="411" t="s">
        <v>1648</v>
      </c>
      <c r="H426" s="225">
        <v>0</v>
      </c>
      <c r="I426" s="227">
        <v>0</v>
      </c>
      <c r="J426" s="225">
        <v>0</v>
      </c>
      <c r="K426" s="227">
        <v>0</v>
      </c>
      <c r="L426" s="225">
        <v>0</v>
      </c>
      <c r="M426" s="227">
        <v>0</v>
      </c>
      <c r="N426" s="239">
        <f t="shared" si="1963"/>
        <v>0</v>
      </c>
      <c r="O426" s="242" t="s">
        <v>1823</v>
      </c>
      <c r="P426" s="241">
        <f t="shared" si="1964"/>
        <v>0</v>
      </c>
      <c r="Q426" s="242" t="s">
        <v>1823</v>
      </c>
      <c r="R426" s="241">
        <f t="shared" si="1972"/>
        <v>0</v>
      </c>
      <c r="S426" s="242" t="s">
        <v>1823</v>
      </c>
      <c r="T426" s="225">
        <v>0</v>
      </c>
      <c r="U426" s="226">
        <v>0</v>
      </c>
      <c r="V426" s="529">
        <v>0</v>
      </c>
      <c r="W426" s="530" t="s">
        <v>1823</v>
      </c>
      <c r="X426" s="226">
        <v>0</v>
      </c>
      <c r="Y426" s="226">
        <v>0</v>
      </c>
      <c r="Z426" s="644">
        <v>0</v>
      </c>
      <c r="AA426" s="645" t="s">
        <v>1823</v>
      </c>
      <c r="AB426" s="279">
        <v>0</v>
      </c>
      <c r="AC426" s="284">
        <v>0</v>
      </c>
      <c r="AD426" s="400">
        <v>0</v>
      </c>
      <c r="AE426" s="490" t="s">
        <v>1823</v>
      </c>
      <c r="AF426" s="400">
        <v>0</v>
      </c>
      <c r="AG426" s="256" t="s">
        <v>1823</v>
      </c>
      <c r="AH426" s="542">
        <v>0</v>
      </c>
      <c r="AI426" s="551">
        <v>0</v>
      </c>
      <c r="AJ426" s="374"/>
      <c r="AK426" s="523">
        <v>0</v>
      </c>
      <c r="AL426" s="524">
        <v>0</v>
      </c>
      <c r="AM426" s="226">
        <v>0</v>
      </c>
      <c r="AN426" s="226">
        <v>0</v>
      </c>
      <c r="AO426" s="523">
        <v>14</v>
      </c>
      <c r="AP426" s="524">
        <v>0</v>
      </c>
      <c r="AQ426" s="442">
        <f t="shared" si="2006"/>
        <v>14</v>
      </c>
      <c r="AR426" s="443" t="s">
        <v>1823</v>
      </c>
      <c r="AS426" s="442">
        <f t="shared" si="2007"/>
        <v>14</v>
      </c>
      <c r="AT426" s="443" t="s">
        <v>1823</v>
      </c>
      <c r="AU426" s="229">
        <v>0</v>
      </c>
      <c r="AV426" s="230">
        <v>0</v>
      </c>
      <c r="AW426" s="229">
        <v>0</v>
      </c>
      <c r="AX426" s="230">
        <v>0</v>
      </c>
      <c r="AY426" s="241">
        <f t="shared" ref="AY426" si="2016">+BA426</f>
        <v>0</v>
      </c>
      <c r="AZ426" s="242" t="s">
        <v>1823</v>
      </c>
      <c r="BA426" s="241">
        <f t="shared" ref="BA426" si="2017">+BC426</f>
        <v>0</v>
      </c>
      <c r="BB426" s="242" t="s">
        <v>1823</v>
      </c>
      <c r="BC426" s="229">
        <v>0</v>
      </c>
      <c r="BD426" s="230">
        <v>0</v>
      </c>
      <c r="BE426" s="241">
        <f t="shared" ref="BE426" si="2018">+BG426</f>
        <v>0</v>
      </c>
      <c r="BF426" s="242" t="s">
        <v>1823</v>
      </c>
      <c r="BG426" s="241">
        <f t="shared" si="1977"/>
        <v>0</v>
      </c>
      <c r="BH426" s="242" t="s">
        <v>1823</v>
      </c>
      <c r="BI426" s="241">
        <f t="shared" si="1978"/>
        <v>0</v>
      </c>
      <c r="BJ426" s="242" t="s">
        <v>1823</v>
      </c>
      <c r="BK426" s="241">
        <f t="shared" si="1979"/>
        <v>0</v>
      </c>
      <c r="BL426" s="242" t="s">
        <v>1823</v>
      </c>
      <c r="BM426" s="229">
        <v>0</v>
      </c>
      <c r="BN426" s="229">
        <v>0</v>
      </c>
      <c r="BO426" s="247"/>
      <c r="BP426" s="248"/>
      <c r="BQ426" s="249"/>
      <c r="BR426" s="248"/>
      <c r="BS426" s="249"/>
      <c r="BT426" s="248"/>
      <c r="BU426" s="249"/>
      <c r="BV426" s="248"/>
      <c r="BW426" s="249"/>
      <c r="BX426" s="248"/>
      <c r="BY426" s="249"/>
      <c r="BZ426" s="248"/>
      <c r="CA426" s="249"/>
      <c r="CB426" s="236"/>
      <c r="CC426" s="238"/>
      <c r="CD426" s="238"/>
      <c r="CE426" s="226"/>
      <c r="CF426" s="227"/>
      <c r="CQ426" s="240">
        <f t="shared" si="1918"/>
        <v>0</v>
      </c>
      <c r="CT426" s="437">
        <f t="shared" si="1965"/>
        <v>0</v>
      </c>
      <c r="CU426" s="437">
        <f t="shared" si="1920"/>
        <v>0</v>
      </c>
      <c r="CV426" s="437">
        <f t="shared" si="1968"/>
        <v>0</v>
      </c>
      <c r="CW426" s="437">
        <f t="shared" si="1969"/>
        <v>0</v>
      </c>
      <c r="CX426" s="437">
        <f t="shared" si="1954"/>
        <v>0</v>
      </c>
      <c r="CY426" s="437">
        <f t="shared" si="1970"/>
        <v>0</v>
      </c>
      <c r="CZ426" s="437">
        <f t="shared" si="1955"/>
        <v>0</v>
      </c>
      <c r="DA426" s="437">
        <f t="shared" si="1956"/>
        <v>0</v>
      </c>
      <c r="DB426" s="437">
        <f t="shared" si="1921"/>
        <v>0</v>
      </c>
      <c r="DC426" s="437">
        <f t="shared" si="1967"/>
        <v>0</v>
      </c>
      <c r="DD426" s="437">
        <f t="shared" si="1971"/>
        <v>0</v>
      </c>
      <c r="DE426" s="437">
        <f t="shared" si="1957"/>
        <v>0</v>
      </c>
      <c r="DF426" s="437">
        <f t="shared" si="1958"/>
        <v>0</v>
      </c>
      <c r="DG426" s="496">
        <f t="shared" si="1959"/>
        <v>0</v>
      </c>
      <c r="DH426" s="496">
        <f t="shared" si="1960"/>
        <v>0</v>
      </c>
      <c r="DI426" s="496">
        <f t="shared" si="1966"/>
        <v>0</v>
      </c>
      <c r="DJ426" s="496">
        <f t="shared" si="1947"/>
        <v>14</v>
      </c>
      <c r="DK426" s="437">
        <f t="shared" si="1961"/>
        <v>14</v>
      </c>
      <c r="DL426" s="633"/>
      <c r="DM426" s="633"/>
      <c r="DO426" s="447" t="e">
        <f t="shared" si="1985"/>
        <v>#VALUE!</v>
      </c>
      <c r="DP426" s="447" t="e">
        <f t="shared" si="1986"/>
        <v>#VALUE!</v>
      </c>
      <c r="DQ426" s="447" t="e">
        <f t="shared" si="1987"/>
        <v>#VALUE!</v>
      </c>
      <c r="DR426" s="447" t="e">
        <f t="shared" si="1988"/>
        <v>#VALUE!</v>
      </c>
      <c r="DS426" s="447" t="e">
        <f t="shared" si="1989"/>
        <v>#VALUE!</v>
      </c>
      <c r="DT426" s="447" t="e">
        <f t="shared" si="1990"/>
        <v>#VALUE!</v>
      </c>
      <c r="DU426" s="447" t="e">
        <f t="shared" si="1991"/>
        <v>#REF!</v>
      </c>
      <c r="DV426" s="447" t="e">
        <f t="shared" si="1992"/>
        <v>#REF!</v>
      </c>
      <c r="DW426" s="447" t="e">
        <f t="shared" si="1993"/>
        <v>#REF!</v>
      </c>
      <c r="DX426" s="447" t="e">
        <f t="shared" si="1994"/>
        <v>#REF!</v>
      </c>
      <c r="DY426" s="447" t="e">
        <f t="shared" si="1995"/>
        <v>#REF!</v>
      </c>
      <c r="DZ426" s="447" t="e">
        <f t="shared" si="1996"/>
        <v>#REF!</v>
      </c>
      <c r="EA426" s="447" t="e">
        <f t="shared" si="1997"/>
        <v>#VALUE!</v>
      </c>
      <c r="EB426" s="447" t="e">
        <f t="shared" si="1998"/>
        <v>#REF!</v>
      </c>
      <c r="EC426" s="447" t="e">
        <f t="shared" si="1999"/>
        <v>#VALUE!</v>
      </c>
      <c r="ED426" s="447" t="e">
        <f t="shared" si="2000"/>
        <v>#REF!</v>
      </c>
      <c r="EE426" s="240" t="e">
        <f t="shared" si="2001"/>
        <v>#REF!</v>
      </c>
    </row>
    <row r="427" spans="1:135" ht="16.5">
      <c r="A427" s="216" t="s">
        <v>1227</v>
      </c>
      <c r="B427" s="216" t="s">
        <v>31</v>
      </c>
      <c r="D427" s="222" t="s">
        <v>698</v>
      </c>
      <c r="E427" s="216" t="s">
        <v>1043</v>
      </c>
      <c r="F427" s="222" t="s">
        <v>1140</v>
      </c>
      <c r="G427" s="411" t="s">
        <v>1649</v>
      </c>
      <c r="H427" s="225">
        <v>0</v>
      </c>
      <c r="I427" s="227">
        <v>0</v>
      </c>
      <c r="J427" s="225">
        <v>0</v>
      </c>
      <c r="K427" s="227">
        <v>0</v>
      </c>
      <c r="L427" s="225">
        <v>0</v>
      </c>
      <c r="M427" s="227">
        <v>0</v>
      </c>
      <c r="N427" s="239">
        <f t="shared" si="1963"/>
        <v>0</v>
      </c>
      <c r="O427" s="242" t="s">
        <v>1823</v>
      </c>
      <c r="P427" s="241">
        <f t="shared" si="1964"/>
        <v>0</v>
      </c>
      <c r="Q427" s="242" t="s">
        <v>1823</v>
      </c>
      <c r="R427" s="241">
        <f t="shared" si="1972"/>
        <v>0</v>
      </c>
      <c r="S427" s="242" t="s">
        <v>1823</v>
      </c>
      <c r="T427" s="225">
        <v>0</v>
      </c>
      <c r="U427" s="226">
        <v>0</v>
      </c>
      <c r="V427" s="529">
        <v>0</v>
      </c>
      <c r="W427" s="530" t="s">
        <v>1823</v>
      </c>
      <c r="X427" s="226">
        <v>0</v>
      </c>
      <c r="Y427" s="226">
        <v>0</v>
      </c>
      <c r="Z427" s="644">
        <v>0</v>
      </c>
      <c r="AA427" s="645" t="s">
        <v>1823</v>
      </c>
      <c r="AB427" s="279">
        <v>0</v>
      </c>
      <c r="AC427" s="284">
        <v>0</v>
      </c>
      <c r="AD427" s="400">
        <v>0</v>
      </c>
      <c r="AE427" s="490" t="s">
        <v>1823</v>
      </c>
      <c r="AF427" s="400">
        <v>0</v>
      </c>
      <c r="AG427" s="256" t="s">
        <v>1823</v>
      </c>
      <c r="AH427" s="542">
        <v>0</v>
      </c>
      <c r="AI427" s="551">
        <v>0</v>
      </c>
      <c r="AJ427" s="374"/>
      <c r="AK427" s="523">
        <v>0</v>
      </c>
      <c r="AL427" s="524">
        <v>0</v>
      </c>
      <c r="AM427" s="226">
        <v>0</v>
      </c>
      <c r="AN427" s="226">
        <v>0</v>
      </c>
      <c r="AO427" s="523">
        <v>2</v>
      </c>
      <c r="AP427" s="524">
        <v>0</v>
      </c>
      <c r="AQ427" s="442">
        <f t="shared" si="2006"/>
        <v>2</v>
      </c>
      <c r="AR427" s="443" t="s">
        <v>1823</v>
      </c>
      <c r="AS427" s="442">
        <f t="shared" si="2007"/>
        <v>2</v>
      </c>
      <c r="AT427" s="443" t="s">
        <v>1823</v>
      </c>
      <c r="AU427" s="229">
        <v>0</v>
      </c>
      <c r="AV427" s="230">
        <v>0</v>
      </c>
      <c r="AW427" s="229">
        <v>0</v>
      </c>
      <c r="AX427" s="230">
        <v>0</v>
      </c>
      <c r="AY427" s="241">
        <f t="shared" ref="AY427" si="2019">+BA427</f>
        <v>0</v>
      </c>
      <c r="AZ427" s="242" t="s">
        <v>1823</v>
      </c>
      <c r="BA427" s="241">
        <f t="shared" ref="BA427" si="2020">+BC427</f>
        <v>0</v>
      </c>
      <c r="BB427" s="242" t="s">
        <v>1823</v>
      </c>
      <c r="BC427" s="229">
        <v>0</v>
      </c>
      <c r="BD427" s="230">
        <v>0</v>
      </c>
      <c r="BE427" s="241">
        <f t="shared" ref="BE427" si="2021">+BG427</f>
        <v>0</v>
      </c>
      <c r="BF427" s="242" t="s">
        <v>1823</v>
      </c>
      <c r="BG427" s="241">
        <f t="shared" si="1977"/>
        <v>0</v>
      </c>
      <c r="BH427" s="242" t="s">
        <v>1823</v>
      </c>
      <c r="BI427" s="241">
        <f t="shared" si="1978"/>
        <v>0</v>
      </c>
      <c r="BJ427" s="242" t="s">
        <v>1823</v>
      </c>
      <c r="BK427" s="241">
        <f t="shared" si="1979"/>
        <v>0</v>
      </c>
      <c r="BL427" s="242" t="s">
        <v>1823</v>
      </c>
      <c r="BM427" s="229">
        <v>0</v>
      </c>
      <c r="BN427" s="229">
        <v>0</v>
      </c>
      <c r="BO427" s="247"/>
      <c r="BP427" s="248"/>
      <c r="BQ427" s="249"/>
      <c r="BR427" s="248"/>
      <c r="BS427" s="249"/>
      <c r="BT427" s="248"/>
      <c r="BU427" s="249"/>
      <c r="BV427" s="248"/>
      <c r="BW427" s="249"/>
      <c r="BX427" s="248"/>
      <c r="BY427" s="249"/>
      <c r="BZ427" s="248"/>
      <c r="CA427" s="249"/>
      <c r="CB427" s="236"/>
      <c r="CC427" s="238"/>
      <c r="CD427" s="238"/>
      <c r="CE427" s="226"/>
      <c r="CF427" s="227"/>
      <c r="CQ427" s="240">
        <f t="shared" si="1918"/>
        <v>0</v>
      </c>
      <c r="CT427" s="437">
        <f t="shared" si="1965"/>
        <v>0</v>
      </c>
      <c r="CU427" s="437">
        <f t="shared" si="1920"/>
        <v>0</v>
      </c>
      <c r="CV427" s="437">
        <f t="shared" si="1968"/>
        <v>0</v>
      </c>
      <c r="CW427" s="437">
        <f t="shared" si="1969"/>
        <v>0</v>
      </c>
      <c r="CX427" s="437">
        <f t="shared" si="1954"/>
        <v>0</v>
      </c>
      <c r="CY427" s="437">
        <f t="shared" si="1970"/>
        <v>0</v>
      </c>
      <c r="CZ427" s="437">
        <f t="shared" si="1955"/>
        <v>0</v>
      </c>
      <c r="DA427" s="437">
        <f t="shared" si="1956"/>
        <v>0</v>
      </c>
      <c r="DB427" s="437">
        <f t="shared" si="1921"/>
        <v>0</v>
      </c>
      <c r="DC427" s="437">
        <f t="shared" si="1967"/>
        <v>0</v>
      </c>
      <c r="DD427" s="437">
        <f t="shared" si="1971"/>
        <v>0</v>
      </c>
      <c r="DE427" s="437">
        <f t="shared" si="1957"/>
        <v>0</v>
      </c>
      <c r="DF427" s="437">
        <f t="shared" si="1958"/>
        <v>0</v>
      </c>
      <c r="DG427" s="496">
        <f t="shared" si="1959"/>
        <v>0</v>
      </c>
      <c r="DH427" s="496">
        <f t="shared" si="1960"/>
        <v>0</v>
      </c>
      <c r="DI427" s="496">
        <f t="shared" si="1966"/>
        <v>0</v>
      </c>
      <c r="DJ427" s="496">
        <f t="shared" si="1947"/>
        <v>2</v>
      </c>
      <c r="DK427" s="437">
        <f t="shared" si="1961"/>
        <v>2</v>
      </c>
      <c r="DL427" s="633"/>
      <c r="DM427" s="633"/>
      <c r="DO427" s="447" t="e">
        <f t="shared" si="1985"/>
        <v>#VALUE!</v>
      </c>
      <c r="DP427" s="447" t="e">
        <f t="shared" si="1986"/>
        <v>#VALUE!</v>
      </c>
      <c r="DQ427" s="447" t="e">
        <f t="shared" si="1987"/>
        <v>#VALUE!</v>
      </c>
      <c r="DR427" s="447" t="e">
        <f t="shared" si="1988"/>
        <v>#VALUE!</v>
      </c>
      <c r="DS427" s="447" t="e">
        <f t="shared" si="1989"/>
        <v>#VALUE!</v>
      </c>
      <c r="DT427" s="447" t="e">
        <f t="shared" si="1990"/>
        <v>#VALUE!</v>
      </c>
      <c r="DU427" s="447" t="e">
        <f t="shared" si="1991"/>
        <v>#REF!</v>
      </c>
      <c r="DV427" s="447" t="e">
        <f t="shared" si="1992"/>
        <v>#REF!</v>
      </c>
      <c r="DW427" s="447" t="e">
        <f t="shared" si="1993"/>
        <v>#REF!</v>
      </c>
      <c r="DX427" s="447" t="e">
        <f t="shared" si="1994"/>
        <v>#REF!</v>
      </c>
      <c r="DY427" s="447" t="e">
        <f t="shared" si="1995"/>
        <v>#REF!</v>
      </c>
      <c r="DZ427" s="447" t="e">
        <f t="shared" si="1996"/>
        <v>#REF!</v>
      </c>
      <c r="EA427" s="447" t="e">
        <f t="shared" si="1997"/>
        <v>#VALUE!</v>
      </c>
      <c r="EB427" s="447" t="e">
        <f t="shared" si="1998"/>
        <v>#REF!</v>
      </c>
      <c r="EC427" s="447" t="e">
        <f t="shared" si="1999"/>
        <v>#VALUE!</v>
      </c>
      <c r="ED427" s="447" t="e">
        <f t="shared" si="2000"/>
        <v>#REF!</v>
      </c>
      <c r="EE427" s="240" t="e">
        <f t="shared" si="2001"/>
        <v>#REF!</v>
      </c>
    </row>
    <row r="428" spans="1:135" ht="16.5">
      <c r="A428" s="216" t="s">
        <v>1227</v>
      </c>
      <c r="B428" s="216" t="s">
        <v>31</v>
      </c>
      <c r="D428" s="222" t="s">
        <v>698</v>
      </c>
      <c r="E428" s="216" t="s">
        <v>1043</v>
      </c>
      <c r="F428" s="222" t="s">
        <v>1140</v>
      </c>
      <c r="G428" s="411" t="s">
        <v>1650</v>
      </c>
      <c r="H428" s="225">
        <v>0</v>
      </c>
      <c r="I428" s="227">
        <v>0</v>
      </c>
      <c r="J428" s="225">
        <v>0</v>
      </c>
      <c r="K428" s="227">
        <v>0</v>
      </c>
      <c r="L428" s="225">
        <v>0</v>
      </c>
      <c r="M428" s="227">
        <v>0</v>
      </c>
      <c r="N428" s="239">
        <f t="shared" si="1963"/>
        <v>0</v>
      </c>
      <c r="O428" s="242" t="s">
        <v>1823</v>
      </c>
      <c r="P428" s="241">
        <f t="shared" si="1964"/>
        <v>0</v>
      </c>
      <c r="Q428" s="242" t="s">
        <v>1823</v>
      </c>
      <c r="R428" s="241">
        <f t="shared" si="1972"/>
        <v>0</v>
      </c>
      <c r="S428" s="242" t="s">
        <v>1823</v>
      </c>
      <c r="T428" s="225">
        <v>0</v>
      </c>
      <c r="U428" s="226">
        <v>0</v>
      </c>
      <c r="V428" s="529">
        <v>0</v>
      </c>
      <c r="W428" s="530" t="s">
        <v>1823</v>
      </c>
      <c r="X428" s="226">
        <v>0</v>
      </c>
      <c r="Y428" s="226">
        <v>0</v>
      </c>
      <c r="Z428" s="644">
        <v>0</v>
      </c>
      <c r="AA428" s="645" t="s">
        <v>1823</v>
      </c>
      <c r="AB428" s="279">
        <v>0</v>
      </c>
      <c r="AC428" s="284">
        <v>0</v>
      </c>
      <c r="AD428" s="400">
        <v>0</v>
      </c>
      <c r="AE428" s="490" t="s">
        <v>1823</v>
      </c>
      <c r="AF428" s="400">
        <v>0</v>
      </c>
      <c r="AG428" s="256" t="s">
        <v>1823</v>
      </c>
      <c r="AH428" s="542">
        <v>0</v>
      </c>
      <c r="AI428" s="551">
        <v>0</v>
      </c>
      <c r="AJ428" s="374"/>
      <c r="AK428" s="523">
        <v>0</v>
      </c>
      <c r="AL428" s="524">
        <v>0</v>
      </c>
      <c r="AM428" s="226">
        <v>9</v>
      </c>
      <c r="AN428" s="226">
        <v>21</v>
      </c>
      <c r="AO428" s="523">
        <v>0</v>
      </c>
      <c r="AP428" s="524">
        <v>0</v>
      </c>
      <c r="AQ428" s="239">
        <f t="shared" si="1962"/>
        <v>0</v>
      </c>
      <c r="AR428" s="242" t="s">
        <v>1823</v>
      </c>
      <c r="AS428" s="241">
        <f t="shared" si="2002"/>
        <v>0</v>
      </c>
      <c r="AT428" s="242" t="s">
        <v>1823</v>
      </c>
      <c r="AU428" s="229">
        <v>0</v>
      </c>
      <c r="AV428" s="230">
        <v>0</v>
      </c>
      <c r="AW428" s="229">
        <v>0</v>
      </c>
      <c r="AX428" s="230">
        <v>0</v>
      </c>
      <c r="AY428" s="241">
        <f t="shared" ref="AY428" si="2022">+BA428</f>
        <v>0</v>
      </c>
      <c r="AZ428" s="242" t="s">
        <v>1823</v>
      </c>
      <c r="BA428" s="241">
        <f t="shared" ref="BA428" si="2023">+BC428</f>
        <v>0</v>
      </c>
      <c r="BB428" s="242" t="s">
        <v>1823</v>
      </c>
      <c r="BC428" s="229">
        <v>0</v>
      </c>
      <c r="BD428" s="230">
        <v>0</v>
      </c>
      <c r="BE428" s="241">
        <f t="shared" ref="BE428" si="2024">+BG428</f>
        <v>0</v>
      </c>
      <c r="BF428" s="242" t="s">
        <v>1823</v>
      </c>
      <c r="BG428" s="241">
        <f t="shared" si="1977"/>
        <v>0</v>
      </c>
      <c r="BH428" s="242" t="s">
        <v>1823</v>
      </c>
      <c r="BI428" s="241">
        <f t="shared" si="1978"/>
        <v>0</v>
      </c>
      <c r="BJ428" s="242" t="s">
        <v>1823</v>
      </c>
      <c r="BK428" s="241">
        <f t="shared" si="1979"/>
        <v>0</v>
      </c>
      <c r="BL428" s="242" t="s">
        <v>1823</v>
      </c>
      <c r="BM428" s="229">
        <v>0</v>
      </c>
      <c r="BN428" s="229">
        <v>0</v>
      </c>
      <c r="BO428" s="247"/>
      <c r="BP428" s="248"/>
      <c r="BQ428" s="249"/>
      <c r="BR428" s="248"/>
      <c r="BS428" s="249"/>
      <c r="BT428" s="248"/>
      <c r="BU428" s="249"/>
      <c r="BV428" s="248"/>
      <c r="BW428" s="249"/>
      <c r="BX428" s="248"/>
      <c r="BY428" s="249"/>
      <c r="BZ428" s="248"/>
      <c r="CA428" s="249"/>
      <c r="CB428" s="236" t="s">
        <v>699</v>
      </c>
      <c r="CC428" s="238"/>
      <c r="CD428" s="238"/>
      <c r="CE428" s="226"/>
      <c r="CF428" s="227"/>
      <c r="CQ428" s="240">
        <f t="shared" si="1918"/>
        <v>0</v>
      </c>
      <c r="CT428" s="437">
        <f t="shared" si="1965"/>
        <v>0</v>
      </c>
      <c r="CU428" s="437">
        <f t="shared" si="1920"/>
        <v>0</v>
      </c>
      <c r="CV428" s="437">
        <f t="shared" si="1968"/>
        <v>0</v>
      </c>
      <c r="CW428" s="437">
        <f t="shared" si="1969"/>
        <v>0</v>
      </c>
      <c r="CX428" s="437">
        <f t="shared" si="1954"/>
        <v>0</v>
      </c>
      <c r="CY428" s="437">
        <f t="shared" si="1970"/>
        <v>0</v>
      </c>
      <c r="CZ428" s="437">
        <f t="shared" si="1955"/>
        <v>0</v>
      </c>
      <c r="DA428" s="437">
        <f t="shared" si="1956"/>
        <v>0</v>
      </c>
      <c r="DB428" s="437">
        <f t="shared" si="1921"/>
        <v>0</v>
      </c>
      <c r="DC428" s="437">
        <f t="shared" si="1967"/>
        <v>0</v>
      </c>
      <c r="DD428" s="437">
        <f t="shared" si="1971"/>
        <v>0</v>
      </c>
      <c r="DE428" s="437">
        <f t="shared" si="1957"/>
        <v>0</v>
      </c>
      <c r="DF428" s="437">
        <f t="shared" si="1958"/>
        <v>0</v>
      </c>
      <c r="DG428" s="496">
        <f t="shared" si="1959"/>
        <v>0</v>
      </c>
      <c r="DH428" s="496">
        <f t="shared" si="1960"/>
        <v>0</v>
      </c>
      <c r="DI428" s="496">
        <f t="shared" si="1966"/>
        <v>30</v>
      </c>
      <c r="DJ428" s="496">
        <f t="shared" si="1947"/>
        <v>0</v>
      </c>
      <c r="DK428" s="437">
        <f t="shared" si="1961"/>
        <v>0</v>
      </c>
      <c r="DL428" s="633"/>
      <c r="DM428" s="633"/>
      <c r="DO428" s="447" t="e">
        <f t="shared" si="1985"/>
        <v>#VALUE!</v>
      </c>
      <c r="DP428" s="447" t="e">
        <f t="shared" si="1986"/>
        <v>#VALUE!</v>
      </c>
      <c r="DQ428" s="447" t="e">
        <f t="shared" si="1987"/>
        <v>#VALUE!</v>
      </c>
      <c r="DR428" s="447" t="e">
        <f t="shared" si="1988"/>
        <v>#VALUE!</v>
      </c>
      <c r="DS428" s="447" t="e">
        <f t="shared" si="1989"/>
        <v>#VALUE!</v>
      </c>
      <c r="DT428" s="447" t="e">
        <f t="shared" si="1990"/>
        <v>#VALUE!</v>
      </c>
      <c r="DU428" s="447" t="e">
        <f t="shared" si="1991"/>
        <v>#REF!</v>
      </c>
      <c r="DV428" s="447" t="e">
        <f t="shared" si="1992"/>
        <v>#REF!</v>
      </c>
      <c r="DW428" s="447" t="e">
        <f t="shared" si="1993"/>
        <v>#REF!</v>
      </c>
      <c r="DX428" s="447" t="e">
        <f t="shared" si="1994"/>
        <v>#REF!</v>
      </c>
      <c r="DY428" s="447" t="e">
        <f t="shared" si="1995"/>
        <v>#REF!</v>
      </c>
      <c r="DZ428" s="447" t="e">
        <f t="shared" si="1996"/>
        <v>#REF!</v>
      </c>
      <c r="EA428" s="447" t="e">
        <f t="shared" si="1997"/>
        <v>#VALUE!</v>
      </c>
      <c r="EB428" s="447" t="e">
        <f t="shared" si="1998"/>
        <v>#REF!</v>
      </c>
      <c r="EC428" s="447" t="e">
        <f t="shared" si="1999"/>
        <v>#VALUE!</v>
      </c>
      <c r="ED428" s="447" t="e">
        <f t="shared" si="2000"/>
        <v>#REF!</v>
      </c>
      <c r="EE428" s="240" t="e">
        <f t="shared" si="2001"/>
        <v>#REF!</v>
      </c>
    </row>
    <row r="429" spans="1:135" ht="16.5">
      <c r="A429" s="216" t="s">
        <v>1227</v>
      </c>
      <c r="B429" s="216" t="s">
        <v>31</v>
      </c>
      <c r="D429" s="222" t="s">
        <v>698</v>
      </c>
      <c r="E429" s="216" t="s">
        <v>1043</v>
      </c>
      <c r="F429" s="222" t="s">
        <v>1140</v>
      </c>
      <c r="G429" s="411" t="s">
        <v>1651</v>
      </c>
      <c r="H429" s="225">
        <v>0</v>
      </c>
      <c r="I429" s="227">
        <v>0</v>
      </c>
      <c r="J429" s="225">
        <v>0</v>
      </c>
      <c r="K429" s="227">
        <v>0</v>
      </c>
      <c r="L429" s="225">
        <v>0</v>
      </c>
      <c r="M429" s="227">
        <v>0</v>
      </c>
      <c r="N429" s="239">
        <f t="shared" si="1963"/>
        <v>0</v>
      </c>
      <c r="O429" s="242" t="s">
        <v>1823</v>
      </c>
      <c r="P429" s="241">
        <f t="shared" si="1964"/>
        <v>0</v>
      </c>
      <c r="Q429" s="242" t="s">
        <v>1823</v>
      </c>
      <c r="R429" s="241">
        <f t="shared" si="1972"/>
        <v>0</v>
      </c>
      <c r="S429" s="242" t="s">
        <v>1823</v>
      </c>
      <c r="T429" s="225">
        <v>0</v>
      </c>
      <c r="U429" s="226">
        <v>0</v>
      </c>
      <c r="V429" s="529">
        <v>0</v>
      </c>
      <c r="W429" s="530" t="s">
        <v>1823</v>
      </c>
      <c r="X429" s="226">
        <v>0</v>
      </c>
      <c r="Y429" s="226">
        <v>0</v>
      </c>
      <c r="Z429" s="644">
        <v>0</v>
      </c>
      <c r="AA429" s="645" t="s">
        <v>1823</v>
      </c>
      <c r="AB429" s="279">
        <v>0</v>
      </c>
      <c r="AC429" s="284">
        <v>0</v>
      </c>
      <c r="AD429" s="400">
        <v>0</v>
      </c>
      <c r="AE429" s="490" t="s">
        <v>1823</v>
      </c>
      <c r="AF429" s="400">
        <v>0</v>
      </c>
      <c r="AG429" s="256" t="s">
        <v>1823</v>
      </c>
      <c r="AH429" s="542">
        <v>0</v>
      </c>
      <c r="AI429" s="551">
        <v>0</v>
      </c>
      <c r="AJ429" s="374"/>
      <c r="AK429" s="523">
        <v>0</v>
      </c>
      <c r="AL429" s="524">
        <v>0</v>
      </c>
      <c r="AM429" s="226">
        <v>11</v>
      </c>
      <c r="AN429" s="226">
        <v>0</v>
      </c>
      <c r="AO429" s="523">
        <v>0</v>
      </c>
      <c r="AP429" s="524">
        <v>0</v>
      </c>
      <c r="AQ429" s="239">
        <f t="shared" si="1962"/>
        <v>0</v>
      </c>
      <c r="AR429" s="242" t="s">
        <v>1823</v>
      </c>
      <c r="AS429" s="241">
        <f t="shared" si="2002"/>
        <v>0</v>
      </c>
      <c r="AT429" s="242" t="s">
        <v>1823</v>
      </c>
      <c r="AU429" s="229">
        <v>0</v>
      </c>
      <c r="AV429" s="230">
        <v>0</v>
      </c>
      <c r="AW429" s="229">
        <v>0</v>
      </c>
      <c r="AX429" s="230">
        <v>0</v>
      </c>
      <c r="AY429" s="241">
        <f t="shared" ref="AY429" si="2025">+BA429</f>
        <v>0</v>
      </c>
      <c r="AZ429" s="242" t="s">
        <v>1823</v>
      </c>
      <c r="BA429" s="241">
        <f t="shared" ref="BA429" si="2026">+BC429</f>
        <v>0</v>
      </c>
      <c r="BB429" s="242" t="s">
        <v>1823</v>
      </c>
      <c r="BC429" s="229">
        <v>0</v>
      </c>
      <c r="BD429" s="230">
        <v>0</v>
      </c>
      <c r="BE429" s="241">
        <f t="shared" ref="BE429" si="2027">+BG429</f>
        <v>0</v>
      </c>
      <c r="BF429" s="242" t="s">
        <v>1823</v>
      </c>
      <c r="BG429" s="241">
        <f t="shared" si="1977"/>
        <v>0</v>
      </c>
      <c r="BH429" s="242" t="s">
        <v>1823</v>
      </c>
      <c r="BI429" s="241">
        <f t="shared" si="1978"/>
        <v>0</v>
      </c>
      <c r="BJ429" s="242" t="s">
        <v>1823</v>
      </c>
      <c r="BK429" s="241">
        <f t="shared" si="1979"/>
        <v>0</v>
      </c>
      <c r="BL429" s="242" t="s">
        <v>1823</v>
      </c>
      <c r="BM429" s="229">
        <v>0</v>
      </c>
      <c r="BN429" s="229">
        <v>0</v>
      </c>
      <c r="BO429" s="247"/>
      <c r="BP429" s="248"/>
      <c r="BQ429" s="249"/>
      <c r="BR429" s="248"/>
      <c r="BS429" s="249"/>
      <c r="BT429" s="248"/>
      <c r="BU429" s="249"/>
      <c r="BV429" s="248"/>
      <c r="BW429" s="249"/>
      <c r="BX429" s="248"/>
      <c r="BY429" s="249"/>
      <c r="BZ429" s="248"/>
      <c r="CA429" s="249"/>
      <c r="CB429" s="236" t="s">
        <v>699</v>
      </c>
      <c r="CC429" s="238"/>
      <c r="CD429" s="238"/>
      <c r="CE429" s="226"/>
      <c r="CF429" s="227"/>
      <c r="CQ429" s="240">
        <f t="shared" si="1918"/>
        <v>0</v>
      </c>
      <c r="CT429" s="437">
        <f t="shared" si="1965"/>
        <v>0</v>
      </c>
      <c r="CU429" s="437">
        <f t="shared" si="1920"/>
        <v>0</v>
      </c>
      <c r="CV429" s="437">
        <f t="shared" si="1968"/>
        <v>0</v>
      </c>
      <c r="CW429" s="437">
        <f t="shared" si="1969"/>
        <v>0</v>
      </c>
      <c r="CX429" s="437">
        <f t="shared" si="1954"/>
        <v>0</v>
      </c>
      <c r="CY429" s="437">
        <f t="shared" si="1970"/>
        <v>0</v>
      </c>
      <c r="CZ429" s="437">
        <f t="shared" si="1955"/>
        <v>0</v>
      </c>
      <c r="DA429" s="437">
        <f t="shared" si="1956"/>
        <v>0</v>
      </c>
      <c r="DB429" s="437">
        <f t="shared" si="1921"/>
        <v>0</v>
      </c>
      <c r="DC429" s="437">
        <f t="shared" si="1967"/>
        <v>0</v>
      </c>
      <c r="DD429" s="437">
        <f t="shared" si="1971"/>
        <v>0</v>
      </c>
      <c r="DE429" s="437">
        <f t="shared" si="1957"/>
        <v>0</v>
      </c>
      <c r="DF429" s="437">
        <f t="shared" si="1958"/>
        <v>0</v>
      </c>
      <c r="DG429" s="496">
        <f t="shared" si="1959"/>
        <v>0</v>
      </c>
      <c r="DH429" s="496">
        <f t="shared" si="1960"/>
        <v>0</v>
      </c>
      <c r="DI429" s="496">
        <f t="shared" si="1966"/>
        <v>11</v>
      </c>
      <c r="DJ429" s="496">
        <f t="shared" si="1947"/>
        <v>0</v>
      </c>
      <c r="DK429" s="437">
        <f t="shared" si="1961"/>
        <v>0</v>
      </c>
      <c r="DL429" s="633"/>
      <c r="DM429" s="633"/>
      <c r="DO429" s="447" t="e">
        <f t="shared" si="1985"/>
        <v>#VALUE!</v>
      </c>
      <c r="DP429" s="447" t="e">
        <f t="shared" si="1986"/>
        <v>#VALUE!</v>
      </c>
      <c r="DQ429" s="447" t="e">
        <f t="shared" si="1987"/>
        <v>#VALUE!</v>
      </c>
      <c r="DR429" s="447" t="e">
        <f t="shared" si="1988"/>
        <v>#VALUE!</v>
      </c>
      <c r="DS429" s="447" t="e">
        <f t="shared" si="1989"/>
        <v>#VALUE!</v>
      </c>
      <c r="DT429" s="447" t="e">
        <f t="shared" si="1990"/>
        <v>#VALUE!</v>
      </c>
      <c r="DU429" s="447" t="e">
        <f t="shared" si="1991"/>
        <v>#REF!</v>
      </c>
      <c r="DV429" s="447" t="e">
        <f t="shared" si="1992"/>
        <v>#REF!</v>
      </c>
      <c r="DW429" s="447" t="e">
        <f t="shared" si="1993"/>
        <v>#REF!</v>
      </c>
      <c r="DX429" s="447" t="e">
        <f t="shared" si="1994"/>
        <v>#REF!</v>
      </c>
      <c r="DY429" s="447" t="e">
        <f t="shared" si="1995"/>
        <v>#REF!</v>
      </c>
      <c r="DZ429" s="447" t="e">
        <f t="shared" si="1996"/>
        <v>#REF!</v>
      </c>
      <c r="EA429" s="447" t="e">
        <f t="shared" si="1997"/>
        <v>#VALUE!</v>
      </c>
      <c r="EB429" s="447" t="e">
        <f t="shared" si="1998"/>
        <v>#REF!</v>
      </c>
      <c r="EC429" s="447" t="e">
        <f t="shared" si="1999"/>
        <v>#VALUE!</v>
      </c>
      <c r="ED429" s="447" t="e">
        <f t="shared" si="2000"/>
        <v>#REF!</v>
      </c>
      <c r="EE429" s="240" t="e">
        <f t="shared" si="2001"/>
        <v>#REF!</v>
      </c>
    </row>
    <row r="430" spans="1:135" ht="17.25" thickBot="1">
      <c r="A430" s="216" t="s">
        <v>1227</v>
      </c>
      <c r="B430" s="216" t="s">
        <v>31</v>
      </c>
      <c r="D430" s="222" t="s">
        <v>698</v>
      </c>
      <c r="E430" s="216" t="s">
        <v>1043</v>
      </c>
      <c r="F430" s="222" t="s">
        <v>1140</v>
      </c>
      <c r="G430" s="411" t="s">
        <v>1652</v>
      </c>
      <c r="H430" s="225">
        <v>0</v>
      </c>
      <c r="I430" s="227">
        <v>0</v>
      </c>
      <c r="J430" s="225">
        <v>0</v>
      </c>
      <c r="K430" s="227">
        <v>0</v>
      </c>
      <c r="L430" s="225">
        <v>0</v>
      </c>
      <c r="M430" s="227">
        <v>0</v>
      </c>
      <c r="N430" s="239">
        <f t="shared" si="1963"/>
        <v>0</v>
      </c>
      <c r="O430" s="242" t="s">
        <v>1823</v>
      </c>
      <c r="P430" s="241">
        <f t="shared" si="1964"/>
        <v>0</v>
      </c>
      <c r="Q430" s="242" t="s">
        <v>1823</v>
      </c>
      <c r="R430" s="241">
        <f t="shared" si="1972"/>
        <v>0</v>
      </c>
      <c r="S430" s="242" t="s">
        <v>1823</v>
      </c>
      <c r="T430" s="225">
        <v>0</v>
      </c>
      <c r="U430" s="226">
        <v>0</v>
      </c>
      <c r="V430" s="529">
        <v>0</v>
      </c>
      <c r="W430" s="530" t="s">
        <v>1823</v>
      </c>
      <c r="X430" s="226">
        <v>0</v>
      </c>
      <c r="Y430" s="226">
        <v>0</v>
      </c>
      <c r="Z430" s="644">
        <v>0</v>
      </c>
      <c r="AA430" s="645" t="s">
        <v>1823</v>
      </c>
      <c r="AB430" s="279">
        <v>0</v>
      </c>
      <c r="AC430" s="284">
        <v>0</v>
      </c>
      <c r="AD430" s="400">
        <v>0</v>
      </c>
      <c r="AE430" s="490" t="s">
        <v>1823</v>
      </c>
      <c r="AF430" s="400">
        <v>0</v>
      </c>
      <c r="AG430" s="256" t="s">
        <v>1823</v>
      </c>
      <c r="AH430" s="542">
        <v>0</v>
      </c>
      <c r="AI430" s="551">
        <v>0</v>
      </c>
      <c r="AJ430" s="374"/>
      <c r="AK430" s="523"/>
      <c r="AL430" s="524"/>
      <c r="AM430" s="616">
        <v>1</v>
      </c>
      <c r="AN430" s="524">
        <v>0</v>
      </c>
      <c r="AO430" s="523">
        <v>0</v>
      </c>
      <c r="AP430" s="524">
        <v>0</v>
      </c>
      <c r="AQ430" s="239">
        <f t="shared" si="1962"/>
        <v>0</v>
      </c>
      <c r="AR430" s="242" t="s">
        <v>1823</v>
      </c>
      <c r="AS430" s="241">
        <f t="shared" ref="AS430" si="2028">+AU430</f>
        <v>0</v>
      </c>
      <c r="AT430" s="242" t="s">
        <v>1823</v>
      </c>
      <c r="AU430" s="229">
        <v>0</v>
      </c>
      <c r="AV430" s="230">
        <v>0</v>
      </c>
      <c r="AW430" s="229">
        <v>0</v>
      </c>
      <c r="AX430" s="230">
        <v>0</v>
      </c>
      <c r="AY430" s="241">
        <f t="shared" ref="AY430" si="2029">+BA430</f>
        <v>0</v>
      </c>
      <c r="AZ430" s="242" t="s">
        <v>1823</v>
      </c>
      <c r="BA430" s="241">
        <f t="shared" ref="BA430" si="2030">+BC430</f>
        <v>0</v>
      </c>
      <c r="BB430" s="242" t="s">
        <v>1823</v>
      </c>
      <c r="BC430" s="229">
        <v>0</v>
      </c>
      <c r="BD430" s="230">
        <v>0</v>
      </c>
      <c r="BE430" s="241">
        <f t="shared" ref="BE430" si="2031">+BG430</f>
        <v>0</v>
      </c>
      <c r="BF430" s="242" t="s">
        <v>1823</v>
      </c>
      <c r="BG430" s="241">
        <f t="shared" si="1977"/>
        <v>0</v>
      </c>
      <c r="BH430" s="242" t="s">
        <v>1823</v>
      </c>
      <c r="BI430" s="241">
        <f t="shared" si="1978"/>
        <v>0</v>
      </c>
      <c r="BJ430" s="242" t="s">
        <v>1823</v>
      </c>
      <c r="BK430" s="241">
        <f t="shared" si="1979"/>
        <v>0</v>
      </c>
      <c r="BL430" s="242" t="s">
        <v>1823</v>
      </c>
      <c r="BM430" s="229">
        <v>0</v>
      </c>
      <c r="BN430" s="229">
        <v>0</v>
      </c>
      <c r="BO430" s="247"/>
      <c r="BP430" s="248"/>
      <c r="BQ430" s="249"/>
      <c r="BR430" s="248"/>
      <c r="BS430" s="249"/>
      <c r="BT430" s="248"/>
      <c r="BU430" s="249"/>
      <c r="BV430" s="248"/>
      <c r="BW430" s="249"/>
      <c r="BX430" s="248"/>
      <c r="BY430" s="249"/>
      <c r="BZ430" s="248">
        <v>4</v>
      </c>
      <c r="CA430" s="249">
        <v>0</v>
      </c>
      <c r="CB430" s="236"/>
      <c r="CC430" s="238"/>
      <c r="CD430" s="238"/>
      <c r="CE430" s="226"/>
      <c r="CF430" s="227"/>
      <c r="CQ430" s="240">
        <f t="shared" si="1918"/>
        <v>0</v>
      </c>
      <c r="CT430" s="437">
        <f t="shared" si="1965"/>
        <v>0</v>
      </c>
      <c r="CU430" s="437">
        <f t="shared" si="1920"/>
        <v>0</v>
      </c>
      <c r="CV430" s="437">
        <f t="shared" si="1968"/>
        <v>0</v>
      </c>
      <c r="CW430" s="437">
        <f t="shared" si="1969"/>
        <v>0</v>
      </c>
      <c r="CX430" s="437">
        <f t="shared" si="1954"/>
        <v>0</v>
      </c>
      <c r="CY430" s="437">
        <f t="shared" si="1970"/>
        <v>0</v>
      </c>
      <c r="CZ430" s="437">
        <f t="shared" si="1955"/>
        <v>0</v>
      </c>
      <c r="DA430" s="437">
        <f t="shared" si="1956"/>
        <v>0</v>
      </c>
      <c r="DB430" s="437">
        <f t="shared" si="1921"/>
        <v>0</v>
      </c>
      <c r="DC430" s="437">
        <f t="shared" si="1967"/>
        <v>0</v>
      </c>
      <c r="DD430" s="437">
        <f t="shared" si="1971"/>
        <v>0</v>
      </c>
      <c r="DE430" s="437">
        <f t="shared" si="1957"/>
        <v>0</v>
      </c>
      <c r="DF430" s="437">
        <f t="shared" si="1958"/>
        <v>0</v>
      </c>
      <c r="DG430" s="496">
        <f t="shared" si="1959"/>
        <v>0</v>
      </c>
      <c r="DH430" s="496">
        <f t="shared" si="1960"/>
        <v>0</v>
      </c>
      <c r="DI430" s="496">
        <f t="shared" si="1966"/>
        <v>1</v>
      </c>
      <c r="DJ430" s="496">
        <f t="shared" si="1947"/>
        <v>0</v>
      </c>
      <c r="DK430" s="437">
        <f t="shared" si="1961"/>
        <v>0</v>
      </c>
      <c r="DL430" s="633"/>
      <c r="DM430" s="633"/>
      <c r="DO430" s="447" t="e">
        <f t="shared" si="1985"/>
        <v>#VALUE!</v>
      </c>
      <c r="DP430" s="447" t="e">
        <f t="shared" si="1986"/>
        <v>#VALUE!</v>
      </c>
      <c r="DQ430" s="447" t="e">
        <f t="shared" si="1987"/>
        <v>#VALUE!</v>
      </c>
      <c r="DR430" s="447" t="e">
        <f t="shared" si="1988"/>
        <v>#VALUE!</v>
      </c>
      <c r="DS430" s="447" t="e">
        <f t="shared" si="1989"/>
        <v>#VALUE!</v>
      </c>
      <c r="DT430" s="447" t="e">
        <f t="shared" si="1990"/>
        <v>#VALUE!</v>
      </c>
      <c r="DU430" s="447" t="e">
        <f t="shared" si="1991"/>
        <v>#REF!</v>
      </c>
      <c r="DV430" s="447" t="e">
        <f t="shared" si="1992"/>
        <v>#REF!</v>
      </c>
      <c r="DW430" s="447" t="e">
        <f t="shared" si="1993"/>
        <v>#REF!</v>
      </c>
      <c r="DX430" s="447" t="e">
        <f t="shared" si="1994"/>
        <v>#REF!</v>
      </c>
      <c r="DY430" s="447" t="e">
        <f t="shared" si="1995"/>
        <v>#REF!</v>
      </c>
      <c r="DZ430" s="447" t="e">
        <f t="shared" si="1996"/>
        <v>#REF!</v>
      </c>
      <c r="EA430" s="447" t="e">
        <f t="shared" si="1997"/>
        <v>#VALUE!</v>
      </c>
      <c r="EB430" s="447" t="e">
        <f t="shared" si="1998"/>
        <v>#REF!</v>
      </c>
      <c r="EC430" s="447" t="e">
        <f t="shared" si="1999"/>
        <v>#VALUE!</v>
      </c>
      <c r="ED430" s="447" t="e">
        <f t="shared" si="2000"/>
        <v>#REF!</v>
      </c>
      <c r="EE430" s="240" t="e">
        <f t="shared" si="2001"/>
        <v>#REF!</v>
      </c>
    </row>
    <row r="431" spans="1:135" ht="17.25" thickBot="1">
      <c r="A431" s="51" t="s">
        <v>1496</v>
      </c>
      <c r="B431" s="216" t="s">
        <v>31</v>
      </c>
      <c r="C431" s="51" t="s">
        <v>1496</v>
      </c>
      <c r="D431" s="222" t="s">
        <v>698</v>
      </c>
      <c r="E431" s="216" t="s">
        <v>1043</v>
      </c>
      <c r="F431" s="222" t="s">
        <v>1140</v>
      </c>
      <c r="G431" s="728" t="s">
        <v>1510</v>
      </c>
      <c r="H431" s="617">
        <v>39</v>
      </c>
      <c r="I431" s="813"/>
      <c r="J431" s="619">
        <v>59</v>
      </c>
      <c r="K431" s="813"/>
      <c r="L431" s="617">
        <f t="shared" si="1964"/>
        <v>13</v>
      </c>
      <c r="M431" s="785"/>
      <c r="N431" s="617">
        <f t="shared" si="1964"/>
        <v>13</v>
      </c>
      <c r="O431" s="785"/>
      <c r="P431" s="617">
        <f t="shared" si="1964"/>
        <v>13</v>
      </c>
      <c r="Q431" s="785"/>
      <c r="R431" s="617">
        <v>13</v>
      </c>
      <c r="S431" s="787"/>
      <c r="T431" s="619">
        <v>22</v>
      </c>
      <c r="U431" s="618">
        <v>2</v>
      </c>
      <c r="V431" s="882">
        <v>13</v>
      </c>
      <c r="W431" s="798"/>
      <c r="X431" s="619">
        <v>34</v>
      </c>
      <c r="Y431" s="619">
        <v>18</v>
      </c>
      <c r="Z431" s="796"/>
      <c r="AA431" s="799">
        <v>10</v>
      </c>
      <c r="AB431" s="619">
        <v>7</v>
      </c>
      <c r="AC431" s="618">
        <v>13</v>
      </c>
      <c r="AD431" s="619">
        <v>31</v>
      </c>
      <c r="AE431" s="618">
        <v>2</v>
      </c>
      <c r="AF431" s="619">
        <v>55</v>
      </c>
      <c r="AG431" s="619">
        <v>11</v>
      </c>
      <c r="AH431" s="796"/>
      <c r="AI431" s="784"/>
      <c r="AJ431" s="660"/>
      <c r="AK431" s="657"/>
      <c r="AL431" s="658">
        <v>10</v>
      </c>
      <c r="AM431" s="657">
        <v>0</v>
      </c>
      <c r="AN431" s="658">
        <v>9</v>
      </c>
      <c r="AO431" s="657">
        <v>14</v>
      </c>
      <c r="AP431" s="658"/>
      <c r="AQ431" s="657">
        <v>16</v>
      </c>
      <c r="AR431" s="658">
        <v>-3</v>
      </c>
      <c r="AS431" s="657">
        <v>16</v>
      </c>
      <c r="AT431" s="658">
        <v>-3</v>
      </c>
      <c r="AU431" s="634">
        <v>89</v>
      </c>
      <c r="AV431" s="635">
        <v>14</v>
      </c>
      <c r="AW431" s="634"/>
      <c r="AX431" s="634"/>
      <c r="AY431" s="634">
        <v>107</v>
      </c>
      <c r="AZ431" s="635">
        <v>13</v>
      </c>
      <c r="BA431" s="634">
        <v>96</v>
      </c>
      <c r="BB431" s="634">
        <v>12</v>
      </c>
      <c r="BC431" s="634">
        <v>106</v>
      </c>
      <c r="BD431" s="634">
        <v>28</v>
      </c>
      <c r="BE431" s="634">
        <v>101</v>
      </c>
      <c r="BF431" s="634">
        <v>28</v>
      </c>
      <c r="BG431" s="634">
        <v>106</v>
      </c>
      <c r="BH431" s="634">
        <v>29</v>
      </c>
      <c r="BI431" s="634">
        <v>96</v>
      </c>
      <c r="BJ431" s="635">
        <v>24</v>
      </c>
      <c r="BK431" s="634">
        <v>110</v>
      </c>
      <c r="BL431" s="634">
        <v>26</v>
      </c>
      <c r="BM431" s="634">
        <v>111</v>
      </c>
      <c r="BN431" s="634">
        <v>44</v>
      </c>
      <c r="BO431" s="247"/>
      <c r="BP431" s="248"/>
      <c r="BQ431" s="249"/>
      <c r="BR431" s="248"/>
      <c r="BS431" s="249"/>
      <c r="BT431" s="248"/>
      <c r="BU431" s="249"/>
      <c r="BV431" s="248"/>
      <c r="BW431" s="249"/>
      <c r="BX431" s="248"/>
      <c r="BY431" s="249"/>
      <c r="BZ431" s="248"/>
      <c r="CA431" s="249"/>
      <c r="CB431" s="236" t="s">
        <v>699</v>
      </c>
      <c r="CC431" s="238"/>
      <c r="CD431" s="238"/>
      <c r="CE431" s="226"/>
      <c r="CF431" s="227"/>
      <c r="CQ431" s="240">
        <f t="shared" si="1918"/>
        <v>59</v>
      </c>
      <c r="CT431" s="437">
        <f t="shared" si="1965"/>
        <v>39</v>
      </c>
      <c r="CU431" s="437">
        <f t="shared" si="1920"/>
        <v>59</v>
      </c>
      <c r="CV431" s="437">
        <f t="shared" si="1968"/>
        <v>13</v>
      </c>
      <c r="CW431" s="437">
        <f t="shared" si="1969"/>
        <v>13</v>
      </c>
      <c r="CX431" s="437">
        <f t="shared" si="1954"/>
        <v>13</v>
      </c>
      <c r="CY431" s="437">
        <f t="shared" si="1970"/>
        <v>13</v>
      </c>
      <c r="CZ431" s="437">
        <f t="shared" si="1955"/>
        <v>24</v>
      </c>
      <c r="DA431" s="437">
        <f t="shared" si="1956"/>
        <v>13</v>
      </c>
      <c r="DB431" s="437">
        <f t="shared" si="1921"/>
        <v>52</v>
      </c>
      <c r="DC431" s="437">
        <f t="shared" si="1967"/>
        <v>10</v>
      </c>
      <c r="DD431" s="437">
        <f t="shared" si="1971"/>
        <v>20</v>
      </c>
      <c r="DE431" s="437">
        <f t="shared" si="1957"/>
        <v>33</v>
      </c>
      <c r="DF431" s="437">
        <f t="shared" si="1958"/>
        <v>66</v>
      </c>
      <c r="DG431" s="496">
        <f t="shared" si="1959"/>
        <v>0</v>
      </c>
      <c r="DH431" s="496">
        <f t="shared" si="1960"/>
        <v>10</v>
      </c>
      <c r="DI431" s="496">
        <f t="shared" si="1966"/>
        <v>9</v>
      </c>
      <c r="DJ431" s="496">
        <v>0</v>
      </c>
      <c r="DK431" s="437">
        <f t="shared" si="1961"/>
        <v>13</v>
      </c>
      <c r="DL431" s="633"/>
      <c r="DM431" s="633"/>
      <c r="DO431" s="447" t="e">
        <f t="shared" si="1985"/>
        <v>#VALUE!</v>
      </c>
      <c r="DP431" s="447" t="e">
        <f t="shared" si="1986"/>
        <v>#VALUE!</v>
      </c>
      <c r="DQ431" s="447" t="e">
        <f t="shared" si="1987"/>
        <v>#VALUE!</v>
      </c>
      <c r="DR431" s="447" t="e">
        <f t="shared" si="1988"/>
        <v>#VALUE!</v>
      </c>
      <c r="DS431" s="447" t="e">
        <f t="shared" si="1989"/>
        <v>#VALUE!</v>
      </c>
      <c r="DT431" s="447" t="e">
        <f t="shared" si="1990"/>
        <v>#VALUE!</v>
      </c>
      <c r="DU431" s="447" t="e">
        <f t="shared" si="1991"/>
        <v>#REF!</v>
      </c>
      <c r="DV431" s="447" t="e">
        <f t="shared" si="1992"/>
        <v>#REF!</v>
      </c>
      <c r="DW431" s="447" t="e">
        <f t="shared" si="1993"/>
        <v>#REF!</v>
      </c>
      <c r="DX431" s="447" t="e">
        <f t="shared" si="1994"/>
        <v>#REF!</v>
      </c>
      <c r="DY431" s="447" t="e">
        <f t="shared" si="1995"/>
        <v>#REF!</v>
      </c>
      <c r="DZ431" s="447" t="e">
        <f t="shared" si="1996"/>
        <v>#REF!</v>
      </c>
      <c r="EA431" s="447" t="e">
        <f t="shared" si="1997"/>
        <v>#VALUE!</v>
      </c>
      <c r="EB431" s="447" t="e">
        <f t="shared" si="1998"/>
        <v>#REF!</v>
      </c>
      <c r="EC431" s="447" t="e">
        <f t="shared" si="1999"/>
        <v>#VALUE!</v>
      </c>
      <c r="ED431" s="447" t="e">
        <f t="shared" si="2000"/>
        <v>#REF!</v>
      </c>
      <c r="EE431" s="240" t="e">
        <f t="shared" si="2001"/>
        <v>#REF!</v>
      </c>
    </row>
    <row r="432" spans="1:135" ht="16.5">
      <c r="A432" s="216" t="s">
        <v>1227</v>
      </c>
      <c r="B432" s="216" t="s">
        <v>31</v>
      </c>
      <c r="D432" s="222" t="s">
        <v>657</v>
      </c>
      <c r="E432" s="216" t="s">
        <v>1040</v>
      </c>
      <c r="F432" s="222" t="s">
        <v>1140</v>
      </c>
      <c r="G432" s="411" t="s">
        <v>658</v>
      </c>
      <c r="H432" s="225">
        <v>0</v>
      </c>
      <c r="I432" s="227">
        <v>0</v>
      </c>
      <c r="J432" s="225">
        <v>0</v>
      </c>
      <c r="K432" s="227">
        <v>0</v>
      </c>
      <c r="L432" s="225">
        <v>0</v>
      </c>
      <c r="M432" s="227">
        <v>0</v>
      </c>
      <c r="N432" s="239">
        <f>+P432</f>
        <v>0</v>
      </c>
      <c r="O432" s="242" t="s">
        <v>1823</v>
      </c>
      <c r="P432" s="241">
        <f>+R432</f>
        <v>0</v>
      </c>
      <c r="Q432" s="242" t="s">
        <v>1823</v>
      </c>
      <c r="R432" s="241">
        <f>+V432</f>
        <v>0</v>
      </c>
      <c r="S432" s="242" t="s">
        <v>1823</v>
      </c>
      <c r="T432" s="225">
        <v>0</v>
      </c>
      <c r="U432" s="226">
        <v>0</v>
      </c>
      <c r="V432" s="529">
        <v>0</v>
      </c>
      <c r="W432" s="530" t="s">
        <v>1823</v>
      </c>
      <c r="X432" s="263">
        <v>0</v>
      </c>
      <c r="Y432" s="263">
        <v>0</v>
      </c>
      <c r="Z432" s="653">
        <v>0</v>
      </c>
      <c r="AA432" s="584">
        <v>0</v>
      </c>
      <c r="AB432" s="257">
        <v>0</v>
      </c>
      <c r="AC432" s="490" t="s">
        <v>1823</v>
      </c>
      <c r="AD432" s="285">
        <v>0</v>
      </c>
      <c r="AE432" s="321">
        <v>0</v>
      </c>
      <c r="AF432" s="400">
        <v>0</v>
      </c>
      <c r="AG432" s="256" t="s">
        <v>1823</v>
      </c>
      <c r="AH432" s="644">
        <v>0</v>
      </c>
      <c r="AI432" s="645" t="s">
        <v>1823</v>
      </c>
      <c r="AJ432" s="572"/>
      <c r="AK432" s="609">
        <f>+AH432</f>
        <v>0</v>
      </c>
      <c r="AL432" s="538" t="s">
        <v>1823</v>
      </c>
      <c r="AM432" s="226">
        <v>0</v>
      </c>
      <c r="AN432" s="226">
        <v>0</v>
      </c>
      <c r="AO432" s="609">
        <f t="shared" ref="AO432:AO436" si="2032">+AM432</f>
        <v>0</v>
      </c>
      <c r="AP432" s="538" t="s">
        <v>1823</v>
      </c>
      <c r="AQ432" s="372">
        <f t="shared" ref="AQ432:AQ433" si="2033">+AO432</f>
        <v>0</v>
      </c>
      <c r="AR432" s="259" t="s">
        <v>1823</v>
      </c>
      <c r="AS432" s="337">
        <v>0</v>
      </c>
      <c r="AT432" s="338">
        <v>0</v>
      </c>
      <c r="AU432" s="337">
        <v>0</v>
      </c>
      <c r="AV432" s="338">
        <v>0</v>
      </c>
      <c r="AW432" s="337"/>
      <c r="AX432" s="337"/>
      <c r="AY432" s="241">
        <v>0</v>
      </c>
      <c r="AZ432" s="242" t="s">
        <v>1823</v>
      </c>
      <c r="BA432" s="241">
        <v>0</v>
      </c>
      <c r="BB432" s="242" t="s">
        <v>1823</v>
      </c>
      <c r="BC432" s="241">
        <v>0</v>
      </c>
      <c r="BD432" s="242" t="s">
        <v>1823</v>
      </c>
      <c r="BE432" s="241">
        <v>0</v>
      </c>
      <c r="BF432" s="242" t="s">
        <v>1823</v>
      </c>
      <c r="BG432" s="241">
        <v>0</v>
      </c>
      <c r="BH432" s="242" t="s">
        <v>1823</v>
      </c>
      <c r="BI432" s="337">
        <v>0</v>
      </c>
      <c r="BJ432" s="338">
        <v>0</v>
      </c>
      <c r="BK432" s="241">
        <v>0</v>
      </c>
      <c r="BL432" s="242" t="s">
        <v>1823</v>
      </c>
      <c r="BM432" s="337">
        <v>0</v>
      </c>
      <c r="BN432" s="337">
        <v>0</v>
      </c>
      <c r="BO432" s="356"/>
      <c r="BP432" s="324"/>
      <c r="BQ432" s="325"/>
      <c r="BR432" s="324"/>
      <c r="BS432" s="325"/>
      <c r="BT432" s="324"/>
      <c r="BU432" s="325"/>
      <c r="BV432" s="324"/>
      <c r="BW432" s="325"/>
      <c r="BX432" s="324"/>
      <c r="BY432" s="325"/>
      <c r="BZ432" s="324"/>
      <c r="CA432" s="325"/>
      <c r="CB432" s="250" t="s">
        <v>659</v>
      </c>
      <c r="CC432" s="237" t="s">
        <v>660</v>
      </c>
      <c r="CE432" s="226"/>
      <c r="CF432" s="227"/>
      <c r="CQ432" s="240">
        <f t="shared" si="1918"/>
        <v>0</v>
      </c>
      <c r="CT432" s="437">
        <f t="shared" si="1965"/>
        <v>0</v>
      </c>
      <c r="CU432" s="437">
        <f t="shared" si="1920"/>
        <v>0</v>
      </c>
      <c r="CV432" s="437">
        <f t="shared" si="1968"/>
        <v>0</v>
      </c>
      <c r="CW432" s="437">
        <f t="shared" si="1969"/>
        <v>0</v>
      </c>
      <c r="CX432" s="437">
        <f t="shared" si="1954"/>
        <v>0</v>
      </c>
      <c r="CY432" s="437">
        <f t="shared" si="1970"/>
        <v>0</v>
      </c>
      <c r="CZ432" s="437">
        <f t="shared" si="1955"/>
        <v>0</v>
      </c>
      <c r="DA432" s="437">
        <f t="shared" si="1956"/>
        <v>0</v>
      </c>
      <c r="DB432" s="437">
        <f t="shared" si="1921"/>
        <v>0</v>
      </c>
      <c r="DC432" s="437">
        <f t="shared" si="1967"/>
        <v>0</v>
      </c>
      <c r="DD432" s="437">
        <f t="shared" si="1971"/>
        <v>0</v>
      </c>
      <c r="DE432" s="437">
        <f t="shared" si="1957"/>
        <v>0</v>
      </c>
      <c r="DF432" s="437">
        <f t="shared" si="1958"/>
        <v>0</v>
      </c>
      <c r="DG432" s="496">
        <f t="shared" si="1959"/>
        <v>0</v>
      </c>
      <c r="DH432" s="496">
        <f t="shared" si="1960"/>
        <v>0</v>
      </c>
      <c r="DI432" s="496">
        <f t="shared" si="1966"/>
        <v>0</v>
      </c>
      <c r="DJ432" s="496">
        <f t="shared" ref="DJ432:DJ439" si="2034">IF(AP432="nd",+AO432,+AO432+AP432)</f>
        <v>0</v>
      </c>
      <c r="DK432" s="437">
        <f t="shared" si="1961"/>
        <v>0</v>
      </c>
      <c r="DL432" s="633"/>
      <c r="DM432" s="633"/>
      <c r="DO432" s="447" t="e">
        <f t="shared" si="1985"/>
        <v>#VALUE!</v>
      </c>
      <c r="DP432" s="447" t="e">
        <f t="shared" si="1986"/>
        <v>#VALUE!</v>
      </c>
      <c r="DQ432" s="447" t="e">
        <f t="shared" si="1987"/>
        <v>#VALUE!</v>
      </c>
      <c r="DR432" s="447" t="e">
        <f t="shared" si="1988"/>
        <v>#VALUE!</v>
      </c>
      <c r="DS432" s="447" t="e">
        <f t="shared" si="1989"/>
        <v>#VALUE!</v>
      </c>
      <c r="DT432" s="447" t="e">
        <f t="shared" si="1990"/>
        <v>#VALUE!</v>
      </c>
      <c r="DU432" s="447" t="e">
        <f t="shared" si="1991"/>
        <v>#REF!</v>
      </c>
      <c r="DV432" s="447" t="e">
        <f t="shared" si="1992"/>
        <v>#REF!</v>
      </c>
      <c r="DW432" s="447" t="e">
        <f t="shared" si="1993"/>
        <v>#REF!</v>
      </c>
      <c r="DX432" s="447" t="e">
        <f t="shared" si="1994"/>
        <v>#REF!</v>
      </c>
      <c r="DY432" s="447" t="e">
        <f t="shared" si="1995"/>
        <v>#REF!</v>
      </c>
      <c r="DZ432" s="447" t="e">
        <f t="shared" si="1996"/>
        <v>#REF!</v>
      </c>
      <c r="EA432" s="447" t="e">
        <f t="shared" si="1997"/>
        <v>#VALUE!</v>
      </c>
      <c r="EB432" s="447" t="e">
        <f t="shared" si="1998"/>
        <v>#REF!</v>
      </c>
      <c r="EC432" s="447" t="e">
        <f t="shared" si="1999"/>
        <v>#VALUE!</v>
      </c>
      <c r="ED432" s="447" t="e">
        <f t="shared" si="2000"/>
        <v>#REF!</v>
      </c>
      <c r="EE432" s="240" t="e">
        <f t="shared" si="2001"/>
        <v>#REF!</v>
      </c>
    </row>
    <row r="433" spans="1:135">
      <c r="A433" s="216" t="s">
        <v>1227</v>
      </c>
      <c r="B433" s="216" t="s">
        <v>31</v>
      </c>
      <c r="D433" s="222" t="s">
        <v>657</v>
      </c>
      <c r="E433" s="216" t="s">
        <v>1040</v>
      </c>
      <c r="F433" s="222" t="s">
        <v>1140</v>
      </c>
      <c r="G433" s="51" t="s">
        <v>1637</v>
      </c>
      <c r="H433" s="225">
        <v>0</v>
      </c>
      <c r="I433" s="227">
        <v>0</v>
      </c>
      <c r="J433" s="225">
        <v>0</v>
      </c>
      <c r="K433" s="227">
        <v>0</v>
      </c>
      <c r="L433" s="225">
        <v>0</v>
      </c>
      <c r="M433" s="227">
        <v>0</v>
      </c>
      <c r="N433" s="239">
        <f>+P433</f>
        <v>0</v>
      </c>
      <c r="O433" s="242" t="s">
        <v>1823</v>
      </c>
      <c r="P433" s="241">
        <f>+R433</f>
        <v>0</v>
      </c>
      <c r="Q433" s="242" t="s">
        <v>1823</v>
      </c>
      <c r="R433" s="241">
        <f>+V433</f>
        <v>0</v>
      </c>
      <c r="S433" s="242" t="s">
        <v>1823</v>
      </c>
      <c r="T433" s="225">
        <v>0</v>
      </c>
      <c r="U433" s="226">
        <v>0</v>
      </c>
      <c r="V433" s="529">
        <v>0</v>
      </c>
      <c r="W433" s="530" t="s">
        <v>1823</v>
      </c>
      <c r="X433" s="263">
        <v>0</v>
      </c>
      <c r="Y433" s="263">
        <v>0</v>
      </c>
      <c r="Z433" s="653">
        <v>0</v>
      </c>
      <c r="AA433" s="584">
        <v>0</v>
      </c>
      <c r="AB433" s="257">
        <v>0</v>
      </c>
      <c r="AC433" s="490" t="s">
        <v>1823</v>
      </c>
      <c r="AD433" s="285">
        <v>0</v>
      </c>
      <c r="AE433" s="321">
        <v>0</v>
      </c>
      <c r="AF433" s="400">
        <v>0</v>
      </c>
      <c r="AG433" s="256" t="s">
        <v>1823</v>
      </c>
      <c r="AH433" s="644">
        <v>0</v>
      </c>
      <c r="AI433" s="645" t="s">
        <v>1823</v>
      </c>
      <c r="AJ433" s="572"/>
      <c r="AK433" s="609">
        <f>+AH433</f>
        <v>0</v>
      </c>
      <c r="AL433" s="538" t="s">
        <v>1823</v>
      </c>
      <c r="AM433" s="226">
        <v>0</v>
      </c>
      <c r="AN433" s="226">
        <v>0</v>
      </c>
      <c r="AO433" s="609">
        <f t="shared" si="2032"/>
        <v>0</v>
      </c>
      <c r="AP433" s="538" t="s">
        <v>1823</v>
      </c>
      <c r="AQ433" s="372">
        <f t="shared" si="2033"/>
        <v>0</v>
      </c>
      <c r="AR433" s="259" t="s">
        <v>1823</v>
      </c>
      <c r="AS433" s="337">
        <v>0</v>
      </c>
      <c r="AT433" s="338">
        <v>0</v>
      </c>
      <c r="AU433" s="337">
        <v>0</v>
      </c>
      <c r="AV433" s="338">
        <v>2</v>
      </c>
      <c r="AW433" s="337"/>
      <c r="AX433" s="337"/>
      <c r="AY433" s="241">
        <v>0</v>
      </c>
      <c r="AZ433" s="242" t="s">
        <v>1823</v>
      </c>
      <c r="BA433" s="241">
        <v>0</v>
      </c>
      <c r="BB433" s="242" t="s">
        <v>1823</v>
      </c>
      <c r="BC433" s="241">
        <v>0</v>
      </c>
      <c r="BD433" s="242" t="s">
        <v>1823</v>
      </c>
      <c r="BE433" s="241">
        <v>0</v>
      </c>
      <c r="BF433" s="242" t="s">
        <v>1823</v>
      </c>
      <c r="BG433" s="241">
        <v>0</v>
      </c>
      <c r="BH433" s="242" t="s">
        <v>1823</v>
      </c>
      <c r="BI433" s="337">
        <v>0</v>
      </c>
      <c r="BJ433" s="338">
        <v>0</v>
      </c>
      <c r="BK433" s="241">
        <v>0</v>
      </c>
      <c r="BL433" s="242" t="s">
        <v>1823</v>
      </c>
      <c r="BM433" s="337">
        <v>0</v>
      </c>
      <c r="BN433" s="337">
        <v>0</v>
      </c>
      <c r="BO433" s="356"/>
      <c r="BP433" s="324"/>
      <c r="BQ433" s="325"/>
      <c r="BR433" s="324"/>
      <c r="BS433" s="325"/>
      <c r="BT433" s="324"/>
      <c r="BU433" s="325"/>
      <c r="BV433" s="324"/>
      <c r="BW433" s="325"/>
      <c r="BX433" s="324"/>
      <c r="BY433" s="325"/>
      <c r="BZ433" s="324"/>
      <c r="CA433" s="325"/>
      <c r="CB433" s="250" t="s">
        <v>659</v>
      </c>
      <c r="CC433" s="237" t="s">
        <v>1166</v>
      </c>
      <c r="CE433" s="226"/>
      <c r="CF433" s="227"/>
      <c r="CQ433" s="240">
        <f t="shared" si="1918"/>
        <v>0</v>
      </c>
      <c r="CT433" s="437">
        <f t="shared" si="1965"/>
        <v>0</v>
      </c>
      <c r="CU433" s="437">
        <f t="shared" si="1920"/>
        <v>0</v>
      </c>
      <c r="CV433" s="437">
        <f t="shared" si="1968"/>
        <v>0</v>
      </c>
      <c r="CW433" s="437">
        <f t="shared" si="1969"/>
        <v>0</v>
      </c>
      <c r="CX433" s="437">
        <f t="shared" si="1954"/>
        <v>0</v>
      </c>
      <c r="CY433" s="437">
        <f t="shared" si="1970"/>
        <v>0</v>
      </c>
      <c r="CZ433" s="437">
        <f t="shared" si="1955"/>
        <v>0</v>
      </c>
      <c r="DA433" s="437">
        <f t="shared" si="1956"/>
        <v>0</v>
      </c>
      <c r="DB433" s="437">
        <f t="shared" si="1921"/>
        <v>0</v>
      </c>
      <c r="DC433" s="437">
        <f t="shared" si="1967"/>
        <v>0</v>
      </c>
      <c r="DD433" s="437">
        <f t="shared" si="1971"/>
        <v>0</v>
      </c>
      <c r="DE433" s="437">
        <f t="shared" si="1957"/>
        <v>0</v>
      </c>
      <c r="DF433" s="437">
        <f t="shared" si="1958"/>
        <v>0</v>
      </c>
      <c r="DG433" s="496">
        <f t="shared" si="1959"/>
        <v>0</v>
      </c>
      <c r="DH433" s="496">
        <f t="shared" si="1960"/>
        <v>0</v>
      </c>
      <c r="DI433" s="496">
        <f t="shared" si="1966"/>
        <v>0</v>
      </c>
      <c r="DJ433" s="496">
        <f t="shared" si="2034"/>
        <v>0</v>
      </c>
      <c r="DK433" s="437">
        <f t="shared" si="1961"/>
        <v>0</v>
      </c>
      <c r="DL433" s="633"/>
      <c r="DM433" s="633"/>
      <c r="DO433" s="447" t="e">
        <f t="shared" si="1985"/>
        <v>#VALUE!</v>
      </c>
      <c r="DP433" s="447" t="e">
        <f t="shared" si="1986"/>
        <v>#VALUE!</v>
      </c>
      <c r="DQ433" s="447" t="e">
        <f t="shared" si="1987"/>
        <v>#VALUE!</v>
      </c>
      <c r="DR433" s="447" t="e">
        <f t="shared" si="1988"/>
        <v>#VALUE!</v>
      </c>
      <c r="DS433" s="447" t="e">
        <f t="shared" si="1989"/>
        <v>#VALUE!</v>
      </c>
      <c r="DT433" s="447" t="e">
        <f t="shared" si="1990"/>
        <v>#VALUE!</v>
      </c>
      <c r="DU433" s="447" t="e">
        <f t="shared" si="1991"/>
        <v>#REF!</v>
      </c>
      <c r="DV433" s="447" t="e">
        <f t="shared" si="1992"/>
        <v>#REF!</v>
      </c>
      <c r="DW433" s="447" t="e">
        <f t="shared" si="1993"/>
        <v>#REF!</v>
      </c>
      <c r="DX433" s="447" t="e">
        <f t="shared" si="1994"/>
        <v>#REF!</v>
      </c>
      <c r="DY433" s="447" t="e">
        <f t="shared" si="1995"/>
        <v>#REF!</v>
      </c>
      <c r="DZ433" s="447" t="e">
        <f t="shared" si="1996"/>
        <v>#REF!</v>
      </c>
      <c r="EA433" s="447" t="e">
        <f t="shared" si="1997"/>
        <v>#VALUE!</v>
      </c>
      <c r="EB433" s="447" t="e">
        <f t="shared" si="1998"/>
        <v>#REF!</v>
      </c>
      <c r="EC433" s="447" t="e">
        <f t="shared" si="1999"/>
        <v>#VALUE!</v>
      </c>
      <c r="ED433" s="447" t="e">
        <f t="shared" si="2000"/>
        <v>#REF!</v>
      </c>
      <c r="EE433" s="240" t="e">
        <f t="shared" si="2001"/>
        <v>#REF!</v>
      </c>
    </row>
    <row r="434" spans="1:135" ht="16.5">
      <c r="A434" s="216" t="s">
        <v>1227</v>
      </c>
      <c r="B434" s="216" t="s">
        <v>31</v>
      </c>
      <c r="D434" s="222" t="s">
        <v>992</v>
      </c>
      <c r="E434" s="216" t="s">
        <v>1043</v>
      </c>
      <c r="F434" s="222" t="s">
        <v>1140</v>
      </c>
      <c r="G434" s="223" t="s">
        <v>81</v>
      </c>
      <c r="H434" s="239">
        <f t="shared" ref="H434:H447" si="2035">+J434</f>
        <v>0</v>
      </c>
      <c r="I434" s="242" t="s">
        <v>1823</v>
      </c>
      <c r="J434" s="225">
        <v>0</v>
      </c>
      <c r="K434" s="227">
        <v>0</v>
      </c>
      <c r="L434" s="239">
        <f>+N434</f>
        <v>0</v>
      </c>
      <c r="M434" s="242" t="s">
        <v>1823</v>
      </c>
      <c r="N434" s="239">
        <v>0</v>
      </c>
      <c r="O434" s="227">
        <v>0</v>
      </c>
      <c r="P434" s="241">
        <f>+N434</f>
        <v>0</v>
      </c>
      <c r="Q434" s="242" t="s">
        <v>1823</v>
      </c>
      <c r="R434" s="225">
        <v>3</v>
      </c>
      <c r="S434" s="227">
        <v>0</v>
      </c>
      <c r="T434" s="226">
        <v>3</v>
      </c>
      <c r="U434" s="226">
        <v>20</v>
      </c>
      <c r="V434" s="568">
        <f t="shared" ref="V434" si="2036">+X434</f>
        <v>2</v>
      </c>
      <c r="W434" s="443" t="s">
        <v>1823</v>
      </c>
      <c r="X434" s="558">
        <f t="shared" ref="X434" si="2037">+Z434</f>
        <v>2</v>
      </c>
      <c r="Y434" s="481" t="s">
        <v>1823</v>
      </c>
      <c r="Z434" s="653">
        <v>2</v>
      </c>
      <c r="AA434" s="584">
        <v>0</v>
      </c>
      <c r="AB434" s="558">
        <f>+Z434</f>
        <v>2</v>
      </c>
      <c r="AC434" s="443" t="s">
        <v>1823</v>
      </c>
      <c r="AD434" s="285">
        <v>0</v>
      </c>
      <c r="AE434" s="321">
        <v>0</v>
      </c>
      <c r="AF434" s="400">
        <v>0</v>
      </c>
      <c r="AG434" s="256" t="s">
        <v>1823</v>
      </c>
      <c r="AH434" s="644">
        <v>0</v>
      </c>
      <c r="AI434" s="645" t="s">
        <v>1823</v>
      </c>
      <c r="AJ434" s="572"/>
      <c r="AK434" s="576">
        <v>0</v>
      </c>
      <c r="AL434" s="538" t="s">
        <v>1823</v>
      </c>
      <c r="AM434" s="226">
        <v>1</v>
      </c>
      <c r="AN434" s="226">
        <v>1</v>
      </c>
      <c r="AO434" s="609">
        <f t="shared" si="2032"/>
        <v>1</v>
      </c>
      <c r="AP434" s="538">
        <f>+AN434</f>
        <v>1</v>
      </c>
      <c r="AQ434" s="503">
        <f>+AS434</f>
        <v>6</v>
      </c>
      <c r="AR434" s="491">
        <f>+AT434</f>
        <v>16</v>
      </c>
      <c r="AS434" s="337">
        <v>6</v>
      </c>
      <c r="AT434" s="338">
        <v>16</v>
      </c>
      <c r="AU434" s="337">
        <v>6</v>
      </c>
      <c r="AV434" s="338">
        <v>16</v>
      </c>
      <c r="AW434" s="337"/>
      <c r="AX434" s="338"/>
      <c r="AY434" s="22">
        <f>+AU434</f>
        <v>6</v>
      </c>
      <c r="AZ434" s="21">
        <f>+AV434</f>
        <v>16</v>
      </c>
      <c r="BA434" s="337">
        <v>12</v>
      </c>
      <c r="BB434" s="337">
        <v>18</v>
      </c>
      <c r="BC434" s="241">
        <v>0</v>
      </c>
      <c r="BD434" s="242" t="s">
        <v>1823</v>
      </c>
      <c r="BE434" s="241">
        <v>0</v>
      </c>
      <c r="BF434" s="242" t="s">
        <v>1823</v>
      </c>
      <c r="BG434" s="241">
        <v>0</v>
      </c>
      <c r="BH434" s="242" t="s">
        <v>1823</v>
      </c>
      <c r="BI434" s="337">
        <v>6</v>
      </c>
      <c r="BJ434" s="338">
        <v>0</v>
      </c>
      <c r="BK434" s="241">
        <v>0</v>
      </c>
      <c r="BL434" s="242" t="s">
        <v>1823</v>
      </c>
      <c r="BM434" s="337">
        <v>0</v>
      </c>
      <c r="BN434" s="337">
        <v>0</v>
      </c>
      <c r="BO434" s="356"/>
      <c r="BP434" s="324"/>
      <c r="BQ434" s="325"/>
      <c r="BR434" s="324"/>
      <c r="BS434" s="325"/>
      <c r="BT434" s="324"/>
      <c r="BU434" s="325"/>
      <c r="BV434" s="324"/>
      <c r="BW434" s="325"/>
      <c r="BX434" s="324"/>
      <c r="BY434" s="325"/>
      <c r="BZ434" s="324"/>
      <c r="CA434" s="325"/>
      <c r="CB434" s="236" t="s">
        <v>386</v>
      </c>
      <c r="CC434" s="237">
        <v>0</v>
      </c>
      <c r="CE434" s="226"/>
      <c r="CF434" s="227"/>
      <c r="CQ434" s="240">
        <f t="shared" si="1918"/>
        <v>20</v>
      </c>
      <c r="CT434" s="437">
        <f t="shared" si="1965"/>
        <v>0</v>
      </c>
      <c r="CU434" s="437">
        <f t="shared" si="1920"/>
        <v>0</v>
      </c>
      <c r="CV434" s="437">
        <f t="shared" si="1968"/>
        <v>0</v>
      </c>
      <c r="CW434" s="437">
        <f t="shared" si="1969"/>
        <v>0</v>
      </c>
      <c r="CX434" s="437">
        <f t="shared" si="1954"/>
        <v>0</v>
      </c>
      <c r="CY434" s="437">
        <f t="shared" si="1970"/>
        <v>3</v>
      </c>
      <c r="CZ434" s="437">
        <f t="shared" si="1955"/>
        <v>23</v>
      </c>
      <c r="DA434" s="437">
        <f t="shared" si="1956"/>
        <v>2</v>
      </c>
      <c r="DB434" s="437">
        <f t="shared" si="1921"/>
        <v>2</v>
      </c>
      <c r="DC434" s="437">
        <f t="shared" si="1967"/>
        <v>2</v>
      </c>
      <c r="DD434" s="437">
        <f t="shared" si="1971"/>
        <v>2</v>
      </c>
      <c r="DE434" s="437">
        <f t="shared" si="1957"/>
        <v>0</v>
      </c>
      <c r="DF434" s="437">
        <f t="shared" si="1958"/>
        <v>0</v>
      </c>
      <c r="DG434" s="496">
        <f t="shared" si="1959"/>
        <v>0</v>
      </c>
      <c r="DH434" s="496">
        <f t="shared" si="1960"/>
        <v>0</v>
      </c>
      <c r="DI434" s="496">
        <f t="shared" si="1966"/>
        <v>2</v>
      </c>
      <c r="DJ434" s="496">
        <f t="shared" si="2034"/>
        <v>2</v>
      </c>
      <c r="DK434" s="437">
        <f t="shared" si="1961"/>
        <v>22</v>
      </c>
      <c r="DL434" s="633"/>
      <c r="DM434" s="633"/>
      <c r="DO434" s="447" t="e">
        <f t="shared" si="1985"/>
        <v>#VALUE!</v>
      </c>
      <c r="DP434" s="447" t="e">
        <f t="shared" si="1986"/>
        <v>#VALUE!</v>
      </c>
      <c r="DQ434" s="447" t="e">
        <f t="shared" si="1987"/>
        <v>#VALUE!</v>
      </c>
      <c r="DR434" s="447" t="e">
        <f t="shared" si="1988"/>
        <v>#VALUE!</v>
      </c>
      <c r="DS434" s="447" t="e">
        <f t="shared" si="1989"/>
        <v>#VALUE!</v>
      </c>
      <c r="DT434" s="447" t="e">
        <f t="shared" si="1990"/>
        <v>#VALUE!</v>
      </c>
      <c r="DU434" s="447" t="e">
        <f t="shared" si="1991"/>
        <v>#REF!</v>
      </c>
      <c r="DV434" s="447" t="e">
        <f t="shared" si="1992"/>
        <v>#REF!</v>
      </c>
      <c r="DW434" s="447" t="e">
        <f t="shared" si="1993"/>
        <v>#REF!</v>
      </c>
      <c r="DX434" s="447" t="e">
        <f t="shared" si="1994"/>
        <v>#REF!</v>
      </c>
      <c r="DY434" s="447" t="e">
        <f t="shared" si="1995"/>
        <v>#REF!</v>
      </c>
      <c r="DZ434" s="447" t="e">
        <f t="shared" si="1996"/>
        <v>#REF!</v>
      </c>
      <c r="EA434" s="447" t="e">
        <f t="shared" si="1997"/>
        <v>#VALUE!</v>
      </c>
      <c r="EB434" s="447" t="e">
        <f t="shared" si="1998"/>
        <v>#REF!</v>
      </c>
      <c r="EC434" s="447" t="e">
        <f t="shared" si="1999"/>
        <v>#VALUE!</v>
      </c>
      <c r="ED434" s="447" t="e">
        <f t="shared" si="2000"/>
        <v>#REF!</v>
      </c>
      <c r="EE434" s="240" t="e">
        <f t="shared" si="2001"/>
        <v>#REF!</v>
      </c>
    </row>
    <row r="435" spans="1:135" ht="16.5">
      <c r="A435" s="216" t="s">
        <v>1227</v>
      </c>
      <c r="B435" s="216" t="s">
        <v>31</v>
      </c>
      <c r="D435" s="222" t="s">
        <v>992</v>
      </c>
      <c r="E435" s="216" t="s">
        <v>1043</v>
      </c>
      <c r="F435" s="222" t="s">
        <v>1140</v>
      </c>
      <c r="G435" s="411" t="s">
        <v>140</v>
      </c>
      <c r="H435" s="239">
        <f t="shared" si="2035"/>
        <v>0</v>
      </c>
      <c r="I435" s="242" t="s">
        <v>1823</v>
      </c>
      <c r="J435" s="225">
        <v>0</v>
      </c>
      <c r="K435" s="227">
        <v>0</v>
      </c>
      <c r="L435" s="239">
        <f>+N435</f>
        <v>0</v>
      </c>
      <c r="M435" s="242" t="s">
        <v>1823</v>
      </c>
      <c r="N435" s="239">
        <v>0</v>
      </c>
      <c r="O435" s="227">
        <v>0</v>
      </c>
      <c r="P435" s="241">
        <f>+N435</f>
        <v>0</v>
      </c>
      <c r="Q435" s="242" t="s">
        <v>1823</v>
      </c>
      <c r="R435" s="225">
        <v>0</v>
      </c>
      <c r="S435" s="227">
        <v>0</v>
      </c>
      <c r="T435" s="226">
        <v>0</v>
      </c>
      <c r="U435" s="226">
        <v>0</v>
      </c>
      <c r="V435" s="568">
        <f t="shared" ref="V435" si="2038">+X435</f>
        <v>2</v>
      </c>
      <c r="W435" s="620">
        <f t="shared" ref="W435" si="2039">+Y435</f>
        <v>1</v>
      </c>
      <c r="X435" s="558">
        <f t="shared" ref="X435" si="2040">+Z435</f>
        <v>2</v>
      </c>
      <c r="Y435" s="558">
        <f t="shared" ref="Y435" si="2041">+AA435</f>
        <v>1</v>
      </c>
      <c r="Z435" s="653">
        <v>2</v>
      </c>
      <c r="AA435" s="584">
        <v>1</v>
      </c>
      <c r="AB435" s="558">
        <f>+Z435</f>
        <v>2</v>
      </c>
      <c r="AC435" s="562">
        <f>+Y435</f>
        <v>1</v>
      </c>
      <c r="AD435" s="285">
        <v>0</v>
      </c>
      <c r="AE435" s="321">
        <v>0</v>
      </c>
      <c r="AF435" s="400">
        <v>0</v>
      </c>
      <c r="AG435" s="256" t="s">
        <v>1823</v>
      </c>
      <c r="AH435" s="644">
        <v>0</v>
      </c>
      <c r="AI435" s="645" t="s">
        <v>1823</v>
      </c>
      <c r="AJ435" s="572"/>
      <c r="AK435" s="576">
        <v>0</v>
      </c>
      <c r="AL435" s="538" t="s">
        <v>1823</v>
      </c>
      <c r="AM435" s="226">
        <v>1</v>
      </c>
      <c r="AN435" s="226">
        <v>0</v>
      </c>
      <c r="AO435" s="529">
        <f t="shared" si="2032"/>
        <v>1</v>
      </c>
      <c r="AP435" s="538" t="s">
        <v>1823</v>
      </c>
      <c r="AQ435" s="503">
        <f>+AS435</f>
        <v>3</v>
      </c>
      <c r="AR435" s="450" t="s">
        <v>1823</v>
      </c>
      <c r="AS435" s="337">
        <v>3</v>
      </c>
      <c r="AT435" s="338">
        <v>0</v>
      </c>
      <c r="AU435" s="337">
        <v>4</v>
      </c>
      <c r="AV435" s="338">
        <v>0</v>
      </c>
      <c r="AW435" s="337"/>
      <c r="AX435" s="337"/>
      <c r="AY435" s="241">
        <v>0</v>
      </c>
      <c r="AZ435" s="242" t="s">
        <v>1823</v>
      </c>
      <c r="BA435" s="241">
        <v>0</v>
      </c>
      <c r="BB435" s="242" t="s">
        <v>1823</v>
      </c>
      <c r="BC435" s="241">
        <v>0</v>
      </c>
      <c r="BD435" s="242" t="s">
        <v>1823</v>
      </c>
      <c r="BE435" s="241">
        <v>0</v>
      </c>
      <c r="BF435" s="242" t="s">
        <v>1823</v>
      </c>
      <c r="BG435" s="241">
        <v>0</v>
      </c>
      <c r="BH435" s="242" t="s">
        <v>1823</v>
      </c>
      <c r="BI435" s="337">
        <v>0</v>
      </c>
      <c r="BJ435" s="338">
        <v>0</v>
      </c>
      <c r="BK435" s="241">
        <v>0</v>
      </c>
      <c r="BL435" s="242" t="s">
        <v>1823</v>
      </c>
      <c r="BM435" s="337">
        <v>0</v>
      </c>
      <c r="BN435" s="337">
        <v>0</v>
      </c>
      <c r="BO435" s="356"/>
      <c r="BP435" s="324"/>
      <c r="BQ435" s="325"/>
      <c r="BR435" s="324"/>
      <c r="BS435" s="325"/>
      <c r="BT435" s="324"/>
      <c r="BU435" s="325"/>
      <c r="BV435" s="324"/>
      <c r="BW435" s="325"/>
      <c r="BX435" s="324"/>
      <c r="BY435" s="325"/>
      <c r="BZ435" s="324"/>
      <c r="CA435" s="325"/>
      <c r="CB435" s="236" t="s">
        <v>387</v>
      </c>
      <c r="CC435" s="237">
        <v>0</v>
      </c>
      <c r="CE435" s="226"/>
      <c r="CF435" s="227"/>
      <c r="CQ435" s="240">
        <f t="shared" si="1918"/>
        <v>2</v>
      </c>
      <c r="CT435" s="437">
        <f t="shared" si="1965"/>
        <v>0</v>
      </c>
      <c r="CU435" s="437">
        <f t="shared" si="1920"/>
        <v>0</v>
      </c>
      <c r="CV435" s="437">
        <f t="shared" si="1968"/>
        <v>0</v>
      </c>
      <c r="CW435" s="437">
        <f t="shared" si="1969"/>
        <v>0</v>
      </c>
      <c r="CX435" s="437">
        <f t="shared" si="1954"/>
        <v>0</v>
      </c>
      <c r="CY435" s="437">
        <f t="shared" si="1970"/>
        <v>0</v>
      </c>
      <c r="CZ435" s="437">
        <f t="shared" si="1955"/>
        <v>0</v>
      </c>
      <c r="DA435" s="437">
        <f t="shared" si="1956"/>
        <v>3</v>
      </c>
      <c r="DB435" s="437">
        <f t="shared" si="1921"/>
        <v>3</v>
      </c>
      <c r="DC435" s="437">
        <f t="shared" si="1967"/>
        <v>3</v>
      </c>
      <c r="DD435" s="437">
        <f t="shared" si="1971"/>
        <v>3</v>
      </c>
      <c r="DE435" s="437">
        <f t="shared" si="1957"/>
        <v>0</v>
      </c>
      <c r="DF435" s="437">
        <f t="shared" si="1958"/>
        <v>0</v>
      </c>
      <c r="DG435" s="496">
        <f t="shared" si="1959"/>
        <v>0</v>
      </c>
      <c r="DH435" s="496">
        <f t="shared" si="1960"/>
        <v>0</v>
      </c>
      <c r="DI435" s="496">
        <f t="shared" si="1966"/>
        <v>1</v>
      </c>
      <c r="DJ435" s="496">
        <f t="shared" si="2034"/>
        <v>1</v>
      </c>
      <c r="DK435" s="437">
        <f t="shared" si="1961"/>
        <v>3</v>
      </c>
      <c r="DL435" s="633"/>
      <c r="DM435" s="633"/>
      <c r="DO435" s="447" t="e">
        <f t="shared" si="1985"/>
        <v>#VALUE!</v>
      </c>
      <c r="DP435" s="447" t="e">
        <f t="shared" si="1986"/>
        <v>#VALUE!</v>
      </c>
      <c r="DQ435" s="447" t="e">
        <f t="shared" si="1987"/>
        <v>#VALUE!</v>
      </c>
      <c r="DR435" s="447" t="e">
        <f t="shared" si="1988"/>
        <v>#VALUE!</v>
      </c>
      <c r="DS435" s="447" t="e">
        <f t="shared" si="1989"/>
        <v>#VALUE!</v>
      </c>
      <c r="DT435" s="447" t="e">
        <f t="shared" si="1990"/>
        <v>#VALUE!</v>
      </c>
      <c r="DU435" s="447" t="e">
        <f t="shared" si="1991"/>
        <v>#REF!</v>
      </c>
      <c r="DV435" s="447" t="e">
        <f t="shared" si="1992"/>
        <v>#REF!</v>
      </c>
      <c r="DW435" s="447" t="e">
        <f t="shared" si="1993"/>
        <v>#REF!</v>
      </c>
      <c r="DX435" s="447" t="e">
        <f t="shared" si="1994"/>
        <v>#REF!</v>
      </c>
      <c r="DY435" s="447" t="e">
        <f t="shared" si="1995"/>
        <v>#REF!</v>
      </c>
      <c r="DZ435" s="447" t="e">
        <f t="shared" si="1996"/>
        <v>#REF!</v>
      </c>
      <c r="EA435" s="447" t="e">
        <f t="shared" si="1997"/>
        <v>#VALUE!</v>
      </c>
      <c r="EB435" s="447" t="e">
        <f t="shared" si="1998"/>
        <v>#REF!</v>
      </c>
      <c r="EC435" s="447" t="e">
        <f t="shared" si="1999"/>
        <v>#VALUE!</v>
      </c>
      <c r="ED435" s="447" t="e">
        <f t="shared" si="2000"/>
        <v>#REF!</v>
      </c>
      <c r="EE435" s="240" t="e">
        <f t="shared" si="2001"/>
        <v>#REF!</v>
      </c>
    </row>
    <row r="436" spans="1:135">
      <c r="A436" s="216" t="s">
        <v>1227</v>
      </c>
      <c r="B436" s="216" t="s">
        <v>31</v>
      </c>
      <c r="D436" s="222" t="s">
        <v>992</v>
      </c>
      <c r="E436" s="216" t="s">
        <v>1043</v>
      </c>
      <c r="F436" s="222" t="s">
        <v>1140</v>
      </c>
      <c r="G436" s="51" t="s">
        <v>1636</v>
      </c>
      <c r="H436" s="239">
        <f t="shared" si="2035"/>
        <v>0</v>
      </c>
      <c r="I436" s="242" t="s">
        <v>1823</v>
      </c>
      <c r="J436" s="225">
        <v>0</v>
      </c>
      <c r="K436" s="227">
        <v>0</v>
      </c>
      <c r="L436" s="239">
        <f>+N436</f>
        <v>0</v>
      </c>
      <c r="M436" s="242" t="s">
        <v>1823</v>
      </c>
      <c r="N436" s="239">
        <v>0</v>
      </c>
      <c r="O436" s="227">
        <v>0</v>
      </c>
      <c r="P436" s="241">
        <f>+N436</f>
        <v>0</v>
      </c>
      <c r="Q436" s="242" t="s">
        <v>1823</v>
      </c>
      <c r="R436" s="225">
        <v>0</v>
      </c>
      <c r="S436" s="227">
        <v>0</v>
      </c>
      <c r="T436" s="226">
        <v>0</v>
      </c>
      <c r="U436" s="226">
        <v>0</v>
      </c>
      <c r="V436" s="529">
        <f>+R436</f>
        <v>0</v>
      </c>
      <c r="W436" s="530" t="s">
        <v>1823</v>
      </c>
      <c r="X436" s="239">
        <f>+T436</f>
        <v>0</v>
      </c>
      <c r="Y436" s="252" t="s">
        <v>1823</v>
      </c>
      <c r="Z436" s="653">
        <v>0</v>
      </c>
      <c r="AA436" s="584">
        <v>0</v>
      </c>
      <c r="AB436" s="257">
        <v>0</v>
      </c>
      <c r="AC436" s="490" t="s">
        <v>1823</v>
      </c>
      <c r="AD436" s="285">
        <v>0</v>
      </c>
      <c r="AE436" s="321">
        <v>0</v>
      </c>
      <c r="AF436" s="400">
        <v>0</v>
      </c>
      <c r="AG436" s="256" t="s">
        <v>1823</v>
      </c>
      <c r="AH436" s="644">
        <v>0</v>
      </c>
      <c r="AI436" s="645" t="s">
        <v>1823</v>
      </c>
      <c r="AJ436" s="572"/>
      <c r="AK436" s="576">
        <v>0</v>
      </c>
      <c r="AL436" s="538" t="s">
        <v>1823</v>
      </c>
      <c r="AM436" s="226">
        <v>0</v>
      </c>
      <c r="AN436" s="226">
        <v>0</v>
      </c>
      <c r="AO436" s="529">
        <f t="shared" si="2032"/>
        <v>0</v>
      </c>
      <c r="AP436" s="538" t="s">
        <v>1823</v>
      </c>
      <c r="AQ436" s="503">
        <f>+AS436</f>
        <v>7</v>
      </c>
      <c r="AR436" s="450" t="s">
        <v>1823</v>
      </c>
      <c r="AS436" s="337">
        <v>7</v>
      </c>
      <c r="AT436" s="338">
        <v>0</v>
      </c>
      <c r="AU436" s="337">
        <v>0</v>
      </c>
      <c r="AV436" s="338">
        <v>0</v>
      </c>
      <c r="AW436" s="337"/>
      <c r="AX436" s="337"/>
      <c r="AY436" s="241">
        <v>0</v>
      </c>
      <c r="AZ436" s="242" t="s">
        <v>1823</v>
      </c>
      <c r="BA436" s="337">
        <v>0</v>
      </c>
      <c r="BB436" s="337">
        <v>0</v>
      </c>
      <c r="BC436" s="241">
        <v>0</v>
      </c>
      <c r="BD436" s="242" t="s">
        <v>1823</v>
      </c>
      <c r="BE436" s="241">
        <v>0</v>
      </c>
      <c r="BF436" s="242" t="s">
        <v>1823</v>
      </c>
      <c r="BG436" s="241">
        <v>0</v>
      </c>
      <c r="BH436" s="242" t="s">
        <v>1823</v>
      </c>
      <c r="BI436" s="337">
        <v>0</v>
      </c>
      <c r="BJ436" s="338">
        <v>0</v>
      </c>
      <c r="BK436" s="241">
        <v>0</v>
      </c>
      <c r="BL436" s="242" t="s">
        <v>1823</v>
      </c>
      <c r="BM436" s="337">
        <v>0</v>
      </c>
      <c r="BN436" s="337">
        <v>0</v>
      </c>
      <c r="BO436" s="356"/>
      <c r="BP436" s="324"/>
      <c r="BQ436" s="325"/>
      <c r="BR436" s="324"/>
      <c r="BS436" s="325"/>
      <c r="BT436" s="324"/>
      <c r="BU436" s="325"/>
      <c r="BV436" s="324"/>
      <c r="BW436" s="325"/>
      <c r="BX436" s="324"/>
      <c r="BY436" s="325"/>
      <c r="BZ436" s="324"/>
      <c r="CA436" s="325"/>
      <c r="CB436" s="370">
        <v>42552</v>
      </c>
      <c r="CE436" s="226"/>
      <c r="CF436" s="227"/>
      <c r="CQ436" s="240">
        <f t="shared" si="1918"/>
        <v>0</v>
      </c>
      <c r="CT436" s="437">
        <f t="shared" si="1965"/>
        <v>0</v>
      </c>
      <c r="CU436" s="437">
        <f t="shared" si="1920"/>
        <v>0</v>
      </c>
      <c r="CV436" s="437">
        <f t="shared" si="1968"/>
        <v>0</v>
      </c>
      <c r="CW436" s="437">
        <f t="shared" si="1969"/>
        <v>0</v>
      </c>
      <c r="CX436" s="437">
        <f t="shared" si="1954"/>
        <v>0</v>
      </c>
      <c r="CY436" s="437">
        <f t="shared" si="1970"/>
        <v>0</v>
      </c>
      <c r="CZ436" s="437">
        <f t="shared" si="1955"/>
        <v>0</v>
      </c>
      <c r="DA436" s="437">
        <f t="shared" si="1956"/>
        <v>0</v>
      </c>
      <c r="DB436" s="437">
        <f t="shared" si="1921"/>
        <v>0</v>
      </c>
      <c r="DC436" s="437">
        <f t="shared" si="1967"/>
        <v>0</v>
      </c>
      <c r="DD436" s="437">
        <f t="shared" si="1971"/>
        <v>0</v>
      </c>
      <c r="DE436" s="437">
        <f t="shared" si="1957"/>
        <v>0</v>
      </c>
      <c r="DF436" s="437">
        <f t="shared" si="1958"/>
        <v>0</v>
      </c>
      <c r="DG436" s="496">
        <f t="shared" si="1959"/>
        <v>0</v>
      </c>
      <c r="DH436" s="496">
        <f t="shared" si="1960"/>
        <v>0</v>
      </c>
      <c r="DI436" s="496">
        <f t="shared" si="1966"/>
        <v>0</v>
      </c>
      <c r="DJ436" s="496">
        <f t="shared" si="2034"/>
        <v>0</v>
      </c>
      <c r="DK436" s="437">
        <f t="shared" si="1961"/>
        <v>7</v>
      </c>
      <c r="DL436" s="633"/>
      <c r="DM436" s="633"/>
      <c r="DO436" s="447" t="e">
        <f t="shared" si="1985"/>
        <v>#VALUE!</v>
      </c>
      <c r="DP436" s="447" t="e">
        <f t="shared" si="1986"/>
        <v>#VALUE!</v>
      </c>
      <c r="DQ436" s="447" t="e">
        <f t="shared" si="1987"/>
        <v>#VALUE!</v>
      </c>
      <c r="DR436" s="447" t="e">
        <f t="shared" si="1988"/>
        <v>#VALUE!</v>
      </c>
      <c r="DS436" s="447" t="e">
        <f t="shared" si="1989"/>
        <v>#VALUE!</v>
      </c>
      <c r="DT436" s="447" t="e">
        <f t="shared" si="1990"/>
        <v>#VALUE!</v>
      </c>
      <c r="DU436" s="447" t="e">
        <f t="shared" si="1991"/>
        <v>#REF!</v>
      </c>
      <c r="DV436" s="447" t="e">
        <f t="shared" si="1992"/>
        <v>#REF!</v>
      </c>
      <c r="DW436" s="447" t="e">
        <f t="shared" si="1993"/>
        <v>#REF!</v>
      </c>
      <c r="DX436" s="447" t="e">
        <f t="shared" si="1994"/>
        <v>#REF!</v>
      </c>
      <c r="DY436" s="447" t="e">
        <f t="shared" si="1995"/>
        <v>#REF!</v>
      </c>
      <c r="DZ436" s="447" t="e">
        <f t="shared" si="1996"/>
        <v>#REF!</v>
      </c>
      <c r="EA436" s="447" t="e">
        <f t="shared" si="1997"/>
        <v>#VALUE!</v>
      </c>
      <c r="EB436" s="447" t="e">
        <f t="shared" si="1998"/>
        <v>#REF!</v>
      </c>
      <c r="EC436" s="447" t="e">
        <f t="shared" si="1999"/>
        <v>#VALUE!</v>
      </c>
      <c r="ED436" s="447" t="e">
        <f t="shared" si="2000"/>
        <v>#REF!</v>
      </c>
      <c r="EE436" s="240" t="e">
        <f t="shared" si="2001"/>
        <v>#REF!</v>
      </c>
    </row>
    <row r="437" spans="1:135" s="894" customFormat="1" ht="17.25" thickBot="1">
      <c r="A437" s="926" t="s">
        <v>546</v>
      </c>
      <c r="B437" s="894" t="s">
        <v>31</v>
      </c>
      <c r="D437" s="927" t="s">
        <v>992</v>
      </c>
      <c r="E437" s="894" t="s">
        <v>1040</v>
      </c>
      <c r="F437" s="927" t="s">
        <v>1140</v>
      </c>
      <c r="G437" s="956" t="s">
        <v>62</v>
      </c>
      <c r="H437" s="906">
        <f t="shared" si="2035"/>
        <v>0</v>
      </c>
      <c r="I437" s="929" t="s">
        <v>1823</v>
      </c>
      <c r="J437" s="930">
        <v>0</v>
      </c>
      <c r="K437" s="916">
        <v>0</v>
      </c>
      <c r="L437" s="906">
        <f>+N437</f>
        <v>0</v>
      </c>
      <c r="M437" s="929" t="s">
        <v>1823</v>
      </c>
      <c r="N437" s="915">
        <v>0</v>
      </c>
      <c r="O437" s="916">
        <v>0</v>
      </c>
      <c r="P437" s="972">
        <f>+R437</f>
        <v>9</v>
      </c>
      <c r="Q437" s="973">
        <f>+S437</f>
        <v>19</v>
      </c>
      <c r="R437" s="930">
        <v>9</v>
      </c>
      <c r="S437" s="916">
        <v>19</v>
      </c>
      <c r="T437" s="915">
        <v>14</v>
      </c>
      <c r="U437" s="915">
        <v>2</v>
      </c>
      <c r="V437" s="974">
        <f t="shared" ref="V437:Y437" si="2042">+X437</f>
        <v>3</v>
      </c>
      <c r="W437" s="975">
        <f t="shared" si="2042"/>
        <v>14</v>
      </c>
      <c r="X437" s="976">
        <f t="shared" si="2042"/>
        <v>3</v>
      </c>
      <c r="Y437" s="976">
        <f t="shared" si="2042"/>
        <v>14</v>
      </c>
      <c r="Z437" s="977">
        <v>3</v>
      </c>
      <c r="AA437" s="978">
        <v>14</v>
      </c>
      <c r="AB437" s="979">
        <f>+Z437</f>
        <v>3</v>
      </c>
      <c r="AC437" s="973">
        <f>+AA437</f>
        <v>14</v>
      </c>
      <c r="AD437" s="907">
        <v>3</v>
      </c>
      <c r="AE437" s="908">
        <v>5</v>
      </c>
      <c r="AF437" s="980">
        <f>+AD437</f>
        <v>3</v>
      </c>
      <c r="AG437" s="981">
        <f>+AE437</f>
        <v>5</v>
      </c>
      <c r="AH437" s="982">
        <f>+AF437</f>
        <v>3</v>
      </c>
      <c r="AI437" s="983">
        <f>+AG437</f>
        <v>5</v>
      </c>
      <c r="AJ437" s="984"/>
      <c r="AK437" s="982">
        <f>+AM437</f>
        <v>3</v>
      </c>
      <c r="AL437" s="985" t="s">
        <v>1823</v>
      </c>
      <c r="AM437" s="915">
        <v>3</v>
      </c>
      <c r="AN437" s="915"/>
      <c r="AO437" s="904">
        <f>+AM437</f>
        <v>3</v>
      </c>
      <c r="AP437" s="985" t="s">
        <v>1823</v>
      </c>
      <c r="AQ437" s="986">
        <f>+AS437</f>
        <v>4</v>
      </c>
      <c r="AR437" s="987" t="s">
        <v>1823</v>
      </c>
      <c r="AS437" s="988">
        <v>4</v>
      </c>
      <c r="AT437" s="989"/>
      <c r="AU437" s="988">
        <v>5</v>
      </c>
      <c r="AV437" s="989">
        <v>0</v>
      </c>
      <c r="AW437" s="988"/>
      <c r="AX437" s="988"/>
      <c r="AY437" s="928">
        <f>+AU437</f>
        <v>5</v>
      </c>
      <c r="AZ437" s="929" t="s">
        <v>1823</v>
      </c>
      <c r="BA437" s="988">
        <v>1</v>
      </c>
      <c r="BB437" s="988">
        <v>0</v>
      </c>
      <c r="BC437" s="928">
        <f>+BA437</f>
        <v>1</v>
      </c>
      <c r="BD437" s="929" t="s">
        <v>1823</v>
      </c>
      <c r="BE437" s="928">
        <f>+BC437</f>
        <v>1</v>
      </c>
      <c r="BF437" s="929" t="s">
        <v>1823</v>
      </c>
      <c r="BG437" s="928">
        <f>+BE437</f>
        <v>1</v>
      </c>
      <c r="BH437" s="929" t="s">
        <v>1823</v>
      </c>
      <c r="BI437" s="988">
        <v>1</v>
      </c>
      <c r="BJ437" s="989">
        <v>0</v>
      </c>
      <c r="BK437" s="928">
        <f>+BM437</f>
        <v>0</v>
      </c>
      <c r="BL437" s="929" t="s">
        <v>1823</v>
      </c>
      <c r="BM437" s="988">
        <v>0</v>
      </c>
      <c r="BN437" s="989">
        <v>0</v>
      </c>
      <c r="BO437" s="990"/>
      <c r="BP437" s="991"/>
      <c r="BQ437" s="992"/>
      <c r="BR437" s="991"/>
      <c r="BS437" s="992"/>
      <c r="BT437" s="991"/>
      <c r="BU437" s="992"/>
      <c r="BV437" s="991"/>
      <c r="BW437" s="992"/>
      <c r="BX437" s="991"/>
      <c r="BY437" s="992"/>
      <c r="BZ437" s="991"/>
      <c r="CA437" s="992"/>
      <c r="CB437" s="920" t="s">
        <v>260</v>
      </c>
      <c r="CC437" s="894" t="s">
        <v>700</v>
      </c>
      <c r="CE437" s="915"/>
      <c r="CF437" s="916"/>
      <c r="CQ437" s="921">
        <f t="shared" si="1918"/>
        <v>19</v>
      </c>
      <c r="CT437" s="922">
        <f t="shared" si="1965"/>
        <v>0</v>
      </c>
      <c r="CU437" s="922">
        <f t="shared" si="1920"/>
        <v>0</v>
      </c>
      <c r="CV437" s="922">
        <f t="shared" si="1968"/>
        <v>0</v>
      </c>
      <c r="CW437" s="922">
        <f t="shared" si="1969"/>
        <v>0</v>
      </c>
      <c r="CX437" s="922">
        <f t="shared" si="1954"/>
        <v>28</v>
      </c>
      <c r="CY437" s="922">
        <f t="shared" si="1970"/>
        <v>28</v>
      </c>
      <c r="CZ437" s="922">
        <f t="shared" si="1955"/>
        <v>16</v>
      </c>
      <c r="DA437" s="922">
        <f t="shared" si="1956"/>
        <v>17</v>
      </c>
      <c r="DB437" s="922">
        <f t="shared" si="1921"/>
        <v>17</v>
      </c>
      <c r="DC437" s="922">
        <f t="shared" si="1967"/>
        <v>17</v>
      </c>
      <c r="DD437" s="922">
        <f t="shared" si="1971"/>
        <v>17</v>
      </c>
      <c r="DE437" s="922">
        <f t="shared" si="1957"/>
        <v>8</v>
      </c>
      <c r="DF437" s="922">
        <f t="shared" si="1958"/>
        <v>8</v>
      </c>
      <c r="DG437" s="923">
        <f t="shared" si="1959"/>
        <v>8</v>
      </c>
      <c r="DH437" s="923">
        <f t="shared" si="1960"/>
        <v>3</v>
      </c>
      <c r="DI437" s="923">
        <f t="shared" si="1966"/>
        <v>3</v>
      </c>
      <c r="DJ437" s="923">
        <f t="shared" si="2034"/>
        <v>3</v>
      </c>
      <c r="DK437" s="922">
        <f t="shared" si="1961"/>
        <v>4</v>
      </c>
      <c r="DL437" s="922"/>
      <c r="DM437" s="922"/>
      <c r="DN437" s="926" t="s">
        <v>1492</v>
      </c>
      <c r="DO437" s="935" t="e">
        <f t="shared" si="1985"/>
        <v>#VALUE!</v>
      </c>
      <c r="DP437" s="935" t="e">
        <f t="shared" si="1986"/>
        <v>#VALUE!</v>
      </c>
      <c r="DQ437" s="935" t="e">
        <f t="shared" si="1987"/>
        <v>#VALUE!</v>
      </c>
      <c r="DR437" s="935" t="e">
        <f t="shared" si="1988"/>
        <v>#VALUE!</v>
      </c>
      <c r="DS437" s="935" t="e">
        <f t="shared" si="1989"/>
        <v>#VALUE!</v>
      </c>
      <c r="DT437" s="935" t="e">
        <f t="shared" si="1990"/>
        <v>#VALUE!</v>
      </c>
      <c r="DU437" s="935" t="e">
        <f t="shared" si="1991"/>
        <v>#REF!</v>
      </c>
      <c r="DV437" s="935" t="e">
        <f t="shared" si="1992"/>
        <v>#REF!</v>
      </c>
      <c r="DW437" s="935" t="e">
        <f t="shared" si="1993"/>
        <v>#REF!</v>
      </c>
      <c r="DX437" s="935" t="e">
        <f t="shared" si="1994"/>
        <v>#REF!</v>
      </c>
      <c r="DY437" s="935" t="e">
        <f t="shared" si="1995"/>
        <v>#REF!</v>
      </c>
      <c r="DZ437" s="935" t="e">
        <f t="shared" si="1996"/>
        <v>#REF!</v>
      </c>
      <c r="EA437" s="935" t="e">
        <f t="shared" si="1997"/>
        <v>#VALUE!</v>
      </c>
      <c r="EB437" s="935" t="e">
        <f t="shared" si="1998"/>
        <v>#REF!</v>
      </c>
      <c r="EC437" s="935" t="e">
        <f t="shared" si="1999"/>
        <v>#VALUE!</v>
      </c>
      <c r="ED437" s="935" t="e">
        <f t="shared" si="2000"/>
        <v>#REF!</v>
      </c>
      <c r="EE437" s="921" t="e">
        <f t="shared" si="2001"/>
        <v>#REF!</v>
      </c>
    </row>
    <row r="438" spans="1:135" ht="17.25" thickTop="1">
      <c r="A438" s="216" t="s">
        <v>1227</v>
      </c>
      <c r="B438" s="216" t="s">
        <v>31</v>
      </c>
      <c r="D438" s="216" t="s">
        <v>156</v>
      </c>
      <c r="E438" s="216" t="s">
        <v>1040</v>
      </c>
      <c r="F438" s="216" t="s">
        <v>1095</v>
      </c>
      <c r="G438" s="411" t="s">
        <v>142</v>
      </c>
      <c r="H438" s="364">
        <f>+J438</f>
        <v>2</v>
      </c>
      <c r="I438" s="252" t="s">
        <v>1823</v>
      </c>
      <c r="J438" s="523">
        <v>2</v>
      </c>
      <c r="K438" s="524">
        <v>0</v>
      </c>
      <c r="L438" s="239">
        <f>+N438</f>
        <v>2</v>
      </c>
      <c r="M438" s="252" t="s">
        <v>1823</v>
      </c>
      <c r="N438" s="523">
        <v>2</v>
      </c>
      <c r="O438" s="524">
        <v>0</v>
      </c>
      <c r="P438" s="239">
        <f>+N438</f>
        <v>2</v>
      </c>
      <c r="Q438" s="242" t="s">
        <v>1823</v>
      </c>
      <c r="R438" s="225">
        <v>0</v>
      </c>
      <c r="S438" s="227">
        <v>0</v>
      </c>
      <c r="T438" s="226">
        <v>2</v>
      </c>
      <c r="U438" s="227">
        <v>0</v>
      </c>
      <c r="V438" s="225">
        <v>2</v>
      </c>
      <c r="W438" s="264">
        <v>0</v>
      </c>
      <c r="X438" s="239">
        <f>+Z438</f>
        <v>2</v>
      </c>
      <c r="Y438" s="242" t="s">
        <v>1823</v>
      </c>
      <c r="Z438" s="225">
        <v>2</v>
      </c>
      <c r="AA438" s="264">
        <v>0</v>
      </c>
      <c r="AB438" s="225">
        <v>2</v>
      </c>
      <c r="AC438" s="264">
        <v>0</v>
      </c>
      <c r="AD438" s="263">
        <v>2</v>
      </c>
      <c r="AE438" s="264">
        <v>0</v>
      </c>
      <c r="AF438" s="239">
        <f>+AH438</f>
        <v>2</v>
      </c>
      <c r="AG438" s="242" t="s">
        <v>1823</v>
      </c>
      <c r="AH438" s="225">
        <v>2</v>
      </c>
      <c r="AI438" s="227">
        <v>0</v>
      </c>
      <c r="AJ438" s="354"/>
      <c r="AK438" s="308">
        <f t="shared" ref="AK438:AK445" si="2043">+AH438</f>
        <v>2</v>
      </c>
      <c r="AL438" s="259" t="s">
        <v>1823</v>
      </c>
      <c r="AM438" s="225">
        <v>2</v>
      </c>
      <c r="AN438" s="264">
        <v>0</v>
      </c>
      <c r="AO438" s="372">
        <f t="shared" ref="AO438" si="2044">+AM438</f>
        <v>2</v>
      </c>
      <c r="AP438" s="259" t="s">
        <v>1823</v>
      </c>
      <c r="AQ438" s="308">
        <f t="shared" ref="AQ438" si="2045">+AO438</f>
        <v>2</v>
      </c>
      <c r="AR438" s="259" t="s">
        <v>1823</v>
      </c>
      <c r="AS438" s="337">
        <v>2</v>
      </c>
      <c r="AT438" s="338">
        <v>0</v>
      </c>
      <c r="AU438" s="337">
        <v>3</v>
      </c>
      <c r="AV438" s="338">
        <v>0</v>
      </c>
      <c r="AW438" s="241">
        <f>+AY438</f>
        <v>2</v>
      </c>
      <c r="AX438" s="242" t="s">
        <v>1823</v>
      </c>
      <c r="AY438" s="241">
        <f>+BA438</f>
        <v>2</v>
      </c>
      <c r="AZ438" s="242" t="s">
        <v>1823</v>
      </c>
      <c r="BA438" s="241">
        <f>+BC438</f>
        <v>2</v>
      </c>
      <c r="BB438" s="242" t="s">
        <v>1823</v>
      </c>
      <c r="BC438" s="241">
        <f>+BE438</f>
        <v>2</v>
      </c>
      <c r="BD438" s="242" t="s">
        <v>1823</v>
      </c>
      <c r="BE438" s="241">
        <f>+BG438</f>
        <v>2</v>
      </c>
      <c r="BF438" s="242" t="s">
        <v>1823</v>
      </c>
      <c r="BG438" s="241">
        <f>+BI438</f>
        <v>2</v>
      </c>
      <c r="BH438" s="242" t="s">
        <v>1823</v>
      </c>
      <c r="BI438" s="337">
        <v>2</v>
      </c>
      <c r="BJ438" s="338">
        <v>0</v>
      </c>
      <c r="BK438" s="241">
        <f>+BI438</f>
        <v>2</v>
      </c>
      <c r="BL438" s="242" t="s">
        <v>1823</v>
      </c>
      <c r="BM438" s="337">
        <v>2</v>
      </c>
      <c r="BN438" s="337">
        <v>0</v>
      </c>
      <c r="BO438" s="356"/>
      <c r="BP438" s="324"/>
      <c r="BQ438" s="325"/>
      <c r="BR438" s="324"/>
      <c r="BS438" s="325"/>
      <c r="BT438" s="324"/>
      <c r="BU438" s="325"/>
      <c r="BV438" s="324"/>
      <c r="BW438" s="325"/>
      <c r="BX438" s="324"/>
      <c r="BY438" s="325"/>
      <c r="BZ438" s="324"/>
      <c r="CA438" s="325"/>
      <c r="CB438" s="250" t="s">
        <v>262</v>
      </c>
      <c r="CC438" s="238" t="s">
        <v>707</v>
      </c>
      <c r="CD438" s="238"/>
      <c r="CE438" s="226"/>
      <c r="CF438" s="227"/>
      <c r="CQ438" s="240">
        <f t="shared" si="1918"/>
        <v>2</v>
      </c>
      <c r="CT438" s="437">
        <f t="shared" si="1965"/>
        <v>2</v>
      </c>
      <c r="CU438" s="437">
        <f t="shared" si="1920"/>
        <v>2</v>
      </c>
      <c r="CV438" s="437">
        <f t="shared" si="1968"/>
        <v>2</v>
      </c>
      <c r="CW438" s="437">
        <f t="shared" si="1969"/>
        <v>2</v>
      </c>
      <c r="CX438" s="437">
        <f t="shared" si="1954"/>
        <v>2</v>
      </c>
      <c r="CY438" s="437">
        <f t="shared" si="1970"/>
        <v>0</v>
      </c>
      <c r="CZ438" s="437">
        <f t="shared" si="1955"/>
        <v>2</v>
      </c>
      <c r="DA438" s="437">
        <f t="shared" si="1956"/>
        <v>2</v>
      </c>
      <c r="DB438" s="437">
        <f t="shared" si="1921"/>
        <v>2</v>
      </c>
      <c r="DC438" s="437">
        <f t="shared" si="1967"/>
        <v>2</v>
      </c>
      <c r="DD438" s="437">
        <f t="shared" si="1971"/>
        <v>2</v>
      </c>
      <c r="DE438" s="437">
        <f t="shared" si="1957"/>
        <v>2</v>
      </c>
      <c r="DF438" s="437">
        <f t="shared" si="1958"/>
        <v>2</v>
      </c>
      <c r="DG438" s="496">
        <f t="shared" si="1959"/>
        <v>2</v>
      </c>
      <c r="DH438" s="496">
        <f t="shared" si="1960"/>
        <v>2</v>
      </c>
      <c r="DI438" s="496">
        <f t="shared" si="1966"/>
        <v>2</v>
      </c>
      <c r="DJ438" s="496">
        <f t="shared" si="2034"/>
        <v>2</v>
      </c>
      <c r="DK438" s="437">
        <f t="shared" si="1961"/>
        <v>2</v>
      </c>
      <c r="DL438" s="633"/>
      <c r="DM438" s="633"/>
      <c r="DO438" s="447" t="e">
        <f t="shared" si="1985"/>
        <v>#VALUE!</v>
      </c>
      <c r="DP438" s="447" t="e">
        <f t="shared" si="1986"/>
        <v>#VALUE!</v>
      </c>
      <c r="DQ438" s="447" t="e">
        <f t="shared" si="1987"/>
        <v>#VALUE!</v>
      </c>
      <c r="DR438" s="447" t="e">
        <f t="shared" si="1988"/>
        <v>#VALUE!</v>
      </c>
      <c r="DS438" s="447" t="e">
        <f t="shared" si="1989"/>
        <v>#VALUE!</v>
      </c>
      <c r="DT438" s="447" t="e">
        <f t="shared" si="1990"/>
        <v>#VALUE!</v>
      </c>
      <c r="DU438" s="447" t="e">
        <f t="shared" si="1991"/>
        <v>#REF!</v>
      </c>
      <c r="DV438" s="447" t="e">
        <f t="shared" si="1992"/>
        <v>#REF!</v>
      </c>
      <c r="DW438" s="447" t="e">
        <f t="shared" si="1993"/>
        <v>#REF!</v>
      </c>
      <c r="DX438" s="447" t="e">
        <f t="shared" si="1994"/>
        <v>#REF!</v>
      </c>
      <c r="DY438" s="447" t="e">
        <f t="shared" si="1995"/>
        <v>#REF!</v>
      </c>
      <c r="DZ438" s="447" t="e">
        <f t="shared" si="1996"/>
        <v>#REF!</v>
      </c>
      <c r="EA438" s="447" t="e">
        <f t="shared" si="1997"/>
        <v>#VALUE!</v>
      </c>
      <c r="EB438" s="447" t="e">
        <f t="shared" si="1998"/>
        <v>#REF!</v>
      </c>
      <c r="EC438" s="447" t="e">
        <f t="shared" si="1999"/>
        <v>#VALUE!</v>
      </c>
      <c r="ED438" s="447" t="e">
        <f t="shared" si="2000"/>
        <v>#REF!</v>
      </c>
      <c r="EE438" s="240" t="e">
        <f t="shared" si="2001"/>
        <v>#REF!</v>
      </c>
    </row>
    <row r="439" spans="1:135" ht="16.5">
      <c r="A439" s="216" t="s">
        <v>1227</v>
      </c>
      <c r="B439" s="216" t="s">
        <v>31</v>
      </c>
      <c r="D439" s="216" t="s">
        <v>156</v>
      </c>
      <c r="E439" s="216" t="s">
        <v>1040</v>
      </c>
      <c r="F439" s="216" t="s">
        <v>1095</v>
      </c>
      <c r="G439" s="411" t="s">
        <v>1708</v>
      </c>
      <c r="H439" s="239">
        <v>0</v>
      </c>
      <c r="I439" s="252" t="s">
        <v>1823</v>
      </c>
      <c r="J439" s="523">
        <v>0</v>
      </c>
      <c r="K439" s="524">
        <v>0</v>
      </c>
      <c r="L439" s="239">
        <v>0</v>
      </c>
      <c r="M439" s="252" t="s">
        <v>1823</v>
      </c>
      <c r="N439" s="523">
        <v>0</v>
      </c>
      <c r="O439" s="524">
        <v>0</v>
      </c>
      <c r="P439" s="239">
        <v>0</v>
      </c>
      <c r="Q439" s="242" t="s">
        <v>1823</v>
      </c>
      <c r="R439" s="225">
        <v>0</v>
      </c>
      <c r="S439" s="227">
        <v>0</v>
      </c>
      <c r="T439" s="225">
        <v>0</v>
      </c>
      <c r="U439" s="227">
        <v>0</v>
      </c>
      <c r="V439" s="241">
        <v>0</v>
      </c>
      <c r="W439" s="242" t="s">
        <v>1823</v>
      </c>
      <c r="X439" s="239">
        <v>0</v>
      </c>
      <c r="Y439" s="242" t="s">
        <v>1823</v>
      </c>
      <c r="Z439" s="225">
        <v>0</v>
      </c>
      <c r="AA439" s="264">
        <v>0</v>
      </c>
      <c r="AB439" s="239">
        <v>0</v>
      </c>
      <c r="AC439" s="242" t="s">
        <v>1823</v>
      </c>
      <c r="AD439" s="225">
        <v>0</v>
      </c>
      <c r="AE439" s="264">
        <v>0</v>
      </c>
      <c r="AF439" s="239">
        <v>0</v>
      </c>
      <c r="AG439" s="242" t="s">
        <v>1823</v>
      </c>
      <c r="AH439" s="225">
        <v>0</v>
      </c>
      <c r="AI439" s="264">
        <v>0</v>
      </c>
      <c r="AJ439" s="354"/>
      <c r="AK439" s="308">
        <f t="shared" si="2043"/>
        <v>0</v>
      </c>
      <c r="AL439" s="259" t="s">
        <v>1823</v>
      </c>
      <c r="AM439" s="225">
        <v>0</v>
      </c>
      <c r="AN439" s="264">
        <v>0</v>
      </c>
      <c r="AO439" s="372">
        <f t="shared" ref="AO439" si="2046">+AM439</f>
        <v>0</v>
      </c>
      <c r="AP439" s="259" t="s">
        <v>1823</v>
      </c>
      <c r="AQ439" s="308">
        <f t="shared" ref="AQ439" si="2047">+AO439</f>
        <v>0</v>
      </c>
      <c r="AR439" s="259" t="s">
        <v>1823</v>
      </c>
      <c r="AS439" s="337">
        <v>0</v>
      </c>
      <c r="AT439" s="338">
        <v>0</v>
      </c>
      <c r="AU439" s="337">
        <v>0</v>
      </c>
      <c r="AV439" s="338">
        <v>0</v>
      </c>
      <c r="AW439" s="241">
        <f t="shared" ref="AW439:AW440" si="2048">+AY439</f>
        <v>0</v>
      </c>
      <c r="AX439" s="242" t="s">
        <v>1823</v>
      </c>
      <c r="AY439" s="241">
        <f t="shared" ref="AY439:AY440" si="2049">+BA439</f>
        <v>0</v>
      </c>
      <c r="AZ439" s="242" t="s">
        <v>1823</v>
      </c>
      <c r="BA439" s="241">
        <f t="shared" ref="BA439:BA440" si="2050">+BC439</f>
        <v>0</v>
      </c>
      <c r="BB439" s="242" t="s">
        <v>1823</v>
      </c>
      <c r="BC439" s="241">
        <f t="shared" ref="BC439:BC440" si="2051">+BE439</f>
        <v>0</v>
      </c>
      <c r="BD439" s="242" t="s">
        <v>1823</v>
      </c>
      <c r="BE439" s="241">
        <f t="shared" ref="BE439:BE440" si="2052">+BG439</f>
        <v>0</v>
      </c>
      <c r="BF439" s="242" t="s">
        <v>1823</v>
      </c>
      <c r="BG439" s="241">
        <f t="shared" ref="BG439" si="2053">+BI439</f>
        <v>0</v>
      </c>
      <c r="BH439" s="242" t="s">
        <v>1823</v>
      </c>
      <c r="BI439" s="337">
        <v>0</v>
      </c>
      <c r="BJ439" s="338">
        <v>0</v>
      </c>
      <c r="BK439" s="241">
        <f t="shared" ref="BK439:BK440" si="2054">+BI439</f>
        <v>0</v>
      </c>
      <c r="BL439" s="242" t="s">
        <v>1823</v>
      </c>
      <c r="BM439" s="337">
        <v>0</v>
      </c>
      <c r="BN439" s="337">
        <v>0</v>
      </c>
      <c r="BO439" s="356"/>
      <c r="BP439" s="324"/>
      <c r="BQ439" s="325"/>
      <c r="BR439" s="324"/>
      <c r="BS439" s="325"/>
      <c r="BT439" s="324"/>
      <c r="BU439" s="325"/>
      <c r="BV439" s="324"/>
      <c r="BW439" s="325"/>
      <c r="BX439" s="324"/>
      <c r="BY439" s="325"/>
      <c r="BZ439" s="324"/>
      <c r="CA439" s="325"/>
      <c r="CB439" s="250" t="s">
        <v>262</v>
      </c>
      <c r="CC439" s="238" t="s">
        <v>709</v>
      </c>
      <c r="CD439" s="238"/>
      <c r="CE439" s="226"/>
      <c r="CF439" s="227"/>
      <c r="CQ439" s="240">
        <f t="shared" si="1918"/>
        <v>0</v>
      </c>
      <c r="CT439" s="437">
        <f t="shared" si="1965"/>
        <v>0</v>
      </c>
      <c r="CU439" s="437">
        <f t="shared" si="1920"/>
        <v>0</v>
      </c>
      <c r="CV439" s="437">
        <f t="shared" si="1968"/>
        <v>0</v>
      </c>
      <c r="CW439" s="437">
        <f t="shared" si="1969"/>
        <v>0</v>
      </c>
      <c r="CX439" s="437">
        <f t="shared" si="1954"/>
        <v>0</v>
      </c>
      <c r="CY439" s="437">
        <f t="shared" si="1970"/>
        <v>0</v>
      </c>
      <c r="CZ439" s="437">
        <f t="shared" si="1955"/>
        <v>0</v>
      </c>
      <c r="DA439" s="437">
        <f t="shared" si="1956"/>
        <v>0</v>
      </c>
      <c r="DB439" s="437">
        <f t="shared" si="1921"/>
        <v>0</v>
      </c>
      <c r="DC439" s="437">
        <f t="shared" si="1967"/>
        <v>0</v>
      </c>
      <c r="DD439" s="437">
        <f t="shared" si="1971"/>
        <v>0</v>
      </c>
      <c r="DE439" s="437">
        <f t="shared" si="1957"/>
        <v>0</v>
      </c>
      <c r="DF439" s="437">
        <f t="shared" si="1958"/>
        <v>0</v>
      </c>
      <c r="DG439" s="496">
        <f t="shared" si="1959"/>
        <v>0</v>
      </c>
      <c r="DH439" s="496">
        <f t="shared" si="1960"/>
        <v>0</v>
      </c>
      <c r="DI439" s="496">
        <f t="shared" si="1966"/>
        <v>0</v>
      </c>
      <c r="DJ439" s="496">
        <f t="shared" si="2034"/>
        <v>0</v>
      </c>
      <c r="DK439" s="437">
        <f t="shared" si="1961"/>
        <v>0</v>
      </c>
      <c r="DL439" s="633"/>
      <c r="DM439" s="633"/>
      <c r="DO439" s="447" t="e">
        <f t="shared" si="1985"/>
        <v>#VALUE!</v>
      </c>
      <c r="DP439" s="447" t="e">
        <f t="shared" si="1986"/>
        <v>#VALUE!</v>
      </c>
      <c r="DQ439" s="447" t="e">
        <f t="shared" si="1987"/>
        <v>#VALUE!</v>
      </c>
      <c r="DR439" s="447" t="e">
        <f t="shared" si="1988"/>
        <v>#VALUE!</v>
      </c>
      <c r="DS439" s="447" t="e">
        <f t="shared" si="1989"/>
        <v>#VALUE!</v>
      </c>
      <c r="DT439" s="447" t="e">
        <f t="shared" si="1990"/>
        <v>#VALUE!</v>
      </c>
      <c r="DU439" s="447" t="e">
        <f t="shared" si="1991"/>
        <v>#REF!</v>
      </c>
      <c r="DV439" s="447" t="e">
        <f t="shared" si="1992"/>
        <v>#REF!</v>
      </c>
      <c r="DW439" s="447" t="e">
        <f t="shared" si="1993"/>
        <v>#REF!</v>
      </c>
      <c r="DX439" s="447" t="e">
        <f t="shared" si="1994"/>
        <v>#REF!</v>
      </c>
      <c r="DY439" s="447" t="e">
        <f t="shared" si="1995"/>
        <v>#REF!</v>
      </c>
      <c r="DZ439" s="447" t="e">
        <f t="shared" si="1996"/>
        <v>#REF!</v>
      </c>
      <c r="EA439" s="447" t="e">
        <f t="shared" si="1997"/>
        <v>#VALUE!</v>
      </c>
      <c r="EB439" s="447" t="e">
        <f t="shared" si="1998"/>
        <v>#REF!</v>
      </c>
      <c r="EC439" s="447" t="e">
        <f t="shared" si="1999"/>
        <v>#VALUE!</v>
      </c>
      <c r="ED439" s="447" t="e">
        <f t="shared" si="2000"/>
        <v>#REF!</v>
      </c>
      <c r="EE439" s="240" t="e">
        <f t="shared" si="2001"/>
        <v>#REF!</v>
      </c>
    </row>
    <row r="440" spans="1:135" ht="16.5">
      <c r="D440" s="216" t="s">
        <v>156</v>
      </c>
      <c r="E440" s="216" t="s">
        <v>1040</v>
      </c>
      <c r="F440" s="216" t="s">
        <v>1095</v>
      </c>
      <c r="G440" s="411" t="s">
        <v>1709</v>
      </c>
      <c r="H440" s="239"/>
      <c r="I440" s="252"/>
      <c r="J440" s="523"/>
      <c r="K440" s="524"/>
      <c r="L440" s="239"/>
      <c r="M440" s="252"/>
      <c r="N440" s="523"/>
      <c r="O440" s="524"/>
      <c r="P440" s="239"/>
      <c r="Q440" s="242"/>
      <c r="R440" s="225"/>
      <c r="S440" s="227"/>
      <c r="T440" s="225"/>
      <c r="U440" s="227"/>
      <c r="V440" s="241"/>
      <c r="W440" s="242"/>
      <c r="X440" s="239"/>
      <c r="Y440" s="242"/>
      <c r="Z440" s="225"/>
      <c r="AA440" s="264"/>
      <c r="AB440" s="239"/>
      <c r="AC440" s="242"/>
      <c r="AD440" s="225"/>
      <c r="AE440" s="264"/>
      <c r="AF440" s="239"/>
      <c r="AG440" s="242"/>
      <c r="AH440" s="225"/>
      <c r="AI440" s="264"/>
      <c r="AJ440" s="354"/>
      <c r="AK440" s="308"/>
      <c r="AL440" s="259"/>
      <c r="AM440" s="225"/>
      <c r="AN440" s="264"/>
      <c r="AO440" s="372"/>
      <c r="AP440" s="259"/>
      <c r="AQ440" s="308"/>
      <c r="AR440" s="259"/>
      <c r="AS440" s="337"/>
      <c r="AT440" s="338"/>
      <c r="AU440" s="337"/>
      <c r="AV440" s="338"/>
      <c r="AW440" s="241">
        <f t="shared" si="2048"/>
        <v>0</v>
      </c>
      <c r="AX440" s="242" t="s">
        <v>1823</v>
      </c>
      <c r="AY440" s="241">
        <f t="shared" si="2049"/>
        <v>0</v>
      </c>
      <c r="AZ440" s="242" t="s">
        <v>1823</v>
      </c>
      <c r="BA440" s="241">
        <f t="shared" si="2050"/>
        <v>0</v>
      </c>
      <c r="BB440" s="242" t="s">
        <v>1823</v>
      </c>
      <c r="BC440" s="241">
        <f t="shared" si="2051"/>
        <v>0</v>
      </c>
      <c r="BD440" s="242" t="s">
        <v>1823</v>
      </c>
      <c r="BE440" s="241">
        <f t="shared" si="2052"/>
        <v>0</v>
      </c>
      <c r="BF440" s="242" t="s">
        <v>1823</v>
      </c>
      <c r="BG440" s="241">
        <v>0</v>
      </c>
      <c r="BH440" s="242" t="s">
        <v>1823</v>
      </c>
      <c r="BI440" s="366">
        <v>1</v>
      </c>
      <c r="BJ440" s="365">
        <v>0</v>
      </c>
      <c r="BK440" s="241">
        <f t="shared" si="2054"/>
        <v>1</v>
      </c>
      <c r="BL440" s="242" t="s">
        <v>1823</v>
      </c>
      <c r="BM440" s="337">
        <v>0</v>
      </c>
      <c r="BN440" s="337">
        <v>0</v>
      </c>
      <c r="BO440" s="356"/>
      <c r="BP440" s="324"/>
      <c r="BQ440" s="325"/>
      <c r="BR440" s="324"/>
      <c r="BS440" s="325"/>
      <c r="BT440" s="324"/>
      <c r="BU440" s="325"/>
      <c r="BV440" s="324"/>
      <c r="BW440" s="325"/>
      <c r="BX440" s="324"/>
      <c r="BY440" s="325"/>
      <c r="BZ440" s="324"/>
      <c r="CA440" s="325"/>
      <c r="CB440" s="250"/>
      <c r="CC440" s="238"/>
      <c r="CD440" s="238"/>
      <c r="CE440" s="226"/>
      <c r="CF440" s="227"/>
      <c r="CQ440" s="240"/>
      <c r="CT440" s="437"/>
      <c r="CU440" s="437"/>
      <c r="CV440" s="437"/>
      <c r="CW440" s="437"/>
      <c r="CX440" s="437"/>
      <c r="CY440" s="437"/>
      <c r="CZ440" s="437"/>
      <c r="DA440" s="437"/>
      <c r="DB440" s="437"/>
      <c r="DC440" s="437"/>
      <c r="DD440" s="437"/>
      <c r="DE440" s="437"/>
      <c r="DF440" s="437"/>
      <c r="DG440" s="496"/>
      <c r="DH440" s="496"/>
      <c r="DI440" s="496"/>
      <c r="DJ440" s="496"/>
      <c r="DK440" s="437"/>
      <c r="DL440" s="633"/>
      <c r="DM440" s="633"/>
      <c r="DO440" s="447"/>
      <c r="DP440" s="447"/>
      <c r="DQ440" s="447"/>
      <c r="DR440" s="447"/>
      <c r="DS440" s="447"/>
      <c r="DT440" s="447"/>
      <c r="DU440" s="447"/>
      <c r="DV440" s="447"/>
      <c r="DW440" s="447"/>
      <c r="DX440" s="447"/>
      <c r="DY440" s="447"/>
      <c r="DZ440" s="447"/>
      <c r="EA440" s="447"/>
      <c r="EB440" s="447"/>
      <c r="EC440" s="447"/>
      <c r="ED440" s="447"/>
      <c r="EE440" s="240"/>
    </row>
    <row r="441" spans="1:135" ht="16.5">
      <c r="A441" s="216" t="s">
        <v>1227</v>
      </c>
      <c r="B441" s="216" t="s">
        <v>31</v>
      </c>
      <c r="D441" s="216" t="s">
        <v>156</v>
      </c>
      <c r="E441" s="216" t="s">
        <v>1040</v>
      </c>
      <c r="F441" s="216" t="s">
        <v>1095</v>
      </c>
      <c r="G441" s="411" t="s">
        <v>1710</v>
      </c>
      <c r="H441" s="239">
        <v>0</v>
      </c>
      <c r="I441" s="252" t="s">
        <v>1823</v>
      </c>
      <c r="J441" s="523">
        <v>0</v>
      </c>
      <c r="K441" s="524">
        <v>0</v>
      </c>
      <c r="L441" s="239">
        <v>0</v>
      </c>
      <c r="M441" s="252" t="s">
        <v>1823</v>
      </c>
      <c r="N441" s="523">
        <v>0</v>
      </c>
      <c r="O441" s="524">
        <v>0</v>
      </c>
      <c r="P441" s="239">
        <v>0</v>
      </c>
      <c r="Q441" s="242" t="s">
        <v>1823</v>
      </c>
      <c r="R441" s="225">
        <v>0</v>
      </c>
      <c r="S441" s="227">
        <v>0</v>
      </c>
      <c r="T441" s="225">
        <v>0</v>
      </c>
      <c r="U441" s="227">
        <v>0</v>
      </c>
      <c r="V441" s="241">
        <v>0</v>
      </c>
      <c r="W441" s="242" t="s">
        <v>1823</v>
      </c>
      <c r="X441" s="239">
        <v>0</v>
      </c>
      <c r="Y441" s="242" t="s">
        <v>1823</v>
      </c>
      <c r="Z441" s="225">
        <v>0</v>
      </c>
      <c r="AA441" s="264">
        <v>0</v>
      </c>
      <c r="AB441" s="239">
        <v>0</v>
      </c>
      <c r="AC441" s="242" t="s">
        <v>1823</v>
      </c>
      <c r="AD441" s="225">
        <v>0</v>
      </c>
      <c r="AE441" s="264">
        <v>0</v>
      </c>
      <c r="AF441" s="239">
        <v>0</v>
      </c>
      <c r="AG441" s="242" t="s">
        <v>1823</v>
      </c>
      <c r="AH441" s="225">
        <v>0</v>
      </c>
      <c r="AI441" s="264">
        <v>0</v>
      </c>
      <c r="AJ441" s="354"/>
      <c r="AK441" s="308">
        <f t="shared" si="2043"/>
        <v>0</v>
      </c>
      <c r="AL441" s="259" t="s">
        <v>1823</v>
      </c>
      <c r="AM441" s="225">
        <v>0</v>
      </c>
      <c r="AN441" s="264">
        <v>0</v>
      </c>
      <c r="AO441" s="372">
        <f>+AQ441</f>
        <v>0</v>
      </c>
      <c r="AP441" s="259" t="s">
        <v>1823</v>
      </c>
      <c r="AQ441" s="308">
        <f>+AS441</f>
        <v>0</v>
      </c>
      <c r="AR441" s="259" t="s">
        <v>1823</v>
      </c>
      <c r="AS441" s="337">
        <v>0</v>
      </c>
      <c r="AT441" s="338">
        <v>0</v>
      </c>
      <c r="AU441" s="337">
        <v>0</v>
      </c>
      <c r="AV441" s="338">
        <v>0</v>
      </c>
      <c r="AW441" s="241">
        <f t="shared" ref="AW441" si="2055">+AY441</f>
        <v>0</v>
      </c>
      <c r="AX441" s="242" t="s">
        <v>1823</v>
      </c>
      <c r="AY441" s="241">
        <f t="shared" ref="AY441" si="2056">+BA441</f>
        <v>0</v>
      </c>
      <c r="AZ441" s="242" t="s">
        <v>1823</v>
      </c>
      <c r="BA441" s="241">
        <f t="shared" ref="BA441" si="2057">+BC441</f>
        <v>0</v>
      </c>
      <c r="BB441" s="242" t="s">
        <v>1823</v>
      </c>
      <c r="BC441" s="241">
        <f t="shared" ref="BC441" si="2058">+BE441</f>
        <v>0</v>
      </c>
      <c r="BD441" s="242" t="s">
        <v>1823</v>
      </c>
      <c r="BE441" s="241">
        <f t="shared" ref="BE441" si="2059">+BG441</f>
        <v>0</v>
      </c>
      <c r="BF441" s="242" t="s">
        <v>1823</v>
      </c>
      <c r="BG441" s="241">
        <f t="shared" ref="BG441" si="2060">+BI441</f>
        <v>0</v>
      </c>
      <c r="BH441" s="242" t="s">
        <v>1823</v>
      </c>
      <c r="BI441" s="337">
        <v>0</v>
      </c>
      <c r="BJ441" s="338">
        <v>0</v>
      </c>
      <c r="BK441" s="241">
        <f t="shared" ref="BK441" si="2061">+BI441</f>
        <v>0</v>
      </c>
      <c r="BL441" s="242" t="s">
        <v>1823</v>
      </c>
      <c r="BM441" s="337">
        <v>0</v>
      </c>
      <c r="BN441" s="337">
        <v>0</v>
      </c>
      <c r="BO441" s="356"/>
      <c r="BP441" s="324"/>
      <c r="BQ441" s="325"/>
      <c r="BR441" s="324"/>
      <c r="BS441" s="325"/>
      <c r="BT441" s="324"/>
      <c r="BU441" s="325"/>
      <c r="BV441" s="324"/>
      <c r="BW441" s="325"/>
      <c r="BX441" s="324"/>
      <c r="BY441" s="325"/>
      <c r="BZ441" s="324"/>
      <c r="CA441" s="325"/>
      <c r="CB441" s="250" t="s">
        <v>262</v>
      </c>
      <c r="CC441" s="238" t="s">
        <v>710</v>
      </c>
      <c r="CD441" s="238"/>
      <c r="CE441" s="226"/>
      <c r="CF441" s="227"/>
      <c r="CQ441" s="240">
        <f t="shared" si="1918"/>
        <v>0</v>
      </c>
      <c r="CT441" s="437">
        <f t="shared" ref="CT441:CT472" si="2062">IF(I441="nd",+H441,+H441+I441)</f>
        <v>0</v>
      </c>
      <c r="CU441" s="437">
        <f t="shared" ref="CU441:CU458" si="2063">IF(K441="nd",+J441,+J441+K441)</f>
        <v>0</v>
      </c>
      <c r="CV441" s="437">
        <f t="shared" ref="CV441:CV472" si="2064">IF(M441="nd",+L441,+L441+M441)</f>
        <v>0</v>
      </c>
      <c r="CW441" s="437">
        <f t="shared" ref="CW441:CW458" si="2065">IF(O441="nd",+N441,+N441+O441)</f>
        <v>0</v>
      </c>
      <c r="CX441" s="437">
        <f t="shared" ref="CX441:CX472" si="2066">IF(Q441="nd",+P441,+P441+Q441)</f>
        <v>0</v>
      </c>
      <c r="CY441" s="437">
        <f>IF(S441="nd",+R441,+R441+S441)</f>
        <v>0</v>
      </c>
      <c r="CZ441" s="437">
        <f t="shared" ref="CZ441:CZ476" si="2067">IF(U441="nd",+T441,+T441+U441)</f>
        <v>0</v>
      </c>
      <c r="DA441" s="437">
        <f t="shared" ref="DA441:DA484" si="2068">IF(W441="nd",+V441,+V441+W441)</f>
        <v>0</v>
      </c>
      <c r="DB441" s="437">
        <f t="shared" ref="DB441:DB474" si="2069">IF(Y441="nd",+X441,+X441+Y441)</f>
        <v>0</v>
      </c>
      <c r="DC441" s="437">
        <f>IF(AA441="nd",+Z441,+Z441+AA441)</f>
        <v>0</v>
      </c>
      <c r="DD441" s="437">
        <f t="shared" ref="DD441:DD474" si="2070">IF(AC441="nd",+AB441,+AB441+AC441)</f>
        <v>0</v>
      </c>
      <c r="DE441" s="437">
        <f>IF(AE441="nd",+AD441,+AD441+AE441)</f>
        <v>0</v>
      </c>
      <c r="DF441" s="437">
        <f t="shared" ref="DF441:DF474" si="2071">IF(AG441="nd",+AF441,+AF441+AG441)</f>
        <v>0</v>
      </c>
      <c r="DG441" s="496">
        <f t="shared" ref="DG441:DG472" si="2072">IF(AI441="nd",+AH441,+AH441+AI441)</f>
        <v>0</v>
      </c>
      <c r="DH441" s="496">
        <f>IF(AL441="nd",+AK441,+AK441+AL441)</f>
        <v>0</v>
      </c>
      <c r="DI441" s="496">
        <f>IF(AN441="nd",+AM441,+AM441+AN441)</f>
        <v>0</v>
      </c>
      <c r="DJ441" s="496">
        <f>IF(AP441="nd",+AO441,+AO441+AP441)</f>
        <v>0</v>
      </c>
      <c r="DK441" s="437">
        <f>IF(AR441="nd",+AQ441,+AQ441+AR441)</f>
        <v>0</v>
      </c>
      <c r="DL441" s="633"/>
      <c r="DM441" s="633"/>
      <c r="DO441" s="447" t="e">
        <f>+CV441-CU441+DO439</f>
        <v>#VALUE!</v>
      </c>
      <c r="DP441" s="447" t="e">
        <f>+CW441-CV441+DP439</f>
        <v>#VALUE!</v>
      </c>
      <c r="DQ441" s="447" t="e">
        <f>+CX441-CW441+DQ439</f>
        <v>#VALUE!</v>
      </c>
      <c r="DR441" s="447" t="e">
        <f>+CY441-CX441+DR439</f>
        <v>#VALUE!</v>
      </c>
      <c r="DS441" s="447" t="e">
        <f>+CY441-CW441+DS439</f>
        <v>#VALUE!</v>
      </c>
      <c r="DT441" s="447" t="e">
        <f>+CZ441-CY441+DT439</f>
        <v>#VALUE!</v>
      </c>
      <c r="DU441" s="447" t="e">
        <f>+DA441-CZ441+DU439</f>
        <v>#REF!</v>
      </c>
      <c r="DV441" s="447" t="e">
        <f>+DB441-DA441+DV439</f>
        <v>#REF!</v>
      </c>
      <c r="DW441" s="447" t="e">
        <f>+DC441-DB441+DW439</f>
        <v>#REF!</v>
      </c>
      <c r="DX441" s="447" t="e">
        <f>+DD441-DB441+DX439</f>
        <v>#REF!</v>
      </c>
      <c r="DY441" s="447" t="e">
        <f>+DE441-DD441+DY439</f>
        <v>#REF!</v>
      </c>
      <c r="DZ441" s="447" t="e">
        <f>+DF441-DE441+DZ439</f>
        <v>#REF!</v>
      </c>
      <c r="EA441" s="447" t="e">
        <f>+DG441-DF441+EA439</f>
        <v>#VALUE!</v>
      </c>
      <c r="EB441" s="447" t="e">
        <f>+DH441-DI441+EB439</f>
        <v>#REF!</v>
      </c>
      <c r="EC441" s="447" t="e">
        <f>+DI441-DG441+EC439</f>
        <v>#VALUE!</v>
      </c>
      <c r="ED441" s="447" t="e">
        <f>+DJ441-DI441+ED439</f>
        <v>#REF!</v>
      </c>
      <c r="EE441" s="240" t="e">
        <f>+DK441-DJ441+EE439</f>
        <v>#REF!</v>
      </c>
    </row>
    <row r="442" spans="1:135" ht="16.5">
      <c r="A442" s="216" t="s">
        <v>1227</v>
      </c>
      <c r="B442" s="216" t="s">
        <v>31</v>
      </c>
      <c r="D442" s="216" t="s">
        <v>156</v>
      </c>
      <c r="E442" s="216" t="s">
        <v>1040</v>
      </c>
      <c r="F442" s="216" t="s">
        <v>1095</v>
      </c>
      <c r="G442" s="223" t="s">
        <v>143</v>
      </c>
      <c r="H442" s="239">
        <v>0</v>
      </c>
      <c r="I442" s="252" t="s">
        <v>1823</v>
      </c>
      <c r="J442" s="523">
        <v>0</v>
      </c>
      <c r="K442" s="524">
        <v>0</v>
      </c>
      <c r="L442" s="239">
        <v>0</v>
      </c>
      <c r="M442" s="252" t="s">
        <v>1823</v>
      </c>
      <c r="N442" s="523">
        <v>0</v>
      </c>
      <c r="O442" s="524">
        <v>0</v>
      </c>
      <c r="P442" s="239">
        <v>0</v>
      </c>
      <c r="Q442" s="242" t="s">
        <v>1823</v>
      </c>
      <c r="R442" s="225">
        <v>0</v>
      </c>
      <c r="S442" s="227">
        <v>0</v>
      </c>
      <c r="T442" s="225">
        <v>0</v>
      </c>
      <c r="U442" s="227">
        <v>0</v>
      </c>
      <c r="V442" s="225">
        <v>0</v>
      </c>
      <c r="W442" s="227">
        <v>0</v>
      </c>
      <c r="X442" s="239">
        <v>0</v>
      </c>
      <c r="Y442" s="242" t="s">
        <v>1823</v>
      </c>
      <c r="Z442" s="225" t="s">
        <v>85</v>
      </c>
      <c r="AA442" s="264">
        <v>0</v>
      </c>
      <c r="AB442" s="239">
        <v>0</v>
      </c>
      <c r="AC442" s="242" t="s">
        <v>1823</v>
      </c>
      <c r="AD442" s="263">
        <v>0</v>
      </c>
      <c r="AE442" s="264">
        <v>0</v>
      </c>
      <c r="AF442" s="239">
        <v>0</v>
      </c>
      <c r="AG442" s="242" t="s">
        <v>1823</v>
      </c>
      <c r="AH442" s="225">
        <v>0</v>
      </c>
      <c r="AI442" s="227">
        <v>0</v>
      </c>
      <c r="AJ442" s="354"/>
      <c r="AK442" s="308" t="str">
        <f>+AM442</f>
        <v>?</v>
      </c>
      <c r="AL442" s="259" t="s">
        <v>1823</v>
      </c>
      <c r="AM442" s="225" t="s">
        <v>85</v>
      </c>
      <c r="AN442" s="227">
        <v>0</v>
      </c>
      <c r="AO442" s="372" t="str">
        <f t="shared" ref="AO442" si="2073">+AM442</f>
        <v>?</v>
      </c>
      <c r="AP442" s="259" t="s">
        <v>1823</v>
      </c>
      <c r="AQ442" s="308" t="str">
        <f>+AS442</f>
        <v>?</v>
      </c>
      <c r="AR442" s="259" t="s">
        <v>1823</v>
      </c>
      <c r="AS442" s="337" t="s">
        <v>85</v>
      </c>
      <c r="AT442" s="338">
        <v>0</v>
      </c>
      <c r="AU442" s="337" t="s">
        <v>85</v>
      </c>
      <c r="AV442" s="338">
        <v>0</v>
      </c>
      <c r="AW442" s="337"/>
      <c r="AX442" s="337"/>
      <c r="AY442" s="337"/>
      <c r="AZ442" s="338"/>
      <c r="BA442" s="337"/>
      <c r="BB442" s="337"/>
      <c r="BC442" s="337"/>
      <c r="BD442" s="337"/>
      <c r="BE442" s="337"/>
      <c r="BF442" s="337"/>
      <c r="BG442" s="337"/>
      <c r="BH442" s="337"/>
      <c r="BI442" s="337"/>
      <c r="BJ442" s="338"/>
      <c r="BK442" s="337"/>
      <c r="BL442" s="337"/>
      <c r="BM442" s="337"/>
      <c r="BN442" s="337"/>
      <c r="BO442" s="356"/>
      <c r="BP442" s="324"/>
      <c r="BQ442" s="325"/>
      <c r="BR442" s="324"/>
      <c r="BS442" s="325"/>
      <c r="BT442" s="324"/>
      <c r="BU442" s="325"/>
      <c r="BV442" s="324"/>
      <c r="BW442" s="325"/>
      <c r="BX442" s="324"/>
      <c r="BY442" s="325"/>
      <c r="BZ442" s="324"/>
      <c r="CA442" s="325"/>
      <c r="CB442" s="236" t="s">
        <v>85</v>
      </c>
      <c r="CE442" s="226"/>
      <c r="CF442" s="227"/>
      <c r="CQ442" s="240">
        <f t="shared" si="1918"/>
        <v>0</v>
      </c>
      <c r="CT442" s="437">
        <f t="shared" si="2062"/>
        <v>0</v>
      </c>
      <c r="CU442" s="437">
        <f t="shared" si="2063"/>
        <v>0</v>
      </c>
      <c r="CV442" s="437">
        <f t="shared" si="2064"/>
        <v>0</v>
      </c>
      <c r="CW442" s="437">
        <f t="shared" si="2065"/>
        <v>0</v>
      </c>
      <c r="CX442" s="437">
        <f t="shared" si="2066"/>
        <v>0</v>
      </c>
      <c r="CY442" s="437">
        <f>IF(S442="nd",+R442,+R442+S442)</f>
        <v>0</v>
      </c>
      <c r="CZ442" s="437">
        <f t="shared" si="2067"/>
        <v>0</v>
      </c>
      <c r="DA442" s="437">
        <f t="shared" si="2068"/>
        <v>0</v>
      </c>
      <c r="DB442" s="437">
        <f t="shared" si="2069"/>
        <v>0</v>
      </c>
      <c r="DC442" s="437"/>
      <c r="DD442" s="437">
        <f t="shared" si="2070"/>
        <v>0</v>
      </c>
      <c r="DE442" s="437">
        <f>IF(AE442="nd",+AD442,+AD442+AE442)</f>
        <v>0</v>
      </c>
      <c r="DF442" s="437">
        <f t="shared" si="2071"/>
        <v>0</v>
      </c>
      <c r="DG442" s="496">
        <f t="shared" si="2072"/>
        <v>0</v>
      </c>
      <c r="DH442" s="496">
        <v>0</v>
      </c>
      <c r="DI442" s="496">
        <v>0</v>
      </c>
      <c r="DJ442" s="496">
        <v>0</v>
      </c>
      <c r="DK442" s="437"/>
      <c r="DL442" s="633"/>
      <c r="DM442" s="633"/>
      <c r="DO442" s="447" t="e">
        <f t="shared" si="1985"/>
        <v>#VALUE!</v>
      </c>
      <c r="DP442" s="447" t="e">
        <f t="shared" si="1986"/>
        <v>#VALUE!</v>
      </c>
      <c r="DQ442" s="447" t="e">
        <f t="shared" si="1987"/>
        <v>#VALUE!</v>
      </c>
      <c r="DR442" s="447" t="e">
        <f t="shared" si="1988"/>
        <v>#VALUE!</v>
      </c>
      <c r="DS442" s="447" t="e">
        <f t="shared" si="1989"/>
        <v>#VALUE!</v>
      </c>
      <c r="DT442" s="447" t="e">
        <f t="shared" si="1990"/>
        <v>#VALUE!</v>
      </c>
      <c r="DU442" s="447" t="e">
        <f t="shared" si="1991"/>
        <v>#REF!</v>
      </c>
      <c r="DV442" s="447" t="e">
        <f t="shared" si="1992"/>
        <v>#REF!</v>
      </c>
      <c r="DW442" s="447" t="e">
        <f t="shared" si="1993"/>
        <v>#REF!</v>
      </c>
      <c r="DX442" s="447" t="e">
        <f t="shared" si="1994"/>
        <v>#REF!</v>
      </c>
      <c r="DY442" s="447" t="e">
        <f t="shared" si="1995"/>
        <v>#REF!</v>
      </c>
      <c r="DZ442" s="447" t="e">
        <f t="shared" si="1996"/>
        <v>#REF!</v>
      </c>
      <c r="EA442" s="447" t="e">
        <f t="shared" si="1997"/>
        <v>#VALUE!</v>
      </c>
      <c r="EB442" s="447" t="e">
        <f t="shared" si="1998"/>
        <v>#REF!</v>
      </c>
      <c r="EC442" s="447" t="e">
        <f t="shared" si="1999"/>
        <v>#VALUE!</v>
      </c>
      <c r="ED442" s="447" t="e">
        <f t="shared" si="2000"/>
        <v>#REF!</v>
      </c>
      <c r="EE442" s="240" t="e">
        <f t="shared" si="2001"/>
        <v>#REF!</v>
      </c>
    </row>
    <row r="443" spans="1:135" ht="16.5">
      <c r="A443" s="216" t="s">
        <v>1227</v>
      </c>
      <c r="B443" s="216" t="s">
        <v>31</v>
      </c>
      <c r="D443" s="216" t="s">
        <v>156</v>
      </c>
      <c r="E443" s="216" t="s">
        <v>1040</v>
      </c>
      <c r="F443" s="216" t="s">
        <v>1095</v>
      </c>
      <c r="G443" s="411" t="s">
        <v>144</v>
      </c>
      <c r="H443" s="239">
        <v>0</v>
      </c>
      <c r="I443" s="252" t="s">
        <v>1823</v>
      </c>
      <c r="J443" s="523">
        <v>0</v>
      </c>
      <c r="K443" s="524">
        <v>0</v>
      </c>
      <c r="L443" s="239">
        <v>0</v>
      </c>
      <c r="M443" s="252" t="s">
        <v>1823</v>
      </c>
      <c r="N443" s="523">
        <v>0</v>
      </c>
      <c r="O443" s="524">
        <v>0</v>
      </c>
      <c r="P443" s="239">
        <v>0</v>
      </c>
      <c r="Q443" s="242" t="s">
        <v>1823</v>
      </c>
      <c r="R443" s="225" t="s">
        <v>85</v>
      </c>
      <c r="S443" s="227">
        <v>0</v>
      </c>
      <c r="T443" s="239">
        <v>0</v>
      </c>
      <c r="U443" s="242" t="s">
        <v>1823</v>
      </c>
      <c r="V443" s="241">
        <v>0</v>
      </c>
      <c r="W443" s="242" t="s">
        <v>1823</v>
      </c>
      <c r="X443" s="239">
        <v>0</v>
      </c>
      <c r="Y443" s="242" t="s">
        <v>1823</v>
      </c>
      <c r="Z443" s="241" t="s">
        <v>85</v>
      </c>
      <c r="AA443" s="253"/>
      <c r="AB443" s="239">
        <v>0</v>
      </c>
      <c r="AC443" s="242" t="s">
        <v>1823</v>
      </c>
      <c r="AD443" s="263" t="s">
        <v>85</v>
      </c>
      <c r="AE443" s="264">
        <v>0</v>
      </c>
      <c r="AF443" s="239">
        <v>0</v>
      </c>
      <c r="AG443" s="242" t="s">
        <v>1823</v>
      </c>
      <c r="AH443" s="225">
        <v>0</v>
      </c>
      <c r="AI443" s="227">
        <v>0</v>
      </c>
      <c r="AJ443" s="354"/>
      <c r="AK443" s="638">
        <f>+AM443</f>
        <v>1</v>
      </c>
      <c r="AL443" s="566" t="s">
        <v>1823</v>
      </c>
      <c r="AM443" s="225">
        <v>1</v>
      </c>
      <c r="AN443" s="227">
        <v>0</v>
      </c>
      <c r="AO443" s="372">
        <f>+AQ443</f>
        <v>1</v>
      </c>
      <c r="AP443" s="259" t="s">
        <v>1823</v>
      </c>
      <c r="AQ443" s="308">
        <f>+AS443</f>
        <v>1</v>
      </c>
      <c r="AR443" s="259" t="s">
        <v>1823</v>
      </c>
      <c r="AS443" s="337">
        <v>1</v>
      </c>
      <c r="AT443" s="338">
        <v>0</v>
      </c>
      <c r="AU443" s="337">
        <v>1</v>
      </c>
      <c r="AV443" s="338">
        <v>0</v>
      </c>
      <c r="AW443" s="241">
        <f t="shared" ref="AW443" si="2074">+AY443</f>
        <v>1</v>
      </c>
      <c r="AX443" s="242" t="s">
        <v>1823</v>
      </c>
      <c r="AY443" s="241">
        <f t="shared" ref="AY443" si="2075">+BA443</f>
        <v>1</v>
      </c>
      <c r="AZ443" s="242" t="s">
        <v>1823</v>
      </c>
      <c r="BA443" s="241">
        <f t="shared" ref="BA443" si="2076">+BC443</f>
        <v>1</v>
      </c>
      <c r="BB443" s="242" t="s">
        <v>1823</v>
      </c>
      <c r="BC443" s="241">
        <f t="shared" ref="BC443" si="2077">+BE443</f>
        <v>1</v>
      </c>
      <c r="BD443" s="242" t="s">
        <v>1823</v>
      </c>
      <c r="BE443" s="241">
        <f t="shared" ref="BE443" si="2078">+BG443</f>
        <v>1</v>
      </c>
      <c r="BF443" s="242" t="s">
        <v>1823</v>
      </c>
      <c r="BG443" s="241">
        <f t="shared" ref="BG443" si="2079">+BI443</f>
        <v>1</v>
      </c>
      <c r="BH443" s="242" t="s">
        <v>1823</v>
      </c>
      <c r="BI443" s="337">
        <v>1</v>
      </c>
      <c r="BJ443" s="338">
        <v>0</v>
      </c>
      <c r="BK443" s="241">
        <f t="shared" ref="BK443" si="2080">+BI443</f>
        <v>1</v>
      </c>
      <c r="BL443" s="242" t="s">
        <v>1823</v>
      </c>
      <c r="BM443" s="337">
        <v>2</v>
      </c>
      <c r="BN443" s="337">
        <v>0</v>
      </c>
      <c r="BO443" s="356"/>
      <c r="BP443" s="324"/>
      <c r="BQ443" s="325"/>
      <c r="BR443" s="324"/>
      <c r="BS443" s="325"/>
      <c r="BT443" s="324"/>
      <c r="BU443" s="325"/>
      <c r="BV443" s="324"/>
      <c r="BW443" s="325"/>
      <c r="BX443" s="324"/>
      <c r="BY443" s="325"/>
      <c r="BZ443" s="324"/>
      <c r="CA443" s="325"/>
      <c r="CB443" s="236" t="s">
        <v>85</v>
      </c>
      <c r="CE443" s="226"/>
      <c r="CF443" s="227"/>
      <c r="CQ443" s="240">
        <f t="shared" si="1918"/>
        <v>0</v>
      </c>
      <c r="CT443" s="437">
        <f t="shared" si="2062"/>
        <v>0</v>
      </c>
      <c r="CU443" s="437">
        <f t="shared" si="2063"/>
        <v>0</v>
      </c>
      <c r="CV443" s="437">
        <f t="shared" si="2064"/>
        <v>0</v>
      </c>
      <c r="CW443" s="437">
        <f t="shared" si="2065"/>
        <v>0</v>
      </c>
      <c r="CX443" s="437">
        <f t="shared" si="2066"/>
        <v>0</v>
      </c>
      <c r="CY443" s="437"/>
      <c r="CZ443" s="437">
        <f t="shared" si="2067"/>
        <v>0</v>
      </c>
      <c r="DA443" s="437">
        <f t="shared" si="2068"/>
        <v>0</v>
      </c>
      <c r="DB443" s="437">
        <f t="shared" si="2069"/>
        <v>0</v>
      </c>
      <c r="DC443" s="437"/>
      <c r="DD443" s="437">
        <f t="shared" si="2070"/>
        <v>0</v>
      </c>
      <c r="DE443" s="437"/>
      <c r="DF443" s="437">
        <f t="shared" si="2071"/>
        <v>0</v>
      </c>
      <c r="DG443" s="496">
        <f t="shared" si="2072"/>
        <v>0</v>
      </c>
      <c r="DH443" s="496">
        <f t="shared" ref="DH443:DH490" si="2081">IF(AL443="nd",+AK443,+AK443+AL443)</f>
        <v>1</v>
      </c>
      <c r="DI443" s="496">
        <f t="shared" ref="DI443:DI473" si="2082">IF(AN443="nd",+AM443,+AM443+AN443)</f>
        <v>1</v>
      </c>
      <c r="DJ443" s="496">
        <f t="shared" ref="DJ443:DJ474" si="2083">IF(AP443="nd",+AO443,+AO443+AP443)</f>
        <v>1</v>
      </c>
      <c r="DK443" s="437">
        <f t="shared" ref="DK443:DK473" si="2084">IF(AR443="nd",+AQ443,+AQ443+AR443)</f>
        <v>1</v>
      </c>
      <c r="DL443" s="633"/>
      <c r="DM443" s="633"/>
      <c r="DO443" s="447" t="e">
        <f t="shared" si="1985"/>
        <v>#VALUE!</v>
      </c>
      <c r="DP443" s="447" t="e">
        <f t="shared" si="1986"/>
        <v>#VALUE!</v>
      </c>
      <c r="DQ443" s="447" t="e">
        <f t="shared" si="1987"/>
        <v>#VALUE!</v>
      </c>
      <c r="DR443" s="447" t="e">
        <f t="shared" si="1988"/>
        <v>#VALUE!</v>
      </c>
      <c r="DS443" s="447" t="e">
        <f t="shared" si="1989"/>
        <v>#VALUE!</v>
      </c>
      <c r="DT443" s="447" t="e">
        <f t="shared" si="1990"/>
        <v>#VALUE!</v>
      </c>
      <c r="DU443" s="447" t="e">
        <f t="shared" si="1991"/>
        <v>#REF!</v>
      </c>
      <c r="DV443" s="447" t="e">
        <f t="shared" si="1992"/>
        <v>#REF!</v>
      </c>
      <c r="DW443" s="447" t="e">
        <f t="shared" si="1993"/>
        <v>#REF!</v>
      </c>
      <c r="DX443" s="447" t="e">
        <f t="shared" si="1994"/>
        <v>#REF!</v>
      </c>
      <c r="DY443" s="447" t="e">
        <f t="shared" si="1995"/>
        <v>#REF!</v>
      </c>
      <c r="DZ443" s="447" t="e">
        <f t="shared" si="1996"/>
        <v>#REF!</v>
      </c>
      <c r="EA443" s="447" t="e">
        <f t="shared" si="1997"/>
        <v>#VALUE!</v>
      </c>
      <c r="EB443" s="447" t="e">
        <f t="shared" si="1998"/>
        <v>#REF!</v>
      </c>
      <c r="EC443" s="447" t="e">
        <f t="shared" si="1999"/>
        <v>#VALUE!</v>
      </c>
      <c r="ED443" s="447" t="e">
        <f t="shared" si="2000"/>
        <v>#REF!</v>
      </c>
      <c r="EE443" s="240" t="e">
        <f t="shared" si="2001"/>
        <v>#REF!</v>
      </c>
    </row>
    <row r="444" spans="1:135" ht="16.5">
      <c r="A444" s="216" t="s">
        <v>1227</v>
      </c>
      <c r="B444" s="216" t="s">
        <v>31</v>
      </c>
      <c r="D444" s="216" t="s">
        <v>156</v>
      </c>
      <c r="E444" s="216" t="s">
        <v>1040</v>
      </c>
      <c r="F444" s="216" t="s">
        <v>1095</v>
      </c>
      <c r="G444" s="411" t="s">
        <v>145</v>
      </c>
      <c r="H444" s="558">
        <f>+J444</f>
        <v>4</v>
      </c>
      <c r="I444" s="561" t="s">
        <v>1823</v>
      </c>
      <c r="J444" s="523">
        <v>4</v>
      </c>
      <c r="K444" s="524">
        <v>0</v>
      </c>
      <c r="L444" s="558">
        <f>+J444</f>
        <v>4</v>
      </c>
      <c r="M444" s="561" t="s">
        <v>1823</v>
      </c>
      <c r="N444" s="523">
        <v>0</v>
      </c>
      <c r="O444" s="524">
        <v>0</v>
      </c>
      <c r="P444" s="239">
        <v>0</v>
      </c>
      <c r="Q444" s="242" t="s">
        <v>1823</v>
      </c>
      <c r="R444" s="225">
        <v>0</v>
      </c>
      <c r="S444" s="227">
        <v>0</v>
      </c>
      <c r="T444" s="225">
        <v>0</v>
      </c>
      <c r="U444" s="227">
        <v>0</v>
      </c>
      <c r="V444" s="241">
        <v>0</v>
      </c>
      <c r="W444" s="242" t="s">
        <v>1823</v>
      </c>
      <c r="X444" s="239">
        <v>0</v>
      </c>
      <c r="Y444" s="242" t="s">
        <v>1823</v>
      </c>
      <c r="Z444" s="225">
        <v>0</v>
      </c>
      <c r="AA444" s="264">
        <v>0</v>
      </c>
      <c r="AB444" s="239">
        <v>0</v>
      </c>
      <c r="AC444" s="242" t="s">
        <v>1823</v>
      </c>
      <c r="AD444" s="225">
        <v>0</v>
      </c>
      <c r="AE444" s="264">
        <v>0</v>
      </c>
      <c r="AF444" s="239">
        <v>0</v>
      </c>
      <c r="AG444" s="242" t="s">
        <v>1823</v>
      </c>
      <c r="AH444" s="225">
        <v>0</v>
      </c>
      <c r="AI444" s="264">
        <v>0</v>
      </c>
      <c r="AJ444" s="354"/>
      <c r="AK444" s="308">
        <f t="shared" si="2043"/>
        <v>0</v>
      </c>
      <c r="AL444" s="259" t="s">
        <v>1823</v>
      </c>
      <c r="AM444" s="225">
        <v>0</v>
      </c>
      <c r="AN444" s="227">
        <v>0</v>
      </c>
      <c r="AO444" s="372">
        <v>0</v>
      </c>
      <c r="AP444" s="259" t="s">
        <v>1823</v>
      </c>
      <c r="AQ444" s="308">
        <f>+AS444</f>
        <v>0</v>
      </c>
      <c r="AR444" s="259" t="s">
        <v>1823</v>
      </c>
      <c r="AS444" s="337">
        <v>0</v>
      </c>
      <c r="AT444" s="338">
        <v>0</v>
      </c>
      <c r="AU444" s="337">
        <v>0</v>
      </c>
      <c r="AV444" s="338">
        <v>0</v>
      </c>
      <c r="AW444" s="241">
        <f t="shared" ref="AW444" si="2085">+AY444</f>
        <v>0</v>
      </c>
      <c r="AX444" s="242" t="s">
        <v>1823</v>
      </c>
      <c r="AY444" s="241">
        <f t="shared" ref="AY444" si="2086">+BA444</f>
        <v>0</v>
      </c>
      <c r="AZ444" s="242" t="s">
        <v>1823</v>
      </c>
      <c r="BA444" s="241">
        <f t="shared" ref="BA444" si="2087">+BC444</f>
        <v>0</v>
      </c>
      <c r="BB444" s="242" t="s">
        <v>1823</v>
      </c>
      <c r="BC444" s="241">
        <f t="shared" ref="BC444" si="2088">+BE444</f>
        <v>0</v>
      </c>
      <c r="BD444" s="242" t="s">
        <v>1823</v>
      </c>
      <c r="BE444" s="241">
        <f t="shared" ref="BE444" si="2089">+BG444</f>
        <v>0</v>
      </c>
      <c r="BF444" s="242" t="s">
        <v>1823</v>
      </c>
      <c r="BG444" s="241">
        <v>0</v>
      </c>
      <c r="BH444" s="242" t="s">
        <v>1823</v>
      </c>
      <c r="BI444" s="337">
        <v>1</v>
      </c>
      <c r="BJ444" s="338">
        <v>0</v>
      </c>
      <c r="BK444" s="241">
        <f t="shared" ref="BK444:BK454" si="2090">+BM444</f>
        <v>0</v>
      </c>
      <c r="BL444" s="242" t="s">
        <v>1823</v>
      </c>
      <c r="BM444" s="337">
        <v>0</v>
      </c>
      <c r="BN444" s="337">
        <v>0</v>
      </c>
      <c r="BO444" s="356"/>
      <c r="BP444" s="324"/>
      <c r="BQ444" s="325"/>
      <c r="BR444" s="324"/>
      <c r="BS444" s="325"/>
      <c r="BT444" s="324"/>
      <c r="BU444" s="325"/>
      <c r="BV444" s="324"/>
      <c r="BW444" s="325"/>
      <c r="BX444" s="324"/>
      <c r="BY444" s="325"/>
      <c r="BZ444" s="324"/>
      <c r="CA444" s="325"/>
      <c r="CB444" s="250" t="s">
        <v>260</v>
      </c>
      <c r="CC444" s="237" t="s">
        <v>708</v>
      </c>
      <c r="CE444" s="226"/>
      <c r="CF444" s="227"/>
      <c r="CQ444" s="240">
        <f t="shared" si="1918"/>
        <v>4</v>
      </c>
      <c r="CT444" s="437">
        <f t="shared" si="2062"/>
        <v>4</v>
      </c>
      <c r="CU444" s="437">
        <f t="shared" si="2063"/>
        <v>4</v>
      </c>
      <c r="CV444" s="437">
        <f t="shared" si="2064"/>
        <v>4</v>
      </c>
      <c r="CW444" s="437">
        <f t="shared" si="2065"/>
        <v>0</v>
      </c>
      <c r="CX444" s="437">
        <f t="shared" si="2066"/>
        <v>0</v>
      </c>
      <c r="CY444" s="437">
        <f t="shared" ref="CY444:CY490" si="2091">IF(S444="nd",+R444,+R444+S444)</f>
        <v>0</v>
      </c>
      <c r="CZ444" s="437">
        <f t="shared" si="2067"/>
        <v>0</v>
      </c>
      <c r="DA444" s="437">
        <f t="shared" si="2068"/>
        <v>0</v>
      </c>
      <c r="DB444" s="437">
        <f t="shared" si="2069"/>
        <v>0</v>
      </c>
      <c r="DC444" s="437">
        <f t="shared" ref="DC444:DC490" si="2092">IF(AA444="nd",+Z444,+Z444+AA444)</f>
        <v>0</v>
      </c>
      <c r="DD444" s="437">
        <f t="shared" si="2070"/>
        <v>0</v>
      </c>
      <c r="DE444" s="437">
        <f t="shared" ref="DE444:DE463" si="2093">IF(AE444="nd",+AD444,+AD444+AE444)</f>
        <v>0</v>
      </c>
      <c r="DF444" s="437">
        <f t="shared" si="2071"/>
        <v>0</v>
      </c>
      <c r="DG444" s="496">
        <f t="shared" si="2072"/>
        <v>0</v>
      </c>
      <c r="DH444" s="496">
        <f t="shared" si="2081"/>
        <v>0</v>
      </c>
      <c r="DI444" s="496">
        <f t="shared" si="2082"/>
        <v>0</v>
      </c>
      <c r="DJ444" s="496">
        <f t="shared" si="2083"/>
        <v>0</v>
      </c>
      <c r="DK444" s="437">
        <f t="shared" si="2084"/>
        <v>0</v>
      </c>
      <c r="DL444" s="633"/>
      <c r="DM444" s="633"/>
      <c r="DO444" s="447" t="e">
        <f t="shared" si="1985"/>
        <v>#VALUE!</v>
      </c>
      <c r="DP444" s="447" t="e">
        <f t="shared" si="1986"/>
        <v>#VALUE!</v>
      </c>
      <c r="DQ444" s="447" t="e">
        <f t="shared" si="1987"/>
        <v>#VALUE!</v>
      </c>
      <c r="DR444" s="447" t="e">
        <f t="shared" si="1988"/>
        <v>#VALUE!</v>
      </c>
      <c r="DS444" s="447" t="e">
        <f t="shared" si="1989"/>
        <v>#VALUE!</v>
      </c>
      <c r="DT444" s="447" t="e">
        <f t="shared" si="1990"/>
        <v>#VALUE!</v>
      </c>
      <c r="DU444" s="447" t="e">
        <f t="shared" si="1991"/>
        <v>#REF!</v>
      </c>
      <c r="DV444" s="447" t="e">
        <f t="shared" si="1992"/>
        <v>#REF!</v>
      </c>
      <c r="DW444" s="447" t="e">
        <f t="shared" si="1993"/>
        <v>#REF!</v>
      </c>
      <c r="DX444" s="447" t="e">
        <f t="shared" si="1994"/>
        <v>#REF!</v>
      </c>
      <c r="DY444" s="447" t="e">
        <f t="shared" si="1995"/>
        <v>#REF!</v>
      </c>
      <c r="DZ444" s="447" t="e">
        <f t="shared" si="1996"/>
        <v>#REF!</v>
      </c>
      <c r="EA444" s="447" t="e">
        <f t="shared" si="1997"/>
        <v>#VALUE!</v>
      </c>
      <c r="EB444" s="447" t="e">
        <f t="shared" si="1998"/>
        <v>#REF!</v>
      </c>
      <c r="EC444" s="447" t="e">
        <f t="shared" si="1999"/>
        <v>#VALUE!</v>
      </c>
      <c r="ED444" s="447" t="e">
        <f t="shared" si="2000"/>
        <v>#REF!</v>
      </c>
      <c r="EE444" s="240" t="e">
        <f t="shared" si="2001"/>
        <v>#REF!</v>
      </c>
    </row>
    <row r="445" spans="1:135" ht="16.5">
      <c r="A445" s="216" t="s">
        <v>1227</v>
      </c>
      <c r="B445" s="216" t="s">
        <v>31</v>
      </c>
      <c r="D445" s="216" t="s">
        <v>156</v>
      </c>
      <c r="E445" s="216" t="s">
        <v>1094</v>
      </c>
      <c r="F445" s="216" t="s">
        <v>1095</v>
      </c>
      <c r="G445" s="411" t="s">
        <v>212</v>
      </c>
      <c r="H445" s="239">
        <v>0</v>
      </c>
      <c r="I445" s="252" t="s">
        <v>1823</v>
      </c>
      <c r="J445" s="523">
        <v>0</v>
      </c>
      <c r="K445" s="524">
        <v>1</v>
      </c>
      <c r="L445" s="239">
        <v>0</v>
      </c>
      <c r="M445" s="252" t="s">
        <v>1823</v>
      </c>
      <c r="N445" s="523">
        <v>0</v>
      </c>
      <c r="O445" s="524">
        <v>0</v>
      </c>
      <c r="P445" s="239">
        <v>0</v>
      </c>
      <c r="Q445" s="242" t="s">
        <v>1823</v>
      </c>
      <c r="R445" s="225">
        <v>0</v>
      </c>
      <c r="S445" s="227">
        <v>0</v>
      </c>
      <c r="T445" s="225">
        <v>0</v>
      </c>
      <c r="U445" s="227">
        <v>0</v>
      </c>
      <c r="V445" s="241">
        <v>0</v>
      </c>
      <c r="W445" s="242" t="s">
        <v>1823</v>
      </c>
      <c r="X445" s="239">
        <v>0</v>
      </c>
      <c r="Y445" s="242" t="s">
        <v>1823</v>
      </c>
      <c r="Z445" s="225">
        <v>0</v>
      </c>
      <c r="AA445" s="264">
        <v>0</v>
      </c>
      <c r="AB445" s="239">
        <v>0</v>
      </c>
      <c r="AC445" s="242" t="s">
        <v>1823</v>
      </c>
      <c r="AD445" s="225">
        <v>0</v>
      </c>
      <c r="AE445" s="264">
        <v>0</v>
      </c>
      <c r="AF445" s="239">
        <v>0</v>
      </c>
      <c r="AG445" s="242" t="s">
        <v>1823</v>
      </c>
      <c r="AH445" s="225">
        <v>0</v>
      </c>
      <c r="AI445" s="264">
        <v>0</v>
      </c>
      <c r="AJ445" s="354"/>
      <c r="AK445" s="308">
        <f t="shared" si="2043"/>
        <v>0</v>
      </c>
      <c r="AL445" s="259" t="s">
        <v>1823</v>
      </c>
      <c r="AM445" s="225">
        <v>0</v>
      </c>
      <c r="AN445" s="227">
        <v>0</v>
      </c>
      <c r="AO445" s="372">
        <v>0</v>
      </c>
      <c r="AP445" s="259" t="s">
        <v>1823</v>
      </c>
      <c r="AQ445" s="308">
        <f>+AS445</f>
        <v>0</v>
      </c>
      <c r="AR445" s="259" t="s">
        <v>1823</v>
      </c>
      <c r="AS445" s="337">
        <v>0</v>
      </c>
      <c r="AT445" s="338">
        <v>0</v>
      </c>
      <c r="AU445" s="337">
        <v>0</v>
      </c>
      <c r="AV445" s="338">
        <v>0</v>
      </c>
      <c r="AW445" s="241">
        <f t="shared" ref="AW445:AW447" si="2094">+AY445</f>
        <v>0</v>
      </c>
      <c r="AX445" s="242" t="s">
        <v>1823</v>
      </c>
      <c r="AY445" s="241">
        <f t="shared" ref="AY445:AY447" si="2095">+BA445</f>
        <v>0</v>
      </c>
      <c r="AZ445" s="242" t="s">
        <v>1823</v>
      </c>
      <c r="BA445" s="241">
        <f t="shared" ref="BA445:BA447" si="2096">+BC445</f>
        <v>0</v>
      </c>
      <c r="BB445" s="242" t="s">
        <v>1823</v>
      </c>
      <c r="BC445" s="241">
        <f t="shared" ref="BC445:BC447" si="2097">+BE445</f>
        <v>0</v>
      </c>
      <c r="BD445" s="242" t="s">
        <v>1823</v>
      </c>
      <c r="BE445" s="241">
        <f t="shared" ref="BE445:BE447" si="2098">+BG445</f>
        <v>0</v>
      </c>
      <c r="BF445" s="242" t="s">
        <v>1823</v>
      </c>
      <c r="BG445" s="241">
        <v>0</v>
      </c>
      <c r="BH445" s="242" t="s">
        <v>1823</v>
      </c>
      <c r="BI445" s="337">
        <v>0</v>
      </c>
      <c r="BJ445" s="338">
        <v>0</v>
      </c>
      <c r="BK445" s="241">
        <f t="shared" si="2090"/>
        <v>0</v>
      </c>
      <c r="BL445" s="242" t="s">
        <v>1823</v>
      </c>
      <c r="BM445" s="337">
        <v>0</v>
      </c>
      <c r="BN445" s="337">
        <v>0</v>
      </c>
      <c r="BO445" s="356"/>
      <c r="BP445" s="324"/>
      <c r="BQ445" s="325"/>
      <c r="BR445" s="324"/>
      <c r="BS445" s="325"/>
      <c r="BT445" s="324"/>
      <c r="BU445" s="325"/>
      <c r="BV445" s="324"/>
      <c r="BW445" s="325"/>
      <c r="BX445" s="324"/>
      <c r="BY445" s="325"/>
      <c r="BZ445" s="324"/>
      <c r="CA445" s="325"/>
      <c r="CB445" s="236" t="s">
        <v>410</v>
      </c>
      <c r="CC445" s="261" t="s">
        <v>812</v>
      </c>
      <c r="CE445" s="226"/>
      <c r="CF445" s="227"/>
      <c r="CQ445" s="240">
        <f t="shared" si="1918"/>
        <v>1</v>
      </c>
      <c r="CT445" s="437">
        <f t="shared" si="2062"/>
        <v>0</v>
      </c>
      <c r="CU445" s="437">
        <f t="shared" si="2063"/>
        <v>1</v>
      </c>
      <c r="CV445" s="437">
        <f t="shared" si="2064"/>
        <v>0</v>
      </c>
      <c r="CW445" s="437">
        <f t="shared" si="2065"/>
        <v>0</v>
      </c>
      <c r="CX445" s="437">
        <f t="shared" si="2066"/>
        <v>0</v>
      </c>
      <c r="CY445" s="437">
        <f t="shared" si="2091"/>
        <v>0</v>
      </c>
      <c r="CZ445" s="437">
        <f t="shared" si="2067"/>
        <v>0</v>
      </c>
      <c r="DA445" s="437">
        <f t="shared" si="2068"/>
        <v>0</v>
      </c>
      <c r="DB445" s="437">
        <f t="shared" si="2069"/>
        <v>0</v>
      </c>
      <c r="DC445" s="437">
        <f t="shared" si="2092"/>
        <v>0</v>
      </c>
      <c r="DD445" s="437">
        <f t="shared" si="2070"/>
        <v>0</v>
      </c>
      <c r="DE445" s="437">
        <f t="shared" si="2093"/>
        <v>0</v>
      </c>
      <c r="DF445" s="437">
        <f t="shared" si="2071"/>
        <v>0</v>
      </c>
      <c r="DG445" s="496">
        <f t="shared" si="2072"/>
        <v>0</v>
      </c>
      <c r="DH445" s="496">
        <f t="shared" si="2081"/>
        <v>0</v>
      </c>
      <c r="DI445" s="496">
        <f t="shared" si="2082"/>
        <v>0</v>
      </c>
      <c r="DJ445" s="496">
        <f t="shared" si="2083"/>
        <v>0</v>
      </c>
      <c r="DK445" s="437">
        <f t="shared" si="2084"/>
        <v>0</v>
      </c>
      <c r="DL445" s="633"/>
      <c r="DM445" s="633"/>
      <c r="DO445" s="447" t="e">
        <f t="shared" si="1985"/>
        <v>#VALUE!</v>
      </c>
      <c r="DP445" s="447" t="e">
        <f t="shared" si="1986"/>
        <v>#VALUE!</v>
      </c>
      <c r="DQ445" s="447" t="e">
        <f t="shared" si="1987"/>
        <v>#VALUE!</v>
      </c>
      <c r="DR445" s="447" t="e">
        <f t="shared" si="1988"/>
        <v>#VALUE!</v>
      </c>
      <c r="DS445" s="447" t="e">
        <f t="shared" si="1989"/>
        <v>#VALUE!</v>
      </c>
      <c r="DT445" s="447" t="e">
        <f t="shared" si="1990"/>
        <v>#VALUE!</v>
      </c>
      <c r="DU445" s="447" t="e">
        <f t="shared" si="1991"/>
        <v>#REF!</v>
      </c>
      <c r="DV445" s="447" t="e">
        <f t="shared" si="1992"/>
        <v>#REF!</v>
      </c>
      <c r="DW445" s="447" t="e">
        <f t="shared" si="1993"/>
        <v>#REF!</v>
      </c>
      <c r="DX445" s="447" t="e">
        <f t="shared" si="1994"/>
        <v>#REF!</v>
      </c>
      <c r="DY445" s="447" t="e">
        <f t="shared" si="1995"/>
        <v>#REF!</v>
      </c>
      <c r="DZ445" s="447" t="e">
        <f t="shared" si="1996"/>
        <v>#REF!</v>
      </c>
      <c r="EA445" s="447" t="e">
        <f t="shared" si="1997"/>
        <v>#VALUE!</v>
      </c>
      <c r="EB445" s="447" t="e">
        <f t="shared" si="1998"/>
        <v>#REF!</v>
      </c>
      <c r="EC445" s="447" t="e">
        <f t="shared" si="1999"/>
        <v>#VALUE!</v>
      </c>
      <c r="ED445" s="447" t="e">
        <f t="shared" si="2000"/>
        <v>#REF!</v>
      </c>
      <c r="EE445" s="240" t="e">
        <f t="shared" si="2001"/>
        <v>#REF!</v>
      </c>
    </row>
    <row r="446" spans="1:135" ht="16.5">
      <c r="A446" s="51" t="s">
        <v>1227</v>
      </c>
      <c r="B446" s="216" t="s">
        <v>31</v>
      </c>
      <c r="D446" s="222" t="s">
        <v>255</v>
      </c>
      <c r="E446" s="216" t="s">
        <v>1042</v>
      </c>
      <c r="F446" s="216" t="s">
        <v>1103</v>
      </c>
      <c r="G446" s="411" t="s">
        <v>120</v>
      </c>
      <c r="H446" s="558">
        <f>+J446</f>
        <v>1</v>
      </c>
      <c r="I446" s="561" t="s">
        <v>1823</v>
      </c>
      <c r="J446" s="523">
        <v>1</v>
      </c>
      <c r="K446" s="524">
        <v>0</v>
      </c>
      <c r="L446" s="239">
        <f>+J446</f>
        <v>1</v>
      </c>
      <c r="M446" s="252" t="s">
        <v>1823</v>
      </c>
      <c r="N446" s="523">
        <v>2</v>
      </c>
      <c r="O446" s="524">
        <v>0</v>
      </c>
      <c r="P446" s="558">
        <f>+N446</f>
        <v>2</v>
      </c>
      <c r="Q446" s="559" t="s">
        <v>1823</v>
      </c>
      <c r="R446" s="225">
        <v>1</v>
      </c>
      <c r="S446" s="227">
        <v>0</v>
      </c>
      <c r="T446" s="10">
        <v>0</v>
      </c>
      <c r="U446" s="4">
        <v>0</v>
      </c>
      <c r="V446" s="10">
        <v>0</v>
      </c>
      <c r="W446" s="4">
        <v>0</v>
      </c>
      <c r="X446" s="364">
        <f>+V446</f>
        <v>0</v>
      </c>
      <c r="Y446" s="242" t="s">
        <v>1823</v>
      </c>
      <c r="Z446" s="52">
        <v>0</v>
      </c>
      <c r="AA446" s="131">
        <v>0</v>
      </c>
      <c r="AB446" s="514">
        <f t="shared" ref="AB446:AB450" si="2099">+Z446</f>
        <v>0</v>
      </c>
      <c r="AC446" s="490" t="s">
        <v>1823</v>
      </c>
      <c r="AD446" s="285">
        <v>0</v>
      </c>
      <c r="AE446" s="321">
        <v>0</v>
      </c>
      <c r="AF446" s="514">
        <f>+AD446</f>
        <v>0</v>
      </c>
      <c r="AG446" s="490" t="s">
        <v>1823</v>
      </c>
      <c r="AH446" s="285">
        <v>0</v>
      </c>
      <c r="AI446" s="321">
        <v>0</v>
      </c>
      <c r="AJ446" s="354"/>
      <c r="AK446" s="308">
        <f>+AH446</f>
        <v>0</v>
      </c>
      <c r="AL446" s="259" t="s">
        <v>1823</v>
      </c>
      <c r="AM446" s="225">
        <v>0</v>
      </c>
      <c r="AN446" s="265">
        <v>1</v>
      </c>
      <c r="AO446" s="372">
        <f>+AM446</f>
        <v>0</v>
      </c>
      <c r="AP446" s="259" t="s">
        <v>1823</v>
      </c>
      <c r="AQ446" s="337">
        <v>0</v>
      </c>
      <c r="AR446" s="338">
        <v>0</v>
      </c>
      <c r="AS446" s="308">
        <f t="shared" ref="AS446" si="2100">+AQ446</f>
        <v>0</v>
      </c>
      <c r="AT446" s="259" t="s">
        <v>1823</v>
      </c>
      <c r="AU446" s="337">
        <v>0</v>
      </c>
      <c r="AV446" s="338">
        <v>0</v>
      </c>
      <c r="AW446" s="241">
        <f t="shared" si="2094"/>
        <v>0</v>
      </c>
      <c r="AX446" s="242" t="s">
        <v>1823</v>
      </c>
      <c r="AY446" s="241">
        <f t="shared" si="2095"/>
        <v>0</v>
      </c>
      <c r="AZ446" s="242" t="s">
        <v>1823</v>
      </c>
      <c r="BA446" s="241">
        <f t="shared" si="2096"/>
        <v>0</v>
      </c>
      <c r="BB446" s="242" t="s">
        <v>1823</v>
      </c>
      <c r="BC446" s="241">
        <f t="shared" si="2097"/>
        <v>0</v>
      </c>
      <c r="BD446" s="242" t="s">
        <v>1823</v>
      </c>
      <c r="BE446" s="241">
        <f t="shared" si="2098"/>
        <v>0</v>
      </c>
      <c r="BF446" s="242" t="s">
        <v>1823</v>
      </c>
      <c r="BG446" s="241">
        <v>0</v>
      </c>
      <c r="BH446" s="242" t="s">
        <v>1823</v>
      </c>
      <c r="BI446" s="337">
        <v>1</v>
      </c>
      <c r="BJ446" s="338">
        <v>0</v>
      </c>
      <c r="BK446" s="241">
        <f t="shared" si="2090"/>
        <v>0</v>
      </c>
      <c r="BL446" s="242" t="s">
        <v>1823</v>
      </c>
      <c r="BM446" s="337">
        <v>0</v>
      </c>
      <c r="BN446" s="337">
        <v>0</v>
      </c>
      <c r="BO446" s="356"/>
      <c r="BP446" s="324"/>
      <c r="BQ446" s="325"/>
      <c r="BR446" s="324"/>
      <c r="BS446" s="325"/>
      <c r="BT446" s="324"/>
      <c r="BU446" s="325"/>
      <c r="BV446" s="324"/>
      <c r="BW446" s="325"/>
      <c r="BX446" s="324"/>
      <c r="BY446" s="325"/>
      <c r="BZ446" s="324"/>
      <c r="CA446" s="325"/>
      <c r="CB446" s="236" t="s">
        <v>720</v>
      </c>
      <c r="CE446" s="226"/>
      <c r="CF446" s="227"/>
      <c r="CT446" s="437">
        <f t="shared" si="2062"/>
        <v>1</v>
      </c>
      <c r="CU446" s="437">
        <f t="shared" si="2063"/>
        <v>1</v>
      </c>
      <c r="CV446" s="437">
        <f t="shared" si="2064"/>
        <v>1</v>
      </c>
      <c r="CW446" s="437">
        <f t="shared" si="2065"/>
        <v>2</v>
      </c>
      <c r="CX446" s="437">
        <f t="shared" si="2066"/>
        <v>2</v>
      </c>
      <c r="CY446" s="437">
        <f t="shared" si="2091"/>
        <v>1</v>
      </c>
      <c r="CZ446" s="437">
        <f t="shared" si="2067"/>
        <v>0</v>
      </c>
      <c r="DA446" s="437">
        <f t="shared" si="2068"/>
        <v>0</v>
      </c>
      <c r="DB446" s="437">
        <f t="shared" si="2069"/>
        <v>0</v>
      </c>
      <c r="DC446" s="437">
        <f t="shared" si="2092"/>
        <v>0</v>
      </c>
      <c r="DD446" s="437">
        <f t="shared" si="2070"/>
        <v>0</v>
      </c>
      <c r="DE446" s="437">
        <f t="shared" si="2093"/>
        <v>0</v>
      </c>
      <c r="DF446" s="437">
        <f t="shared" si="2071"/>
        <v>0</v>
      </c>
      <c r="DG446" s="496">
        <f t="shared" si="2072"/>
        <v>0</v>
      </c>
      <c r="DH446" s="496">
        <f t="shared" si="2081"/>
        <v>0</v>
      </c>
      <c r="DI446" s="496">
        <f t="shared" si="2082"/>
        <v>1</v>
      </c>
      <c r="DJ446" s="496">
        <f t="shared" si="2083"/>
        <v>0</v>
      </c>
      <c r="DK446" s="437">
        <f t="shared" si="2084"/>
        <v>0</v>
      </c>
      <c r="DL446" s="633"/>
      <c r="DM446" s="633"/>
      <c r="DO446" s="447" t="e">
        <f t="shared" si="1985"/>
        <v>#VALUE!</v>
      </c>
      <c r="DP446" s="447" t="e">
        <f t="shared" si="1986"/>
        <v>#VALUE!</v>
      </c>
      <c r="DQ446" s="447" t="e">
        <f t="shared" si="1987"/>
        <v>#VALUE!</v>
      </c>
      <c r="DR446" s="447" t="e">
        <f t="shared" si="1988"/>
        <v>#VALUE!</v>
      </c>
      <c r="DS446" s="447" t="e">
        <f t="shared" si="1989"/>
        <v>#VALUE!</v>
      </c>
      <c r="DT446" s="447" t="e">
        <f t="shared" si="1990"/>
        <v>#VALUE!</v>
      </c>
      <c r="DU446" s="447" t="e">
        <f t="shared" si="1991"/>
        <v>#REF!</v>
      </c>
      <c r="DV446" s="447" t="e">
        <f t="shared" si="1992"/>
        <v>#REF!</v>
      </c>
      <c r="DW446" s="447" t="e">
        <f t="shared" si="1993"/>
        <v>#REF!</v>
      </c>
      <c r="DX446" s="447" t="e">
        <f t="shared" si="1994"/>
        <v>#REF!</v>
      </c>
      <c r="DY446" s="447" t="e">
        <f t="shared" si="1995"/>
        <v>#REF!</v>
      </c>
      <c r="DZ446" s="447" t="e">
        <f t="shared" si="1996"/>
        <v>#REF!</v>
      </c>
      <c r="EA446" s="447" t="e">
        <f t="shared" si="1997"/>
        <v>#VALUE!</v>
      </c>
      <c r="EB446" s="447" t="e">
        <f t="shared" si="1998"/>
        <v>#REF!</v>
      </c>
      <c r="EC446" s="447" t="e">
        <f t="shared" si="1999"/>
        <v>#VALUE!</v>
      </c>
      <c r="ED446" s="447" t="e">
        <f t="shared" si="2000"/>
        <v>#REF!</v>
      </c>
      <c r="EE446" s="240" t="e">
        <f t="shared" si="2001"/>
        <v>#REF!</v>
      </c>
    </row>
    <row r="447" spans="1:135" ht="16.5">
      <c r="A447" s="216" t="s">
        <v>1227</v>
      </c>
      <c r="B447" s="216" t="s">
        <v>31</v>
      </c>
      <c r="D447" s="216" t="s">
        <v>1095</v>
      </c>
      <c r="E447" s="216" t="s">
        <v>1040</v>
      </c>
      <c r="F447" s="216" t="s">
        <v>1095</v>
      </c>
      <c r="G447" s="411" t="s">
        <v>130</v>
      </c>
      <c r="H447" s="239">
        <f t="shared" si="2035"/>
        <v>10</v>
      </c>
      <c r="I447" s="252" t="s">
        <v>1823</v>
      </c>
      <c r="J447" s="523">
        <v>10</v>
      </c>
      <c r="K447" s="524">
        <v>0</v>
      </c>
      <c r="L447" s="563">
        <f>+J447</f>
        <v>10</v>
      </c>
      <c r="M447" s="571" t="s">
        <v>1823</v>
      </c>
      <c r="N447" s="523">
        <v>9</v>
      </c>
      <c r="O447" s="524">
        <v>0</v>
      </c>
      <c r="P447" s="442">
        <f>+R447</f>
        <v>14</v>
      </c>
      <c r="Q447" s="443" t="s">
        <v>1823</v>
      </c>
      <c r="R447" s="225">
        <v>14</v>
      </c>
      <c r="S447" s="227">
        <v>0</v>
      </c>
      <c r="T447" s="226">
        <v>9</v>
      </c>
      <c r="U447" s="227">
        <v>0</v>
      </c>
      <c r="V447" s="560">
        <f>+T447</f>
        <v>9</v>
      </c>
      <c r="W447" s="559" t="s">
        <v>1823</v>
      </c>
      <c r="X447" s="560">
        <f>+V447</f>
        <v>9</v>
      </c>
      <c r="Y447" s="559" t="s">
        <v>1823</v>
      </c>
      <c r="Z447" s="279">
        <v>8</v>
      </c>
      <c r="AA447" s="321">
        <v>0</v>
      </c>
      <c r="AB447" s="560">
        <f>+AD447</f>
        <v>9</v>
      </c>
      <c r="AC447" s="559" t="s">
        <v>1823</v>
      </c>
      <c r="AD447" s="285">
        <v>9</v>
      </c>
      <c r="AE447" s="321">
        <v>0</v>
      </c>
      <c r="AF447" s="638">
        <f>+AD447</f>
        <v>9</v>
      </c>
      <c r="AG447" s="566" t="s">
        <v>1823</v>
      </c>
      <c r="AH447" s="638">
        <f>+AF447</f>
        <v>9</v>
      </c>
      <c r="AI447" s="566" t="s">
        <v>1823</v>
      </c>
      <c r="AJ447" s="354"/>
      <c r="AK447" s="638">
        <f>+AH447</f>
        <v>9</v>
      </c>
      <c r="AL447" s="566" t="s">
        <v>1823</v>
      </c>
      <c r="AM447" s="225">
        <v>7</v>
      </c>
      <c r="AN447" s="227">
        <v>0</v>
      </c>
      <c r="AO447" s="637">
        <f t="shared" ref="AO447:AO467" si="2101">+AM447</f>
        <v>7</v>
      </c>
      <c r="AP447" s="566" t="s">
        <v>1823</v>
      </c>
      <c r="AQ447" s="638">
        <f>+AO447</f>
        <v>7</v>
      </c>
      <c r="AR447" s="566" t="s">
        <v>1823</v>
      </c>
      <c r="AS447" s="337">
        <v>5</v>
      </c>
      <c r="AT447" s="338"/>
      <c r="AU447" s="337">
        <v>7</v>
      </c>
      <c r="AV447" s="338">
        <v>0</v>
      </c>
      <c r="AW447" s="241">
        <f t="shared" si="2094"/>
        <v>6</v>
      </c>
      <c r="AX447" s="242" t="s">
        <v>1823</v>
      </c>
      <c r="AY447" s="241">
        <f t="shared" si="2095"/>
        <v>6</v>
      </c>
      <c r="AZ447" s="242" t="s">
        <v>1823</v>
      </c>
      <c r="BA447" s="241">
        <f t="shared" si="2096"/>
        <v>6</v>
      </c>
      <c r="BB447" s="242" t="s">
        <v>1823</v>
      </c>
      <c r="BC447" s="241">
        <f t="shared" si="2097"/>
        <v>6</v>
      </c>
      <c r="BD447" s="242" t="s">
        <v>1823</v>
      </c>
      <c r="BE447" s="241">
        <f t="shared" si="2098"/>
        <v>6</v>
      </c>
      <c r="BF447" s="242" t="s">
        <v>1823</v>
      </c>
      <c r="BG447" s="241">
        <f t="shared" ref="BG447" si="2102">+BI447</f>
        <v>6</v>
      </c>
      <c r="BH447" s="242" t="s">
        <v>1823</v>
      </c>
      <c r="BI447" s="337">
        <v>6</v>
      </c>
      <c r="BJ447" s="338">
        <v>0</v>
      </c>
      <c r="BK447" s="241">
        <f t="shared" si="2090"/>
        <v>4</v>
      </c>
      <c r="BL447" s="242" t="s">
        <v>1823</v>
      </c>
      <c r="BM447" s="337">
        <v>4</v>
      </c>
      <c r="BN447" s="337">
        <v>0</v>
      </c>
      <c r="BO447" s="356"/>
      <c r="BP447" s="324"/>
      <c r="BQ447" s="325"/>
      <c r="BR447" s="324"/>
      <c r="BS447" s="325"/>
      <c r="BT447" s="324"/>
      <c r="BU447" s="325"/>
      <c r="BV447" s="324">
        <v>9</v>
      </c>
      <c r="BW447" s="325"/>
      <c r="BX447" s="324">
        <v>5</v>
      </c>
      <c r="BY447" s="325"/>
      <c r="BZ447" s="324"/>
      <c r="CA447" s="325"/>
      <c r="CB447" s="250" t="s">
        <v>260</v>
      </c>
      <c r="CC447" s="237" t="s">
        <v>719</v>
      </c>
      <c r="CE447" s="226"/>
      <c r="CF447" s="227"/>
      <c r="CQ447" s="240">
        <f t="shared" ref="CQ447:CQ463" si="2103">MAX(H447:AI447)</f>
        <v>14</v>
      </c>
      <c r="CT447" s="437">
        <f t="shared" si="2062"/>
        <v>10</v>
      </c>
      <c r="CU447" s="437">
        <f t="shared" si="2063"/>
        <v>10</v>
      </c>
      <c r="CV447" s="437">
        <f t="shared" si="2064"/>
        <v>10</v>
      </c>
      <c r="CW447" s="437">
        <f t="shared" si="2065"/>
        <v>9</v>
      </c>
      <c r="CX447" s="437">
        <f t="shared" si="2066"/>
        <v>14</v>
      </c>
      <c r="CY447" s="437">
        <f t="shared" si="2091"/>
        <v>14</v>
      </c>
      <c r="CZ447" s="437">
        <f t="shared" si="2067"/>
        <v>9</v>
      </c>
      <c r="DA447" s="437">
        <f t="shared" si="2068"/>
        <v>9</v>
      </c>
      <c r="DB447" s="437">
        <f t="shared" si="2069"/>
        <v>9</v>
      </c>
      <c r="DC447" s="437">
        <f t="shared" si="2092"/>
        <v>8</v>
      </c>
      <c r="DD447" s="437">
        <f t="shared" si="2070"/>
        <v>9</v>
      </c>
      <c r="DE447" s="437">
        <f t="shared" si="2093"/>
        <v>9</v>
      </c>
      <c r="DF447" s="437">
        <f t="shared" si="2071"/>
        <v>9</v>
      </c>
      <c r="DG447" s="496">
        <f t="shared" si="2072"/>
        <v>9</v>
      </c>
      <c r="DH447" s="496">
        <f t="shared" si="2081"/>
        <v>9</v>
      </c>
      <c r="DI447" s="496">
        <f t="shared" si="2082"/>
        <v>7</v>
      </c>
      <c r="DJ447" s="496">
        <f t="shared" si="2083"/>
        <v>7</v>
      </c>
      <c r="DK447" s="437">
        <f t="shared" si="2084"/>
        <v>7</v>
      </c>
      <c r="DL447" s="633"/>
      <c r="DM447" s="633"/>
      <c r="DO447" s="447" t="e">
        <f t="shared" si="1985"/>
        <v>#VALUE!</v>
      </c>
      <c r="DP447" s="447" t="e">
        <f t="shared" si="1986"/>
        <v>#VALUE!</v>
      </c>
      <c r="DQ447" s="447" t="e">
        <f t="shared" si="1987"/>
        <v>#VALUE!</v>
      </c>
      <c r="DR447" s="447" t="e">
        <f t="shared" si="1988"/>
        <v>#VALUE!</v>
      </c>
      <c r="DS447" s="447" t="e">
        <f t="shared" si="1989"/>
        <v>#VALUE!</v>
      </c>
      <c r="DT447" s="447" t="e">
        <f t="shared" si="1990"/>
        <v>#VALUE!</v>
      </c>
      <c r="DU447" s="447" t="e">
        <f t="shared" si="1991"/>
        <v>#REF!</v>
      </c>
      <c r="DV447" s="447" t="e">
        <f t="shared" si="1992"/>
        <v>#REF!</v>
      </c>
      <c r="DW447" s="447" t="e">
        <f t="shared" si="1993"/>
        <v>#REF!</v>
      </c>
      <c r="DX447" s="447" t="e">
        <f t="shared" si="1994"/>
        <v>#REF!</v>
      </c>
      <c r="DY447" s="447" t="e">
        <f t="shared" si="1995"/>
        <v>#REF!</v>
      </c>
      <c r="DZ447" s="447" t="e">
        <f t="shared" si="1996"/>
        <v>#REF!</v>
      </c>
      <c r="EA447" s="447" t="e">
        <f t="shared" si="1997"/>
        <v>#VALUE!</v>
      </c>
      <c r="EB447" s="447" t="e">
        <f t="shared" si="1998"/>
        <v>#REF!</v>
      </c>
      <c r="EC447" s="447" t="e">
        <f t="shared" si="1999"/>
        <v>#VALUE!</v>
      </c>
      <c r="ED447" s="447" t="e">
        <f t="shared" si="2000"/>
        <v>#REF!</v>
      </c>
      <c r="EE447" s="240" t="e">
        <f t="shared" si="2001"/>
        <v>#REF!</v>
      </c>
    </row>
    <row r="448" spans="1:135" ht="16.5">
      <c r="A448" s="51" t="s">
        <v>1472</v>
      </c>
      <c r="B448" s="216" t="s">
        <v>31</v>
      </c>
      <c r="D448" s="216" t="s">
        <v>1095</v>
      </c>
      <c r="E448" s="216" t="s">
        <v>1040</v>
      </c>
      <c r="F448" s="216" t="s">
        <v>1095</v>
      </c>
      <c r="G448" s="411" t="s">
        <v>1711</v>
      </c>
      <c r="H448" s="239">
        <f t="shared" ref="H448:H450" si="2104">+J448</f>
        <v>0</v>
      </c>
      <c r="I448" s="252" t="s">
        <v>1823</v>
      </c>
      <c r="J448" s="523">
        <v>0</v>
      </c>
      <c r="K448" s="524">
        <v>0</v>
      </c>
      <c r="L448" s="239">
        <f t="shared" ref="L448:L450" si="2105">+N448</f>
        <v>0</v>
      </c>
      <c r="M448" s="252" t="s">
        <v>1823</v>
      </c>
      <c r="N448" s="523">
        <v>0</v>
      </c>
      <c r="O448" s="524">
        <v>0</v>
      </c>
      <c r="P448" s="239">
        <f t="shared" ref="P448:P450" si="2106">+N448</f>
        <v>0</v>
      </c>
      <c r="Q448" s="242" t="s">
        <v>1823</v>
      </c>
      <c r="R448" s="225">
        <v>0</v>
      </c>
      <c r="S448" s="226">
        <v>0</v>
      </c>
      <c r="T448" s="225">
        <v>0</v>
      </c>
      <c r="U448" s="227">
        <v>0</v>
      </c>
      <c r="V448" s="225">
        <v>0</v>
      </c>
      <c r="W448" s="227">
        <v>0</v>
      </c>
      <c r="X448" s="241">
        <f t="shared" ref="X448:X449" si="2107">+Z448</f>
        <v>0</v>
      </c>
      <c r="Y448" s="242" t="s">
        <v>1823</v>
      </c>
      <c r="Z448" s="279">
        <v>0</v>
      </c>
      <c r="AA448" s="321">
        <v>0</v>
      </c>
      <c r="AB448" s="441">
        <f>+AD448</f>
        <v>3</v>
      </c>
      <c r="AC448" s="444">
        <f>+AE448</f>
        <v>26</v>
      </c>
      <c r="AD448" s="285">
        <v>3</v>
      </c>
      <c r="AE448" s="321">
        <v>26</v>
      </c>
      <c r="AF448" s="441">
        <f>+AD448</f>
        <v>3</v>
      </c>
      <c r="AG448" s="444">
        <f>+AE448</f>
        <v>26</v>
      </c>
      <c r="AH448" s="285">
        <v>1</v>
      </c>
      <c r="AI448" s="321">
        <v>0</v>
      </c>
      <c r="AJ448" s="354"/>
      <c r="AK448" s="308">
        <f>+AM448</f>
        <v>1</v>
      </c>
      <c r="AL448" s="259" t="s">
        <v>1823</v>
      </c>
      <c r="AM448" s="225">
        <v>1</v>
      </c>
      <c r="AN448" s="227">
        <v>0</v>
      </c>
      <c r="AO448" s="372">
        <f t="shared" si="2101"/>
        <v>1</v>
      </c>
      <c r="AP448" s="259" t="s">
        <v>1823</v>
      </c>
      <c r="AQ448" s="308">
        <f>+AS448</f>
        <v>1</v>
      </c>
      <c r="AR448" s="259" t="s">
        <v>1823</v>
      </c>
      <c r="AS448" s="337">
        <v>1</v>
      </c>
      <c r="AT448" s="338">
        <v>0</v>
      </c>
      <c r="AU448" s="337">
        <v>0</v>
      </c>
      <c r="AV448" s="338">
        <v>0</v>
      </c>
      <c r="AW448" s="241">
        <f t="shared" ref="AW448:AW451" si="2108">+AY448</f>
        <v>0</v>
      </c>
      <c r="AX448" s="242" t="s">
        <v>1823</v>
      </c>
      <c r="AY448" s="241">
        <f t="shared" ref="AY448:AY451" si="2109">+BA448</f>
        <v>0</v>
      </c>
      <c r="AZ448" s="242" t="s">
        <v>1823</v>
      </c>
      <c r="BA448" s="241">
        <f t="shared" ref="BA448:BA451" si="2110">+BC448</f>
        <v>0</v>
      </c>
      <c r="BB448" s="242" t="s">
        <v>1823</v>
      </c>
      <c r="BC448" s="241">
        <f t="shared" ref="BC448:BC451" si="2111">+BE448</f>
        <v>0</v>
      </c>
      <c r="BD448" s="242" t="s">
        <v>1823</v>
      </c>
      <c r="BE448" s="241">
        <f t="shared" ref="BE448:BE451" si="2112">+BG448</f>
        <v>0</v>
      </c>
      <c r="BF448" s="242" t="s">
        <v>1823</v>
      </c>
      <c r="BG448" s="241">
        <f t="shared" ref="BG448:BG451" si="2113">+BI448</f>
        <v>0</v>
      </c>
      <c r="BH448" s="242" t="s">
        <v>1823</v>
      </c>
      <c r="BI448" s="337">
        <v>0</v>
      </c>
      <c r="BJ448" s="338">
        <v>0</v>
      </c>
      <c r="BK448" s="241">
        <f t="shared" si="2090"/>
        <v>0</v>
      </c>
      <c r="BL448" s="242" t="s">
        <v>1823</v>
      </c>
      <c r="BM448" s="337">
        <v>0</v>
      </c>
      <c r="BN448" s="337">
        <v>0</v>
      </c>
      <c r="BO448" s="356"/>
      <c r="BP448" s="324"/>
      <c r="BQ448" s="325"/>
      <c r="BR448" s="324"/>
      <c r="BS448" s="325"/>
      <c r="BT448" s="324"/>
      <c r="BU448" s="325"/>
      <c r="BV448" s="324"/>
      <c r="BW448" s="325"/>
      <c r="BX448" s="324"/>
      <c r="BY448" s="325"/>
      <c r="BZ448" s="324"/>
      <c r="CA448" s="325"/>
      <c r="CB448" s="236"/>
      <c r="CE448" s="226"/>
      <c r="CF448" s="227"/>
      <c r="CQ448" s="240">
        <f t="shared" si="2103"/>
        <v>26</v>
      </c>
      <c r="CT448" s="437">
        <f t="shared" si="2062"/>
        <v>0</v>
      </c>
      <c r="CU448" s="437">
        <f t="shared" si="2063"/>
        <v>0</v>
      </c>
      <c r="CV448" s="437">
        <f t="shared" si="2064"/>
        <v>0</v>
      </c>
      <c r="CW448" s="437">
        <f t="shared" si="2065"/>
        <v>0</v>
      </c>
      <c r="CX448" s="437">
        <f t="shared" si="2066"/>
        <v>0</v>
      </c>
      <c r="CY448" s="437">
        <f t="shared" si="2091"/>
        <v>0</v>
      </c>
      <c r="CZ448" s="437">
        <f t="shared" si="2067"/>
        <v>0</v>
      </c>
      <c r="DA448" s="437">
        <f t="shared" si="2068"/>
        <v>0</v>
      </c>
      <c r="DB448" s="437">
        <f t="shared" si="2069"/>
        <v>0</v>
      </c>
      <c r="DC448" s="437">
        <f t="shared" si="2092"/>
        <v>0</v>
      </c>
      <c r="DD448" s="437">
        <f t="shared" si="2070"/>
        <v>29</v>
      </c>
      <c r="DE448" s="437">
        <f t="shared" si="2093"/>
        <v>29</v>
      </c>
      <c r="DF448" s="437">
        <f t="shared" si="2071"/>
        <v>29</v>
      </c>
      <c r="DG448" s="496">
        <f t="shared" si="2072"/>
        <v>1</v>
      </c>
      <c r="DH448" s="496">
        <f t="shared" si="2081"/>
        <v>1</v>
      </c>
      <c r="DI448" s="496">
        <f t="shared" si="2082"/>
        <v>1</v>
      </c>
      <c r="DJ448" s="496">
        <f t="shared" si="2083"/>
        <v>1</v>
      </c>
      <c r="DK448" s="437">
        <f t="shared" si="2084"/>
        <v>1</v>
      </c>
      <c r="DL448" s="633"/>
      <c r="DM448" s="633"/>
      <c r="DO448" s="447" t="e">
        <f t="shared" si="1985"/>
        <v>#VALUE!</v>
      </c>
      <c r="DP448" s="447" t="e">
        <f t="shared" si="1986"/>
        <v>#VALUE!</v>
      </c>
      <c r="DQ448" s="447" t="e">
        <f t="shared" si="1987"/>
        <v>#VALUE!</v>
      </c>
      <c r="DR448" s="447" t="e">
        <f t="shared" si="1988"/>
        <v>#VALUE!</v>
      </c>
      <c r="DS448" s="447" t="e">
        <f t="shared" si="1989"/>
        <v>#VALUE!</v>
      </c>
      <c r="DT448" s="447" t="e">
        <f t="shared" si="1990"/>
        <v>#VALUE!</v>
      </c>
      <c r="DU448" s="447" t="e">
        <f t="shared" si="1991"/>
        <v>#REF!</v>
      </c>
      <c r="DV448" s="447" t="e">
        <f t="shared" si="1992"/>
        <v>#REF!</v>
      </c>
      <c r="DW448" s="447" t="e">
        <f t="shared" si="1993"/>
        <v>#REF!</v>
      </c>
      <c r="DX448" s="447" t="e">
        <f t="shared" si="1994"/>
        <v>#REF!</v>
      </c>
      <c r="DY448" s="447" t="e">
        <f t="shared" si="1995"/>
        <v>#REF!</v>
      </c>
      <c r="DZ448" s="447" t="e">
        <f t="shared" si="1996"/>
        <v>#REF!</v>
      </c>
      <c r="EA448" s="447" t="e">
        <f t="shared" si="1997"/>
        <v>#VALUE!</v>
      </c>
      <c r="EB448" s="447" t="e">
        <f t="shared" si="1998"/>
        <v>#REF!</v>
      </c>
      <c r="EC448" s="447" t="e">
        <f t="shared" si="1999"/>
        <v>#VALUE!</v>
      </c>
      <c r="ED448" s="447" t="e">
        <f t="shared" si="2000"/>
        <v>#REF!</v>
      </c>
      <c r="EE448" s="240" t="e">
        <f t="shared" si="2001"/>
        <v>#REF!</v>
      </c>
    </row>
    <row r="449" spans="1:135">
      <c r="A449" s="216" t="s">
        <v>1227</v>
      </c>
      <c r="B449" s="216" t="s">
        <v>31</v>
      </c>
      <c r="D449" s="216" t="s">
        <v>1095</v>
      </c>
      <c r="E449" s="216" t="s">
        <v>1040</v>
      </c>
      <c r="F449" s="216" t="s">
        <v>1095</v>
      </c>
      <c r="G449" s="51" t="s">
        <v>1224</v>
      </c>
      <c r="H449" s="239">
        <f t="shared" si="2104"/>
        <v>0</v>
      </c>
      <c r="I449" s="252" t="s">
        <v>1823</v>
      </c>
      <c r="J449" s="523">
        <v>0</v>
      </c>
      <c r="K449" s="524">
        <v>0</v>
      </c>
      <c r="L449" s="442">
        <f>+N449</f>
        <v>2</v>
      </c>
      <c r="M449" s="442">
        <f>+O449</f>
        <v>4</v>
      </c>
      <c r="N449" s="523">
        <v>2</v>
      </c>
      <c r="O449" s="524">
        <v>4</v>
      </c>
      <c r="P449" s="442">
        <f>+N449</f>
        <v>2</v>
      </c>
      <c r="Q449" s="444">
        <f>+O449</f>
        <v>4</v>
      </c>
      <c r="R449" s="225">
        <v>0</v>
      </c>
      <c r="S449" s="226">
        <v>0</v>
      </c>
      <c r="T449" s="225">
        <v>0</v>
      </c>
      <c r="U449" s="227">
        <v>0</v>
      </c>
      <c r="V449" s="225">
        <v>0</v>
      </c>
      <c r="W449" s="227">
        <v>0</v>
      </c>
      <c r="X449" s="241">
        <f t="shared" si="2107"/>
        <v>0</v>
      </c>
      <c r="Y449" s="242" t="s">
        <v>1823</v>
      </c>
      <c r="Z449" s="279">
        <v>0</v>
      </c>
      <c r="AA449" s="321">
        <v>0</v>
      </c>
      <c r="AB449" s="400">
        <f t="shared" si="2099"/>
        <v>0</v>
      </c>
      <c r="AC449" s="490" t="s">
        <v>1823</v>
      </c>
      <c r="AD449" s="285">
        <v>0</v>
      </c>
      <c r="AE449" s="321">
        <v>0</v>
      </c>
      <c r="AF449" s="489">
        <f t="shared" ref="AF449:AF452" si="2114">+AH449</f>
        <v>0</v>
      </c>
      <c r="AG449" s="515" t="s">
        <v>1823</v>
      </c>
      <c r="AH449" s="285">
        <v>0</v>
      </c>
      <c r="AI449" s="321">
        <v>0</v>
      </c>
      <c r="AJ449" s="354"/>
      <c r="AK449" s="308">
        <f t="shared" ref="AK449:AK450" si="2115">+AM449</f>
        <v>0</v>
      </c>
      <c r="AL449" s="259" t="s">
        <v>1823</v>
      </c>
      <c r="AM449" s="337">
        <v>0</v>
      </c>
      <c r="AN449" s="338">
        <v>0</v>
      </c>
      <c r="AO449" s="372">
        <f t="shared" ref="AO449:AO450" si="2116">+AM449</f>
        <v>0</v>
      </c>
      <c r="AP449" s="259" t="s">
        <v>1823</v>
      </c>
      <c r="AQ449" s="308">
        <f t="shared" ref="AQ449:AQ450" si="2117">+AS449</f>
        <v>0</v>
      </c>
      <c r="AR449" s="259" t="s">
        <v>1823</v>
      </c>
      <c r="AS449" s="337">
        <v>0</v>
      </c>
      <c r="AT449" s="338">
        <v>0</v>
      </c>
      <c r="AU449" s="337">
        <v>0</v>
      </c>
      <c r="AV449" s="338">
        <v>0</v>
      </c>
      <c r="AW449" s="241">
        <f t="shared" si="2108"/>
        <v>0</v>
      </c>
      <c r="AX449" s="242" t="s">
        <v>1823</v>
      </c>
      <c r="AY449" s="241">
        <f t="shared" si="2109"/>
        <v>0</v>
      </c>
      <c r="AZ449" s="242" t="s">
        <v>1823</v>
      </c>
      <c r="BA449" s="241">
        <f t="shared" si="2110"/>
        <v>0</v>
      </c>
      <c r="BB449" s="242" t="s">
        <v>1823</v>
      </c>
      <c r="BC449" s="241">
        <f t="shared" si="2111"/>
        <v>0</v>
      </c>
      <c r="BD449" s="242" t="s">
        <v>1823</v>
      </c>
      <c r="BE449" s="241">
        <f t="shared" si="2112"/>
        <v>0</v>
      </c>
      <c r="BF449" s="242" t="s">
        <v>1823</v>
      </c>
      <c r="BG449" s="241">
        <f t="shared" si="2113"/>
        <v>0</v>
      </c>
      <c r="BH449" s="242" t="s">
        <v>1823</v>
      </c>
      <c r="BI449" s="337">
        <v>0</v>
      </c>
      <c r="BJ449" s="338">
        <v>0</v>
      </c>
      <c r="BK449" s="241">
        <f t="shared" si="2090"/>
        <v>0</v>
      </c>
      <c r="BL449" s="242" t="s">
        <v>1823</v>
      </c>
      <c r="BM449" s="337">
        <v>0</v>
      </c>
      <c r="BN449" s="337">
        <v>0</v>
      </c>
      <c r="BO449" s="356"/>
      <c r="BP449" s="324"/>
      <c r="BQ449" s="325"/>
      <c r="BR449" s="324"/>
      <c r="BS449" s="325"/>
      <c r="BT449" s="324"/>
      <c r="BU449" s="325"/>
      <c r="BV449" s="324"/>
      <c r="BW449" s="325"/>
      <c r="BX449" s="324"/>
      <c r="BY449" s="325"/>
      <c r="BZ449" s="324"/>
      <c r="CA449" s="325"/>
      <c r="CB449" s="236"/>
      <c r="CE449" s="226"/>
      <c r="CF449" s="227"/>
      <c r="CQ449" s="240">
        <f t="shared" si="2103"/>
        <v>4</v>
      </c>
      <c r="CT449" s="437">
        <f t="shared" si="2062"/>
        <v>0</v>
      </c>
      <c r="CU449" s="437">
        <f t="shared" si="2063"/>
        <v>0</v>
      </c>
      <c r="CV449" s="437">
        <f t="shared" si="2064"/>
        <v>6</v>
      </c>
      <c r="CW449" s="437">
        <f t="shared" si="2065"/>
        <v>6</v>
      </c>
      <c r="CX449" s="437">
        <f t="shared" si="2066"/>
        <v>6</v>
      </c>
      <c r="CY449" s="437">
        <f t="shared" si="2091"/>
        <v>0</v>
      </c>
      <c r="CZ449" s="437">
        <f t="shared" si="2067"/>
        <v>0</v>
      </c>
      <c r="DA449" s="437">
        <f t="shared" si="2068"/>
        <v>0</v>
      </c>
      <c r="DB449" s="437">
        <f t="shared" si="2069"/>
        <v>0</v>
      </c>
      <c r="DC449" s="437">
        <f t="shared" si="2092"/>
        <v>0</v>
      </c>
      <c r="DD449" s="437">
        <f t="shared" si="2070"/>
        <v>0</v>
      </c>
      <c r="DE449" s="437">
        <f t="shared" si="2093"/>
        <v>0</v>
      </c>
      <c r="DF449" s="437">
        <f t="shared" si="2071"/>
        <v>0</v>
      </c>
      <c r="DG449" s="496">
        <f t="shared" si="2072"/>
        <v>0</v>
      </c>
      <c r="DH449" s="496">
        <f t="shared" si="2081"/>
        <v>0</v>
      </c>
      <c r="DI449" s="496">
        <f t="shared" si="2082"/>
        <v>0</v>
      </c>
      <c r="DJ449" s="496">
        <f t="shared" si="2083"/>
        <v>0</v>
      </c>
      <c r="DK449" s="437">
        <f t="shared" si="2084"/>
        <v>0</v>
      </c>
      <c r="DL449" s="633"/>
      <c r="DM449" s="633"/>
      <c r="DO449" s="447" t="e">
        <f t="shared" si="1985"/>
        <v>#VALUE!</v>
      </c>
      <c r="DP449" s="447" t="e">
        <f t="shared" si="1986"/>
        <v>#VALUE!</v>
      </c>
      <c r="DQ449" s="447" t="e">
        <f t="shared" si="1987"/>
        <v>#VALUE!</v>
      </c>
      <c r="DR449" s="447" t="e">
        <f t="shared" si="1988"/>
        <v>#VALUE!</v>
      </c>
      <c r="DS449" s="447" t="e">
        <f t="shared" si="1989"/>
        <v>#VALUE!</v>
      </c>
      <c r="DT449" s="447" t="e">
        <f t="shared" si="1990"/>
        <v>#VALUE!</v>
      </c>
      <c r="DU449" s="447" t="e">
        <f t="shared" si="1991"/>
        <v>#REF!</v>
      </c>
      <c r="DV449" s="447" t="e">
        <f t="shared" si="1992"/>
        <v>#REF!</v>
      </c>
      <c r="DW449" s="447" t="e">
        <f t="shared" si="1993"/>
        <v>#REF!</v>
      </c>
      <c r="DX449" s="447" t="e">
        <f t="shared" si="1994"/>
        <v>#REF!</v>
      </c>
      <c r="DY449" s="447" t="e">
        <f t="shared" si="1995"/>
        <v>#REF!</v>
      </c>
      <c r="DZ449" s="447" t="e">
        <f t="shared" si="1996"/>
        <v>#REF!</v>
      </c>
      <c r="EA449" s="447" t="e">
        <f t="shared" si="1997"/>
        <v>#VALUE!</v>
      </c>
      <c r="EB449" s="447" t="e">
        <f t="shared" si="1998"/>
        <v>#REF!</v>
      </c>
      <c r="EC449" s="447" t="e">
        <f t="shared" si="1999"/>
        <v>#VALUE!</v>
      </c>
      <c r="ED449" s="447" t="e">
        <f t="shared" si="2000"/>
        <v>#REF!</v>
      </c>
      <c r="EE449" s="240" t="e">
        <f t="shared" si="2001"/>
        <v>#REF!</v>
      </c>
    </row>
    <row r="450" spans="1:135" ht="16.5">
      <c r="A450" s="216" t="s">
        <v>1227</v>
      </c>
      <c r="B450" s="216" t="s">
        <v>31</v>
      </c>
      <c r="D450" s="216" t="s">
        <v>1095</v>
      </c>
      <c r="E450" s="216" t="s">
        <v>1040</v>
      </c>
      <c r="F450" s="216" t="s">
        <v>1095</v>
      </c>
      <c r="G450" s="411" t="s">
        <v>1712</v>
      </c>
      <c r="H450" s="239">
        <f t="shared" si="2104"/>
        <v>0</v>
      </c>
      <c r="I450" s="252" t="s">
        <v>1823</v>
      </c>
      <c r="J450" s="523">
        <v>0</v>
      </c>
      <c r="K450" s="524">
        <v>0</v>
      </c>
      <c r="L450" s="239">
        <f t="shared" si="2105"/>
        <v>0</v>
      </c>
      <c r="M450" s="252" t="s">
        <v>1823</v>
      </c>
      <c r="N450" s="523">
        <v>0</v>
      </c>
      <c r="O450" s="524">
        <v>0</v>
      </c>
      <c r="P450" s="239">
        <f t="shared" si="2106"/>
        <v>0</v>
      </c>
      <c r="Q450" s="242" t="s">
        <v>1823</v>
      </c>
      <c r="R450" s="225">
        <v>0</v>
      </c>
      <c r="S450" s="226">
        <v>0</v>
      </c>
      <c r="T450" s="225">
        <v>0</v>
      </c>
      <c r="U450" s="227">
        <v>0</v>
      </c>
      <c r="V450" s="225">
        <v>1</v>
      </c>
      <c r="W450" s="264">
        <v>1</v>
      </c>
      <c r="X450" s="241">
        <f t="shared" ref="X450" si="2118">+Z450</f>
        <v>0</v>
      </c>
      <c r="Y450" s="242" t="s">
        <v>1823</v>
      </c>
      <c r="Z450" s="279">
        <v>0</v>
      </c>
      <c r="AA450" s="321">
        <v>0</v>
      </c>
      <c r="AB450" s="400">
        <f t="shared" si="2099"/>
        <v>0</v>
      </c>
      <c r="AC450" s="490" t="s">
        <v>1823</v>
      </c>
      <c r="AD450" s="285">
        <v>0</v>
      </c>
      <c r="AE450" s="321">
        <v>0</v>
      </c>
      <c r="AF450" s="489">
        <f t="shared" si="2114"/>
        <v>0</v>
      </c>
      <c r="AG450" s="515" t="s">
        <v>1823</v>
      </c>
      <c r="AH450" s="285">
        <v>0</v>
      </c>
      <c r="AI450" s="321">
        <v>0</v>
      </c>
      <c r="AJ450" s="354"/>
      <c r="AK450" s="308">
        <f t="shared" si="2115"/>
        <v>0</v>
      </c>
      <c r="AL450" s="259" t="s">
        <v>1823</v>
      </c>
      <c r="AM450" s="337">
        <v>0</v>
      </c>
      <c r="AN450" s="338">
        <v>0</v>
      </c>
      <c r="AO450" s="372">
        <f t="shared" si="2116"/>
        <v>0</v>
      </c>
      <c r="AP450" s="259" t="s">
        <v>1823</v>
      </c>
      <c r="AQ450" s="308">
        <f t="shared" si="2117"/>
        <v>0</v>
      </c>
      <c r="AR450" s="259" t="s">
        <v>1823</v>
      </c>
      <c r="AS450" s="337">
        <v>0</v>
      </c>
      <c r="AT450" s="338">
        <v>0</v>
      </c>
      <c r="AU450" s="337">
        <v>0</v>
      </c>
      <c r="AV450" s="338">
        <v>0</v>
      </c>
      <c r="AW450" s="241">
        <f t="shared" si="2108"/>
        <v>0</v>
      </c>
      <c r="AX450" s="242" t="s">
        <v>1823</v>
      </c>
      <c r="AY450" s="241">
        <f t="shared" si="2109"/>
        <v>0</v>
      </c>
      <c r="AZ450" s="242" t="s">
        <v>1823</v>
      </c>
      <c r="BA450" s="241">
        <f t="shared" si="2110"/>
        <v>0</v>
      </c>
      <c r="BB450" s="242" t="s">
        <v>1823</v>
      </c>
      <c r="BC450" s="241">
        <f t="shared" si="2111"/>
        <v>0</v>
      </c>
      <c r="BD450" s="242" t="s">
        <v>1823</v>
      </c>
      <c r="BE450" s="241">
        <f t="shared" si="2112"/>
        <v>0</v>
      </c>
      <c r="BF450" s="242" t="s">
        <v>1823</v>
      </c>
      <c r="BG450" s="241">
        <f t="shared" si="2113"/>
        <v>0</v>
      </c>
      <c r="BH450" s="242" t="s">
        <v>1823</v>
      </c>
      <c r="BI450" s="337">
        <v>0</v>
      </c>
      <c r="BJ450" s="338">
        <v>0</v>
      </c>
      <c r="BK450" s="241">
        <f t="shared" si="2090"/>
        <v>0</v>
      </c>
      <c r="BL450" s="242" t="s">
        <v>1823</v>
      </c>
      <c r="BM450" s="337">
        <v>0</v>
      </c>
      <c r="BN450" s="337">
        <v>0</v>
      </c>
      <c r="BO450" s="356"/>
      <c r="BP450" s="324"/>
      <c r="BQ450" s="325"/>
      <c r="BR450" s="324"/>
      <c r="BS450" s="325"/>
      <c r="BT450" s="324"/>
      <c r="BU450" s="325"/>
      <c r="BV450" s="324"/>
      <c r="BW450" s="325"/>
      <c r="BX450" s="324"/>
      <c r="BY450" s="325"/>
      <c r="BZ450" s="324"/>
      <c r="CA450" s="325"/>
      <c r="CB450" s="236"/>
      <c r="CE450" s="226"/>
      <c r="CF450" s="227"/>
      <c r="CQ450" s="240">
        <f t="shared" si="2103"/>
        <v>1</v>
      </c>
      <c r="CT450" s="437">
        <f t="shared" si="2062"/>
        <v>0</v>
      </c>
      <c r="CU450" s="437">
        <f t="shared" si="2063"/>
        <v>0</v>
      </c>
      <c r="CV450" s="437">
        <f t="shared" si="2064"/>
        <v>0</v>
      </c>
      <c r="CW450" s="437">
        <f t="shared" si="2065"/>
        <v>0</v>
      </c>
      <c r="CX450" s="437">
        <f t="shared" si="2066"/>
        <v>0</v>
      </c>
      <c r="CY450" s="437">
        <f t="shared" si="2091"/>
        <v>0</v>
      </c>
      <c r="CZ450" s="437">
        <f t="shared" si="2067"/>
        <v>0</v>
      </c>
      <c r="DA450" s="437">
        <f t="shared" si="2068"/>
        <v>2</v>
      </c>
      <c r="DB450" s="437">
        <f t="shared" si="2069"/>
        <v>0</v>
      </c>
      <c r="DC450" s="437">
        <f t="shared" si="2092"/>
        <v>0</v>
      </c>
      <c r="DD450" s="437">
        <f t="shared" si="2070"/>
        <v>0</v>
      </c>
      <c r="DE450" s="437">
        <f t="shared" si="2093"/>
        <v>0</v>
      </c>
      <c r="DF450" s="437">
        <f t="shared" si="2071"/>
        <v>0</v>
      </c>
      <c r="DG450" s="496">
        <f t="shared" si="2072"/>
        <v>0</v>
      </c>
      <c r="DH450" s="496">
        <f t="shared" si="2081"/>
        <v>0</v>
      </c>
      <c r="DI450" s="496">
        <f t="shared" si="2082"/>
        <v>0</v>
      </c>
      <c r="DJ450" s="496">
        <f t="shared" si="2083"/>
        <v>0</v>
      </c>
      <c r="DK450" s="437">
        <f t="shared" si="2084"/>
        <v>0</v>
      </c>
      <c r="DL450" s="633"/>
      <c r="DM450" s="633"/>
      <c r="DO450" s="447" t="e">
        <f t="shared" si="1985"/>
        <v>#VALUE!</v>
      </c>
      <c r="DP450" s="447" t="e">
        <f t="shared" si="1986"/>
        <v>#VALUE!</v>
      </c>
      <c r="DQ450" s="447" t="e">
        <f t="shared" si="1987"/>
        <v>#VALUE!</v>
      </c>
      <c r="DR450" s="447" t="e">
        <f t="shared" si="1988"/>
        <v>#VALUE!</v>
      </c>
      <c r="DS450" s="447" t="e">
        <f t="shared" si="1989"/>
        <v>#VALUE!</v>
      </c>
      <c r="DT450" s="447" t="e">
        <f t="shared" si="1990"/>
        <v>#VALUE!</v>
      </c>
      <c r="DU450" s="447" t="e">
        <f t="shared" si="1991"/>
        <v>#REF!</v>
      </c>
      <c r="DV450" s="447" t="e">
        <f t="shared" si="1992"/>
        <v>#REF!</v>
      </c>
      <c r="DW450" s="447" t="e">
        <f t="shared" si="1993"/>
        <v>#REF!</v>
      </c>
      <c r="DX450" s="447" t="e">
        <f t="shared" si="1994"/>
        <v>#REF!</v>
      </c>
      <c r="DY450" s="447" t="e">
        <f t="shared" si="1995"/>
        <v>#REF!</v>
      </c>
      <c r="DZ450" s="447" t="e">
        <f t="shared" si="1996"/>
        <v>#REF!</v>
      </c>
      <c r="EA450" s="447" t="e">
        <f t="shared" si="1997"/>
        <v>#VALUE!</v>
      </c>
      <c r="EB450" s="447" t="e">
        <f t="shared" si="1998"/>
        <v>#REF!</v>
      </c>
      <c r="EC450" s="447" t="e">
        <f t="shared" si="1999"/>
        <v>#VALUE!</v>
      </c>
      <c r="ED450" s="447" t="e">
        <f t="shared" si="2000"/>
        <v>#REF!</v>
      </c>
      <c r="EE450" s="240" t="e">
        <f t="shared" si="2001"/>
        <v>#REF!</v>
      </c>
    </row>
    <row r="451" spans="1:135" ht="16.5">
      <c r="A451" s="51" t="s">
        <v>1472</v>
      </c>
      <c r="B451" s="216" t="s">
        <v>31</v>
      </c>
      <c r="D451" s="216" t="s">
        <v>1095</v>
      </c>
      <c r="E451" s="216" t="s">
        <v>1040</v>
      </c>
      <c r="F451" s="216" t="s">
        <v>1095</v>
      </c>
      <c r="G451" s="411" t="s">
        <v>132</v>
      </c>
      <c r="H451" s="239">
        <f>+J451</f>
        <v>70</v>
      </c>
      <c r="I451" s="239">
        <f>+K451</f>
        <v>9</v>
      </c>
      <c r="J451" s="523">
        <f>120-50</f>
        <v>70</v>
      </c>
      <c r="K451" s="524">
        <v>9</v>
      </c>
      <c r="L451" s="442">
        <f>+N451</f>
        <v>70</v>
      </c>
      <c r="M451" s="442">
        <f>+O451</f>
        <v>38</v>
      </c>
      <c r="N451" s="523">
        <f>120-50</f>
        <v>70</v>
      </c>
      <c r="O451" s="524">
        <v>38</v>
      </c>
      <c r="P451" s="442">
        <f>+N451</f>
        <v>70</v>
      </c>
      <c r="Q451" s="444">
        <f>+O451</f>
        <v>38</v>
      </c>
      <c r="R451" s="225">
        <f>110-50</f>
        <v>60</v>
      </c>
      <c r="S451" s="227">
        <v>33</v>
      </c>
      <c r="T451" s="226">
        <v>60</v>
      </c>
      <c r="U451" s="227">
        <v>24</v>
      </c>
      <c r="V451" s="441">
        <f>+T451</f>
        <v>60</v>
      </c>
      <c r="W451" s="444">
        <f>+Y451</f>
        <v>28</v>
      </c>
      <c r="X451" s="441">
        <f>+Z451</f>
        <v>60</v>
      </c>
      <c r="Y451" s="444">
        <f>+AA451</f>
        <v>28</v>
      </c>
      <c r="Z451" s="279">
        <f>110-50</f>
        <v>60</v>
      </c>
      <c r="AA451" s="163">
        <v>28</v>
      </c>
      <c r="AB451" s="441">
        <f>+Z451</f>
        <v>60</v>
      </c>
      <c r="AC451" s="444">
        <f>+AA451</f>
        <v>28</v>
      </c>
      <c r="AD451" s="279">
        <v>45</v>
      </c>
      <c r="AE451" s="163">
        <v>24</v>
      </c>
      <c r="AF451" s="503">
        <f t="shared" ref="AF451" si="2119">+AD451</f>
        <v>45</v>
      </c>
      <c r="AG451" s="491">
        <f>+AE451</f>
        <v>24</v>
      </c>
      <c r="AH451" s="503">
        <f t="shared" ref="AH451" si="2120">+AF451</f>
        <v>45</v>
      </c>
      <c r="AI451" s="503">
        <f>+AG451</f>
        <v>24</v>
      </c>
      <c r="AJ451" s="354"/>
      <c r="AK451" s="503">
        <f>+AH451</f>
        <v>45</v>
      </c>
      <c r="AL451" s="491">
        <f>+AI451</f>
        <v>24</v>
      </c>
      <c r="AM451" s="225">
        <v>23</v>
      </c>
      <c r="AN451" s="227">
        <v>0</v>
      </c>
      <c r="AO451" s="372">
        <f>+AM451</f>
        <v>23</v>
      </c>
      <c r="AP451" s="259" t="s">
        <v>1823</v>
      </c>
      <c r="AQ451" s="308">
        <f t="shared" ref="AQ451" si="2121">+AO451</f>
        <v>23</v>
      </c>
      <c r="AR451" s="259" t="s">
        <v>1823</v>
      </c>
      <c r="AS451" s="337">
        <v>23</v>
      </c>
      <c r="AT451" s="338">
        <v>0</v>
      </c>
      <c r="AU451" s="337">
        <v>23</v>
      </c>
      <c r="AV451" s="338">
        <v>0</v>
      </c>
      <c r="AW451" s="241">
        <f t="shared" si="2108"/>
        <v>23</v>
      </c>
      <c r="AX451" s="242" t="s">
        <v>1823</v>
      </c>
      <c r="AY451" s="241">
        <f t="shared" si="2109"/>
        <v>23</v>
      </c>
      <c r="AZ451" s="242" t="s">
        <v>1823</v>
      </c>
      <c r="BA451" s="241">
        <f t="shared" si="2110"/>
        <v>23</v>
      </c>
      <c r="BB451" s="242" t="s">
        <v>1823</v>
      </c>
      <c r="BC451" s="241">
        <f t="shared" si="2111"/>
        <v>23</v>
      </c>
      <c r="BD451" s="242" t="s">
        <v>1823</v>
      </c>
      <c r="BE451" s="241">
        <f t="shared" si="2112"/>
        <v>23</v>
      </c>
      <c r="BF451" s="242" t="s">
        <v>1823</v>
      </c>
      <c r="BG451" s="241">
        <f t="shared" si="2113"/>
        <v>23</v>
      </c>
      <c r="BH451" s="242" t="s">
        <v>1823</v>
      </c>
      <c r="BI451" s="337">
        <v>23</v>
      </c>
      <c r="BJ451" s="338">
        <v>0</v>
      </c>
      <c r="BK451" s="241">
        <f t="shared" si="2090"/>
        <v>23</v>
      </c>
      <c r="BL451" s="242" t="s">
        <v>1823</v>
      </c>
      <c r="BM451" s="337">
        <v>23</v>
      </c>
      <c r="BN451" s="337">
        <v>0</v>
      </c>
      <c r="BO451" s="356"/>
      <c r="BP451" s="324"/>
      <c r="BQ451" s="325"/>
      <c r="BR451" s="324"/>
      <c r="BS451" s="325"/>
      <c r="BT451" s="324"/>
      <c r="BU451" s="325"/>
      <c r="BV451" s="324"/>
      <c r="BW451" s="325"/>
      <c r="BX451" s="324"/>
      <c r="BY451" s="325"/>
      <c r="BZ451" s="324"/>
      <c r="CA451" s="325"/>
      <c r="CB451" s="250" t="s">
        <v>134</v>
      </c>
      <c r="CC451" s="238" t="s">
        <v>719</v>
      </c>
      <c r="CD451" s="238"/>
      <c r="CE451" s="226"/>
      <c r="CF451" s="227"/>
      <c r="CQ451" s="240">
        <f t="shared" si="2103"/>
        <v>70</v>
      </c>
      <c r="CT451" s="437">
        <f t="shared" si="2062"/>
        <v>79</v>
      </c>
      <c r="CU451" s="437">
        <f t="shared" si="2063"/>
        <v>79</v>
      </c>
      <c r="CV451" s="437">
        <f t="shared" si="2064"/>
        <v>108</v>
      </c>
      <c r="CW451" s="437">
        <f t="shared" si="2065"/>
        <v>108</v>
      </c>
      <c r="CX451" s="437">
        <f t="shared" si="2066"/>
        <v>108</v>
      </c>
      <c r="CY451" s="437">
        <f t="shared" si="2091"/>
        <v>93</v>
      </c>
      <c r="CZ451" s="437">
        <f t="shared" si="2067"/>
        <v>84</v>
      </c>
      <c r="DA451" s="437">
        <f t="shared" si="2068"/>
        <v>88</v>
      </c>
      <c r="DB451" s="437">
        <f t="shared" si="2069"/>
        <v>88</v>
      </c>
      <c r="DC451" s="437">
        <f t="shared" si="2092"/>
        <v>88</v>
      </c>
      <c r="DD451" s="437">
        <f t="shared" si="2070"/>
        <v>88</v>
      </c>
      <c r="DE451" s="437">
        <f t="shared" si="2093"/>
        <v>69</v>
      </c>
      <c r="DF451" s="437">
        <f t="shared" si="2071"/>
        <v>69</v>
      </c>
      <c r="DG451" s="496">
        <f t="shared" si="2072"/>
        <v>69</v>
      </c>
      <c r="DH451" s="496">
        <f t="shared" si="2081"/>
        <v>69</v>
      </c>
      <c r="DI451" s="496">
        <f t="shared" si="2082"/>
        <v>23</v>
      </c>
      <c r="DJ451" s="496">
        <f t="shared" si="2083"/>
        <v>23</v>
      </c>
      <c r="DK451" s="437">
        <f t="shared" si="2084"/>
        <v>23</v>
      </c>
      <c r="DL451" s="633"/>
      <c r="DM451" s="633"/>
      <c r="DO451" s="447" t="e">
        <f t="shared" si="1985"/>
        <v>#VALUE!</v>
      </c>
      <c r="DP451" s="447" t="e">
        <f t="shared" si="1986"/>
        <v>#VALUE!</v>
      </c>
      <c r="DQ451" s="447" t="e">
        <f t="shared" si="1987"/>
        <v>#VALUE!</v>
      </c>
      <c r="DR451" s="447" t="e">
        <f t="shared" si="1988"/>
        <v>#VALUE!</v>
      </c>
      <c r="DS451" s="447" t="e">
        <f t="shared" si="1989"/>
        <v>#VALUE!</v>
      </c>
      <c r="DT451" s="447" t="e">
        <f t="shared" si="1990"/>
        <v>#VALUE!</v>
      </c>
      <c r="DU451" s="447" t="e">
        <f t="shared" si="1991"/>
        <v>#REF!</v>
      </c>
      <c r="DV451" s="447" t="e">
        <f t="shared" si="1992"/>
        <v>#REF!</v>
      </c>
      <c r="DW451" s="447" t="e">
        <f t="shared" si="1993"/>
        <v>#REF!</v>
      </c>
      <c r="DX451" s="447" t="e">
        <f t="shared" si="1994"/>
        <v>#REF!</v>
      </c>
      <c r="DY451" s="447" t="e">
        <f t="shared" si="1995"/>
        <v>#REF!</v>
      </c>
      <c r="DZ451" s="447" t="e">
        <f t="shared" si="1996"/>
        <v>#REF!</v>
      </c>
      <c r="EA451" s="447" t="e">
        <f t="shared" si="1997"/>
        <v>#VALUE!</v>
      </c>
      <c r="EB451" s="447" t="e">
        <f t="shared" si="1998"/>
        <v>#REF!</v>
      </c>
      <c r="EC451" s="447" t="e">
        <f t="shared" si="1999"/>
        <v>#VALUE!</v>
      </c>
      <c r="ED451" s="447" t="e">
        <f t="shared" si="2000"/>
        <v>#REF!</v>
      </c>
      <c r="EE451" s="240" t="e">
        <f t="shared" si="2001"/>
        <v>#REF!</v>
      </c>
    </row>
    <row r="452" spans="1:135" ht="16.5">
      <c r="A452" s="216" t="s">
        <v>1227</v>
      </c>
      <c r="B452" s="216" t="s">
        <v>31</v>
      </c>
      <c r="D452" s="216" t="s">
        <v>1095</v>
      </c>
      <c r="E452" s="216" t="s">
        <v>1040</v>
      </c>
      <c r="F452" s="216" t="s">
        <v>1095</v>
      </c>
      <c r="G452" s="411" t="s">
        <v>123</v>
      </c>
      <c r="H452" s="239">
        <f t="shared" ref="H452:H458" si="2122">+J452</f>
        <v>11</v>
      </c>
      <c r="I452" s="252" t="s">
        <v>1823</v>
      </c>
      <c r="J452" s="523">
        <v>11</v>
      </c>
      <c r="K452" s="524">
        <v>0</v>
      </c>
      <c r="L452" s="239">
        <f t="shared" ref="L452" si="2123">+N452</f>
        <v>10</v>
      </c>
      <c r="M452" s="252" t="s">
        <v>1823</v>
      </c>
      <c r="N452" s="523">
        <v>10</v>
      </c>
      <c r="O452" s="524">
        <v>0</v>
      </c>
      <c r="P452" s="442">
        <f t="shared" ref="P452:P458" si="2124">+N452</f>
        <v>10</v>
      </c>
      <c r="Q452" s="443" t="s">
        <v>1823</v>
      </c>
      <c r="R452" s="225">
        <v>5</v>
      </c>
      <c r="S452" s="227">
        <v>0</v>
      </c>
      <c r="T452" s="226">
        <v>1</v>
      </c>
      <c r="U452" s="227">
        <v>0</v>
      </c>
      <c r="V452" s="241">
        <v>1</v>
      </c>
      <c r="W452" s="242" t="s">
        <v>1823</v>
      </c>
      <c r="X452" s="241">
        <v>1</v>
      </c>
      <c r="Y452" s="242" t="s">
        <v>1823</v>
      </c>
      <c r="Z452" s="279">
        <v>1</v>
      </c>
      <c r="AA452" s="321">
        <v>0</v>
      </c>
      <c r="AB452" s="489">
        <f t="shared" ref="AB452" si="2125">+Z452</f>
        <v>1</v>
      </c>
      <c r="AC452" s="515" t="s">
        <v>1823</v>
      </c>
      <c r="AD452" s="285">
        <v>1</v>
      </c>
      <c r="AE452" s="321">
        <v>0</v>
      </c>
      <c r="AF452" s="489">
        <f t="shared" si="2114"/>
        <v>1</v>
      </c>
      <c r="AG452" s="515" t="s">
        <v>1823</v>
      </c>
      <c r="AH452" s="489">
        <f>+AK452</f>
        <v>1</v>
      </c>
      <c r="AI452" s="515" t="s">
        <v>1823</v>
      </c>
      <c r="AJ452" s="354"/>
      <c r="AK452" s="308">
        <f>+AM452</f>
        <v>1</v>
      </c>
      <c r="AL452" s="259" t="s">
        <v>1823</v>
      </c>
      <c r="AM452" s="225">
        <v>1</v>
      </c>
      <c r="AN452" s="227">
        <v>0</v>
      </c>
      <c r="AO452" s="372">
        <f t="shared" si="2101"/>
        <v>1</v>
      </c>
      <c r="AP452" s="259" t="s">
        <v>1823</v>
      </c>
      <c r="AQ452" s="308">
        <f>+AO452</f>
        <v>1</v>
      </c>
      <c r="AR452" s="259" t="s">
        <v>1823</v>
      </c>
      <c r="AS452" s="337">
        <v>2</v>
      </c>
      <c r="AT452" s="338">
        <v>0</v>
      </c>
      <c r="AU452" s="337">
        <v>1</v>
      </c>
      <c r="AV452" s="338">
        <v>0</v>
      </c>
      <c r="AW452" s="241">
        <f t="shared" ref="AW452" si="2126">+AY452</f>
        <v>0</v>
      </c>
      <c r="AX452" s="242" t="s">
        <v>1823</v>
      </c>
      <c r="AY452" s="241">
        <f t="shared" ref="AY452" si="2127">+BA452</f>
        <v>0</v>
      </c>
      <c r="AZ452" s="242" t="s">
        <v>1823</v>
      </c>
      <c r="BA452" s="241">
        <f t="shared" ref="BA452" si="2128">+BC452</f>
        <v>0</v>
      </c>
      <c r="BB452" s="242" t="s">
        <v>1823</v>
      </c>
      <c r="BC452" s="241">
        <f t="shared" ref="BC452" si="2129">+BE452</f>
        <v>0</v>
      </c>
      <c r="BD452" s="242" t="s">
        <v>1823</v>
      </c>
      <c r="BE452" s="241">
        <f t="shared" ref="BE452" si="2130">+BG452</f>
        <v>0</v>
      </c>
      <c r="BF452" s="242" t="s">
        <v>1823</v>
      </c>
      <c r="BG452" s="241">
        <f t="shared" ref="BG452" si="2131">+BI452</f>
        <v>0</v>
      </c>
      <c r="BH452" s="242" t="s">
        <v>1823</v>
      </c>
      <c r="BI452" s="337">
        <v>0</v>
      </c>
      <c r="BJ452" s="338">
        <v>0</v>
      </c>
      <c r="BK452" s="241">
        <f t="shared" si="2090"/>
        <v>0</v>
      </c>
      <c r="BL452" s="242" t="s">
        <v>1823</v>
      </c>
      <c r="BM452" s="337">
        <v>0</v>
      </c>
      <c r="BN452" s="337">
        <v>0</v>
      </c>
      <c r="BO452" s="356"/>
      <c r="BP452" s="324"/>
      <c r="BQ452" s="325"/>
      <c r="BR452" s="324"/>
      <c r="BS452" s="325"/>
      <c r="BT452" s="324"/>
      <c r="BU452" s="325"/>
      <c r="BV452" s="324">
        <v>9</v>
      </c>
      <c r="BW452" s="325"/>
      <c r="BX452" s="324"/>
      <c r="BY452" s="325"/>
      <c r="BZ452" s="324"/>
      <c r="CA452" s="325"/>
      <c r="CB452" s="236" t="s">
        <v>559</v>
      </c>
      <c r="CE452" s="226"/>
      <c r="CF452" s="227"/>
      <c r="CQ452" s="240">
        <f t="shared" si="2103"/>
        <v>11</v>
      </c>
      <c r="CT452" s="437">
        <f t="shared" si="2062"/>
        <v>11</v>
      </c>
      <c r="CU452" s="437">
        <f t="shared" si="2063"/>
        <v>11</v>
      </c>
      <c r="CV452" s="437">
        <f t="shared" si="2064"/>
        <v>10</v>
      </c>
      <c r="CW452" s="437">
        <f t="shared" si="2065"/>
        <v>10</v>
      </c>
      <c r="CX452" s="437">
        <f t="shared" si="2066"/>
        <v>10</v>
      </c>
      <c r="CY452" s="437">
        <f t="shared" si="2091"/>
        <v>5</v>
      </c>
      <c r="CZ452" s="437">
        <f t="shared" si="2067"/>
        <v>1</v>
      </c>
      <c r="DA452" s="437">
        <f t="shared" si="2068"/>
        <v>1</v>
      </c>
      <c r="DB452" s="437">
        <f t="shared" si="2069"/>
        <v>1</v>
      </c>
      <c r="DC452" s="437">
        <f t="shared" si="2092"/>
        <v>1</v>
      </c>
      <c r="DD452" s="437">
        <f t="shared" si="2070"/>
        <v>1</v>
      </c>
      <c r="DE452" s="437">
        <f t="shared" si="2093"/>
        <v>1</v>
      </c>
      <c r="DF452" s="437">
        <f t="shared" si="2071"/>
        <v>1</v>
      </c>
      <c r="DG452" s="496">
        <f t="shared" si="2072"/>
        <v>1</v>
      </c>
      <c r="DH452" s="496">
        <f t="shared" si="2081"/>
        <v>1</v>
      </c>
      <c r="DI452" s="496">
        <f t="shared" si="2082"/>
        <v>1</v>
      </c>
      <c r="DJ452" s="496">
        <f t="shared" si="2083"/>
        <v>1</v>
      </c>
      <c r="DK452" s="437">
        <f t="shared" si="2084"/>
        <v>1</v>
      </c>
      <c r="DL452" s="633"/>
      <c r="DM452" s="633"/>
      <c r="DO452" s="447" t="e">
        <f t="shared" si="1985"/>
        <v>#VALUE!</v>
      </c>
      <c r="DP452" s="447" t="e">
        <f t="shared" si="1986"/>
        <v>#VALUE!</v>
      </c>
      <c r="DQ452" s="447" t="e">
        <f t="shared" si="1987"/>
        <v>#VALUE!</v>
      </c>
      <c r="DR452" s="447" t="e">
        <f t="shared" si="1988"/>
        <v>#VALUE!</v>
      </c>
      <c r="DS452" s="447" t="e">
        <f t="shared" si="1989"/>
        <v>#VALUE!</v>
      </c>
      <c r="DT452" s="447" t="e">
        <f t="shared" si="1990"/>
        <v>#VALUE!</v>
      </c>
      <c r="DU452" s="447" t="e">
        <f t="shared" si="1991"/>
        <v>#REF!</v>
      </c>
      <c r="DV452" s="447" t="e">
        <f t="shared" si="1992"/>
        <v>#REF!</v>
      </c>
      <c r="DW452" s="447" t="e">
        <f t="shared" si="1993"/>
        <v>#REF!</v>
      </c>
      <c r="DX452" s="447" t="e">
        <f t="shared" si="1994"/>
        <v>#REF!</v>
      </c>
      <c r="DY452" s="447" t="e">
        <f t="shared" si="1995"/>
        <v>#REF!</v>
      </c>
      <c r="DZ452" s="447" t="e">
        <f t="shared" si="1996"/>
        <v>#REF!</v>
      </c>
      <c r="EA452" s="447" t="e">
        <f t="shared" si="1997"/>
        <v>#VALUE!</v>
      </c>
      <c r="EB452" s="447" t="e">
        <f t="shared" si="1998"/>
        <v>#REF!</v>
      </c>
      <c r="EC452" s="447" t="e">
        <f t="shared" si="1999"/>
        <v>#VALUE!</v>
      </c>
      <c r="ED452" s="447" t="e">
        <f t="shared" si="2000"/>
        <v>#REF!</v>
      </c>
      <c r="EE452" s="240" t="e">
        <f t="shared" si="2001"/>
        <v>#REF!</v>
      </c>
    </row>
    <row r="453" spans="1:135" ht="16.5">
      <c r="A453" s="216" t="s">
        <v>1227</v>
      </c>
      <c r="B453" s="216" t="s">
        <v>31</v>
      </c>
      <c r="D453" s="216" t="s">
        <v>1095</v>
      </c>
      <c r="E453" s="216" t="s">
        <v>1040</v>
      </c>
      <c r="F453" s="216" t="s">
        <v>1095</v>
      </c>
      <c r="G453" s="411" t="s">
        <v>1713</v>
      </c>
      <c r="H453" s="239">
        <f t="shared" si="2122"/>
        <v>3</v>
      </c>
      <c r="I453" s="252" t="s">
        <v>1823</v>
      </c>
      <c r="J453" s="523">
        <v>3</v>
      </c>
      <c r="K453" s="524">
        <v>0</v>
      </c>
      <c r="L453" s="558">
        <f t="shared" ref="L453" si="2132">+N453</f>
        <v>6</v>
      </c>
      <c r="M453" s="561" t="s">
        <v>1823</v>
      </c>
      <c r="N453" s="523">
        <v>6</v>
      </c>
      <c r="O453" s="524">
        <v>0</v>
      </c>
      <c r="P453" s="558">
        <f t="shared" si="2124"/>
        <v>6</v>
      </c>
      <c r="Q453" s="559" t="s">
        <v>1823</v>
      </c>
      <c r="R453" s="225">
        <v>5</v>
      </c>
      <c r="S453" s="227">
        <v>0</v>
      </c>
      <c r="T453" s="226">
        <v>4</v>
      </c>
      <c r="U453" s="227">
        <v>0</v>
      </c>
      <c r="V453" s="241"/>
      <c r="W453" s="242" t="s">
        <v>1823</v>
      </c>
      <c r="X453" s="241">
        <f>+Z453</f>
        <v>2</v>
      </c>
      <c r="Y453" s="242" t="s">
        <v>1823</v>
      </c>
      <c r="Z453" s="279">
        <v>2</v>
      </c>
      <c r="AA453" s="321">
        <v>0</v>
      </c>
      <c r="AB453" s="489">
        <f t="shared" ref="AB453" si="2133">+Z453</f>
        <v>2</v>
      </c>
      <c r="AC453" s="515" t="s">
        <v>1823</v>
      </c>
      <c r="AD453" s="285">
        <v>0</v>
      </c>
      <c r="AE453" s="321">
        <v>0</v>
      </c>
      <c r="AF453" s="503">
        <f>+AH453</f>
        <v>6</v>
      </c>
      <c r="AG453" s="450" t="s">
        <v>1823</v>
      </c>
      <c r="AH453" s="486">
        <f>+AK453</f>
        <v>6</v>
      </c>
      <c r="AI453" s="450" t="s">
        <v>1823</v>
      </c>
      <c r="AJ453" s="354"/>
      <c r="AK453" s="486">
        <f>+AM453</f>
        <v>6</v>
      </c>
      <c r="AL453" s="450" t="s">
        <v>1823</v>
      </c>
      <c r="AM453" s="225">
        <v>6</v>
      </c>
      <c r="AN453" s="227">
        <v>0</v>
      </c>
      <c r="AO453" s="372">
        <f>+AM453</f>
        <v>6</v>
      </c>
      <c r="AP453" s="259" t="s">
        <v>1823</v>
      </c>
      <c r="AQ453" s="308">
        <f>+AO453</f>
        <v>6</v>
      </c>
      <c r="AR453" s="259" t="s">
        <v>1823</v>
      </c>
      <c r="AS453" s="337">
        <v>2</v>
      </c>
      <c r="AT453" s="338">
        <v>0</v>
      </c>
      <c r="AU453" s="337">
        <v>1</v>
      </c>
      <c r="AV453" s="338">
        <v>0</v>
      </c>
      <c r="AW453" s="241">
        <f t="shared" ref="AW453" si="2134">+AY453</f>
        <v>1</v>
      </c>
      <c r="AX453" s="242" t="s">
        <v>1823</v>
      </c>
      <c r="AY453" s="241">
        <f t="shared" ref="AY453" si="2135">+BA453</f>
        <v>1</v>
      </c>
      <c r="AZ453" s="242" t="s">
        <v>1823</v>
      </c>
      <c r="BA453" s="241">
        <f t="shared" ref="BA453" si="2136">+BC453</f>
        <v>1</v>
      </c>
      <c r="BB453" s="242" t="s">
        <v>1823</v>
      </c>
      <c r="BC453" s="241">
        <f t="shared" ref="BC453" si="2137">+BE453</f>
        <v>1</v>
      </c>
      <c r="BD453" s="242" t="s">
        <v>1823</v>
      </c>
      <c r="BE453" s="241">
        <f t="shared" ref="BE453" si="2138">+BG453</f>
        <v>1</v>
      </c>
      <c r="BF453" s="242" t="s">
        <v>1823</v>
      </c>
      <c r="BG453" s="241">
        <f t="shared" ref="BG453" si="2139">+BI453</f>
        <v>1</v>
      </c>
      <c r="BH453" s="242" t="s">
        <v>1823</v>
      </c>
      <c r="BI453" s="337">
        <v>1</v>
      </c>
      <c r="BJ453" s="338">
        <v>0</v>
      </c>
      <c r="BK453" s="241">
        <f t="shared" si="2090"/>
        <v>1</v>
      </c>
      <c r="BL453" s="242" t="s">
        <v>1823</v>
      </c>
      <c r="BM453" s="337">
        <v>1</v>
      </c>
      <c r="BN453" s="337">
        <v>0</v>
      </c>
      <c r="BO453" s="356"/>
      <c r="BP453" s="324"/>
      <c r="BQ453" s="325"/>
      <c r="BR453" s="324"/>
      <c r="BS453" s="325"/>
      <c r="BT453" s="324"/>
      <c r="BU453" s="325"/>
      <c r="BV453" s="324"/>
      <c r="BW453" s="325"/>
      <c r="BX453" s="324"/>
      <c r="BY453" s="325"/>
      <c r="BZ453" s="324"/>
      <c r="CA453" s="325"/>
      <c r="CB453" s="236" t="s">
        <v>1142</v>
      </c>
      <c r="CE453" s="226"/>
      <c r="CF453" s="227"/>
      <c r="CQ453" s="240">
        <f t="shared" si="2103"/>
        <v>6</v>
      </c>
      <c r="CT453" s="437">
        <f t="shared" si="2062"/>
        <v>3</v>
      </c>
      <c r="CU453" s="437">
        <f t="shared" si="2063"/>
        <v>3</v>
      </c>
      <c r="CV453" s="437">
        <f t="shared" si="2064"/>
        <v>6</v>
      </c>
      <c r="CW453" s="437">
        <f t="shared" si="2065"/>
        <v>6</v>
      </c>
      <c r="CX453" s="437">
        <f t="shared" si="2066"/>
        <v>6</v>
      </c>
      <c r="CY453" s="437">
        <f t="shared" si="2091"/>
        <v>5</v>
      </c>
      <c r="CZ453" s="437">
        <f t="shared" si="2067"/>
        <v>4</v>
      </c>
      <c r="DA453" s="437">
        <f t="shared" si="2068"/>
        <v>0</v>
      </c>
      <c r="DB453" s="437">
        <f t="shared" si="2069"/>
        <v>2</v>
      </c>
      <c r="DC453" s="437">
        <f t="shared" si="2092"/>
        <v>2</v>
      </c>
      <c r="DD453" s="437">
        <f t="shared" si="2070"/>
        <v>2</v>
      </c>
      <c r="DE453" s="437">
        <f t="shared" si="2093"/>
        <v>0</v>
      </c>
      <c r="DF453" s="437">
        <f t="shared" si="2071"/>
        <v>6</v>
      </c>
      <c r="DG453" s="496">
        <f t="shared" si="2072"/>
        <v>6</v>
      </c>
      <c r="DH453" s="496">
        <f t="shared" si="2081"/>
        <v>6</v>
      </c>
      <c r="DI453" s="496">
        <f t="shared" si="2082"/>
        <v>6</v>
      </c>
      <c r="DJ453" s="496">
        <f t="shared" si="2083"/>
        <v>6</v>
      </c>
      <c r="DK453" s="437">
        <f t="shared" si="2084"/>
        <v>6</v>
      </c>
      <c r="DL453" s="633"/>
      <c r="DM453" s="633"/>
      <c r="DO453" s="447" t="e">
        <f t="shared" si="1985"/>
        <v>#VALUE!</v>
      </c>
      <c r="DP453" s="447" t="e">
        <f t="shared" si="1986"/>
        <v>#VALUE!</v>
      </c>
      <c r="DQ453" s="447" t="e">
        <f t="shared" si="1987"/>
        <v>#VALUE!</v>
      </c>
      <c r="DR453" s="447" t="e">
        <f t="shared" si="1988"/>
        <v>#VALUE!</v>
      </c>
      <c r="DS453" s="447" t="e">
        <f t="shared" si="1989"/>
        <v>#VALUE!</v>
      </c>
      <c r="DT453" s="447" t="e">
        <f t="shared" si="1990"/>
        <v>#VALUE!</v>
      </c>
      <c r="DU453" s="447" t="e">
        <f t="shared" si="1991"/>
        <v>#REF!</v>
      </c>
      <c r="DV453" s="447" t="e">
        <f t="shared" si="1992"/>
        <v>#REF!</v>
      </c>
      <c r="DW453" s="447" t="e">
        <f t="shared" si="1993"/>
        <v>#REF!</v>
      </c>
      <c r="DX453" s="447" t="e">
        <f t="shared" si="1994"/>
        <v>#REF!</v>
      </c>
      <c r="DY453" s="447" t="e">
        <f t="shared" si="1995"/>
        <v>#REF!</v>
      </c>
      <c r="DZ453" s="447" t="e">
        <f t="shared" si="1996"/>
        <v>#REF!</v>
      </c>
      <c r="EA453" s="447" t="e">
        <f t="shared" si="1997"/>
        <v>#VALUE!</v>
      </c>
      <c r="EB453" s="447" t="e">
        <f t="shared" si="1998"/>
        <v>#REF!</v>
      </c>
      <c r="EC453" s="447" t="e">
        <f t="shared" si="1999"/>
        <v>#VALUE!</v>
      </c>
      <c r="ED453" s="447" t="e">
        <f t="shared" si="2000"/>
        <v>#REF!</v>
      </c>
      <c r="EE453" s="240" t="e">
        <f t="shared" si="2001"/>
        <v>#REF!</v>
      </c>
    </row>
    <row r="454" spans="1:135" ht="16.5">
      <c r="A454" s="216" t="s">
        <v>1227</v>
      </c>
      <c r="B454" s="216" t="s">
        <v>31</v>
      </c>
      <c r="D454" s="216" t="s">
        <v>1095</v>
      </c>
      <c r="E454" s="216" t="s">
        <v>1040</v>
      </c>
      <c r="F454" s="216" t="s">
        <v>1095</v>
      </c>
      <c r="G454" s="411" t="s">
        <v>1714</v>
      </c>
      <c r="H454" s="239">
        <f t="shared" si="2122"/>
        <v>0</v>
      </c>
      <c r="I454" s="252" t="s">
        <v>1823</v>
      </c>
      <c r="J454" s="523">
        <v>0</v>
      </c>
      <c r="K454" s="524">
        <v>0</v>
      </c>
      <c r="L454" s="239">
        <f t="shared" ref="L454" si="2140">+N454</f>
        <v>0</v>
      </c>
      <c r="M454" s="252" t="s">
        <v>1823</v>
      </c>
      <c r="N454" s="523">
        <v>0</v>
      </c>
      <c r="O454" s="524">
        <v>0</v>
      </c>
      <c r="P454" s="239">
        <f t="shared" si="2124"/>
        <v>0</v>
      </c>
      <c r="Q454" s="242" t="s">
        <v>1823</v>
      </c>
      <c r="R454" s="225">
        <v>1</v>
      </c>
      <c r="S454" s="227">
        <v>0</v>
      </c>
      <c r="T454" s="226">
        <v>2</v>
      </c>
      <c r="U454" s="227">
        <v>0</v>
      </c>
      <c r="V454" s="241">
        <f>+X454</f>
        <v>0</v>
      </c>
      <c r="W454" s="242" t="s">
        <v>1823</v>
      </c>
      <c r="X454" s="239">
        <f>+Z454</f>
        <v>0</v>
      </c>
      <c r="Y454" s="242" t="s">
        <v>1823</v>
      </c>
      <c r="Z454" s="279">
        <v>0</v>
      </c>
      <c r="AA454" s="321">
        <v>0</v>
      </c>
      <c r="AB454" s="489">
        <f t="shared" ref="AB454" si="2141">+Z454</f>
        <v>0</v>
      </c>
      <c r="AC454" s="515" t="s">
        <v>1823</v>
      </c>
      <c r="AD454" s="285">
        <v>0</v>
      </c>
      <c r="AE454" s="321">
        <v>0</v>
      </c>
      <c r="AF454" s="503">
        <f>+AH454</f>
        <v>4</v>
      </c>
      <c r="AG454" s="450" t="s">
        <v>1823</v>
      </c>
      <c r="AH454" s="486">
        <f>+AK454</f>
        <v>4</v>
      </c>
      <c r="AI454" s="450" t="s">
        <v>1823</v>
      </c>
      <c r="AJ454" s="354"/>
      <c r="AK454" s="486">
        <f>+AM454</f>
        <v>4</v>
      </c>
      <c r="AL454" s="450" t="s">
        <v>1823</v>
      </c>
      <c r="AM454" s="225">
        <v>4</v>
      </c>
      <c r="AN454" s="227">
        <v>0</v>
      </c>
      <c r="AO454" s="372">
        <f t="shared" si="2101"/>
        <v>4</v>
      </c>
      <c r="AP454" s="259" t="s">
        <v>1823</v>
      </c>
      <c r="AQ454" s="308">
        <f>+AO454</f>
        <v>4</v>
      </c>
      <c r="AR454" s="259" t="s">
        <v>1823</v>
      </c>
      <c r="AS454" s="337">
        <v>3</v>
      </c>
      <c r="AT454" s="338">
        <v>0</v>
      </c>
      <c r="AU454" s="337">
        <v>6</v>
      </c>
      <c r="AV454" s="338"/>
      <c r="AW454" s="241">
        <f t="shared" ref="AW454" si="2142">+AY454</f>
        <v>6</v>
      </c>
      <c r="AX454" s="242" t="s">
        <v>1823</v>
      </c>
      <c r="AY454" s="241">
        <f t="shared" ref="AY454" si="2143">+BA454</f>
        <v>6</v>
      </c>
      <c r="AZ454" s="242" t="s">
        <v>1823</v>
      </c>
      <c r="BA454" s="241">
        <f t="shared" ref="BA454" si="2144">+BC454</f>
        <v>6</v>
      </c>
      <c r="BB454" s="242" t="s">
        <v>1823</v>
      </c>
      <c r="BC454" s="241">
        <f t="shared" ref="BC454" si="2145">+BE454</f>
        <v>6</v>
      </c>
      <c r="BD454" s="242" t="s">
        <v>1823</v>
      </c>
      <c r="BE454" s="241">
        <f t="shared" ref="BE454" si="2146">+BG454</f>
        <v>6</v>
      </c>
      <c r="BF454" s="242" t="s">
        <v>1823</v>
      </c>
      <c r="BG454" s="241">
        <f t="shared" ref="BG454" si="2147">+BI454</f>
        <v>6</v>
      </c>
      <c r="BH454" s="242" t="s">
        <v>1823</v>
      </c>
      <c r="BI454" s="337">
        <v>6</v>
      </c>
      <c r="BJ454" s="338">
        <v>0</v>
      </c>
      <c r="BK454" s="241">
        <f t="shared" si="2090"/>
        <v>4</v>
      </c>
      <c r="BL454" s="242" t="s">
        <v>1823</v>
      </c>
      <c r="BM454" s="337">
        <v>4</v>
      </c>
      <c r="BN454" s="337">
        <v>0</v>
      </c>
      <c r="BO454" s="356"/>
      <c r="BP454" s="324"/>
      <c r="BQ454" s="325"/>
      <c r="BR454" s="324"/>
      <c r="BS454" s="325"/>
      <c r="BT454" s="324"/>
      <c r="BU454" s="325"/>
      <c r="BV454" s="324">
        <v>6</v>
      </c>
      <c r="BW454" s="325">
        <v>0</v>
      </c>
      <c r="BX454" s="324">
        <v>5</v>
      </c>
      <c r="BY454" s="325">
        <v>0</v>
      </c>
      <c r="BZ454" s="324"/>
      <c r="CA454" s="325"/>
      <c r="CB454" s="250" t="s">
        <v>260</v>
      </c>
      <c r="CC454" s="237" t="s">
        <v>721</v>
      </c>
      <c r="CE454" s="226"/>
      <c r="CF454" s="227"/>
      <c r="CQ454" s="240">
        <f t="shared" si="2103"/>
        <v>4</v>
      </c>
      <c r="CT454" s="437">
        <f t="shared" si="2062"/>
        <v>0</v>
      </c>
      <c r="CU454" s="437">
        <f t="shared" si="2063"/>
        <v>0</v>
      </c>
      <c r="CV454" s="437">
        <f t="shared" si="2064"/>
        <v>0</v>
      </c>
      <c r="CW454" s="437">
        <f t="shared" si="2065"/>
        <v>0</v>
      </c>
      <c r="CX454" s="437">
        <f t="shared" si="2066"/>
        <v>0</v>
      </c>
      <c r="CY454" s="437">
        <f t="shared" si="2091"/>
        <v>1</v>
      </c>
      <c r="CZ454" s="437">
        <f t="shared" si="2067"/>
        <v>2</v>
      </c>
      <c r="DA454" s="437">
        <f t="shared" si="2068"/>
        <v>0</v>
      </c>
      <c r="DB454" s="437">
        <f t="shared" si="2069"/>
        <v>0</v>
      </c>
      <c r="DC454" s="437">
        <f t="shared" si="2092"/>
        <v>0</v>
      </c>
      <c r="DD454" s="437">
        <f t="shared" si="2070"/>
        <v>0</v>
      </c>
      <c r="DE454" s="437">
        <f t="shared" si="2093"/>
        <v>0</v>
      </c>
      <c r="DF454" s="437">
        <f t="shared" si="2071"/>
        <v>4</v>
      </c>
      <c r="DG454" s="496">
        <f t="shared" si="2072"/>
        <v>4</v>
      </c>
      <c r="DH454" s="496">
        <f t="shared" si="2081"/>
        <v>4</v>
      </c>
      <c r="DI454" s="496">
        <f t="shared" si="2082"/>
        <v>4</v>
      </c>
      <c r="DJ454" s="496">
        <f t="shared" si="2083"/>
        <v>4</v>
      </c>
      <c r="DK454" s="437">
        <f t="shared" si="2084"/>
        <v>4</v>
      </c>
      <c r="DL454" s="633"/>
      <c r="DM454" s="633"/>
      <c r="DO454" s="447" t="e">
        <f t="shared" si="1985"/>
        <v>#VALUE!</v>
      </c>
      <c r="DP454" s="447" t="e">
        <f t="shared" si="1986"/>
        <v>#VALUE!</v>
      </c>
      <c r="DQ454" s="447" t="e">
        <f t="shared" si="1987"/>
        <v>#VALUE!</v>
      </c>
      <c r="DR454" s="447" t="e">
        <f t="shared" si="1988"/>
        <v>#VALUE!</v>
      </c>
      <c r="DS454" s="447" t="e">
        <f t="shared" si="1989"/>
        <v>#VALUE!</v>
      </c>
      <c r="DT454" s="447" t="e">
        <f t="shared" si="1990"/>
        <v>#VALUE!</v>
      </c>
      <c r="DU454" s="447" t="e">
        <f t="shared" si="1991"/>
        <v>#REF!</v>
      </c>
      <c r="DV454" s="447" t="e">
        <f t="shared" si="1992"/>
        <v>#REF!</v>
      </c>
      <c r="DW454" s="447" t="e">
        <f t="shared" si="1993"/>
        <v>#REF!</v>
      </c>
      <c r="DX454" s="447" t="e">
        <f t="shared" si="1994"/>
        <v>#REF!</v>
      </c>
      <c r="DY454" s="447" t="e">
        <f t="shared" si="1995"/>
        <v>#REF!</v>
      </c>
      <c r="DZ454" s="447" t="e">
        <f t="shared" si="1996"/>
        <v>#REF!</v>
      </c>
      <c r="EA454" s="447" t="e">
        <f t="shared" si="1997"/>
        <v>#VALUE!</v>
      </c>
      <c r="EB454" s="447" t="e">
        <f t="shared" si="1998"/>
        <v>#REF!</v>
      </c>
      <c r="EC454" s="447" t="e">
        <f t="shared" si="1999"/>
        <v>#VALUE!</v>
      </c>
      <c r="ED454" s="447" t="e">
        <f t="shared" si="2000"/>
        <v>#REF!</v>
      </c>
      <c r="EE454" s="240" t="e">
        <f t="shared" si="2001"/>
        <v>#REF!</v>
      </c>
    </row>
    <row r="455" spans="1:135" ht="16.5">
      <c r="A455" s="51" t="s">
        <v>1232</v>
      </c>
      <c r="B455" s="216" t="s">
        <v>31</v>
      </c>
      <c r="D455" s="216" t="s">
        <v>1095</v>
      </c>
      <c r="E455" s="216" t="s">
        <v>1040</v>
      </c>
      <c r="F455" s="216" t="s">
        <v>1095</v>
      </c>
      <c r="G455" s="411" t="s">
        <v>1574</v>
      </c>
      <c r="H455" s="239">
        <f t="shared" si="2122"/>
        <v>0</v>
      </c>
      <c r="I455" s="252" t="s">
        <v>1823</v>
      </c>
      <c r="J455" s="523">
        <v>0</v>
      </c>
      <c r="K455" s="524">
        <v>0</v>
      </c>
      <c r="L455" s="239">
        <f t="shared" ref="L455" si="2148">+N455</f>
        <v>0</v>
      </c>
      <c r="M455" s="252" t="s">
        <v>1823</v>
      </c>
      <c r="N455" s="523">
        <v>0</v>
      </c>
      <c r="O455" s="524">
        <v>0</v>
      </c>
      <c r="P455" s="239">
        <f t="shared" si="2124"/>
        <v>0</v>
      </c>
      <c r="Q455" s="242" t="s">
        <v>1823</v>
      </c>
      <c r="R455" s="225">
        <v>0</v>
      </c>
      <c r="S455" s="227">
        <v>0</v>
      </c>
      <c r="T455" s="226">
        <v>0</v>
      </c>
      <c r="U455" s="227">
        <v>0</v>
      </c>
      <c r="V455" s="241">
        <f>+X455</f>
        <v>0</v>
      </c>
      <c r="W455" s="242" t="s">
        <v>1823</v>
      </c>
      <c r="X455" s="239">
        <f>+Z455</f>
        <v>0</v>
      </c>
      <c r="Y455" s="242" t="s">
        <v>1823</v>
      </c>
      <c r="Z455" s="279">
        <v>0</v>
      </c>
      <c r="AA455" s="321">
        <v>0</v>
      </c>
      <c r="AB455" s="489">
        <f t="shared" ref="AB455" si="2149">+Z455</f>
        <v>0</v>
      </c>
      <c r="AC455" s="515" t="s">
        <v>1823</v>
      </c>
      <c r="AD455" s="285">
        <v>0</v>
      </c>
      <c r="AE455" s="321">
        <v>0</v>
      </c>
      <c r="AF455" s="503">
        <f>+AH455</f>
        <v>4</v>
      </c>
      <c r="AG455" s="491">
        <f>+AI455</f>
        <v>4</v>
      </c>
      <c r="AH455" s="486">
        <f>+AK455</f>
        <v>4</v>
      </c>
      <c r="AI455" s="716">
        <f>+AK455</f>
        <v>4</v>
      </c>
      <c r="AJ455" s="354"/>
      <c r="AK455" s="486">
        <f>+AM455</f>
        <v>4</v>
      </c>
      <c r="AL455" s="716">
        <f>+AN455</f>
        <v>4</v>
      </c>
      <c r="AM455" s="225">
        <v>4</v>
      </c>
      <c r="AN455" s="227">
        <v>4</v>
      </c>
      <c r="AO455" s="503">
        <f t="shared" si="2101"/>
        <v>4</v>
      </c>
      <c r="AP455" s="716">
        <f>+AN455</f>
        <v>4</v>
      </c>
      <c r="AQ455" s="503">
        <f t="shared" ref="AQ455:AQ456" si="2150">+AO455</f>
        <v>4</v>
      </c>
      <c r="AR455" s="716">
        <f>+AP455</f>
        <v>4</v>
      </c>
      <c r="AS455" s="366">
        <v>15</v>
      </c>
      <c r="AT455" s="338">
        <v>0</v>
      </c>
      <c r="AU455" s="337">
        <v>7</v>
      </c>
      <c r="AV455" s="338">
        <v>0</v>
      </c>
      <c r="AW455" s="241">
        <f t="shared" ref="AW455:AW456" si="2151">+AY455</f>
        <v>7</v>
      </c>
      <c r="AX455" s="242" t="s">
        <v>1823</v>
      </c>
      <c r="AY455" s="241">
        <f t="shared" ref="AY455:AY456" si="2152">+BA455</f>
        <v>7</v>
      </c>
      <c r="AZ455" s="242" t="s">
        <v>1823</v>
      </c>
      <c r="BA455" s="241">
        <f t="shared" ref="BA455:BA456" si="2153">+BC455</f>
        <v>7</v>
      </c>
      <c r="BB455" s="242" t="s">
        <v>1823</v>
      </c>
      <c r="BC455" s="241">
        <f t="shared" ref="BC455:BC456" si="2154">+BE455</f>
        <v>7</v>
      </c>
      <c r="BD455" s="242" t="s">
        <v>1823</v>
      </c>
      <c r="BE455" s="241">
        <f t="shared" ref="BE455:BE456" si="2155">+BG455</f>
        <v>7</v>
      </c>
      <c r="BF455" s="242" t="s">
        <v>1823</v>
      </c>
      <c r="BG455" s="241">
        <f t="shared" ref="BG455:BG456" si="2156">+BI455</f>
        <v>7</v>
      </c>
      <c r="BH455" s="242" t="s">
        <v>1823</v>
      </c>
      <c r="BI455" s="337">
        <v>7</v>
      </c>
      <c r="BJ455" s="338">
        <v>0</v>
      </c>
      <c r="BK455" s="241">
        <f>+BI455</f>
        <v>7</v>
      </c>
      <c r="BL455" s="242" t="s">
        <v>1823</v>
      </c>
      <c r="BM455" s="337">
        <v>7</v>
      </c>
      <c r="BN455" s="337">
        <v>0</v>
      </c>
      <c r="BO455" s="356"/>
      <c r="BP455" s="324"/>
      <c r="BQ455" s="325"/>
      <c r="BR455" s="324"/>
      <c r="BS455" s="325"/>
      <c r="BT455" s="324"/>
      <c r="BU455" s="325"/>
      <c r="BV455" s="324">
        <v>15</v>
      </c>
      <c r="BW455" s="325"/>
      <c r="BX455" s="324">
        <v>8</v>
      </c>
      <c r="BY455" s="325">
        <v>0</v>
      </c>
      <c r="BZ455" s="324"/>
      <c r="CA455" s="325"/>
      <c r="CB455" s="250" t="s">
        <v>260</v>
      </c>
      <c r="CC455" s="237" t="s">
        <v>716</v>
      </c>
      <c r="CE455" s="226"/>
      <c r="CF455" s="227"/>
      <c r="CQ455" s="240">
        <f t="shared" si="2103"/>
        <v>4</v>
      </c>
      <c r="CT455" s="437">
        <f t="shared" si="2062"/>
        <v>0</v>
      </c>
      <c r="CU455" s="437">
        <f t="shared" si="2063"/>
        <v>0</v>
      </c>
      <c r="CV455" s="437">
        <f t="shared" si="2064"/>
        <v>0</v>
      </c>
      <c r="CW455" s="437">
        <f t="shared" si="2065"/>
        <v>0</v>
      </c>
      <c r="CX455" s="437">
        <f t="shared" si="2066"/>
        <v>0</v>
      </c>
      <c r="CY455" s="437">
        <f t="shared" si="2091"/>
        <v>0</v>
      </c>
      <c r="CZ455" s="437">
        <f t="shared" si="2067"/>
        <v>0</v>
      </c>
      <c r="DA455" s="437">
        <f t="shared" si="2068"/>
        <v>0</v>
      </c>
      <c r="DB455" s="437">
        <f t="shared" si="2069"/>
        <v>0</v>
      </c>
      <c r="DC455" s="437">
        <f t="shared" si="2092"/>
        <v>0</v>
      </c>
      <c r="DD455" s="437">
        <f t="shared" si="2070"/>
        <v>0</v>
      </c>
      <c r="DE455" s="437">
        <f t="shared" si="2093"/>
        <v>0</v>
      </c>
      <c r="DF455" s="437">
        <f t="shared" si="2071"/>
        <v>8</v>
      </c>
      <c r="DG455" s="496">
        <f t="shared" si="2072"/>
        <v>8</v>
      </c>
      <c r="DH455" s="496">
        <f t="shared" si="2081"/>
        <v>8</v>
      </c>
      <c r="DI455" s="496">
        <f t="shared" si="2082"/>
        <v>8</v>
      </c>
      <c r="DJ455" s="496">
        <f t="shared" si="2083"/>
        <v>8</v>
      </c>
      <c r="DK455" s="437">
        <f t="shared" si="2084"/>
        <v>8</v>
      </c>
      <c r="DL455" s="633"/>
      <c r="DM455" s="633"/>
      <c r="DO455" s="447" t="e">
        <f t="shared" si="1985"/>
        <v>#VALUE!</v>
      </c>
      <c r="DP455" s="447" t="e">
        <f t="shared" si="1986"/>
        <v>#VALUE!</v>
      </c>
      <c r="DQ455" s="447" t="e">
        <f t="shared" si="1987"/>
        <v>#VALUE!</v>
      </c>
      <c r="DR455" s="447" t="e">
        <f t="shared" si="1988"/>
        <v>#VALUE!</v>
      </c>
      <c r="DS455" s="447" t="e">
        <f t="shared" si="1989"/>
        <v>#VALUE!</v>
      </c>
      <c r="DT455" s="447" t="e">
        <f t="shared" si="1990"/>
        <v>#VALUE!</v>
      </c>
      <c r="DU455" s="447" t="e">
        <f t="shared" si="1991"/>
        <v>#REF!</v>
      </c>
      <c r="DV455" s="447" t="e">
        <f t="shared" si="1992"/>
        <v>#REF!</v>
      </c>
      <c r="DW455" s="447" t="e">
        <f t="shared" si="1993"/>
        <v>#REF!</v>
      </c>
      <c r="DX455" s="447" t="e">
        <f t="shared" si="1994"/>
        <v>#REF!</v>
      </c>
      <c r="DY455" s="447" t="e">
        <f t="shared" si="1995"/>
        <v>#REF!</v>
      </c>
      <c r="DZ455" s="447" t="e">
        <f t="shared" si="1996"/>
        <v>#REF!</v>
      </c>
      <c r="EA455" s="447" t="e">
        <f t="shared" si="1997"/>
        <v>#VALUE!</v>
      </c>
      <c r="EB455" s="447" t="e">
        <f t="shared" si="1998"/>
        <v>#REF!</v>
      </c>
      <c r="EC455" s="447" t="e">
        <f t="shared" si="1999"/>
        <v>#VALUE!</v>
      </c>
      <c r="ED455" s="447" t="e">
        <f t="shared" si="2000"/>
        <v>#REF!</v>
      </c>
      <c r="EE455" s="240" t="e">
        <f t="shared" si="2001"/>
        <v>#REF!</v>
      </c>
    </row>
    <row r="456" spans="1:135" ht="16.5">
      <c r="A456" s="51" t="s">
        <v>1472</v>
      </c>
      <c r="B456" s="216" t="s">
        <v>31</v>
      </c>
      <c r="D456" s="51" t="s">
        <v>1095</v>
      </c>
      <c r="E456" s="216" t="s">
        <v>1040</v>
      </c>
      <c r="F456" s="216" t="s">
        <v>1095</v>
      </c>
      <c r="G456" s="411" t="s">
        <v>131</v>
      </c>
      <c r="H456" s="239">
        <f t="shared" si="2122"/>
        <v>11</v>
      </c>
      <c r="I456" s="239">
        <f>+K456</f>
        <v>3</v>
      </c>
      <c r="J456" s="523">
        <v>11</v>
      </c>
      <c r="K456" s="524">
        <v>3</v>
      </c>
      <c r="L456" s="558">
        <f>+J456</f>
        <v>11</v>
      </c>
      <c r="M456" s="558">
        <f>+K456</f>
        <v>3</v>
      </c>
      <c r="N456" s="523">
        <v>3</v>
      </c>
      <c r="O456" s="524">
        <v>6</v>
      </c>
      <c r="P456" s="442">
        <f>+R456</f>
        <v>12</v>
      </c>
      <c r="Q456" s="444">
        <f>+S456</f>
        <v>5</v>
      </c>
      <c r="R456" s="225">
        <v>12</v>
      </c>
      <c r="S456" s="227">
        <v>5</v>
      </c>
      <c r="T456" s="226">
        <v>12</v>
      </c>
      <c r="U456" s="227">
        <v>5</v>
      </c>
      <c r="V456" s="441">
        <f>+X456</f>
        <v>15</v>
      </c>
      <c r="W456" s="444">
        <f>+Y456</f>
        <v>6</v>
      </c>
      <c r="X456" s="441">
        <f>+Z456</f>
        <v>15</v>
      </c>
      <c r="Y456" s="444">
        <f>+AA456</f>
        <v>6</v>
      </c>
      <c r="Z456" s="279">
        <v>15</v>
      </c>
      <c r="AA456" s="321">
        <v>6</v>
      </c>
      <c r="AB456" s="400">
        <f t="shared" ref="AB456:AB461" si="2157">+Z456</f>
        <v>15</v>
      </c>
      <c r="AC456" s="517">
        <f>+AE456</f>
        <v>6</v>
      </c>
      <c r="AD456" s="283">
        <v>14</v>
      </c>
      <c r="AE456" s="321">
        <v>6</v>
      </c>
      <c r="AF456" s="400">
        <f>+AH456</f>
        <v>16</v>
      </c>
      <c r="AG456" s="512">
        <f>+AI456</f>
        <v>5</v>
      </c>
      <c r="AH456" s="400">
        <f>+AK456</f>
        <v>16</v>
      </c>
      <c r="AI456" s="512">
        <f>+AL456</f>
        <v>5</v>
      </c>
      <c r="AJ456" s="354"/>
      <c r="AK456" s="308">
        <f>+AM456</f>
        <v>16</v>
      </c>
      <c r="AL456" s="328">
        <f>+AN456</f>
        <v>5</v>
      </c>
      <c r="AM456" s="225">
        <v>16</v>
      </c>
      <c r="AN456" s="227">
        <v>5</v>
      </c>
      <c r="AO456" s="503">
        <f t="shared" ref="AO456" si="2158">+AM456</f>
        <v>16</v>
      </c>
      <c r="AP456" s="716">
        <f>+AN456</f>
        <v>5</v>
      </c>
      <c r="AQ456" s="503">
        <f t="shared" si="2150"/>
        <v>16</v>
      </c>
      <c r="AR456" s="716">
        <f>+AP456</f>
        <v>5</v>
      </c>
      <c r="AS456" s="337">
        <v>12</v>
      </c>
      <c r="AT456" s="338">
        <v>0</v>
      </c>
      <c r="AU456" s="337">
        <v>10</v>
      </c>
      <c r="AV456" s="338">
        <v>0</v>
      </c>
      <c r="AW456" s="241">
        <f t="shared" si="2151"/>
        <v>10</v>
      </c>
      <c r="AX456" s="242" t="s">
        <v>1823</v>
      </c>
      <c r="AY456" s="241">
        <f t="shared" si="2152"/>
        <v>10</v>
      </c>
      <c r="AZ456" s="242" t="s">
        <v>1823</v>
      </c>
      <c r="BA456" s="241">
        <f t="shared" si="2153"/>
        <v>10</v>
      </c>
      <c r="BB456" s="242" t="s">
        <v>1823</v>
      </c>
      <c r="BC456" s="241">
        <f t="shared" si="2154"/>
        <v>10</v>
      </c>
      <c r="BD456" s="242" t="s">
        <v>1823</v>
      </c>
      <c r="BE456" s="241">
        <f t="shared" si="2155"/>
        <v>10</v>
      </c>
      <c r="BF456" s="242" t="s">
        <v>1823</v>
      </c>
      <c r="BG456" s="241">
        <f t="shared" si="2156"/>
        <v>10</v>
      </c>
      <c r="BH456" s="242" t="s">
        <v>1823</v>
      </c>
      <c r="BI456" s="337">
        <v>10</v>
      </c>
      <c r="BJ456" s="338">
        <v>0</v>
      </c>
      <c r="BK456" s="241">
        <f>+BI456</f>
        <v>10</v>
      </c>
      <c r="BL456" s="242" t="s">
        <v>1823</v>
      </c>
      <c r="BM456" s="337">
        <v>6</v>
      </c>
      <c r="BN456" s="337"/>
      <c r="BO456" s="356"/>
      <c r="BP456" s="324"/>
      <c r="BQ456" s="325"/>
      <c r="BR456" s="324"/>
      <c r="BS456" s="325"/>
      <c r="BT456" s="324"/>
      <c r="BU456" s="325"/>
      <c r="BV456" s="324">
        <v>10</v>
      </c>
      <c r="BW456" s="325"/>
      <c r="BX456" s="324">
        <v>4</v>
      </c>
      <c r="BY456" s="325"/>
      <c r="BZ456" s="324"/>
      <c r="CA456" s="325"/>
      <c r="CB456" s="250" t="s">
        <v>469</v>
      </c>
      <c r="CC456" s="238" t="s">
        <v>714</v>
      </c>
      <c r="CD456" s="238"/>
      <c r="CE456" s="226"/>
      <c r="CF456" s="227"/>
      <c r="CQ456" s="240">
        <f t="shared" si="2103"/>
        <v>16</v>
      </c>
      <c r="CT456" s="437">
        <f t="shared" si="2062"/>
        <v>14</v>
      </c>
      <c r="CU456" s="437">
        <f t="shared" si="2063"/>
        <v>14</v>
      </c>
      <c r="CV456" s="437">
        <f t="shared" si="2064"/>
        <v>14</v>
      </c>
      <c r="CW456" s="437">
        <f t="shared" si="2065"/>
        <v>9</v>
      </c>
      <c r="CX456" s="437">
        <f t="shared" si="2066"/>
        <v>17</v>
      </c>
      <c r="CY456" s="437">
        <f t="shared" si="2091"/>
        <v>17</v>
      </c>
      <c r="CZ456" s="437">
        <f t="shared" si="2067"/>
        <v>17</v>
      </c>
      <c r="DA456" s="437">
        <f t="shared" si="2068"/>
        <v>21</v>
      </c>
      <c r="DB456" s="437">
        <f t="shared" si="2069"/>
        <v>21</v>
      </c>
      <c r="DC456" s="437">
        <f t="shared" si="2092"/>
        <v>21</v>
      </c>
      <c r="DD456" s="437">
        <f t="shared" si="2070"/>
        <v>21</v>
      </c>
      <c r="DE456" s="437">
        <f t="shared" si="2093"/>
        <v>20</v>
      </c>
      <c r="DF456" s="437">
        <f t="shared" si="2071"/>
        <v>21</v>
      </c>
      <c r="DG456" s="496">
        <f t="shared" si="2072"/>
        <v>21</v>
      </c>
      <c r="DH456" s="496">
        <f t="shared" si="2081"/>
        <v>21</v>
      </c>
      <c r="DI456" s="496">
        <f t="shared" si="2082"/>
        <v>21</v>
      </c>
      <c r="DJ456" s="496">
        <f t="shared" si="2083"/>
        <v>21</v>
      </c>
      <c r="DK456" s="437">
        <f t="shared" si="2084"/>
        <v>21</v>
      </c>
      <c r="DL456" s="633"/>
      <c r="DM456" s="633"/>
      <c r="DO456" s="447" t="e">
        <f t="shared" si="1985"/>
        <v>#VALUE!</v>
      </c>
      <c r="DP456" s="447" t="e">
        <f t="shared" si="1986"/>
        <v>#VALUE!</v>
      </c>
      <c r="DQ456" s="447" t="e">
        <f t="shared" si="1987"/>
        <v>#VALUE!</v>
      </c>
      <c r="DR456" s="447" t="e">
        <f t="shared" si="1988"/>
        <v>#VALUE!</v>
      </c>
      <c r="DS456" s="447" t="e">
        <f t="shared" si="1989"/>
        <v>#VALUE!</v>
      </c>
      <c r="DT456" s="447" t="e">
        <f t="shared" si="1990"/>
        <v>#VALUE!</v>
      </c>
      <c r="DU456" s="447" t="e">
        <f t="shared" si="1991"/>
        <v>#REF!</v>
      </c>
      <c r="DV456" s="447" t="e">
        <f t="shared" si="1992"/>
        <v>#REF!</v>
      </c>
      <c r="DW456" s="447" t="e">
        <f t="shared" si="1993"/>
        <v>#REF!</v>
      </c>
      <c r="DX456" s="447" t="e">
        <f t="shared" si="1994"/>
        <v>#REF!</v>
      </c>
      <c r="DY456" s="447" t="e">
        <f t="shared" si="1995"/>
        <v>#REF!</v>
      </c>
      <c r="DZ456" s="447" t="e">
        <f t="shared" si="1996"/>
        <v>#REF!</v>
      </c>
      <c r="EA456" s="447" t="e">
        <f t="shared" si="1997"/>
        <v>#VALUE!</v>
      </c>
      <c r="EB456" s="447" t="e">
        <f t="shared" si="1998"/>
        <v>#REF!</v>
      </c>
      <c r="EC456" s="447" t="e">
        <f t="shared" si="1999"/>
        <v>#VALUE!</v>
      </c>
      <c r="ED456" s="447" t="e">
        <f t="shared" si="2000"/>
        <v>#REF!</v>
      </c>
      <c r="EE456" s="240" t="e">
        <f t="shared" si="2001"/>
        <v>#REF!</v>
      </c>
    </row>
    <row r="457" spans="1:135" ht="16.5">
      <c r="A457" s="216" t="s">
        <v>1227</v>
      </c>
      <c r="B457" s="216" t="s">
        <v>31</v>
      </c>
      <c r="D457" s="216" t="s">
        <v>1095</v>
      </c>
      <c r="E457" s="216" t="s">
        <v>1040</v>
      </c>
      <c r="F457" s="216" t="s">
        <v>1095</v>
      </c>
      <c r="G457" s="223" t="s">
        <v>127</v>
      </c>
      <c r="H457" s="239">
        <f t="shared" si="2122"/>
        <v>19</v>
      </c>
      <c r="I457" s="252" t="s">
        <v>1823</v>
      </c>
      <c r="J457" s="523">
        <v>19</v>
      </c>
      <c r="K457" s="524">
        <v>0</v>
      </c>
      <c r="L457" s="239">
        <f>+N457</f>
        <v>19</v>
      </c>
      <c r="M457" s="252" t="s">
        <v>1823</v>
      </c>
      <c r="N457" s="523">
        <v>19</v>
      </c>
      <c r="O457" s="524">
        <v>0</v>
      </c>
      <c r="P457" s="558">
        <f t="shared" si="2124"/>
        <v>19</v>
      </c>
      <c r="Q457" s="559" t="s">
        <v>1823</v>
      </c>
      <c r="R457" s="225">
        <v>14</v>
      </c>
      <c r="S457" s="227">
        <v>0</v>
      </c>
      <c r="T457" s="226">
        <v>9</v>
      </c>
      <c r="U457" s="227">
        <v>0</v>
      </c>
      <c r="V457" s="241">
        <f>+AB457</f>
        <v>0</v>
      </c>
      <c r="W457" s="242" t="s">
        <v>1823</v>
      </c>
      <c r="X457" s="241">
        <f>+AD457</f>
        <v>0</v>
      </c>
      <c r="Y457" s="242" t="s">
        <v>1823</v>
      </c>
      <c r="Z457" s="279">
        <v>0</v>
      </c>
      <c r="AA457" s="321">
        <v>0</v>
      </c>
      <c r="AB457" s="400">
        <f>+AH457</f>
        <v>0</v>
      </c>
      <c r="AC457" s="490" t="s">
        <v>1823</v>
      </c>
      <c r="AD457" s="285">
        <v>0</v>
      </c>
      <c r="AE457" s="321">
        <v>0</v>
      </c>
      <c r="AF457" s="516">
        <f t="shared" ref="AF457" si="2159">+AD457</f>
        <v>0</v>
      </c>
      <c r="AG457" s="515" t="s">
        <v>1823</v>
      </c>
      <c r="AH457" s="489">
        <f t="shared" ref="AH457:AH460" si="2160">+AF457</f>
        <v>0</v>
      </c>
      <c r="AI457" s="515" t="s">
        <v>1823</v>
      </c>
      <c r="AJ457" s="354"/>
      <c r="AK457" s="308">
        <f t="shared" ref="AK457:AK467" si="2161">+AH457</f>
        <v>0</v>
      </c>
      <c r="AL457" s="259" t="s">
        <v>1823</v>
      </c>
      <c r="AM457" s="225">
        <v>0</v>
      </c>
      <c r="AN457" s="227">
        <v>0</v>
      </c>
      <c r="AO457" s="637">
        <f t="shared" si="2101"/>
        <v>0</v>
      </c>
      <c r="AP457" s="566" t="s">
        <v>1823</v>
      </c>
      <c r="AQ457" s="638">
        <f>+AS457</f>
        <v>0</v>
      </c>
      <c r="AR457" s="566" t="s">
        <v>1823</v>
      </c>
      <c r="AS457" s="337">
        <v>0</v>
      </c>
      <c r="AT457" s="338">
        <v>0</v>
      </c>
      <c r="AU457" s="337">
        <v>0</v>
      </c>
      <c r="AV457" s="338">
        <v>0</v>
      </c>
      <c r="AW457" s="241">
        <f t="shared" ref="AW457" si="2162">+AY457</f>
        <v>0</v>
      </c>
      <c r="AX457" s="242" t="s">
        <v>1823</v>
      </c>
      <c r="AY457" s="241">
        <f t="shared" ref="AY457" si="2163">+BA457</f>
        <v>0</v>
      </c>
      <c r="AZ457" s="242" t="s">
        <v>1823</v>
      </c>
      <c r="BA457" s="241">
        <f t="shared" ref="BA457" si="2164">+BC457</f>
        <v>0</v>
      </c>
      <c r="BB457" s="242" t="s">
        <v>1823</v>
      </c>
      <c r="BC457" s="241">
        <f t="shared" ref="BC457" si="2165">+BE457</f>
        <v>0</v>
      </c>
      <c r="BD457" s="242" t="s">
        <v>1823</v>
      </c>
      <c r="BE457" s="241">
        <f t="shared" ref="BE457" si="2166">+BG457</f>
        <v>0</v>
      </c>
      <c r="BF457" s="242" t="s">
        <v>1823</v>
      </c>
      <c r="BG457" s="241">
        <v>0</v>
      </c>
      <c r="BH457" s="242" t="s">
        <v>1823</v>
      </c>
      <c r="BI457" s="337">
        <v>2</v>
      </c>
      <c r="BJ457" s="338">
        <v>0</v>
      </c>
      <c r="BK457" s="241">
        <f>+BI457</f>
        <v>2</v>
      </c>
      <c r="BL457" s="242" t="s">
        <v>1823</v>
      </c>
      <c r="BM457" s="337">
        <v>3</v>
      </c>
      <c r="BN457" s="337">
        <v>0</v>
      </c>
      <c r="BO457" s="356"/>
      <c r="BP457" s="324"/>
      <c r="BQ457" s="325"/>
      <c r="BR457" s="324"/>
      <c r="BS457" s="325"/>
      <c r="BT457" s="324"/>
      <c r="BU457" s="325"/>
      <c r="BV457" s="324">
        <v>0</v>
      </c>
      <c r="BW457" s="325"/>
      <c r="BX457" s="324"/>
      <c r="BY457" s="325"/>
      <c r="BZ457" s="324"/>
      <c r="CA457" s="325"/>
      <c r="CB457" s="250" t="s">
        <v>262</v>
      </c>
      <c r="CC457" s="238" t="s">
        <v>714</v>
      </c>
      <c r="CE457" s="226"/>
      <c r="CF457" s="227"/>
      <c r="CQ457" s="240">
        <f t="shared" si="2103"/>
        <v>19</v>
      </c>
      <c r="CT457" s="437">
        <f t="shared" si="2062"/>
        <v>19</v>
      </c>
      <c r="CU457" s="437">
        <f t="shared" si="2063"/>
        <v>19</v>
      </c>
      <c r="CV457" s="437">
        <f t="shared" si="2064"/>
        <v>19</v>
      </c>
      <c r="CW457" s="437">
        <f t="shared" si="2065"/>
        <v>19</v>
      </c>
      <c r="CX457" s="437">
        <f t="shared" si="2066"/>
        <v>19</v>
      </c>
      <c r="CY457" s="437">
        <f t="shared" si="2091"/>
        <v>14</v>
      </c>
      <c r="CZ457" s="437">
        <f t="shared" si="2067"/>
        <v>9</v>
      </c>
      <c r="DA457" s="437">
        <f t="shared" si="2068"/>
        <v>0</v>
      </c>
      <c r="DB457" s="437">
        <f t="shared" si="2069"/>
        <v>0</v>
      </c>
      <c r="DC457" s="437">
        <f t="shared" si="2092"/>
        <v>0</v>
      </c>
      <c r="DD457" s="437">
        <f t="shared" si="2070"/>
        <v>0</v>
      </c>
      <c r="DE457" s="437">
        <f t="shared" si="2093"/>
        <v>0</v>
      </c>
      <c r="DF457" s="437">
        <f t="shared" si="2071"/>
        <v>0</v>
      </c>
      <c r="DG457" s="496">
        <f t="shared" si="2072"/>
        <v>0</v>
      </c>
      <c r="DH457" s="496">
        <f t="shared" si="2081"/>
        <v>0</v>
      </c>
      <c r="DI457" s="496">
        <f t="shared" si="2082"/>
        <v>0</v>
      </c>
      <c r="DJ457" s="496">
        <f t="shared" si="2083"/>
        <v>0</v>
      </c>
      <c r="DK457" s="437">
        <f t="shared" si="2084"/>
        <v>0</v>
      </c>
      <c r="DL457" s="633"/>
      <c r="DM457" s="633"/>
      <c r="DO457" s="447" t="e">
        <f t="shared" si="1985"/>
        <v>#VALUE!</v>
      </c>
      <c r="DP457" s="447" t="e">
        <f t="shared" si="1986"/>
        <v>#VALUE!</v>
      </c>
      <c r="DQ457" s="447" t="e">
        <f t="shared" si="1987"/>
        <v>#VALUE!</v>
      </c>
      <c r="DR457" s="447" t="e">
        <f t="shared" si="1988"/>
        <v>#VALUE!</v>
      </c>
      <c r="DS457" s="447" t="e">
        <f t="shared" si="1989"/>
        <v>#VALUE!</v>
      </c>
      <c r="DT457" s="447" t="e">
        <f t="shared" si="1990"/>
        <v>#VALUE!</v>
      </c>
      <c r="DU457" s="447" t="e">
        <f t="shared" si="1991"/>
        <v>#REF!</v>
      </c>
      <c r="DV457" s="447" t="e">
        <f t="shared" si="1992"/>
        <v>#REF!</v>
      </c>
      <c r="DW457" s="447" t="e">
        <f t="shared" si="1993"/>
        <v>#REF!</v>
      </c>
      <c r="DX457" s="447" t="e">
        <f t="shared" si="1994"/>
        <v>#REF!</v>
      </c>
      <c r="DY457" s="447" t="e">
        <f t="shared" si="1995"/>
        <v>#REF!</v>
      </c>
      <c r="DZ457" s="447" t="e">
        <f t="shared" si="1996"/>
        <v>#REF!</v>
      </c>
      <c r="EA457" s="447" t="e">
        <f t="shared" si="1997"/>
        <v>#VALUE!</v>
      </c>
      <c r="EB457" s="447" t="e">
        <f t="shared" si="1998"/>
        <v>#REF!</v>
      </c>
      <c r="EC457" s="447" t="e">
        <f t="shared" si="1999"/>
        <v>#VALUE!</v>
      </c>
      <c r="ED457" s="447" t="e">
        <f t="shared" si="2000"/>
        <v>#REF!</v>
      </c>
      <c r="EE457" s="240" t="e">
        <f t="shared" si="2001"/>
        <v>#REF!</v>
      </c>
    </row>
    <row r="458" spans="1:135" ht="16.5">
      <c r="A458" s="51" t="s">
        <v>1472</v>
      </c>
      <c r="B458" s="216" t="s">
        <v>31</v>
      </c>
      <c r="D458" s="216" t="s">
        <v>1095</v>
      </c>
      <c r="E458" s="216" t="s">
        <v>1040</v>
      </c>
      <c r="F458" s="216" t="s">
        <v>1095</v>
      </c>
      <c r="G458" s="411" t="s">
        <v>128</v>
      </c>
      <c r="H458" s="239">
        <f t="shared" si="2122"/>
        <v>30</v>
      </c>
      <c r="I458" s="239">
        <f>+K458</f>
        <v>2</v>
      </c>
      <c r="J458" s="523">
        <v>30</v>
      </c>
      <c r="K458" s="524">
        <v>2</v>
      </c>
      <c r="L458" s="558">
        <f>+J458</f>
        <v>30</v>
      </c>
      <c r="M458" s="558">
        <f>+K458</f>
        <v>2</v>
      </c>
      <c r="N458" s="523">
        <v>23</v>
      </c>
      <c r="O458" s="524">
        <v>7</v>
      </c>
      <c r="P458" s="442">
        <f t="shared" si="2124"/>
        <v>23</v>
      </c>
      <c r="Q458" s="444">
        <f>+O458</f>
        <v>7</v>
      </c>
      <c r="R458" s="225">
        <v>19</v>
      </c>
      <c r="S458" s="227">
        <v>2</v>
      </c>
      <c r="T458" s="226">
        <v>23</v>
      </c>
      <c r="U458" s="227">
        <v>1</v>
      </c>
      <c r="V458" s="441">
        <f>+T458</f>
        <v>23</v>
      </c>
      <c r="W458" s="444">
        <f>+U458</f>
        <v>1</v>
      </c>
      <c r="X458" s="441">
        <f>+V458</f>
        <v>23</v>
      </c>
      <c r="Y458" s="444">
        <f>+W458</f>
        <v>1</v>
      </c>
      <c r="Z458" s="279">
        <v>8</v>
      </c>
      <c r="AA458" s="321">
        <v>1</v>
      </c>
      <c r="AB458" s="441">
        <f>+AD458</f>
        <v>18</v>
      </c>
      <c r="AC458" s="444">
        <f>+AE458</f>
        <v>1</v>
      </c>
      <c r="AD458" s="285">
        <v>18</v>
      </c>
      <c r="AE458" s="321">
        <v>1</v>
      </c>
      <c r="AF458" s="486">
        <f>+AH458</f>
        <v>21</v>
      </c>
      <c r="AG458" s="450" t="s">
        <v>1823</v>
      </c>
      <c r="AH458" s="486">
        <f>+AK458</f>
        <v>21</v>
      </c>
      <c r="AI458" s="450" t="s">
        <v>1823</v>
      </c>
      <c r="AJ458" s="354"/>
      <c r="AK458" s="486">
        <f>+AM458</f>
        <v>21</v>
      </c>
      <c r="AL458" s="450" t="s">
        <v>1823</v>
      </c>
      <c r="AM458" s="225">
        <v>21</v>
      </c>
      <c r="AN458" s="227">
        <v>0</v>
      </c>
      <c r="AO458" s="637">
        <f t="shared" si="2101"/>
        <v>21</v>
      </c>
      <c r="AP458" s="566" t="s">
        <v>1823</v>
      </c>
      <c r="AQ458" s="638">
        <f>+AO458</f>
        <v>21</v>
      </c>
      <c r="AR458" s="566" t="s">
        <v>1823</v>
      </c>
      <c r="AS458" s="337">
        <v>0</v>
      </c>
      <c r="AT458" s="338">
        <v>0</v>
      </c>
      <c r="AU458" s="337">
        <v>0</v>
      </c>
      <c r="AV458" s="338">
        <v>0</v>
      </c>
      <c r="AW458" s="241">
        <f t="shared" ref="AW458" si="2167">+AY458</f>
        <v>0</v>
      </c>
      <c r="AX458" s="242" t="s">
        <v>1823</v>
      </c>
      <c r="AY458" s="241">
        <f t="shared" ref="AY458" si="2168">+BA458</f>
        <v>0</v>
      </c>
      <c r="AZ458" s="242" t="s">
        <v>1823</v>
      </c>
      <c r="BA458" s="241">
        <f t="shared" ref="BA458" si="2169">+BC458</f>
        <v>0</v>
      </c>
      <c r="BB458" s="242" t="s">
        <v>1823</v>
      </c>
      <c r="BC458" s="241">
        <f t="shared" ref="BC458" si="2170">+BE458</f>
        <v>0</v>
      </c>
      <c r="BD458" s="242" t="s">
        <v>1823</v>
      </c>
      <c r="BE458" s="241">
        <f t="shared" ref="BE458" si="2171">+BG458</f>
        <v>0</v>
      </c>
      <c r="BF458" s="242" t="s">
        <v>1823</v>
      </c>
      <c r="BG458" s="241">
        <v>0</v>
      </c>
      <c r="BH458" s="242" t="s">
        <v>1823</v>
      </c>
      <c r="BI458" s="337">
        <v>5</v>
      </c>
      <c r="BJ458" s="338">
        <v>0</v>
      </c>
      <c r="BK458" s="241">
        <f>+BI458</f>
        <v>5</v>
      </c>
      <c r="BL458" s="242" t="s">
        <v>1823</v>
      </c>
      <c r="BM458" s="337">
        <v>2</v>
      </c>
      <c r="BN458" s="337">
        <v>0</v>
      </c>
      <c r="BO458" s="356"/>
      <c r="BP458" s="324"/>
      <c r="BQ458" s="325"/>
      <c r="BR458" s="324"/>
      <c r="BS458" s="325"/>
      <c r="BT458" s="324"/>
      <c r="BU458" s="325"/>
      <c r="BV458" s="324"/>
      <c r="BW458" s="325"/>
      <c r="BX458" s="324">
        <v>16</v>
      </c>
      <c r="BY458" s="325"/>
      <c r="BZ458" s="324"/>
      <c r="CA458" s="325"/>
      <c r="CB458" s="250" t="s">
        <v>262</v>
      </c>
      <c r="CC458" s="238" t="s">
        <v>714</v>
      </c>
      <c r="CD458" s="238"/>
      <c r="CE458" s="226"/>
      <c r="CF458" s="227"/>
      <c r="CQ458" s="240">
        <f t="shared" si="2103"/>
        <v>30</v>
      </c>
      <c r="CT458" s="437">
        <f t="shared" si="2062"/>
        <v>32</v>
      </c>
      <c r="CU458" s="437">
        <f t="shared" si="2063"/>
        <v>32</v>
      </c>
      <c r="CV458" s="437">
        <f t="shared" si="2064"/>
        <v>32</v>
      </c>
      <c r="CW458" s="437">
        <f t="shared" si="2065"/>
        <v>30</v>
      </c>
      <c r="CX458" s="437">
        <f t="shared" si="2066"/>
        <v>30</v>
      </c>
      <c r="CY458" s="437">
        <f t="shared" si="2091"/>
        <v>21</v>
      </c>
      <c r="CZ458" s="437">
        <f t="shared" si="2067"/>
        <v>24</v>
      </c>
      <c r="DA458" s="437">
        <f t="shared" si="2068"/>
        <v>24</v>
      </c>
      <c r="DB458" s="437">
        <f t="shared" si="2069"/>
        <v>24</v>
      </c>
      <c r="DC458" s="437">
        <f t="shared" si="2092"/>
        <v>9</v>
      </c>
      <c r="DD458" s="437">
        <f t="shared" si="2070"/>
        <v>19</v>
      </c>
      <c r="DE458" s="437">
        <f t="shared" si="2093"/>
        <v>19</v>
      </c>
      <c r="DF458" s="437">
        <f t="shared" si="2071"/>
        <v>21</v>
      </c>
      <c r="DG458" s="496">
        <f t="shared" si="2072"/>
        <v>21</v>
      </c>
      <c r="DH458" s="496">
        <f t="shared" si="2081"/>
        <v>21</v>
      </c>
      <c r="DI458" s="496">
        <f t="shared" si="2082"/>
        <v>21</v>
      </c>
      <c r="DJ458" s="496">
        <f t="shared" si="2083"/>
        <v>21</v>
      </c>
      <c r="DK458" s="437">
        <f t="shared" si="2084"/>
        <v>21</v>
      </c>
      <c r="DL458" s="633"/>
      <c r="DM458" s="633"/>
      <c r="DO458" s="447" t="e">
        <f t="shared" si="1985"/>
        <v>#VALUE!</v>
      </c>
      <c r="DP458" s="447" t="e">
        <f t="shared" si="1986"/>
        <v>#VALUE!</v>
      </c>
      <c r="DQ458" s="447" t="e">
        <f t="shared" si="1987"/>
        <v>#VALUE!</v>
      </c>
      <c r="DR458" s="447" t="e">
        <f t="shared" si="1988"/>
        <v>#VALUE!</v>
      </c>
      <c r="DS458" s="447" t="e">
        <f t="shared" si="1989"/>
        <v>#VALUE!</v>
      </c>
      <c r="DT458" s="447" t="e">
        <f t="shared" si="1990"/>
        <v>#VALUE!</v>
      </c>
      <c r="DU458" s="447" t="e">
        <f t="shared" si="1991"/>
        <v>#REF!</v>
      </c>
      <c r="DV458" s="447" t="e">
        <f t="shared" si="1992"/>
        <v>#REF!</v>
      </c>
      <c r="DW458" s="447" t="e">
        <f t="shared" si="1993"/>
        <v>#REF!</v>
      </c>
      <c r="DX458" s="447" t="e">
        <f t="shared" si="1994"/>
        <v>#REF!</v>
      </c>
      <c r="DY458" s="447" t="e">
        <f t="shared" si="1995"/>
        <v>#REF!</v>
      </c>
      <c r="DZ458" s="447" t="e">
        <f t="shared" si="1996"/>
        <v>#REF!</v>
      </c>
      <c r="EA458" s="447" t="e">
        <f t="shared" si="1997"/>
        <v>#VALUE!</v>
      </c>
      <c r="EB458" s="447" t="e">
        <f t="shared" si="1998"/>
        <v>#REF!</v>
      </c>
      <c r="EC458" s="447" t="e">
        <f t="shared" si="1999"/>
        <v>#VALUE!</v>
      </c>
      <c r="ED458" s="447" t="e">
        <f t="shared" si="2000"/>
        <v>#REF!</v>
      </c>
      <c r="EE458" s="240" t="e">
        <f t="shared" si="2001"/>
        <v>#REF!</v>
      </c>
    </row>
    <row r="459" spans="1:135" ht="16.5">
      <c r="A459" s="51" t="s">
        <v>1472</v>
      </c>
      <c r="B459" s="216" t="s">
        <v>31</v>
      </c>
      <c r="D459" s="216" t="s">
        <v>1095</v>
      </c>
      <c r="E459" s="216" t="s">
        <v>1040</v>
      </c>
      <c r="F459" s="216" t="s">
        <v>1095</v>
      </c>
      <c r="G459" s="411" t="s">
        <v>129</v>
      </c>
      <c r="H459" s="239">
        <f t="shared" ref="H459:H460" si="2172">+J459</f>
        <v>5</v>
      </c>
      <c r="I459" s="252" t="s">
        <v>1823</v>
      </c>
      <c r="J459" s="523">
        <v>5</v>
      </c>
      <c r="K459" s="588" t="s">
        <v>85</v>
      </c>
      <c r="L459" s="442">
        <f>+N459</f>
        <v>15</v>
      </c>
      <c r="M459" s="481" t="s">
        <v>1823</v>
      </c>
      <c r="N459" s="523">
        <v>15</v>
      </c>
      <c r="O459" s="588" t="s">
        <v>85</v>
      </c>
      <c r="P459" s="558">
        <f t="shared" ref="P459:P460" si="2173">+N459</f>
        <v>15</v>
      </c>
      <c r="Q459" s="559" t="s">
        <v>1823</v>
      </c>
      <c r="R459" s="225">
        <v>13</v>
      </c>
      <c r="S459" s="227">
        <v>0</v>
      </c>
      <c r="T459" s="226">
        <v>13</v>
      </c>
      <c r="U459" s="227">
        <v>0</v>
      </c>
      <c r="V459" s="441">
        <f>+T459</f>
        <v>13</v>
      </c>
      <c r="W459" s="443" t="s">
        <v>1823</v>
      </c>
      <c r="X459" s="441">
        <f>+V459</f>
        <v>13</v>
      </c>
      <c r="Y459" s="443" t="s">
        <v>1823</v>
      </c>
      <c r="Z459" s="279">
        <v>7</v>
      </c>
      <c r="AA459" s="321">
        <v>0</v>
      </c>
      <c r="AB459" s="400">
        <f>+AD459</f>
        <v>8</v>
      </c>
      <c r="AC459" s="490" t="s">
        <v>1823</v>
      </c>
      <c r="AD459" s="285">
        <v>8</v>
      </c>
      <c r="AE459" s="321">
        <v>0</v>
      </c>
      <c r="AF459" s="486">
        <f>+AH459</f>
        <v>12</v>
      </c>
      <c r="AG459" s="450" t="s">
        <v>1823</v>
      </c>
      <c r="AH459" s="486">
        <f>+AK459</f>
        <v>12</v>
      </c>
      <c r="AI459" s="450" t="s">
        <v>1823</v>
      </c>
      <c r="AJ459" s="354"/>
      <c r="AK459" s="486">
        <f>+AM459</f>
        <v>12</v>
      </c>
      <c r="AL459" s="450" t="s">
        <v>1823</v>
      </c>
      <c r="AM459" s="225">
        <v>12</v>
      </c>
      <c r="AN459" s="227">
        <v>0</v>
      </c>
      <c r="AO459" s="637">
        <f t="shared" si="2101"/>
        <v>12</v>
      </c>
      <c r="AP459" s="566" t="s">
        <v>1823</v>
      </c>
      <c r="AQ459" s="638">
        <f>+AO459</f>
        <v>12</v>
      </c>
      <c r="AR459" s="566" t="s">
        <v>1823</v>
      </c>
      <c r="AS459" s="337">
        <v>3</v>
      </c>
      <c r="AT459" s="338">
        <v>0</v>
      </c>
      <c r="AU459" s="337">
        <v>3</v>
      </c>
      <c r="AV459" s="338">
        <v>0</v>
      </c>
      <c r="AW459" s="241">
        <f>+AU459</f>
        <v>3</v>
      </c>
      <c r="AX459" s="242" t="s">
        <v>1823</v>
      </c>
      <c r="AY459" s="241">
        <f t="shared" ref="AY459" si="2174">+AW459</f>
        <v>3</v>
      </c>
      <c r="AZ459" s="242" t="s">
        <v>1823</v>
      </c>
      <c r="BA459" s="241">
        <f t="shared" ref="BA459" si="2175">+AY459</f>
        <v>3</v>
      </c>
      <c r="BB459" s="242" t="s">
        <v>1823</v>
      </c>
      <c r="BC459" s="241">
        <f t="shared" ref="BC459" si="2176">+BA459</f>
        <v>3</v>
      </c>
      <c r="BD459" s="242" t="s">
        <v>1823</v>
      </c>
      <c r="BE459" s="241">
        <f t="shared" ref="BE459" si="2177">+BC459</f>
        <v>3</v>
      </c>
      <c r="BF459" s="242" t="s">
        <v>1823</v>
      </c>
      <c r="BG459" s="241">
        <f t="shared" ref="BG459" si="2178">+BE459</f>
        <v>3</v>
      </c>
      <c r="BH459" s="242" t="s">
        <v>1823</v>
      </c>
      <c r="BI459" s="337">
        <v>7</v>
      </c>
      <c r="BJ459" s="338">
        <v>0</v>
      </c>
      <c r="BK459" s="241">
        <f t="shared" ref="BK459:BK460" si="2179">+BI459</f>
        <v>7</v>
      </c>
      <c r="BL459" s="242" t="s">
        <v>1823</v>
      </c>
      <c r="BM459" s="337">
        <v>5</v>
      </c>
      <c r="BN459" s="337">
        <v>0</v>
      </c>
      <c r="BO459" s="356"/>
      <c r="BP459" s="324"/>
      <c r="BQ459" s="325"/>
      <c r="BR459" s="324"/>
      <c r="BS459" s="325"/>
      <c r="BT459" s="324"/>
      <c r="BU459" s="325"/>
      <c r="BV459" s="324">
        <v>9</v>
      </c>
      <c r="BW459" s="325"/>
      <c r="BX459" s="324">
        <v>2</v>
      </c>
      <c r="BY459" s="325"/>
      <c r="BZ459" s="324"/>
      <c r="CA459" s="325"/>
      <c r="CB459" s="250" t="s">
        <v>260</v>
      </c>
      <c r="CC459" s="237" t="s">
        <v>718</v>
      </c>
      <c r="CE459" s="226"/>
      <c r="CF459" s="227"/>
      <c r="CQ459" s="240">
        <f t="shared" si="2103"/>
        <v>15</v>
      </c>
      <c r="CT459" s="437">
        <f t="shared" si="2062"/>
        <v>5</v>
      </c>
      <c r="CU459" s="437">
        <f>+J459</f>
        <v>5</v>
      </c>
      <c r="CV459" s="437">
        <f t="shared" si="2064"/>
        <v>15</v>
      </c>
      <c r="CW459" s="437">
        <f>+N459</f>
        <v>15</v>
      </c>
      <c r="CX459" s="437">
        <f t="shared" si="2066"/>
        <v>15</v>
      </c>
      <c r="CY459" s="437">
        <f t="shared" si="2091"/>
        <v>13</v>
      </c>
      <c r="CZ459" s="437">
        <f t="shared" si="2067"/>
        <v>13</v>
      </c>
      <c r="DA459" s="437">
        <f t="shared" si="2068"/>
        <v>13</v>
      </c>
      <c r="DB459" s="437">
        <f t="shared" si="2069"/>
        <v>13</v>
      </c>
      <c r="DC459" s="437">
        <f t="shared" si="2092"/>
        <v>7</v>
      </c>
      <c r="DD459" s="437">
        <f t="shared" si="2070"/>
        <v>8</v>
      </c>
      <c r="DE459" s="437">
        <f t="shared" si="2093"/>
        <v>8</v>
      </c>
      <c r="DF459" s="437">
        <f t="shared" si="2071"/>
        <v>12</v>
      </c>
      <c r="DG459" s="496">
        <f t="shared" si="2072"/>
        <v>12</v>
      </c>
      <c r="DH459" s="496">
        <f t="shared" si="2081"/>
        <v>12</v>
      </c>
      <c r="DI459" s="496">
        <f t="shared" si="2082"/>
        <v>12</v>
      </c>
      <c r="DJ459" s="496">
        <f t="shared" si="2083"/>
        <v>12</v>
      </c>
      <c r="DK459" s="437">
        <f t="shared" si="2084"/>
        <v>12</v>
      </c>
      <c r="DL459" s="633"/>
      <c r="DM459" s="633"/>
      <c r="DO459" s="447" t="e">
        <f t="shared" si="1985"/>
        <v>#VALUE!</v>
      </c>
      <c r="DP459" s="447" t="e">
        <f t="shared" si="1986"/>
        <v>#VALUE!</v>
      </c>
      <c r="DQ459" s="447" t="e">
        <f t="shared" si="1987"/>
        <v>#VALUE!</v>
      </c>
      <c r="DR459" s="447" t="e">
        <f t="shared" si="1988"/>
        <v>#VALUE!</v>
      </c>
      <c r="DS459" s="447" t="e">
        <f t="shared" si="1989"/>
        <v>#VALUE!</v>
      </c>
      <c r="DT459" s="447" t="e">
        <f t="shared" si="1990"/>
        <v>#VALUE!</v>
      </c>
      <c r="DU459" s="447" t="e">
        <f t="shared" si="1991"/>
        <v>#REF!</v>
      </c>
      <c r="DV459" s="447" t="e">
        <f t="shared" si="1992"/>
        <v>#REF!</v>
      </c>
      <c r="DW459" s="447" t="e">
        <f t="shared" si="1993"/>
        <v>#REF!</v>
      </c>
      <c r="DX459" s="447" t="e">
        <f t="shared" si="1994"/>
        <v>#REF!</v>
      </c>
      <c r="DY459" s="447" t="e">
        <f t="shared" si="1995"/>
        <v>#REF!</v>
      </c>
      <c r="DZ459" s="447" t="e">
        <f t="shared" si="1996"/>
        <v>#REF!</v>
      </c>
      <c r="EA459" s="447" t="e">
        <f t="shared" si="1997"/>
        <v>#VALUE!</v>
      </c>
      <c r="EB459" s="447" t="e">
        <f t="shared" si="1998"/>
        <v>#REF!</v>
      </c>
      <c r="EC459" s="447" t="e">
        <f t="shared" si="1999"/>
        <v>#VALUE!</v>
      </c>
      <c r="ED459" s="447" t="e">
        <f t="shared" si="2000"/>
        <v>#REF!</v>
      </c>
      <c r="EE459" s="240" t="e">
        <f t="shared" si="2001"/>
        <v>#REF!</v>
      </c>
    </row>
    <row r="460" spans="1:135" ht="16.5">
      <c r="A460" s="216" t="s">
        <v>1227</v>
      </c>
      <c r="B460" s="216" t="s">
        <v>31</v>
      </c>
      <c r="D460" s="216" t="s">
        <v>1095</v>
      </c>
      <c r="E460" s="216" t="s">
        <v>1040</v>
      </c>
      <c r="F460" s="216" t="s">
        <v>1095</v>
      </c>
      <c r="G460" s="411" t="s">
        <v>125</v>
      </c>
      <c r="H460" s="239">
        <f t="shared" si="2172"/>
        <v>2</v>
      </c>
      <c r="I460" s="252" t="s">
        <v>1823</v>
      </c>
      <c r="J460" s="523">
        <v>2</v>
      </c>
      <c r="K460" s="524"/>
      <c r="L460" s="239">
        <f>+N460</f>
        <v>2</v>
      </c>
      <c r="M460" s="252" t="s">
        <v>1823</v>
      </c>
      <c r="N460" s="523">
        <v>2</v>
      </c>
      <c r="O460" s="524">
        <v>0</v>
      </c>
      <c r="P460" s="558">
        <f t="shared" si="2173"/>
        <v>2</v>
      </c>
      <c r="Q460" s="559" t="s">
        <v>1823</v>
      </c>
      <c r="R460" s="225">
        <v>2</v>
      </c>
      <c r="S460" s="227">
        <v>0</v>
      </c>
      <c r="T460" s="226">
        <v>2</v>
      </c>
      <c r="U460" s="227">
        <v>0</v>
      </c>
      <c r="V460" s="241">
        <f>+R460</f>
        <v>2</v>
      </c>
      <c r="W460" s="242" t="s">
        <v>1823</v>
      </c>
      <c r="X460" s="241">
        <f>+V460</f>
        <v>2</v>
      </c>
      <c r="Y460" s="242" t="s">
        <v>1823</v>
      </c>
      <c r="Z460" s="279">
        <v>3</v>
      </c>
      <c r="AA460" s="321">
        <v>0</v>
      </c>
      <c r="AB460" s="560">
        <f>+Z460</f>
        <v>3</v>
      </c>
      <c r="AC460" s="559" t="s">
        <v>1823</v>
      </c>
      <c r="AD460" s="285">
        <v>2</v>
      </c>
      <c r="AE460" s="321">
        <v>0</v>
      </c>
      <c r="AF460" s="516">
        <f t="shared" ref="AF460" si="2180">+AD460</f>
        <v>2</v>
      </c>
      <c r="AG460" s="515" t="s">
        <v>1823</v>
      </c>
      <c r="AH460" s="489">
        <f t="shared" si="2160"/>
        <v>2</v>
      </c>
      <c r="AI460" s="515" t="s">
        <v>1823</v>
      </c>
      <c r="AJ460" s="354"/>
      <c r="AK460" s="308">
        <f>+AH460</f>
        <v>2</v>
      </c>
      <c r="AL460" s="259" t="s">
        <v>1823</v>
      </c>
      <c r="AM460" s="225">
        <v>1</v>
      </c>
      <c r="AN460" s="227">
        <v>0</v>
      </c>
      <c r="AO460" s="372">
        <f t="shared" si="2101"/>
        <v>1</v>
      </c>
      <c r="AP460" s="259" t="s">
        <v>1823</v>
      </c>
      <c r="AQ460" s="308">
        <f>+AO460</f>
        <v>1</v>
      </c>
      <c r="AR460" s="259" t="s">
        <v>1823</v>
      </c>
      <c r="AS460" s="337">
        <v>1</v>
      </c>
      <c r="AT460" s="338">
        <v>0</v>
      </c>
      <c r="AU460" s="337">
        <v>1</v>
      </c>
      <c r="AV460" s="338">
        <v>0</v>
      </c>
      <c r="AW460" s="241">
        <f>+AU460</f>
        <v>1</v>
      </c>
      <c r="AX460" s="242" t="s">
        <v>1823</v>
      </c>
      <c r="AY460" s="241">
        <f t="shared" ref="AY460" si="2181">+AW460</f>
        <v>1</v>
      </c>
      <c r="AZ460" s="242" t="s">
        <v>1823</v>
      </c>
      <c r="BA460" s="241">
        <f t="shared" ref="BA460" si="2182">+AY460</f>
        <v>1</v>
      </c>
      <c r="BB460" s="242" t="s">
        <v>1823</v>
      </c>
      <c r="BC460" s="241">
        <f t="shared" ref="BC460" si="2183">+BA460</f>
        <v>1</v>
      </c>
      <c r="BD460" s="242" t="s">
        <v>1823</v>
      </c>
      <c r="BE460" s="241">
        <f t="shared" ref="BE460" si="2184">+BC460</f>
        <v>1</v>
      </c>
      <c r="BF460" s="242" t="s">
        <v>1823</v>
      </c>
      <c r="BG460" s="241">
        <f t="shared" ref="BG460" si="2185">+BE460</f>
        <v>1</v>
      </c>
      <c r="BH460" s="242" t="s">
        <v>1823</v>
      </c>
      <c r="BI460" s="337">
        <v>1</v>
      </c>
      <c r="BJ460" s="338">
        <v>0</v>
      </c>
      <c r="BK460" s="241">
        <f t="shared" si="2179"/>
        <v>1</v>
      </c>
      <c r="BL460" s="242" t="s">
        <v>1823</v>
      </c>
      <c r="BM460" s="337">
        <v>1</v>
      </c>
      <c r="BN460" s="337">
        <v>0</v>
      </c>
      <c r="BO460" s="356"/>
      <c r="BP460" s="324"/>
      <c r="BQ460" s="325"/>
      <c r="BR460" s="324"/>
      <c r="BS460" s="325"/>
      <c r="BT460" s="324"/>
      <c r="BU460" s="325"/>
      <c r="BV460" s="324"/>
      <c r="BW460" s="325"/>
      <c r="BX460" s="324"/>
      <c r="BY460" s="325"/>
      <c r="BZ460" s="324"/>
      <c r="CA460" s="325"/>
      <c r="CB460" s="250" t="s">
        <v>262</v>
      </c>
      <c r="CC460" s="238" t="s">
        <v>717</v>
      </c>
      <c r="CD460" s="238"/>
      <c r="CE460" s="226"/>
      <c r="CF460" s="227"/>
      <c r="CQ460" s="240">
        <f t="shared" si="2103"/>
        <v>3</v>
      </c>
      <c r="CT460" s="437">
        <f t="shared" si="2062"/>
        <v>2</v>
      </c>
      <c r="CU460" s="437">
        <f t="shared" ref="CU460:CU490" si="2186">IF(K460="nd",+J460,+J460+K460)</f>
        <v>2</v>
      </c>
      <c r="CV460" s="437">
        <f t="shared" si="2064"/>
        <v>2</v>
      </c>
      <c r="CW460" s="437">
        <f t="shared" ref="CW460:CW490" si="2187">IF(O460="nd",+N460,+N460+O460)</f>
        <v>2</v>
      </c>
      <c r="CX460" s="437">
        <f t="shared" si="2066"/>
        <v>2</v>
      </c>
      <c r="CY460" s="437">
        <f t="shared" si="2091"/>
        <v>2</v>
      </c>
      <c r="CZ460" s="437">
        <f t="shared" si="2067"/>
        <v>2</v>
      </c>
      <c r="DA460" s="437">
        <f t="shared" si="2068"/>
        <v>2</v>
      </c>
      <c r="DB460" s="437">
        <f t="shared" si="2069"/>
        <v>2</v>
      </c>
      <c r="DC460" s="437">
        <f t="shared" si="2092"/>
        <v>3</v>
      </c>
      <c r="DD460" s="437">
        <f t="shared" si="2070"/>
        <v>3</v>
      </c>
      <c r="DE460" s="437">
        <f t="shared" si="2093"/>
        <v>2</v>
      </c>
      <c r="DF460" s="437">
        <f t="shared" si="2071"/>
        <v>2</v>
      </c>
      <c r="DG460" s="496">
        <f t="shared" si="2072"/>
        <v>2</v>
      </c>
      <c r="DH460" s="496">
        <f t="shared" si="2081"/>
        <v>2</v>
      </c>
      <c r="DI460" s="496">
        <f t="shared" si="2082"/>
        <v>1</v>
      </c>
      <c r="DJ460" s="496">
        <f t="shared" si="2083"/>
        <v>1</v>
      </c>
      <c r="DK460" s="437">
        <f t="shared" si="2084"/>
        <v>1</v>
      </c>
      <c r="DL460" s="633"/>
      <c r="DM460" s="633"/>
      <c r="DO460" s="447" t="e">
        <f t="shared" si="1985"/>
        <v>#VALUE!</v>
      </c>
      <c r="DP460" s="447" t="e">
        <f t="shared" si="1986"/>
        <v>#VALUE!</v>
      </c>
      <c r="DQ460" s="447" t="e">
        <f t="shared" si="1987"/>
        <v>#VALUE!</v>
      </c>
      <c r="DR460" s="447" t="e">
        <f t="shared" si="1988"/>
        <v>#VALUE!</v>
      </c>
      <c r="DS460" s="447" t="e">
        <f t="shared" si="1989"/>
        <v>#VALUE!</v>
      </c>
      <c r="DT460" s="447" t="e">
        <f t="shared" si="1990"/>
        <v>#VALUE!</v>
      </c>
      <c r="DU460" s="447" t="e">
        <f t="shared" si="1991"/>
        <v>#REF!</v>
      </c>
      <c r="DV460" s="447" t="e">
        <f t="shared" si="1992"/>
        <v>#REF!</v>
      </c>
      <c r="DW460" s="447" t="e">
        <f t="shared" si="1993"/>
        <v>#REF!</v>
      </c>
      <c r="DX460" s="447" t="e">
        <f t="shared" si="1994"/>
        <v>#REF!</v>
      </c>
      <c r="DY460" s="447" t="e">
        <f t="shared" si="1995"/>
        <v>#REF!</v>
      </c>
      <c r="DZ460" s="447" t="e">
        <f t="shared" si="1996"/>
        <v>#REF!</v>
      </c>
      <c r="EA460" s="447" t="e">
        <f t="shared" si="1997"/>
        <v>#VALUE!</v>
      </c>
      <c r="EB460" s="447" t="e">
        <f t="shared" si="1998"/>
        <v>#REF!</v>
      </c>
      <c r="EC460" s="447" t="e">
        <f t="shared" si="1999"/>
        <v>#VALUE!</v>
      </c>
      <c r="ED460" s="447" t="e">
        <f t="shared" si="2000"/>
        <v>#REF!</v>
      </c>
      <c r="EE460" s="240" t="e">
        <f t="shared" si="2001"/>
        <v>#REF!</v>
      </c>
    </row>
    <row r="461" spans="1:135" ht="16.5">
      <c r="A461" s="216" t="s">
        <v>1232</v>
      </c>
      <c r="B461" s="216" t="s">
        <v>31</v>
      </c>
      <c r="D461" s="216" t="s">
        <v>1095</v>
      </c>
      <c r="E461" s="216" t="s">
        <v>1040</v>
      </c>
      <c r="F461" s="216" t="s">
        <v>1095</v>
      </c>
      <c r="G461" s="411" t="s">
        <v>126</v>
      </c>
      <c r="H461" s="239">
        <v>1</v>
      </c>
      <c r="I461" s="252" t="s">
        <v>1823</v>
      </c>
      <c r="J461" s="523">
        <v>4</v>
      </c>
      <c r="K461" s="524">
        <v>0</v>
      </c>
      <c r="L461" s="563">
        <f>+J461</f>
        <v>4</v>
      </c>
      <c r="M461" s="571" t="s">
        <v>1823</v>
      </c>
      <c r="N461" s="523">
        <v>3</v>
      </c>
      <c r="O461" s="524">
        <v>0</v>
      </c>
      <c r="P461" s="558">
        <f>+R461</f>
        <v>1</v>
      </c>
      <c r="Q461" s="559" t="s">
        <v>1823</v>
      </c>
      <c r="R461" s="225">
        <v>1</v>
      </c>
      <c r="S461" s="227">
        <v>0</v>
      </c>
      <c r="T461" s="226">
        <v>1</v>
      </c>
      <c r="U461" s="227">
        <v>0</v>
      </c>
      <c r="V461" s="241">
        <f>+R461</f>
        <v>1</v>
      </c>
      <c r="W461" s="242" t="s">
        <v>1823</v>
      </c>
      <c r="X461" s="241">
        <f>+V461</f>
        <v>1</v>
      </c>
      <c r="Y461" s="242" t="s">
        <v>1823</v>
      </c>
      <c r="Z461" s="279">
        <v>1</v>
      </c>
      <c r="AA461" s="321">
        <v>0</v>
      </c>
      <c r="AB461" s="400">
        <f t="shared" si="2157"/>
        <v>1</v>
      </c>
      <c r="AC461" s="490" t="s">
        <v>1823</v>
      </c>
      <c r="AD461" s="285">
        <v>1</v>
      </c>
      <c r="AE461" s="321">
        <v>0</v>
      </c>
      <c r="AF461" s="637">
        <f>+AD461</f>
        <v>1</v>
      </c>
      <c r="AG461" s="566" t="s">
        <v>1823</v>
      </c>
      <c r="AH461" s="637">
        <f>+AF461</f>
        <v>1</v>
      </c>
      <c r="AI461" s="566" t="s">
        <v>1823</v>
      </c>
      <c r="AJ461" s="354"/>
      <c r="AK461" s="308">
        <f>+AM461</f>
        <v>0</v>
      </c>
      <c r="AL461" s="259" t="s">
        <v>1823</v>
      </c>
      <c r="AM461" s="225">
        <v>0</v>
      </c>
      <c r="AN461" s="227">
        <v>0</v>
      </c>
      <c r="AO461" s="637">
        <f>+AQ461</f>
        <v>3</v>
      </c>
      <c r="AP461" s="566" t="s">
        <v>1823</v>
      </c>
      <c r="AQ461" s="638">
        <f>+AS461</f>
        <v>3</v>
      </c>
      <c r="AR461" s="566" t="s">
        <v>1823</v>
      </c>
      <c r="AS461" s="337">
        <v>3</v>
      </c>
      <c r="AT461" s="338">
        <v>0</v>
      </c>
      <c r="AU461" s="366">
        <v>8</v>
      </c>
      <c r="AV461" s="338">
        <v>0</v>
      </c>
      <c r="AW461" s="241">
        <f>+AU461</f>
        <v>8</v>
      </c>
      <c r="AX461" s="242" t="s">
        <v>1823</v>
      </c>
      <c r="AY461" s="241">
        <f>+AU461</f>
        <v>8</v>
      </c>
      <c r="AZ461" s="242" t="s">
        <v>1823</v>
      </c>
      <c r="BA461" s="241">
        <f>+AY461</f>
        <v>8</v>
      </c>
      <c r="BB461" s="242" t="s">
        <v>1823</v>
      </c>
      <c r="BC461" s="241">
        <f>+BA461</f>
        <v>8</v>
      </c>
      <c r="BD461" s="242" t="s">
        <v>1823</v>
      </c>
      <c r="BE461" s="241">
        <f>+BC461</f>
        <v>8</v>
      </c>
      <c r="BF461" s="242" t="s">
        <v>1823</v>
      </c>
      <c r="BG461" s="241">
        <f>+BE461</f>
        <v>8</v>
      </c>
      <c r="BH461" s="242" t="s">
        <v>1823</v>
      </c>
      <c r="BI461" s="337">
        <v>8</v>
      </c>
      <c r="BJ461" s="338">
        <v>0</v>
      </c>
      <c r="BK461" s="241">
        <f>+BI461</f>
        <v>8</v>
      </c>
      <c r="BL461" s="242" t="s">
        <v>1823</v>
      </c>
      <c r="BM461" s="337">
        <v>8</v>
      </c>
      <c r="BN461" s="337">
        <v>0</v>
      </c>
      <c r="BO461" s="356"/>
      <c r="BP461" s="324"/>
      <c r="BQ461" s="325"/>
      <c r="BR461" s="324"/>
      <c r="BS461" s="325"/>
      <c r="BT461" s="324"/>
      <c r="BU461" s="325"/>
      <c r="BV461" s="324"/>
      <c r="BW461" s="325"/>
      <c r="BX461" s="324">
        <v>1</v>
      </c>
      <c r="BY461" s="325">
        <v>0</v>
      </c>
      <c r="BZ461" s="324"/>
      <c r="CA461" s="325"/>
      <c r="CB461" s="250" t="s">
        <v>1225</v>
      </c>
      <c r="CC461" s="237" t="s">
        <v>718</v>
      </c>
      <c r="CE461" s="226"/>
      <c r="CF461" s="227"/>
      <c r="CQ461" s="240">
        <f t="shared" si="2103"/>
        <v>4</v>
      </c>
      <c r="CT461" s="437">
        <f t="shared" si="2062"/>
        <v>1</v>
      </c>
      <c r="CU461" s="437">
        <f t="shared" si="2186"/>
        <v>4</v>
      </c>
      <c r="CV461" s="437">
        <f t="shared" si="2064"/>
        <v>4</v>
      </c>
      <c r="CW461" s="437">
        <f t="shared" si="2187"/>
        <v>3</v>
      </c>
      <c r="CX461" s="437">
        <f t="shared" si="2066"/>
        <v>1</v>
      </c>
      <c r="CY461" s="437">
        <f t="shared" si="2091"/>
        <v>1</v>
      </c>
      <c r="CZ461" s="437">
        <f t="shared" si="2067"/>
        <v>1</v>
      </c>
      <c r="DA461" s="437">
        <f t="shared" si="2068"/>
        <v>1</v>
      </c>
      <c r="DB461" s="437">
        <f t="shared" si="2069"/>
        <v>1</v>
      </c>
      <c r="DC461" s="437">
        <f t="shared" si="2092"/>
        <v>1</v>
      </c>
      <c r="DD461" s="437">
        <f t="shared" si="2070"/>
        <v>1</v>
      </c>
      <c r="DE461" s="437">
        <f t="shared" si="2093"/>
        <v>1</v>
      </c>
      <c r="DF461" s="437">
        <f t="shared" si="2071"/>
        <v>1</v>
      </c>
      <c r="DG461" s="496">
        <f t="shared" si="2072"/>
        <v>1</v>
      </c>
      <c r="DH461" s="496">
        <f t="shared" si="2081"/>
        <v>0</v>
      </c>
      <c r="DI461" s="496">
        <f t="shared" si="2082"/>
        <v>0</v>
      </c>
      <c r="DJ461" s="496">
        <f t="shared" si="2083"/>
        <v>3</v>
      </c>
      <c r="DK461" s="437">
        <f t="shared" si="2084"/>
        <v>3</v>
      </c>
      <c r="DL461" s="633"/>
      <c r="DM461" s="633"/>
      <c r="DO461" s="447" t="e">
        <f t="shared" si="1985"/>
        <v>#VALUE!</v>
      </c>
      <c r="DP461" s="447" t="e">
        <f t="shared" si="1986"/>
        <v>#VALUE!</v>
      </c>
      <c r="DQ461" s="447" t="e">
        <f t="shared" si="1987"/>
        <v>#VALUE!</v>
      </c>
      <c r="DR461" s="447" t="e">
        <f t="shared" si="1988"/>
        <v>#VALUE!</v>
      </c>
      <c r="DS461" s="447" t="e">
        <f t="shared" si="1989"/>
        <v>#VALUE!</v>
      </c>
      <c r="DT461" s="447" t="e">
        <f t="shared" si="1990"/>
        <v>#VALUE!</v>
      </c>
      <c r="DU461" s="447" t="e">
        <f t="shared" si="1991"/>
        <v>#REF!</v>
      </c>
      <c r="DV461" s="447" t="e">
        <f t="shared" si="1992"/>
        <v>#REF!</v>
      </c>
      <c r="DW461" s="447" t="e">
        <f t="shared" si="1993"/>
        <v>#REF!</v>
      </c>
      <c r="DX461" s="447" t="e">
        <f t="shared" si="1994"/>
        <v>#REF!</v>
      </c>
      <c r="DY461" s="447" t="e">
        <f t="shared" si="1995"/>
        <v>#REF!</v>
      </c>
      <c r="DZ461" s="447" t="e">
        <f t="shared" si="1996"/>
        <v>#REF!</v>
      </c>
      <c r="EA461" s="447" t="e">
        <f t="shared" si="1997"/>
        <v>#VALUE!</v>
      </c>
      <c r="EB461" s="447" t="e">
        <f t="shared" si="1998"/>
        <v>#REF!</v>
      </c>
      <c r="EC461" s="447" t="e">
        <f t="shared" si="1999"/>
        <v>#VALUE!</v>
      </c>
      <c r="ED461" s="447" t="e">
        <f t="shared" si="2000"/>
        <v>#REF!</v>
      </c>
      <c r="EE461" s="240" t="e">
        <f t="shared" si="2001"/>
        <v>#REF!</v>
      </c>
    </row>
    <row r="462" spans="1:135" ht="16.5">
      <c r="A462" s="51" t="s">
        <v>1472</v>
      </c>
      <c r="B462" s="216" t="s">
        <v>31</v>
      </c>
      <c r="D462" s="216" t="s">
        <v>1095</v>
      </c>
      <c r="E462" s="216" t="s">
        <v>1040</v>
      </c>
      <c r="F462" s="216" t="s">
        <v>1095</v>
      </c>
      <c r="G462" s="411" t="s">
        <v>133</v>
      </c>
      <c r="H462" s="239">
        <f>+J462</f>
        <v>30</v>
      </c>
      <c r="I462" s="252" t="s">
        <v>1823</v>
      </c>
      <c r="J462" s="523">
        <v>30</v>
      </c>
      <c r="K462" s="524">
        <v>0</v>
      </c>
      <c r="L462" s="442">
        <f>+J462</f>
        <v>30</v>
      </c>
      <c r="M462" s="481" t="s">
        <v>1823</v>
      </c>
      <c r="N462" s="523">
        <v>14</v>
      </c>
      <c r="O462" s="524">
        <v>2</v>
      </c>
      <c r="P462" s="442">
        <f>+N462</f>
        <v>14</v>
      </c>
      <c r="Q462" s="444">
        <f>+O462</f>
        <v>2</v>
      </c>
      <c r="R462" s="225">
        <v>15</v>
      </c>
      <c r="S462" s="227">
        <v>0</v>
      </c>
      <c r="T462" s="226">
        <v>34</v>
      </c>
      <c r="U462" s="227">
        <v>0</v>
      </c>
      <c r="V462" s="441">
        <f>+T462</f>
        <v>34</v>
      </c>
      <c r="W462" s="443" t="s">
        <v>1823</v>
      </c>
      <c r="X462" s="441">
        <f>+V462</f>
        <v>34</v>
      </c>
      <c r="Y462" s="443" t="s">
        <v>1823</v>
      </c>
      <c r="Z462" s="279">
        <v>10</v>
      </c>
      <c r="AA462" s="321">
        <v>0</v>
      </c>
      <c r="AB462" s="560">
        <f>+AD462</f>
        <v>15</v>
      </c>
      <c r="AC462" s="559" t="s">
        <v>1823</v>
      </c>
      <c r="AD462" s="285">
        <v>15</v>
      </c>
      <c r="AE462" s="321">
        <v>0</v>
      </c>
      <c r="AF462" s="503">
        <f>+AH462</f>
        <v>30</v>
      </c>
      <c r="AG462" s="491">
        <f>+AI462</f>
        <v>2</v>
      </c>
      <c r="AH462" s="503">
        <f>+AK462</f>
        <v>30</v>
      </c>
      <c r="AI462" s="503">
        <f>+AL462</f>
        <v>2</v>
      </c>
      <c r="AJ462" s="354"/>
      <c r="AK462" s="503">
        <f>+AM462</f>
        <v>30</v>
      </c>
      <c r="AL462" s="491">
        <f>+AN462</f>
        <v>2</v>
      </c>
      <c r="AM462" s="225">
        <v>30</v>
      </c>
      <c r="AN462" s="227">
        <v>2</v>
      </c>
      <c r="AO462" s="503">
        <f>+AM462</f>
        <v>30</v>
      </c>
      <c r="AP462" s="491">
        <f>+AN462</f>
        <v>2</v>
      </c>
      <c r="AQ462" s="503">
        <f>+AO462</f>
        <v>30</v>
      </c>
      <c r="AR462" s="491">
        <f>+AP462</f>
        <v>2</v>
      </c>
      <c r="AS462" s="337">
        <v>3</v>
      </c>
      <c r="AT462" s="338">
        <v>0</v>
      </c>
      <c r="AU462" s="337">
        <v>8</v>
      </c>
      <c r="AV462" s="338">
        <v>0</v>
      </c>
      <c r="AW462" s="241">
        <f>+AU462</f>
        <v>8</v>
      </c>
      <c r="AX462" s="242" t="s">
        <v>1823</v>
      </c>
      <c r="AY462" s="241">
        <f t="shared" ref="AY462" si="2188">+AW462</f>
        <v>8</v>
      </c>
      <c r="AZ462" s="242" t="s">
        <v>1823</v>
      </c>
      <c r="BA462" s="241">
        <f t="shared" ref="BA462" si="2189">+AY462</f>
        <v>8</v>
      </c>
      <c r="BB462" s="242" t="s">
        <v>1823</v>
      </c>
      <c r="BC462" s="241">
        <f t="shared" ref="BC462" si="2190">+BA462</f>
        <v>8</v>
      </c>
      <c r="BD462" s="242" t="s">
        <v>1823</v>
      </c>
      <c r="BE462" s="241">
        <f t="shared" ref="BE462" si="2191">+BC462</f>
        <v>8</v>
      </c>
      <c r="BF462" s="242" t="s">
        <v>1823</v>
      </c>
      <c r="BG462" s="241">
        <f t="shared" ref="BG462" si="2192">+BE462</f>
        <v>8</v>
      </c>
      <c r="BH462" s="242" t="s">
        <v>1823</v>
      </c>
      <c r="BI462" s="337">
        <v>5</v>
      </c>
      <c r="BJ462" s="338">
        <v>2</v>
      </c>
      <c r="BK462" s="241">
        <f>+BI462</f>
        <v>5</v>
      </c>
      <c r="BL462" s="242" t="s">
        <v>1823</v>
      </c>
      <c r="BM462" s="337">
        <v>3</v>
      </c>
      <c r="BN462" s="337">
        <v>0</v>
      </c>
      <c r="BO462" s="356"/>
      <c r="BP462" s="324"/>
      <c r="BQ462" s="325"/>
      <c r="BR462" s="324"/>
      <c r="BS462" s="325"/>
      <c r="BT462" s="324"/>
      <c r="BU462" s="325"/>
      <c r="BV462" s="324">
        <v>7</v>
      </c>
      <c r="BW462" s="325">
        <v>6</v>
      </c>
      <c r="BX462" s="324">
        <v>15</v>
      </c>
      <c r="BY462" s="325">
        <v>6</v>
      </c>
      <c r="BZ462" s="324"/>
      <c r="CA462" s="325"/>
      <c r="CB462" s="250" t="s">
        <v>406</v>
      </c>
      <c r="CC462" s="1023" t="s">
        <v>714</v>
      </c>
      <c r="CD462" s="238"/>
      <c r="CE462" s="226"/>
      <c r="CF462" s="227"/>
      <c r="CQ462" s="240">
        <f t="shared" si="2103"/>
        <v>34</v>
      </c>
      <c r="CT462" s="437">
        <f t="shared" si="2062"/>
        <v>30</v>
      </c>
      <c r="CU462" s="437">
        <f t="shared" si="2186"/>
        <v>30</v>
      </c>
      <c r="CV462" s="437">
        <f t="shared" si="2064"/>
        <v>30</v>
      </c>
      <c r="CW462" s="437">
        <f t="shared" si="2187"/>
        <v>16</v>
      </c>
      <c r="CX462" s="437">
        <f t="shared" si="2066"/>
        <v>16</v>
      </c>
      <c r="CY462" s="437">
        <f t="shared" si="2091"/>
        <v>15</v>
      </c>
      <c r="CZ462" s="437">
        <f t="shared" si="2067"/>
        <v>34</v>
      </c>
      <c r="DA462" s="437">
        <f t="shared" si="2068"/>
        <v>34</v>
      </c>
      <c r="DB462" s="437">
        <f t="shared" si="2069"/>
        <v>34</v>
      </c>
      <c r="DC462" s="437">
        <f t="shared" si="2092"/>
        <v>10</v>
      </c>
      <c r="DD462" s="437">
        <f t="shared" si="2070"/>
        <v>15</v>
      </c>
      <c r="DE462" s="437">
        <f t="shared" si="2093"/>
        <v>15</v>
      </c>
      <c r="DF462" s="437">
        <f t="shared" si="2071"/>
        <v>32</v>
      </c>
      <c r="DG462" s="496">
        <f t="shared" si="2072"/>
        <v>32</v>
      </c>
      <c r="DH462" s="496">
        <f t="shared" si="2081"/>
        <v>32</v>
      </c>
      <c r="DI462" s="496">
        <f t="shared" si="2082"/>
        <v>32</v>
      </c>
      <c r="DJ462" s="496">
        <f t="shared" si="2083"/>
        <v>32</v>
      </c>
      <c r="DK462" s="437">
        <f t="shared" si="2084"/>
        <v>32</v>
      </c>
      <c r="DL462" s="633"/>
      <c r="DM462" s="633"/>
      <c r="DO462" s="447" t="e">
        <f t="shared" si="1985"/>
        <v>#VALUE!</v>
      </c>
      <c r="DP462" s="447" t="e">
        <f t="shared" si="1986"/>
        <v>#VALUE!</v>
      </c>
      <c r="DQ462" s="447" t="e">
        <f t="shared" si="1987"/>
        <v>#VALUE!</v>
      </c>
      <c r="DR462" s="447" t="e">
        <f t="shared" si="1988"/>
        <v>#VALUE!</v>
      </c>
      <c r="DS462" s="447" t="e">
        <f t="shared" si="1989"/>
        <v>#VALUE!</v>
      </c>
      <c r="DT462" s="447" t="e">
        <f t="shared" si="1990"/>
        <v>#VALUE!</v>
      </c>
      <c r="DU462" s="447" t="e">
        <f t="shared" si="1991"/>
        <v>#REF!</v>
      </c>
      <c r="DV462" s="447" t="e">
        <f t="shared" si="1992"/>
        <v>#REF!</v>
      </c>
      <c r="DW462" s="447" t="e">
        <f t="shared" si="1993"/>
        <v>#REF!</v>
      </c>
      <c r="DX462" s="447" t="e">
        <f t="shared" si="1994"/>
        <v>#REF!</v>
      </c>
      <c r="DY462" s="447" t="e">
        <f t="shared" si="1995"/>
        <v>#REF!</v>
      </c>
      <c r="DZ462" s="447" t="e">
        <f t="shared" si="1996"/>
        <v>#REF!</v>
      </c>
      <c r="EA462" s="447" t="e">
        <f t="shared" si="1997"/>
        <v>#VALUE!</v>
      </c>
      <c r="EB462" s="447" t="e">
        <f t="shared" si="1998"/>
        <v>#REF!</v>
      </c>
      <c r="EC462" s="447" t="e">
        <f t="shared" si="1999"/>
        <v>#VALUE!</v>
      </c>
      <c r="ED462" s="447" t="e">
        <f t="shared" si="2000"/>
        <v>#REF!</v>
      </c>
      <c r="EE462" s="240" t="e">
        <f t="shared" si="2001"/>
        <v>#REF!</v>
      </c>
    </row>
    <row r="463" spans="1:135">
      <c r="A463" s="216" t="s">
        <v>1227</v>
      </c>
      <c r="B463" s="216" t="s">
        <v>31</v>
      </c>
      <c r="D463" s="216" t="s">
        <v>1095</v>
      </c>
      <c r="E463" s="216" t="s">
        <v>1040</v>
      </c>
      <c r="F463" s="216" t="s">
        <v>1095</v>
      </c>
      <c r="G463" s="51" t="s">
        <v>1156</v>
      </c>
      <c r="H463" s="373">
        <f>+J463</f>
        <v>0</v>
      </c>
      <c r="I463" s="252" t="s">
        <v>1823</v>
      </c>
      <c r="J463" s="523">
        <v>0</v>
      </c>
      <c r="K463" s="524">
        <v>0</v>
      </c>
      <c r="L463" s="239">
        <f>+N463</f>
        <v>0</v>
      </c>
      <c r="M463" s="252" t="s">
        <v>1823</v>
      </c>
      <c r="N463" s="523">
        <v>0</v>
      </c>
      <c r="O463" s="524">
        <v>0</v>
      </c>
      <c r="P463" s="239">
        <f>+N463</f>
        <v>0</v>
      </c>
      <c r="Q463" s="242" t="s">
        <v>1823</v>
      </c>
      <c r="R463" s="225">
        <v>0</v>
      </c>
      <c r="S463" s="227">
        <v>0</v>
      </c>
      <c r="T463" s="226">
        <v>0</v>
      </c>
      <c r="U463" s="227">
        <v>0</v>
      </c>
      <c r="V463" s="226">
        <v>0</v>
      </c>
      <c r="W463" s="226">
        <v>0</v>
      </c>
      <c r="X463" s="241">
        <f t="shared" ref="X463:X466" si="2193">+Z463</f>
        <v>0</v>
      </c>
      <c r="Y463" s="242" t="s">
        <v>1823</v>
      </c>
      <c r="Z463" s="279">
        <v>0</v>
      </c>
      <c r="AA463" s="321">
        <v>0</v>
      </c>
      <c r="AB463" s="400">
        <f t="shared" ref="AB463:AB467" si="2194">+Z463</f>
        <v>0</v>
      </c>
      <c r="AC463" s="490" t="s">
        <v>1823</v>
      </c>
      <c r="AD463" s="285">
        <v>0</v>
      </c>
      <c r="AE463" s="321">
        <v>0</v>
      </c>
      <c r="AF463" s="516">
        <f>+AD463</f>
        <v>0</v>
      </c>
      <c r="AG463" s="515" t="s">
        <v>1823</v>
      </c>
      <c r="AH463" s="489">
        <f t="shared" ref="AH463:AH467" si="2195">+AF463</f>
        <v>0</v>
      </c>
      <c r="AI463" s="515" t="s">
        <v>1823</v>
      </c>
      <c r="AJ463" s="354"/>
      <c r="AK463" s="308">
        <f t="shared" ref="AK463" si="2196">+AH463</f>
        <v>0</v>
      </c>
      <c r="AL463" s="259" t="s">
        <v>1823</v>
      </c>
      <c r="AM463" s="225">
        <v>0</v>
      </c>
      <c r="AN463" s="227">
        <v>0</v>
      </c>
      <c r="AO463" s="372">
        <f t="shared" si="2101"/>
        <v>0</v>
      </c>
      <c r="AP463" s="259" t="s">
        <v>1823</v>
      </c>
      <c r="AQ463" s="308">
        <f t="shared" ref="AQ463" si="2197">+AS463</f>
        <v>0</v>
      </c>
      <c r="AR463" s="259" t="s">
        <v>1823</v>
      </c>
      <c r="AS463" s="337">
        <v>0</v>
      </c>
      <c r="AT463" s="338">
        <v>0</v>
      </c>
      <c r="AU463" s="337">
        <v>0</v>
      </c>
      <c r="AV463" s="338">
        <v>0</v>
      </c>
      <c r="AW463" s="241">
        <f t="shared" ref="AW463" si="2198">+AY463</f>
        <v>0</v>
      </c>
      <c r="AX463" s="242" t="s">
        <v>1823</v>
      </c>
      <c r="AY463" s="241">
        <f t="shared" ref="AY463" si="2199">+BA463</f>
        <v>0</v>
      </c>
      <c r="AZ463" s="242" t="s">
        <v>1823</v>
      </c>
      <c r="BA463" s="241">
        <f t="shared" ref="BA463" si="2200">+BC463</f>
        <v>0</v>
      </c>
      <c r="BB463" s="242" t="s">
        <v>1823</v>
      </c>
      <c r="BC463" s="241">
        <f t="shared" ref="BC463" si="2201">+BE463</f>
        <v>0</v>
      </c>
      <c r="BD463" s="242" t="s">
        <v>1823</v>
      </c>
      <c r="BE463" s="241">
        <f t="shared" ref="BE463" si="2202">+BG463</f>
        <v>0</v>
      </c>
      <c r="BF463" s="242" t="s">
        <v>1823</v>
      </c>
      <c r="BG463" s="241">
        <f t="shared" ref="BG463" si="2203">+BI463</f>
        <v>0</v>
      </c>
      <c r="BH463" s="242" t="s">
        <v>1823</v>
      </c>
      <c r="BI463" s="337">
        <v>0</v>
      </c>
      <c r="BJ463" s="338">
        <v>0</v>
      </c>
      <c r="BK463" s="241">
        <f t="shared" ref="BK463:BK471" si="2204">+BM463</f>
        <v>0</v>
      </c>
      <c r="BL463" s="242" t="s">
        <v>1823</v>
      </c>
      <c r="BM463" s="337">
        <v>0</v>
      </c>
      <c r="BN463" s="337">
        <v>0</v>
      </c>
      <c r="BO463" s="356"/>
      <c r="BP463" s="324"/>
      <c r="BQ463" s="325"/>
      <c r="BR463" s="324"/>
      <c r="BS463" s="325"/>
      <c r="BT463" s="324"/>
      <c r="BU463" s="325"/>
      <c r="BV463" s="324">
        <v>10</v>
      </c>
      <c r="BW463" s="325">
        <v>0</v>
      </c>
      <c r="BX463" s="324"/>
      <c r="BY463" s="325"/>
      <c r="BZ463" s="324"/>
      <c r="CA463" s="325"/>
      <c r="CB463" s="250"/>
      <c r="CC463" s="238"/>
      <c r="CD463" s="238"/>
      <c r="CE463" s="226"/>
      <c r="CF463" s="227"/>
      <c r="CQ463" s="240">
        <f t="shared" si="2103"/>
        <v>0</v>
      </c>
      <c r="CT463" s="437">
        <f t="shared" si="2062"/>
        <v>0</v>
      </c>
      <c r="CU463" s="437">
        <f t="shared" si="2186"/>
        <v>0</v>
      </c>
      <c r="CV463" s="437">
        <f t="shared" si="2064"/>
        <v>0</v>
      </c>
      <c r="CW463" s="437">
        <f t="shared" si="2187"/>
        <v>0</v>
      </c>
      <c r="CX463" s="437">
        <f t="shared" si="2066"/>
        <v>0</v>
      </c>
      <c r="CY463" s="437">
        <f t="shared" si="2091"/>
        <v>0</v>
      </c>
      <c r="CZ463" s="437">
        <f t="shared" si="2067"/>
        <v>0</v>
      </c>
      <c r="DA463" s="437">
        <f t="shared" si="2068"/>
        <v>0</v>
      </c>
      <c r="DB463" s="437">
        <f t="shared" si="2069"/>
        <v>0</v>
      </c>
      <c r="DC463" s="437">
        <f t="shared" si="2092"/>
        <v>0</v>
      </c>
      <c r="DD463" s="437">
        <f t="shared" si="2070"/>
        <v>0</v>
      </c>
      <c r="DE463" s="437">
        <f t="shared" si="2093"/>
        <v>0</v>
      </c>
      <c r="DF463" s="437">
        <f t="shared" si="2071"/>
        <v>0</v>
      </c>
      <c r="DG463" s="496">
        <f t="shared" si="2072"/>
        <v>0</v>
      </c>
      <c r="DH463" s="496">
        <f t="shared" si="2081"/>
        <v>0</v>
      </c>
      <c r="DI463" s="496">
        <f t="shared" si="2082"/>
        <v>0</v>
      </c>
      <c r="DJ463" s="496">
        <f t="shared" si="2083"/>
        <v>0</v>
      </c>
      <c r="DK463" s="437">
        <f t="shared" si="2084"/>
        <v>0</v>
      </c>
      <c r="DL463" s="633"/>
      <c r="DM463" s="633"/>
      <c r="DO463" s="447" t="e">
        <f t="shared" si="1985"/>
        <v>#VALUE!</v>
      </c>
      <c r="DP463" s="447" t="e">
        <f t="shared" si="1986"/>
        <v>#VALUE!</v>
      </c>
      <c r="DQ463" s="447" t="e">
        <f t="shared" si="1987"/>
        <v>#VALUE!</v>
      </c>
      <c r="DR463" s="447" t="e">
        <f t="shared" si="1988"/>
        <v>#VALUE!</v>
      </c>
      <c r="DS463" s="447" t="e">
        <f t="shared" si="1989"/>
        <v>#VALUE!</v>
      </c>
      <c r="DT463" s="447" t="e">
        <f t="shared" si="1990"/>
        <v>#VALUE!</v>
      </c>
      <c r="DU463" s="447" t="e">
        <f t="shared" si="1991"/>
        <v>#REF!</v>
      </c>
      <c r="DV463" s="447" t="e">
        <f t="shared" si="1992"/>
        <v>#REF!</v>
      </c>
      <c r="DW463" s="447" t="e">
        <f t="shared" si="1993"/>
        <v>#REF!</v>
      </c>
      <c r="DX463" s="447" t="e">
        <f t="shared" si="1994"/>
        <v>#REF!</v>
      </c>
      <c r="DY463" s="447" t="e">
        <f t="shared" si="1995"/>
        <v>#REF!</v>
      </c>
      <c r="DZ463" s="447" t="e">
        <f t="shared" si="1996"/>
        <v>#REF!</v>
      </c>
      <c r="EA463" s="447" t="e">
        <f t="shared" si="1997"/>
        <v>#VALUE!</v>
      </c>
      <c r="EB463" s="447" t="e">
        <f t="shared" si="1998"/>
        <v>#REF!</v>
      </c>
      <c r="EC463" s="447" t="e">
        <f t="shared" si="1999"/>
        <v>#VALUE!</v>
      </c>
      <c r="ED463" s="447" t="e">
        <f t="shared" si="2000"/>
        <v>#REF!</v>
      </c>
      <c r="EE463" s="240" t="e">
        <f t="shared" si="2001"/>
        <v>#REF!</v>
      </c>
    </row>
    <row r="464" spans="1:135" ht="16.5">
      <c r="A464" s="51" t="s">
        <v>1227</v>
      </c>
      <c r="B464" s="216" t="s">
        <v>31</v>
      </c>
      <c r="D464" s="216" t="s">
        <v>1095</v>
      </c>
      <c r="E464" s="216" t="s">
        <v>1042</v>
      </c>
      <c r="F464" s="216" t="s">
        <v>1103</v>
      </c>
      <c r="G464" s="411" t="s">
        <v>1715</v>
      </c>
      <c r="H464" s="373">
        <f>+J464</f>
        <v>0</v>
      </c>
      <c r="I464" s="252" t="s">
        <v>1823</v>
      </c>
      <c r="J464" s="523">
        <v>0</v>
      </c>
      <c r="K464" s="524">
        <v>0</v>
      </c>
      <c r="L464" s="239">
        <f>+N464</f>
        <v>0</v>
      </c>
      <c r="M464" s="252" t="s">
        <v>1823</v>
      </c>
      <c r="N464" s="523">
        <v>0</v>
      </c>
      <c r="O464" s="524">
        <v>0</v>
      </c>
      <c r="P464" s="239">
        <f>+N464</f>
        <v>0</v>
      </c>
      <c r="Q464" s="242" t="s">
        <v>1823</v>
      </c>
      <c r="R464" s="225">
        <v>0</v>
      </c>
      <c r="S464" s="227">
        <v>0</v>
      </c>
      <c r="T464" s="226">
        <v>0</v>
      </c>
      <c r="U464" s="227">
        <v>0</v>
      </c>
      <c r="V464" s="226">
        <v>0</v>
      </c>
      <c r="W464" s="226">
        <v>0</v>
      </c>
      <c r="X464" s="241">
        <f t="shared" si="2193"/>
        <v>0</v>
      </c>
      <c r="Y464" s="242" t="s">
        <v>1823</v>
      </c>
      <c r="Z464" s="279">
        <v>0</v>
      </c>
      <c r="AA464" s="321">
        <v>0</v>
      </c>
      <c r="AB464" s="400">
        <f t="shared" si="2194"/>
        <v>0</v>
      </c>
      <c r="AC464" s="490" t="s">
        <v>1823</v>
      </c>
      <c r="AD464" s="285" t="s">
        <v>85</v>
      </c>
      <c r="AE464" s="321">
        <v>0</v>
      </c>
      <c r="AF464" s="565">
        <f t="shared" ref="AF464" si="2205">+AH464</f>
        <v>1</v>
      </c>
      <c r="AG464" s="559" t="s">
        <v>1823</v>
      </c>
      <c r="AH464" s="565">
        <f>+AK464</f>
        <v>1</v>
      </c>
      <c r="AI464" s="559" t="s">
        <v>1823</v>
      </c>
      <c r="AJ464" s="354"/>
      <c r="AK464" s="570">
        <f>+AM464</f>
        <v>1</v>
      </c>
      <c r="AL464" s="566" t="s">
        <v>1823</v>
      </c>
      <c r="AM464" s="225">
        <v>1</v>
      </c>
      <c r="AN464" s="227">
        <v>0</v>
      </c>
      <c r="AO464" s="637">
        <f>+AM464</f>
        <v>1</v>
      </c>
      <c r="AP464" s="566" t="s">
        <v>1823</v>
      </c>
      <c r="AQ464" s="637">
        <f>+AO464</f>
        <v>1</v>
      </c>
      <c r="AR464" s="566" t="s">
        <v>1823</v>
      </c>
      <c r="AS464" s="337">
        <v>0</v>
      </c>
      <c r="AT464" s="338">
        <v>0</v>
      </c>
      <c r="AU464" s="337">
        <v>0</v>
      </c>
      <c r="AV464" s="338">
        <v>0</v>
      </c>
      <c r="AW464" s="241">
        <f t="shared" ref="AW464" si="2206">+AY464</f>
        <v>0</v>
      </c>
      <c r="AX464" s="242" t="s">
        <v>1823</v>
      </c>
      <c r="AY464" s="241">
        <f t="shared" ref="AY464" si="2207">+BA464</f>
        <v>0</v>
      </c>
      <c r="AZ464" s="242" t="s">
        <v>1823</v>
      </c>
      <c r="BA464" s="241">
        <f t="shared" ref="BA464" si="2208">+BC464</f>
        <v>0</v>
      </c>
      <c r="BB464" s="242" t="s">
        <v>1823</v>
      </c>
      <c r="BC464" s="241">
        <f t="shared" ref="BC464" si="2209">+BE464</f>
        <v>0</v>
      </c>
      <c r="BD464" s="242" t="s">
        <v>1823</v>
      </c>
      <c r="BE464" s="241">
        <f t="shared" ref="BE464" si="2210">+BG464</f>
        <v>0</v>
      </c>
      <c r="BF464" s="242" t="s">
        <v>1823</v>
      </c>
      <c r="BG464" s="241">
        <f t="shared" ref="BG464" si="2211">+BI464</f>
        <v>0</v>
      </c>
      <c r="BH464" s="242" t="s">
        <v>1823</v>
      </c>
      <c r="BI464" s="337">
        <v>0</v>
      </c>
      <c r="BJ464" s="338">
        <v>0</v>
      </c>
      <c r="BK464" s="241">
        <f t="shared" si="2204"/>
        <v>0</v>
      </c>
      <c r="BL464" s="242" t="s">
        <v>1823</v>
      </c>
      <c r="BM464" s="337">
        <v>0</v>
      </c>
      <c r="BN464" s="337">
        <v>0</v>
      </c>
      <c r="BO464" s="356"/>
      <c r="BP464" s="324"/>
      <c r="BQ464" s="325"/>
      <c r="BR464" s="324"/>
      <c r="BS464" s="325"/>
      <c r="BT464" s="324"/>
      <c r="BU464" s="325"/>
      <c r="BV464" s="324"/>
      <c r="BW464" s="325"/>
      <c r="BX464" s="324"/>
      <c r="BY464" s="325"/>
      <c r="BZ464" s="324"/>
      <c r="CA464" s="325"/>
      <c r="CB464" s="250"/>
      <c r="CC464" s="238"/>
      <c r="CD464" s="238"/>
      <c r="CE464" s="226"/>
      <c r="CF464" s="227"/>
      <c r="CT464" s="437">
        <f t="shared" si="2062"/>
        <v>0</v>
      </c>
      <c r="CU464" s="437">
        <f t="shared" si="2186"/>
        <v>0</v>
      </c>
      <c r="CV464" s="437">
        <f t="shared" si="2064"/>
        <v>0</v>
      </c>
      <c r="CW464" s="437">
        <f t="shared" si="2187"/>
        <v>0</v>
      </c>
      <c r="CX464" s="437">
        <f t="shared" si="2066"/>
        <v>0</v>
      </c>
      <c r="CY464" s="437">
        <f t="shared" si="2091"/>
        <v>0</v>
      </c>
      <c r="CZ464" s="437">
        <f t="shared" si="2067"/>
        <v>0</v>
      </c>
      <c r="DA464" s="437">
        <f t="shared" si="2068"/>
        <v>0</v>
      </c>
      <c r="DB464" s="437">
        <f t="shared" si="2069"/>
        <v>0</v>
      </c>
      <c r="DC464" s="437">
        <f t="shared" si="2092"/>
        <v>0</v>
      </c>
      <c r="DD464" s="437">
        <f t="shared" si="2070"/>
        <v>0</v>
      </c>
      <c r="DE464" s="437"/>
      <c r="DF464" s="437">
        <f t="shared" si="2071"/>
        <v>1</v>
      </c>
      <c r="DG464" s="496">
        <f t="shared" si="2072"/>
        <v>1</v>
      </c>
      <c r="DH464" s="496">
        <f t="shared" si="2081"/>
        <v>1</v>
      </c>
      <c r="DI464" s="496">
        <f t="shared" si="2082"/>
        <v>1</v>
      </c>
      <c r="DJ464" s="496">
        <f t="shared" si="2083"/>
        <v>1</v>
      </c>
      <c r="DK464" s="437">
        <f t="shared" si="2084"/>
        <v>1</v>
      </c>
      <c r="DL464" s="633"/>
      <c r="DM464" s="633"/>
      <c r="DO464" s="447" t="e">
        <f t="shared" si="1985"/>
        <v>#VALUE!</v>
      </c>
      <c r="DP464" s="447" t="e">
        <f t="shared" si="1986"/>
        <v>#VALUE!</v>
      </c>
      <c r="DQ464" s="447" t="e">
        <f t="shared" si="1987"/>
        <v>#VALUE!</v>
      </c>
      <c r="DR464" s="447" t="e">
        <f t="shared" si="1988"/>
        <v>#VALUE!</v>
      </c>
      <c r="DS464" s="447" t="e">
        <f t="shared" si="1989"/>
        <v>#VALUE!</v>
      </c>
      <c r="DT464" s="447" t="e">
        <f t="shared" si="1990"/>
        <v>#VALUE!</v>
      </c>
      <c r="DU464" s="447" t="e">
        <f t="shared" si="1991"/>
        <v>#REF!</v>
      </c>
      <c r="DV464" s="447" t="e">
        <f t="shared" si="1992"/>
        <v>#REF!</v>
      </c>
      <c r="DW464" s="447" t="e">
        <f t="shared" si="1993"/>
        <v>#REF!</v>
      </c>
      <c r="DX464" s="447" t="e">
        <f t="shared" si="1994"/>
        <v>#REF!</v>
      </c>
      <c r="DY464" s="447" t="e">
        <f t="shared" si="1995"/>
        <v>#REF!</v>
      </c>
      <c r="DZ464" s="447" t="e">
        <f t="shared" si="1996"/>
        <v>#REF!</v>
      </c>
      <c r="EA464" s="447" t="e">
        <f t="shared" si="1997"/>
        <v>#VALUE!</v>
      </c>
      <c r="EB464" s="447" t="e">
        <f t="shared" si="1998"/>
        <v>#REF!</v>
      </c>
      <c r="EC464" s="447" t="e">
        <f t="shared" si="1999"/>
        <v>#VALUE!</v>
      </c>
      <c r="ED464" s="447" t="e">
        <f t="shared" si="2000"/>
        <v>#REF!</v>
      </c>
      <c r="EE464" s="240" t="e">
        <f t="shared" si="2001"/>
        <v>#REF!</v>
      </c>
    </row>
    <row r="465" spans="1:135" ht="16.5">
      <c r="A465" s="216" t="s">
        <v>1227</v>
      </c>
      <c r="B465" s="216" t="s">
        <v>31</v>
      </c>
      <c r="D465" s="216" t="s">
        <v>1095</v>
      </c>
      <c r="E465" s="216" t="s">
        <v>1094</v>
      </c>
      <c r="F465" s="216" t="s">
        <v>1103</v>
      </c>
      <c r="G465" s="411" t="s">
        <v>1716</v>
      </c>
      <c r="H465" s="241">
        <f>+J465</f>
        <v>0</v>
      </c>
      <c r="I465" s="252" t="s">
        <v>1823</v>
      </c>
      <c r="J465" s="523">
        <v>0</v>
      </c>
      <c r="K465" s="524">
        <v>0</v>
      </c>
      <c r="L465" s="239">
        <f>+J465</f>
        <v>0</v>
      </c>
      <c r="M465" s="252" t="s">
        <v>1823</v>
      </c>
      <c r="N465" s="523">
        <v>0</v>
      </c>
      <c r="O465" s="524">
        <v>0</v>
      </c>
      <c r="P465" s="239">
        <f>+N465</f>
        <v>0</v>
      </c>
      <c r="Q465" s="242" t="s">
        <v>1823</v>
      </c>
      <c r="R465" s="225">
        <v>1</v>
      </c>
      <c r="S465" s="227">
        <v>0</v>
      </c>
      <c r="T465" s="226">
        <v>3</v>
      </c>
      <c r="U465" s="227">
        <v>0</v>
      </c>
      <c r="V465" s="560">
        <f>+X465</f>
        <v>3</v>
      </c>
      <c r="W465" s="559" t="s">
        <v>1823</v>
      </c>
      <c r="X465" s="560">
        <f>+Z465</f>
        <v>3</v>
      </c>
      <c r="Y465" s="559" t="s">
        <v>1823</v>
      </c>
      <c r="Z465" s="279">
        <v>3</v>
      </c>
      <c r="AA465" s="321">
        <v>0</v>
      </c>
      <c r="AB465" s="560">
        <f>+Z465</f>
        <v>3</v>
      </c>
      <c r="AC465" s="559" t="s">
        <v>1823</v>
      </c>
      <c r="AD465" s="285">
        <v>0</v>
      </c>
      <c r="AE465" s="321">
        <v>0</v>
      </c>
      <c r="AF465" s="516">
        <f>+AD465</f>
        <v>0</v>
      </c>
      <c r="AG465" s="515" t="s">
        <v>1823</v>
      </c>
      <c r="AH465" s="489">
        <f t="shared" si="2195"/>
        <v>0</v>
      </c>
      <c r="AI465" s="515" t="s">
        <v>1823</v>
      </c>
      <c r="AJ465" s="354"/>
      <c r="AK465" s="308"/>
      <c r="AL465" s="328"/>
      <c r="AM465" s="225">
        <v>1</v>
      </c>
      <c r="AN465" s="227">
        <v>0</v>
      </c>
      <c r="AO465" s="637">
        <f>+AM465</f>
        <v>1</v>
      </c>
      <c r="AP465" s="566" t="s">
        <v>1823</v>
      </c>
      <c r="AQ465" s="637">
        <f>+AO465</f>
        <v>1</v>
      </c>
      <c r="AR465" s="566" t="s">
        <v>1823</v>
      </c>
      <c r="AS465" s="337">
        <v>0</v>
      </c>
      <c r="AT465" s="338">
        <v>0</v>
      </c>
      <c r="AU465" s="337">
        <v>0</v>
      </c>
      <c r="AV465" s="338">
        <v>0</v>
      </c>
      <c r="AW465" s="241">
        <f t="shared" ref="AW465" si="2212">+AY465</f>
        <v>0</v>
      </c>
      <c r="AX465" s="242" t="s">
        <v>1823</v>
      </c>
      <c r="AY465" s="241">
        <f t="shared" ref="AY465" si="2213">+BA465</f>
        <v>0</v>
      </c>
      <c r="AZ465" s="242" t="s">
        <v>1823</v>
      </c>
      <c r="BA465" s="241">
        <f t="shared" ref="BA465" si="2214">+BC465</f>
        <v>0</v>
      </c>
      <c r="BB465" s="242" t="s">
        <v>1823</v>
      </c>
      <c r="BC465" s="241">
        <f t="shared" ref="BC465" si="2215">+BE465</f>
        <v>0</v>
      </c>
      <c r="BD465" s="242" t="s">
        <v>1823</v>
      </c>
      <c r="BE465" s="241">
        <f t="shared" ref="BE465" si="2216">+BG465</f>
        <v>0</v>
      </c>
      <c r="BF465" s="242" t="s">
        <v>1823</v>
      </c>
      <c r="BG465" s="241">
        <f t="shared" ref="BG465" si="2217">+BI465</f>
        <v>0</v>
      </c>
      <c r="BH465" s="242" t="s">
        <v>1823</v>
      </c>
      <c r="BI465" s="337">
        <v>0</v>
      </c>
      <c r="BJ465" s="338">
        <v>0</v>
      </c>
      <c r="BK465" s="241">
        <f t="shared" si="2204"/>
        <v>0</v>
      </c>
      <c r="BL465" s="242" t="s">
        <v>1823</v>
      </c>
      <c r="BM465" s="337">
        <v>0</v>
      </c>
      <c r="BN465" s="337">
        <v>0</v>
      </c>
      <c r="BO465" s="356"/>
      <c r="BP465" s="324"/>
      <c r="BQ465" s="325"/>
      <c r="BR465" s="324"/>
      <c r="BS465" s="325"/>
      <c r="BT465" s="324"/>
      <c r="BU465" s="325"/>
      <c r="BV465" s="324"/>
      <c r="BW465" s="325"/>
      <c r="BX465" s="324"/>
      <c r="BY465" s="325"/>
      <c r="BZ465" s="324"/>
      <c r="CA465" s="325"/>
      <c r="CB465" s="236" t="s">
        <v>410</v>
      </c>
      <c r="CC465" s="238"/>
      <c r="CD465" s="238"/>
      <c r="CE465" s="226"/>
      <c r="CF465" s="227"/>
      <c r="CQ465" s="240">
        <f t="shared" ref="CQ465:CQ471" si="2218">MAX(H465:AI465)</f>
        <v>3</v>
      </c>
      <c r="CT465" s="437">
        <f t="shared" si="2062"/>
        <v>0</v>
      </c>
      <c r="CU465" s="437">
        <f t="shared" si="2186"/>
        <v>0</v>
      </c>
      <c r="CV465" s="437">
        <f t="shared" si="2064"/>
        <v>0</v>
      </c>
      <c r="CW465" s="437">
        <f t="shared" si="2187"/>
        <v>0</v>
      </c>
      <c r="CX465" s="437">
        <f t="shared" si="2066"/>
        <v>0</v>
      </c>
      <c r="CY465" s="437">
        <f t="shared" si="2091"/>
        <v>1</v>
      </c>
      <c r="CZ465" s="437">
        <f t="shared" si="2067"/>
        <v>3</v>
      </c>
      <c r="DA465" s="437">
        <f t="shared" si="2068"/>
        <v>3</v>
      </c>
      <c r="DB465" s="437">
        <f t="shared" si="2069"/>
        <v>3</v>
      </c>
      <c r="DC465" s="437">
        <f t="shared" si="2092"/>
        <v>3</v>
      </c>
      <c r="DD465" s="437">
        <f t="shared" si="2070"/>
        <v>3</v>
      </c>
      <c r="DE465" s="437">
        <f t="shared" ref="DE465:DE490" si="2219">IF(AE465="nd",+AD465,+AD465+AE465)</f>
        <v>0</v>
      </c>
      <c r="DF465" s="437">
        <f t="shared" si="2071"/>
        <v>0</v>
      </c>
      <c r="DG465" s="496">
        <f t="shared" si="2072"/>
        <v>0</v>
      </c>
      <c r="DH465" s="496">
        <f t="shared" si="2081"/>
        <v>0</v>
      </c>
      <c r="DI465" s="496">
        <f t="shared" si="2082"/>
        <v>1</v>
      </c>
      <c r="DJ465" s="496">
        <f t="shared" si="2083"/>
        <v>1</v>
      </c>
      <c r="DK465" s="437">
        <f t="shared" si="2084"/>
        <v>1</v>
      </c>
      <c r="DL465" s="633"/>
      <c r="DM465" s="633"/>
      <c r="DO465" s="447" t="e">
        <f t="shared" si="1985"/>
        <v>#VALUE!</v>
      </c>
      <c r="DP465" s="447" t="e">
        <f t="shared" si="1986"/>
        <v>#VALUE!</v>
      </c>
      <c r="DQ465" s="447" t="e">
        <f t="shared" si="1987"/>
        <v>#VALUE!</v>
      </c>
      <c r="DR465" s="447" t="e">
        <f t="shared" si="1988"/>
        <v>#VALUE!</v>
      </c>
      <c r="DS465" s="447" t="e">
        <f t="shared" si="1989"/>
        <v>#VALUE!</v>
      </c>
      <c r="DT465" s="447" t="e">
        <f t="shared" si="1990"/>
        <v>#VALUE!</v>
      </c>
      <c r="DU465" s="447" t="e">
        <f t="shared" si="1991"/>
        <v>#REF!</v>
      </c>
      <c r="DV465" s="447" t="e">
        <f t="shared" si="1992"/>
        <v>#REF!</v>
      </c>
      <c r="DW465" s="447" t="e">
        <f t="shared" si="1993"/>
        <v>#REF!</v>
      </c>
      <c r="DX465" s="447" t="e">
        <f t="shared" si="1994"/>
        <v>#REF!</v>
      </c>
      <c r="DY465" s="447" t="e">
        <f t="shared" si="1995"/>
        <v>#REF!</v>
      </c>
      <c r="DZ465" s="447" t="e">
        <f t="shared" si="1996"/>
        <v>#REF!</v>
      </c>
      <c r="EA465" s="447" t="e">
        <f t="shared" si="1997"/>
        <v>#VALUE!</v>
      </c>
      <c r="EB465" s="447" t="e">
        <f t="shared" si="1998"/>
        <v>#REF!</v>
      </c>
      <c r="EC465" s="447" t="e">
        <f t="shared" si="1999"/>
        <v>#VALUE!</v>
      </c>
      <c r="ED465" s="447" t="e">
        <f t="shared" si="2000"/>
        <v>#REF!</v>
      </c>
      <c r="EE465" s="240" t="e">
        <f t="shared" si="2001"/>
        <v>#REF!</v>
      </c>
    </row>
    <row r="466" spans="1:135" ht="16.5">
      <c r="A466" s="216" t="s">
        <v>1227</v>
      </c>
      <c r="B466" s="216" t="s">
        <v>31</v>
      </c>
      <c r="D466" s="216" t="s">
        <v>1095</v>
      </c>
      <c r="E466" s="216" t="s">
        <v>1094</v>
      </c>
      <c r="F466" s="216" t="s">
        <v>1095</v>
      </c>
      <c r="G466" s="411" t="s">
        <v>1159</v>
      </c>
      <c r="H466" s="241">
        <f>+J466</f>
        <v>0</v>
      </c>
      <c r="I466" s="252" t="s">
        <v>1823</v>
      </c>
      <c r="J466" s="523">
        <v>0</v>
      </c>
      <c r="K466" s="524">
        <v>0</v>
      </c>
      <c r="L466" s="239">
        <f>+J466</f>
        <v>0</v>
      </c>
      <c r="M466" s="252" t="s">
        <v>1823</v>
      </c>
      <c r="N466" s="523">
        <v>0</v>
      </c>
      <c r="O466" s="524">
        <v>0</v>
      </c>
      <c r="P466" s="239">
        <f>+N466</f>
        <v>0</v>
      </c>
      <c r="Q466" s="242" t="s">
        <v>1823</v>
      </c>
      <c r="R466" s="225">
        <v>0</v>
      </c>
      <c r="S466" s="227">
        <v>0</v>
      </c>
      <c r="T466" s="226">
        <v>0</v>
      </c>
      <c r="U466" s="227">
        <v>0</v>
      </c>
      <c r="V466" s="241">
        <f>+X466</f>
        <v>0</v>
      </c>
      <c r="W466" s="242" t="s">
        <v>1823</v>
      </c>
      <c r="X466" s="241">
        <f t="shared" si="2193"/>
        <v>0</v>
      </c>
      <c r="Y466" s="242" t="s">
        <v>1823</v>
      </c>
      <c r="Z466" s="279">
        <v>0</v>
      </c>
      <c r="AA466" s="321">
        <v>0</v>
      </c>
      <c r="AB466" s="400">
        <f t="shared" si="2194"/>
        <v>0</v>
      </c>
      <c r="AC466" s="490" t="s">
        <v>1823</v>
      </c>
      <c r="AD466" s="285">
        <v>0</v>
      </c>
      <c r="AE466" s="321">
        <v>0</v>
      </c>
      <c r="AF466" s="516">
        <f>+AD466</f>
        <v>0</v>
      </c>
      <c r="AG466" s="515" t="s">
        <v>1823</v>
      </c>
      <c r="AH466" s="489">
        <f t="shared" si="2195"/>
        <v>0</v>
      </c>
      <c r="AI466" s="515" t="s">
        <v>1823</v>
      </c>
      <c r="AJ466" s="354"/>
      <c r="AK466" s="308">
        <f t="shared" ref="AK466" si="2220">+AH466</f>
        <v>0</v>
      </c>
      <c r="AL466" s="259" t="s">
        <v>1823</v>
      </c>
      <c r="AM466" s="225">
        <v>0</v>
      </c>
      <c r="AN466" s="227">
        <v>0</v>
      </c>
      <c r="AO466" s="372">
        <v>0</v>
      </c>
      <c r="AP466" s="259" t="s">
        <v>1823</v>
      </c>
      <c r="AQ466" s="308">
        <f t="shared" ref="AQ466" si="2221">+AS466</f>
        <v>0</v>
      </c>
      <c r="AR466" s="259" t="s">
        <v>1823</v>
      </c>
      <c r="AS466" s="337">
        <v>0</v>
      </c>
      <c r="AT466" s="338">
        <v>0</v>
      </c>
      <c r="AU466" s="337">
        <v>0</v>
      </c>
      <c r="AV466" s="338">
        <v>0</v>
      </c>
      <c r="AW466" s="241">
        <f t="shared" ref="AW466" si="2222">+AY466</f>
        <v>0</v>
      </c>
      <c r="AX466" s="242" t="s">
        <v>1823</v>
      </c>
      <c r="AY466" s="241">
        <f t="shared" ref="AY466" si="2223">+BA466</f>
        <v>0</v>
      </c>
      <c r="AZ466" s="242" t="s">
        <v>1823</v>
      </c>
      <c r="BA466" s="241">
        <f t="shared" ref="BA466" si="2224">+BC466</f>
        <v>0</v>
      </c>
      <c r="BB466" s="242" t="s">
        <v>1823</v>
      </c>
      <c r="BC466" s="241">
        <f t="shared" ref="BC466" si="2225">+BE466</f>
        <v>0</v>
      </c>
      <c r="BD466" s="242" t="s">
        <v>1823</v>
      </c>
      <c r="BE466" s="241">
        <f t="shared" ref="BE466" si="2226">+BG466</f>
        <v>0</v>
      </c>
      <c r="BF466" s="242" t="s">
        <v>1823</v>
      </c>
      <c r="BG466" s="241">
        <f t="shared" ref="BG466" si="2227">+BI466</f>
        <v>0</v>
      </c>
      <c r="BH466" s="242" t="s">
        <v>1823</v>
      </c>
      <c r="BI466" s="337">
        <v>0</v>
      </c>
      <c r="BJ466" s="338">
        <v>0</v>
      </c>
      <c r="BK466" s="241">
        <f t="shared" si="2204"/>
        <v>0</v>
      </c>
      <c r="BL466" s="242" t="s">
        <v>1823</v>
      </c>
      <c r="BM466" s="337">
        <v>0</v>
      </c>
      <c r="BN466" s="337">
        <v>0</v>
      </c>
      <c r="BO466" s="356"/>
      <c r="BP466" s="324"/>
      <c r="BQ466" s="325"/>
      <c r="BR466" s="324"/>
      <c r="BS466" s="325"/>
      <c r="BT466" s="324"/>
      <c r="BU466" s="325"/>
      <c r="BV466" s="324"/>
      <c r="BW466" s="325"/>
      <c r="BX466" s="324">
        <v>1</v>
      </c>
      <c r="BY466" s="325">
        <v>0</v>
      </c>
      <c r="BZ466" s="324"/>
      <c r="CA466" s="325"/>
      <c r="CB466" s="236" t="s">
        <v>410</v>
      </c>
      <c r="CC466" s="238"/>
      <c r="CD466" s="238"/>
      <c r="CE466" s="226"/>
      <c r="CF466" s="227"/>
      <c r="CQ466" s="240">
        <f t="shared" si="2218"/>
        <v>0</v>
      </c>
      <c r="CT466" s="437">
        <f t="shared" si="2062"/>
        <v>0</v>
      </c>
      <c r="CU466" s="437">
        <f t="shared" si="2186"/>
        <v>0</v>
      </c>
      <c r="CV466" s="437">
        <f t="shared" si="2064"/>
        <v>0</v>
      </c>
      <c r="CW466" s="437">
        <f t="shared" si="2187"/>
        <v>0</v>
      </c>
      <c r="CX466" s="437">
        <f t="shared" si="2066"/>
        <v>0</v>
      </c>
      <c r="CY466" s="437">
        <f t="shared" si="2091"/>
        <v>0</v>
      </c>
      <c r="CZ466" s="437">
        <f t="shared" si="2067"/>
        <v>0</v>
      </c>
      <c r="DA466" s="437">
        <f t="shared" si="2068"/>
        <v>0</v>
      </c>
      <c r="DB466" s="437">
        <f t="shared" si="2069"/>
        <v>0</v>
      </c>
      <c r="DC466" s="437">
        <f t="shared" si="2092"/>
        <v>0</v>
      </c>
      <c r="DD466" s="437">
        <f t="shared" si="2070"/>
        <v>0</v>
      </c>
      <c r="DE466" s="437">
        <f t="shared" si="2219"/>
        <v>0</v>
      </c>
      <c r="DF466" s="437">
        <f t="shared" si="2071"/>
        <v>0</v>
      </c>
      <c r="DG466" s="496">
        <f t="shared" si="2072"/>
        <v>0</v>
      </c>
      <c r="DH466" s="496">
        <f t="shared" si="2081"/>
        <v>0</v>
      </c>
      <c r="DI466" s="496">
        <f t="shared" si="2082"/>
        <v>0</v>
      </c>
      <c r="DJ466" s="496">
        <f t="shared" si="2083"/>
        <v>0</v>
      </c>
      <c r="DK466" s="437">
        <f t="shared" si="2084"/>
        <v>0</v>
      </c>
      <c r="DL466" s="633"/>
      <c r="DM466" s="633"/>
      <c r="DO466" s="447" t="e">
        <f t="shared" si="1985"/>
        <v>#VALUE!</v>
      </c>
      <c r="DP466" s="447" t="e">
        <f t="shared" si="1986"/>
        <v>#VALUE!</v>
      </c>
      <c r="DQ466" s="447" t="e">
        <f t="shared" si="1987"/>
        <v>#VALUE!</v>
      </c>
      <c r="DR466" s="447" t="e">
        <f t="shared" si="1988"/>
        <v>#VALUE!</v>
      </c>
      <c r="DS466" s="447" t="e">
        <f t="shared" si="1989"/>
        <v>#VALUE!</v>
      </c>
      <c r="DT466" s="447" t="e">
        <f t="shared" si="1990"/>
        <v>#VALUE!</v>
      </c>
      <c r="DU466" s="447" t="e">
        <f t="shared" si="1991"/>
        <v>#REF!</v>
      </c>
      <c r="DV466" s="447" t="e">
        <f t="shared" si="1992"/>
        <v>#REF!</v>
      </c>
      <c r="DW466" s="447" t="e">
        <f t="shared" si="1993"/>
        <v>#REF!</v>
      </c>
      <c r="DX466" s="447" t="e">
        <f t="shared" si="1994"/>
        <v>#REF!</v>
      </c>
      <c r="DY466" s="447" t="e">
        <f t="shared" si="1995"/>
        <v>#REF!</v>
      </c>
      <c r="DZ466" s="447" t="e">
        <f t="shared" si="1996"/>
        <v>#REF!</v>
      </c>
      <c r="EA466" s="447" t="e">
        <f t="shared" si="1997"/>
        <v>#VALUE!</v>
      </c>
      <c r="EB466" s="447" t="e">
        <f t="shared" si="1998"/>
        <v>#REF!</v>
      </c>
      <c r="EC466" s="447" t="e">
        <f t="shared" si="1999"/>
        <v>#VALUE!</v>
      </c>
      <c r="ED466" s="447" t="e">
        <f t="shared" si="2000"/>
        <v>#REF!</v>
      </c>
      <c r="EE466" s="240" t="e">
        <f t="shared" si="2001"/>
        <v>#REF!</v>
      </c>
    </row>
    <row r="467" spans="1:135" ht="16.5">
      <c r="A467" s="216" t="s">
        <v>1227</v>
      </c>
      <c r="B467" s="216" t="s">
        <v>31</v>
      </c>
      <c r="D467" s="216" t="s">
        <v>1095</v>
      </c>
      <c r="E467" s="216" t="s">
        <v>1040</v>
      </c>
      <c r="F467" s="216" t="s">
        <v>1095</v>
      </c>
      <c r="G467" s="411" t="s">
        <v>330</v>
      </c>
      <c r="H467" s="239"/>
      <c r="I467" s="252" t="s">
        <v>1823</v>
      </c>
      <c r="J467" s="523">
        <v>0</v>
      </c>
      <c r="K467" s="524">
        <v>0</v>
      </c>
      <c r="L467" s="239">
        <f>+N467</f>
        <v>0</v>
      </c>
      <c r="M467" s="252" t="s">
        <v>1823</v>
      </c>
      <c r="N467" s="523">
        <v>0</v>
      </c>
      <c r="O467" s="524">
        <v>0</v>
      </c>
      <c r="P467" s="239">
        <f>+R467</f>
        <v>0</v>
      </c>
      <c r="Q467" s="242" t="s">
        <v>1823</v>
      </c>
      <c r="R467" s="225">
        <v>0</v>
      </c>
      <c r="S467" s="227">
        <v>0</v>
      </c>
      <c r="T467" s="226">
        <v>0</v>
      </c>
      <c r="U467" s="227">
        <v>0</v>
      </c>
      <c r="V467" s="721" t="s">
        <v>1823</v>
      </c>
      <c r="W467" s="564">
        <f>+Y467</f>
        <v>1</v>
      </c>
      <c r="X467" s="721" t="s">
        <v>1823</v>
      </c>
      <c r="Y467" s="564">
        <f>+AA467</f>
        <v>1</v>
      </c>
      <c r="Z467" s="279">
        <v>0</v>
      </c>
      <c r="AA467" s="321">
        <v>1</v>
      </c>
      <c r="AB467" s="400">
        <f t="shared" si="2194"/>
        <v>0</v>
      </c>
      <c r="AC467" s="490" t="s">
        <v>1823</v>
      </c>
      <c r="AD467" s="285">
        <v>0</v>
      </c>
      <c r="AE467" s="321">
        <v>0</v>
      </c>
      <c r="AF467" s="516">
        <f>+AD467</f>
        <v>0</v>
      </c>
      <c r="AG467" s="515" t="s">
        <v>1823</v>
      </c>
      <c r="AH467" s="489">
        <f t="shared" si="2195"/>
        <v>0</v>
      </c>
      <c r="AI467" s="515" t="s">
        <v>1823</v>
      </c>
      <c r="AJ467" s="354"/>
      <c r="AK467" s="308">
        <f t="shared" si="2161"/>
        <v>0</v>
      </c>
      <c r="AL467" s="259" t="s">
        <v>1823</v>
      </c>
      <c r="AM467" s="225">
        <v>0</v>
      </c>
      <c r="AN467" s="227">
        <v>0</v>
      </c>
      <c r="AO467" s="372">
        <f t="shared" si="2101"/>
        <v>0</v>
      </c>
      <c r="AP467" s="259" t="s">
        <v>1823</v>
      </c>
      <c r="AQ467" s="308">
        <f t="shared" ref="AQ467" si="2228">+AS467</f>
        <v>0</v>
      </c>
      <c r="AR467" s="259" t="s">
        <v>1823</v>
      </c>
      <c r="AS467" s="337">
        <v>0</v>
      </c>
      <c r="AT467" s="338">
        <v>0</v>
      </c>
      <c r="AU467" s="337">
        <v>0</v>
      </c>
      <c r="AV467" s="338">
        <v>0</v>
      </c>
      <c r="AW467" s="241">
        <f t="shared" ref="AW467" si="2229">+AY467</f>
        <v>0</v>
      </c>
      <c r="AX467" s="242" t="s">
        <v>1823</v>
      </c>
      <c r="AY467" s="241">
        <f t="shared" ref="AY467" si="2230">+BA467</f>
        <v>0</v>
      </c>
      <c r="AZ467" s="242" t="s">
        <v>1823</v>
      </c>
      <c r="BA467" s="241">
        <f t="shared" ref="BA467" si="2231">+BC467</f>
        <v>0</v>
      </c>
      <c r="BB467" s="242" t="s">
        <v>1823</v>
      </c>
      <c r="BC467" s="241">
        <f t="shared" ref="BC467" si="2232">+BE467</f>
        <v>0</v>
      </c>
      <c r="BD467" s="242" t="s">
        <v>1823</v>
      </c>
      <c r="BE467" s="241">
        <f t="shared" ref="BE467" si="2233">+BG467</f>
        <v>0</v>
      </c>
      <c r="BF467" s="242" t="s">
        <v>1823</v>
      </c>
      <c r="BG467" s="241">
        <f t="shared" ref="BG467" si="2234">+BI467</f>
        <v>0</v>
      </c>
      <c r="BH467" s="242" t="s">
        <v>1823</v>
      </c>
      <c r="BI467" s="337">
        <v>0</v>
      </c>
      <c r="BJ467" s="338">
        <v>0</v>
      </c>
      <c r="BK467" s="241">
        <f t="shared" si="2204"/>
        <v>0</v>
      </c>
      <c r="BL467" s="242" t="s">
        <v>1823</v>
      </c>
      <c r="BM467" s="337">
        <v>0</v>
      </c>
      <c r="BN467" s="337">
        <v>0</v>
      </c>
      <c r="BO467" s="356"/>
      <c r="BP467" s="324"/>
      <c r="BQ467" s="325"/>
      <c r="BR467" s="324"/>
      <c r="BS467" s="325"/>
      <c r="BT467" s="324"/>
      <c r="BU467" s="325"/>
      <c r="BV467" s="324"/>
      <c r="BW467" s="325"/>
      <c r="BX467" s="324"/>
      <c r="BY467" s="325"/>
      <c r="BZ467" s="324"/>
      <c r="CA467" s="325"/>
      <c r="CB467" s="250" t="s">
        <v>262</v>
      </c>
      <c r="CC467" s="238" t="s">
        <v>715</v>
      </c>
      <c r="CD467" s="238"/>
      <c r="CE467" s="226"/>
      <c r="CF467" s="227"/>
      <c r="CQ467" s="240">
        <f t="shared" si="2218"/>
        <v>1</v>
      </c>
      <c r="CT467" s="437">
        <f t="shared" si="2062"/>
        <v>0</v>
      </c>
      <c r="CU467" s="437">
        <f t="shared" si="2186"/>
        <v>0</v>
      </c>
      <c r="CV467" s="437">
        <f t="shared" si="2064"/>
        <v>0</v>
      </c>
      <c r="CW467" s="437">
        <f t="shared" si="2187"/>
        <v>0</v>
      </c>
      <c r="CX467" s="437">
        <f t="shared" si="2066"/>
        <v>0</v>
      </c>
      <c r="CY467" s="437">
        <f t="shared" si="2091"/>
        <v>0</v>
      </c>
      <c r="CZ467" s="437">
        <f t="shared" si="2067"/>
        <v>0</v>
      </c>
      <c r="DA467" s="437" t="e">
        <f t="shared" si="2068"/>
        <v>#VALUE!</v>
      </c>
      <c r="DB467" s="437" t="e">
        <f t="shared" si="2069"/>
        <v>#VALUE!</v>
      </c>
      <c r="DC467" s="437">
        <f t="shared" si="2092"/>
        <v>1</v>
      </c>
      <c r="DD467" s="437">
        <f t="shared" si="2070"/>
        <v>0</v>
      </c>
      <c r="DE467" s="437">
        <f t="shared" si="2219"/>
        <v>0</v>
      </c>
      <c r="DF467" s="437">
        <f t="shared" si="2071"/>
        <v>0</v>
      </c>
      <c r="DG467" s="496">
        <f t="shared" si="2072"/>
        <v>0</v>
      </c>
      <c r="DH467" s="496">
        <f t="shared" si="2081"/>
        <v>0</v>
      </c>
      <c r="DI467" s="496">
        <f t="shared" si="2082"/>
        <v>0</v>
      </c>
      <c r="DJ467" s="496">
        <f t="shared" si="2083"/>
        <v>0</v>
      </c>
      <c r="DK467" s="437">
        <f t="shared" si="2084"/>
        <v>0</v>
      </c>
      <c r="DL467" s="633"/>
      <c r="DM467" s="633"/>
      <c r="DO467" s="447" t="e">
        <f t="shared" si="1985"/>
        <v>#VALUE!</v>
      </c>
      <c r="DP467" s="447" t="e">
        <f t="shared" si="1986"/>
        <v>#VALUE!</v>
      </c>
      <c r="DQ467" s="447" t="e">
        <f t="shared" si="1987"/>
        <v>#VALUE!</v>
      </c>
      <c r="DR467" s="447" t="e">
        <f t="shared" si="1988"/>
        <v>#VALUE!</v>
      </c>
      <c r="DS467" s="447" t="e">
        <f t="shared" si="1989"/>
        <v>#VALUE!</v>
      </c>
      <c r="DT467" s="447" t="e">
        <f t="shared" si="1990"/>
        <v>#VALUE!</v>
      </c>
      <c r="DU467" s="447" t="e">
        <f t="shared" si="1991"/>
        <v>#VALUE!</v>
      </c>
      <c r="DV467" s="447" t="e">
        <f t="shared" si="1992"/>
        <v>#VALUE!</v>
      </c>
      <c r="DW467" s="447" t="e">
        <f t="shared" si="1993"/>
        <v>#VALUE!</v>
      </c>
      <c r="DX467" s="447" t="e">
        <f t="shared" si="1994"/>
        <v>#VALUE!</v>
      </c>
      <c r="DY467" s="447" t="e">
        <f t="shared" si="1995"/>
        <v>#REF!</v>
      </c>
      <c r="DZ467" s="447" t="e">
        <f t="shared" si="1996"/>
        <v>#REF!</v>
      </c>
      <c r="EA467" s="447" t="e">
        <f t="shared" si="1997"/>
        <v>#VALUE!</v>
      </c>
      <c r="EB467" s="447" t="e">
        <f t="shared" si="1998"/>
        <v>#REF!</v>
      </c>
      <c r="EC467" s="447" t="e">
        <f t="shared" si="1999"/>
        <v>#VALUE!</v>
      </c>
      <c r="ED467" s="447" t="e">
        <f t="shared" si="2000"/>
        <v>#REF!</v>
      </c>
      <c r="EE467" s="240" t="e">
        <f t="shared" si="2001"/>
        <v>#REF!</v>
      </c>
    </row>
    <row r="468" spans="1:135" ht="16.5">
      <c r="A468" s="51" t="s">
        <v>1472</v>
      </c>
      <c r="B468" s="216" t="s">
        <v>31</v>
      </c>
      <c r="D468" s="222" t="s">
        <v>713</v>
      </c>
      <c r="E468" s="216" t="s">
        <v>1040</v>
      </c>
      <c r="F468" s="216" t="s">
        <v>1095</v>
      </c>
      <c r="G468" s="411" t="s">
        <v>124</v>
      </c>
      <c r="H468" s="364">
        <f>+J468</f>
        <v>0</v>
      </c>
      <c r="I468" s="252" t="s">
        <v>1823</v>
      </c>
      <c r="J468" s="523">
        <v>0</v>
      </c>
      <c r="K468" s="524">
        <v>0</v>
      </c>
      <c r="L468" s="565">
        <f>+N468</f>
        <v>5</v>
      </c>
      <c r="M468" s="561" t="s">
        <v>1823</v>
      </c>
      <c r="N468" s="523">
        <v>5</v>
      </c>
      <c r="O468" s="524">
        <v>0</v>
      </c>
      <c r="P468" s="558">
        <f>+R468</f>
        <v>4</v>
      </c>
      <c r="Q468" s="562">
        <f>+S468</f>
        <v>8</v>
      </c>
      <c r="R468" s="225">
        <v>4</v>
      </c>
      <c r="S468" s="227">
        <v>8</v>
      </c>
      <c r="T468" s="226">
        <v>7</v>
      </c>
      <c r="U468" s="227">
        <v>0</v>
      </c>
      <c r="V468" s="441">
        <f>+T468</f>
        <v>7</v>
      </c>
      <c r="W468" s="443" t="s">
        <v>1823</v>
      </c>
      <c r="X468" s="441">
        <f>+V468</f>
        <v>7</v>
      </c>
      <c r="Y468" s="443" t="s">
        <v>1823</v>
      </c>
      <c r="Z468" s="279">
        <v>2</v>
      </c>
      <c r="AA468" s="321">
        <v>0</v>
      </c>
      <c r="AB468" s="441">
        <f>+AD468</f>
        <v>8</v>
      </c>
      <c r="AC468" s="443" t="s">
        <v>1823</v>
      </c>
      <c r="AD468" s="285">
        <v>8</v>
      </c>
      <c r="AE468" s="321">
        <v>0</v>
      </c>
      <c r="AF468" s="719">
        <f>+AD468</f>
        <v>8</v>
      </c>
      <c r="AG468" s="443" t="s">
        <v>1823</v>
      </c>
      <c r="AH468" s="719">
        <f>+AF468</f>
        <v>8</v>
      </c>
      <c r="AI468" s="443" t="s">
        <v>1823</v>
      </c>
      <c r="AJ468" s="354"/>
      <c r="AK468" s="486">
        <f>+AH468</f>
        <v>8</v>
      </c>
      <c r="AL468" s="450" t="s">
        <v>1823</v>
      </c>
      <c r="AM468" s="225">
        <v>1</v>
      </c>
      <c r="AN468" s="227">
        <v>0</v>
      </c>
      <c r="AO468" s="372">
        <f t="shared" ref="AO468" si="2235">+AM468</f>
        <v>1</v>
      </c>
      <c r="AP468" s="259" t="s">
        <v>1823</v>
      </c>
      <c r="AQ468" s="308">
        <f t="shared" ref="AQ468:AQ469" si="2236">+AS468</f>
        <v>1</v>
      </c>
      <c r="AR468" s="259" t="s">
        <v>1823</v>
      </c>
      <c r="AS468" s="337">
        <v>1</v>
      </c>
      <c r="AT468" s="338">
        <v>0</v>
      </c>
      <c r="AU468" s="337">
        <v>1</v>
      </c>
      <c r="AV468" s="338">
        <v>0</v>
      </c>
      <c r="AW468" s="241">
        <f>+AU468</f>
        <v>1</v>
      </c>
      <c r="AX468" s="242" t="s">
        <v>1823</v>
      </c>
      <c r="AY468" s="241">
        <f t="shared" ref="AY468" si="2237">+AW468</f>
        <v>1</v>
      </c>
      <c r="AZ468" s="242" t="s">
        <v>1823</v>
      </c>
      <c r="BA468" s="241">
        <f t="shared" ref="BA468" si="2238">+AY468</f>
        <v>1</v>
      </c>
      <c r="BB468" s="242" t="s">
        <v>1823</v>
      </c>
      <c r="BC468" s="241">
        <f t="shared" ref="BC468" si="2239">+BA468</f>
        <v>1</v>
      </c>
      <c r="BD468" s="242" t="s">
        <v>1823</v>
      </c>
      <c r="BE468" s="241">
        <f t="shared" ref="BE468" si="2240">+BC468</f>
        <v>1</v>
      </c>
      <c r="BF468" s="242" t="s">
        <v>1823</v>
      </c>
      <c r="BG468" s="241">
        <f t="shared" ref="BG468" si="2241">+BE468</f>
        <v>1</v>
      </c>
      <c r="BH468" s="242" t="s">
        <v>1823</v>
      </c>
      <c r="BI468" s="337">
        <v>2</v>
      </c>
      <c r="BJ468" s="338">
        <v>0</v>
      </c>
      <c r="BK468" s="241">
        <f t="shared" si="2204"/>
        <v>0</v>
      </c>
      <c r="BL468" s="242" t="s">
        <v>1823</v>
      </c>
      <c r="BM468" s="337">
        <v>0</v>
      </c>
      <c r="BN468" s="337">
        <v>0</v>
      </c>
      <c r="BO468" s="356"/>
      <c r="BP468" s="324"/>
      <c r="BQ468" s="325"/>
      <c r="BR468" s="324"/>
      <c r="BS468" s="325"/>
      <c r="BT468" s="324"/>
      <c r="BU468" s="325"/>
      <c r="BV468" s="324"/>
      <c r="BW468" s="325"/>
      <c r="BX468" s="324">
        <v>1</v>
      </c>
      <c r="BY468" s="325">
        <v>0</v>
      </c>
      <c r="BZ468" s="324"/>
      <c r="CA468" s="325"/>
      <c r="CB468" s="236" t="s">
        <v>983</v>
      </c>
      <c r="CC468" s="237" t="s">
        <v>711</v>
      </c>
      <c r="CE468" s="226"/>
      <c r="CF468" s="227"/>
      <c r="CQ468" s="240">
        <f t="shared" si="2218"/>
        <v>8</v>
      </c>
      <c r="CT468" s="437">
        <f t="shared" si="2062"/>
        <v>0</v>
      </c>
      <c r="CU468" s="437">
        <f t="shared" si="2186"/>
        <v>0</v>
      </c>
      <c r="CV468" s="437">
        <f t="shared" si="2064"/>
        <v>5</v>
      </c>
      <c r="CW468" s="437">
        <f t="shared" si="2187"/>
        <v>5</v>
      </c>
      <c r="CX468" s="437">
        <f t="shared" si="2066"/>
        <v>12</v>
      </c>
      <c r="CY468" s="437">
        <f t="shared" si="2091"/>
        <v>12</v>
      </c>
      <c r="CZ468" s="437">
        <f t="shared" si="2067"/>
        <v>7</v>
      </c>
      <c r="DA468" s="437">
        <f t="shared" si="2068"/>
        <v>7</v>
      </c>
      <c r="DB468" s="437">
        <f t="shared" si="2069"/>
        <v>7</v>
      </c>
      <c r="DC468" s="437">
        <f t="shared" si="2092"/>
        <v>2</v>
      </c>
      <c r="DD468" s="437">
        <f t="shared" si="2070"/>
        <v>8</v>
      </c>
      <c r="DE468" s="437">
        <f t="shared" si="2219"/>
        <v>8</v>
      </c>
      <c r="DF468" s="437">
        <f t="shared" si="2071"/>
        <v>8</v>
      </c>
      <c r="DG468" s="496">
        <f t="shared" si="2072"/>
        <v>8</v>
      </c>
      <c r="DH468" s="496">
        <f t="shared" si="2081"/>
        <v>8</v>
      </c>
      <c r="DI468" s="496">
        <f t="shared" si="2082"/>
        <v>1</v>
      </c>
      <c r="DJ468" s="496">
        <f t="shared" si="2083"/>
        <v>1</v>
      </c>
      <c r="DK468" s="437">
        <f t="shared" si="2084"/>
        <v>1</v>
      </c>
      <c r="DL468" s="633"/>
      <c r="DM468" s="633"/>
      <c r="DO468" s="447" t="e">
        <f t="shared" si="1985"/>
        <v>#VALUE!</v>
      </c>
      <c r="DP468" s="447" t="e">
        <f t="shared" si="1986"/>
        <v>#VALUE!</v>
      </c>
      <c r="DQ468" s="447" t="e">
        <f t="shared" si="1987"/>
        <v>#VALUE!</v>
      </c>
      <c r="DR468" s="447" t="e">
        <f t="shared" si="1988"/>
        <v>#VALUE!</v>
      </c>
      <c r="DS468" s="447" t="e">
        <f t="shared" si="1989"/>
        <v>#VALUE!</v>
      </c>
      <c r="DT468" s="447" t="e">
        <f t="shared" si="1990"/>
        <v>#VALUE!</v>
      </c>
      <c r="DU468" s="447" t="e">
        <f t="shared" si="1991"/>
        <v>#VALUE!</v>
      </c>
      <c r="DV468" s="447" t="e">
        <f t="shared" si="1992"/>
        <v>#VALUE!</v>
      </c>
      <c r="DW468" s="447" t="e">
        <f t="shared" si="1993"/>
        <v>#VALUE!</v>
      </c>
      <c r="DX468" s="447" t="e">
        <f t="shared" si="1994"/>
        <v>#VALUE!</v>
      </c>
      <c r="DY468" s="447" t="e">
        <f t="shared" si="1995"/>
        <v>#REF!</v>
      </c>
      <c r="DZ468" s="447" t="e">
        <f t="shared" si="1996"/>
        <v>#REF!</v>
      </c>
      <c r="EA468" s="447" t="e">
        <f t="shared" si="1997"/>
        <v>#VALUE!</v>
      </c>
      <c r="EB468" s="447" t="e">
        <f t="shared" si="1998"/>
        <v>#REF!</v>
      </c>
      <c r="EC468" s="447" t="e">
        <f t="shared" si="1999"/>
        <v>#VALUE!</v>
      </c>
      <c r="ED468" s="447" t="e">
        <f t="shared" si="2000"/>
        <v>#REF!</v>
      </c>
      <c r="EE468" s="240" t="e">
        <f t="shared" si="2001"/>
        <v>#REF!</v>
      </c>
    </row>
    <row r="469" spans="1:135" ht="16.5">
      <c r="A469" s="216" t="s">
        <v>1227</v>
      </c>
      <c r="B469" s="216" t="s">
        <v>31</v>
      </c>
      <c r="D469" s="222" t="s">
        <v>713</v>
      </c>
      <c r="E469" s="216" t="s">
        <v>1040</v>
      </c>
      <c r="F469" s="216" t="s">
        <v>1095</v>
      </c>
      <c r="G469" s="411" t="s">
        <v>121</v>
      </c>
      <c r="H469" s="364">
        <f>+J469</f>
        <v>0</v>
      </c>
      <c r="I469" s="252" t="s">
        <v>1823</v>
      </c>
      <c r="J469" s="523">
        <v>0</v>
      </c>
      <c r="K469" s="524">
        <v>0</v>
      </c>
      <c r="L469" s="565">
        <f>+N469</f>
        <v>3</v>
      </c>
      <c r="M469" s="561" t="s">
        <v>1823</v>
      </c>
      <c r="N469" s="523">
        <v>3</v>
      </c>
      <c r="O469" s="524">
        <v>0</v>
      </c>
      <c r="P469" s="558">
        <f>+N469</f>
        <v>3</v>
      </c>
      <c r="Q469" s="559" t="s">
        <v>1823</v>
      </c>
      <c r="R469" s="225">
        <v>2</v>
      </c>
      <c r="S469" s="227">
        <v>0</v>
      </c>
      <c r="T469" s="226">
        <v>1</v>
      </c>
      <c r="U469" s="227">
        <v>0</v>
      </c>
      <c r="V469" s="364">
        <f>+T469</f>
        <v>1</v>
      </c>
      <c r="W469" s="242" t="s">
        <v>1823</v>
      </c>
      <c r="X469" s="364">
        <f>+V469</f>
        <v>1</v>
      </c>
      <c r="Y469" s="242" t="s">
        <v>1823</v>
      </c>
      <c r="Z469" s="279">
        <v>2</v>
      </c>
      <c r="AA469" s="321">
        <v>0</v>
      </c>
      <c r="AB469" s="279">
        <v>0</v>
      </c>
      <c r="AC469" s="321">
        <v>0</v>
      </c>
      <c r="AD469" s="285">
        <v>0</v>
      </c>
      <c r="AE469" s="321">
        <v>0</v>
      </c>
      <c r="AF469" s="514">
        <f t="shared" ref="AF469" si="2242">+AH469</f>
        <v>0</v>
      </c>
      <c r="AG469" s="490" t="s">
        <v>1823</v>
      </c>
      <c r="AH469" s="514">
        <f t="shared" ref="AH469" si="2243">+AJ469</f>
        <v>0</v>
      </c>
      <c r="AI469" s="490" t="s">
        <v>1823</v>
      </c>
      <c r="AJ469" s="354"/>
      <c r="AK469" s="308">
        <f>+AM469</f>
        <v>0</v>
      </c>
      <c r="AL469" s="259" t="s">
        <v>1823</v>
      </c>
      <c r="AM469" s="225">
        <v>0</v>
      </c>
      <c r="AN469" s="227">
        <v>0</v>
      </c>
      <c r="AO469" s="372">
        <f t="shared" ref="AO469:AO471" si="2244">+AM469</f>
        <v>0</v>
      </c>
      <c r="AP469" s="259" t="s">
        <v>1823</v>
      </c>
      <c r="AQ469" s="308">
        <f t="shared" si="2236"/>
        <v>0</v>
      </c>
      <c r="AR469" s="259" t="s">
        <v>1823</v>
      </c>
      <c r="AS469" s="337">
        <v>0</v>
      </c>
      <c r="AT469" s="338">
        <v>0</v>
      </c>
      <c r="AU469" s="337">
        <v>0</v>
      </c>
      <c r="AV469" s="338">
        <v>0</v>
      </c>
      <c r="AW469" s="241">
        <f t="shared" ref="AW469" si="2245">+AY469</f>
        <v>0</v>
      </c>
      <c r="AX469" s="242" t="s">
        <v>1823</v>
      </c>
      <c r="AY469" s="241">
        <f t="shared" ref="AY469" si="2246">+BA469</f>
        <v>0</v>
      </c>
      <c r="AZ469" s="242" t="s">
        <v>1823</v>
      </c>
      <c r="BA469" s="241">
        <f t="shared" ref="BA469" si="2247">+BC469</f>
        <v>0</v>
      </c>
      <c r="BB469" s="242" t="s">
        <v>1823</v>
      </c>
      <c r="BC469" s="241">
        <f t="shared" ref="BC469" si="2248">+BE469</f>
        <v>0</v>
      </c>
      <c r="BD469" s="242" t="s">
        <v>1823</v>
      </c>
      <c r="BE469" s="241">
        <f t="shared" ref="BE469" si="2249">+BG469</f>
        <v>0</v>
      </c>
      <c r="BF469" s="242" t="s">
        <v>1823</v>
      </c>
      <c r="BG469" s="241">
        <f t="shared" ref="BG469" si="2250">+BI469</f>
        <v>0</v>
      </c>
      <c r="BH469" s="242" t="s">
        <v>1823</v>
      </c>
      <c r="BI469" s="337">
        <v>0</v>
      </c>
      <c r="BJ469" s="338">
        <v>0</v>
      </c>
      <c r="BK469" s="241">
        <f t="shared" si="2204"/>
        <v>0</v>
      </c>
      <c r="BL469" s="242" t="s">
        <v>1823</v>
      </c>
      <c r="BM469" s="337">
        <v>0</v>
      </c>
      <c r="BN469" s="337">
        <v>0</v>
      </c>
      <c r="BO469" s="356"/>
      <c r="BP469" s="324"/>
      <c r="BQ469" s="325"/>
      <c r="BR469" s="324"/>
      <c r="BS469" s="325"/>
      <c r="BT469" s="324"/>
      <c r="BU469" s="325"/>
      <c r="BV469" s="324"/>
      <c r="BW469" s="325"/>
      <c r="BX469" s="324">
        <v>2</v>
      </c>
      <c r="BY469" s="325">
        <v>0</v>
      </c>
      <c r="BZ469" s="324"/>
      <c r="CA469" s="325"/>
      <c r="CB469" s="236"/>
      <c r="CE469" s="226"/>
      <c r="CF469" s="227"/>
      <c r="CQ469" s="240">
        <f t="shared" si="2218"/>
        <v>3</v>
      </c>
      <c r="CT469" s="437">
        <f t="shared" si="2062"/>
        <v>0</v>
      </c>
      <c r="CU469" s="437">
        <f t="shared" si="2186"/>
        <v>0</v>
      </c>
      <c r="CV469" s="437">
        <f t="shared" si="2064"/>
        <v>3</v>
      </c>
      <c r="CW469" s="437">
        <f t="shared" si="2187"/>
        <v>3</v>
      </c>
      <c r="CX469" s="437">
        <f t="shared" si="2066"/>
        <v>3</v>
      </c>
      <c r="CY469" s="437">
        <f t="shared" si="2091"/>
        <v>2</v>
      </c>
      <c r="CZ469" s="437">
        <f t="shared" si="2067"/>
        <v>1</v>
      </c>
      <c r="DA469" s="437">
        <f t="shared" si="2068"/>
        <v>1</v>
      </c>
      <c r="DB469" s="437">
        <f t="shared" si="2069"/>
        <v>1</v>
      </c>
      <c r="DC469" s="437">
        <f t="shared" si="2092"/>
        <v>2</v>
      </c>
      <c r="DD469" s="437">
        <f t="shared" si="2070"/>
        <v>0</v>
      </c>
      <c r="DE469" s="437">
        <f t="shared" si="2219"/>
        <v>0</v>
      </c>
      <c r="DF469" s="437">
        <f t="shared" si="2071"/>
        <v>0</v>
      </c>
      <c r="DG469" s="496">
        <f t="shared" si="2072"/>
        <v>0</v>
      </c>
      <c r="DH469" s="496">
        <f t="shared" si="2081"/>
        <v>0</v>
      </c>
      <c r="DI469" s="496">
        <f t="shared" si="2082"/>
        <v>0</v>
      </c>
      <c r="DJ469" s="496">
        <f t="shared" si="2083"/>
        <v>0</v>
      </c>
      <c r="DK469" s="437">
        <f t="shared" si="2084"/>
        <v>0</v>
      </c>
      <c r="DL469" s="633"/>
      <c r="DM469" s="633"/>
      <c r="DO469" s="447" t="e">
        <f t="shared" si="1985"/>
        <v>#VALUE!</v>
      </c>
      <c r="DP469" s="447" t="e">
        <f t="shared" si="1986"/>
        <v>#VALUE!</v>
      </c>
      <c r="DQ469" s="447" t="e">
        <f t="shared" si="1987"/>
        <v>#VALUE!</v>
      </c>
      <c r="DR469" s="447" t="e">
        <f t="shared" si="1988"/>
        <v>#VALUE!</v>
      </c>
      <c r="DS469" s="447" t="e">
        <f t="shared" si="1989"/>
        <v>#VALUE!</v>
      </c>
      <c r="DT469" s="447" t="e">
        <f t="shared" si="1990"/>
        <v>#VALUE!</v>
      </c>
      <c r="DU469" s="447" t="e">
        <f t="shared" si="1991"/>
        <v>#VALUE!</v>
      </c>
      <c r="DV469" s="447" t="e">
        <f t="shared" si="1992"/>
        <v>#VALUE!</v>
      </c>
      <c r="DW469" s="447" t="e">
        <f t="shared" si="1993"/>
        <v>#VALUE!</v>
      </c>
      <c r="DX469" s="447" t="e">
        <f t="shared" si="1994"/>
        <v>#VALUE!</v>
      </c>
      <c r="DY469" s="447" t="e">
        <f t="shared" si="1995"/>
        <v>#REF!</v>
      </c>
      <c r="DZ469" s="447" t="e">
        <f t="shared" si="1996"/>
        <v>#REF!</v>
      </c>
      <c r="EA469" s="447" t="e">
        <f t="shared" si="1997"/>
        <v>#VALUE!</v>
      </c>
      <c r="EB469" s="447" t="e">
        <f t="shared" si="1998"/>
        <v>#REF!</v>
      </c>
      <c r="EC469" s="447" t="e">
        <f t="shared" si="1999"/>
        <v>#VALUE!</v>
      </c>
      <c r="ED469" s="447" t="e">
        <f t="shared" si="2000"/>
        <v>#REF!</v>
      </c>
      <c r="EE469" s="240" t="e">
        <f t="shared" si="2001"/>
        <v>#REF!</v>
      </c>
    </row>
    <row r="470" spans="1:135" ht="16.5">
      <c r="A470" s="51" t="s">
        <v>1472</v>
      </c>
      <c r="B470" s="216" t="s">
        <v>31</v>
      </c>
      <c r="D470" s="222" t="s">
        <v>255</v>
      </c>
      <c r="E470" s="216" t="s">
        <v>1040</v>
      </c>
      <c r="F470" s="216" t="s">
        <v>1095</v>
      </c>
      <c r="G470" s="411" t="s">
        <v>119</v>
      </c>
      <c r="H470" s="239">
        <f>+J470</f>
        <v>37</v>
      </c>
      <c r="I470" s="239">
        <f>+K470</f>
        <v>9</v>
      </c>
      <c r="J470" s="523">
        <v>37</v>
      </c>
      <c r="K470" s="524">
        <v>9</v>
      </c>
      <c r="L470" s="442">
        <f>+N470</f>
        <v>23</v>
      </c>
      <c r="M470" s="442">
        <f>+O470</f>
        <v>28</v>
      </c>
      <c r="N470" s="525">
        <v>23</v>
      </c>
      <c r="O470" s="526">
        <v>28</v>
      </c>
      <c r="P470" s="257">
        <f>+R470</f>
        <v>27</v>
      </c>
      <c r="Q470" s="512">
        <f>+S470</f>
        <v>16</v>
      </c>
      <c r="R470" s="225">
        <v>27</v>
      </c>
      <c r="S470" s="227">
        <v>16</v>
      </c>
      <c r="T470" s="226">
        <v>19</v>
      </c>
      <c r="U470" s="227">
        <v>4</v>
      </c>
      <c r="V470" s="276">
        <v>23</v>
      </c>
      <c r="W470" s="316">
        <v>6</v>
      </c>
      <c r="X470" s="441">
        <f>+V470</f>
        <v>23</v>
      </c>
      <c r="Y470" s="444">
        <f>+W470</f>
        <v>6</v>
      </c>
      <c r="Z470" s="279">
        <v>26</v>
      </c>
      <c r="AA470" s="321">
        <v>4</v>
      </c>
      <c r="AB470" s="560">
        <f>+Z470</f>
        <v>26</v>
      </c>
      <c r="AC470" s="567">
        <f>+AA470</f>
        <v>4</v>
      </c>
      <c r="AD470" s="285">
        <v>24</v>
      </c>
      <c r="AE470" s="321">
        <v>4</v>
      </c>
      <c r="AF470" s="503">
        <f>+AD470</f>
        <v>24</v>
      </c>
      <c r="AG470" s="491">
        <f>+AE470</f>
        <v>4</v>
      </c>
      <c r="AH470" s="283">
        <v>12</v>
      </c>
      <c r="AI470" s="284">
        <v>4</v>
      </c>
      <c r="AJ470" s="354"/>
      <c r="AK470" s="486">
        <f t="shared" ref="AK470:AK473" si="2251">+AH470</f>
        <v>12</v>
      </c>
      <c r="AL470" s="491">
        <f>+AI470</f>
        <v>4</v>
      </c>
      <c r="AM470" s="225">
        <v>6</v>
      </c>
      <c r="AN470" s="227">
        <v>2</v>
      </c>
      <c r="AO470" s="503">
        <f t="shared" si="2244"/>
        <v>6</v>
      </c>
      <c r="AP470" s="491">
        <f t="shared" ref="AP470:AP471" si="2252">+AN470</f>
        <v>2</v>
      </c>
      <c r="AQ470" s="503">
        <f t="shared" ref="AQ470:AQ471" si="2253">+AO470</f>
        <v>6</v>
      </c>
      <c r="AR470" s="491">
        <f t="shared" ref="AR470:AR471" si="2254">+AP470</f>
        <v>2</v>
      </c>
      <c r="AS470" s="337">
        <v>2</v>
      </c>
      <c r="AT470" s="338">
        <v>0</v>
      </c>
      <c r="AU470" s="337">
        <v>4</v>
      </c>
      <c r="AV470" s="338">
        <v>5</v>
      </c>
      <c r="AW470" s="241">
        <f>+AU470</f>
        <v>4</v>
      </c>
      <c r="AX470" s="242" t="s">
        <v>1823</v>
      </c>
      <c r="AY470" s="241">
        <f t="shared" ref="AY470" si="2255">+AW470</f>
        <v>4</v>
      </c>
      <c r="AZ470" s="242" t="s">
        <v>1823</v>
      </c>
      <c r="BA470" s="241">
        <f t="shared" ref="BA470" si="2256">+AY470</f>
        <v>4</v>
      </c>
      <c r="BB470" s="242" t="s">
        <v>1823</v>
      </c>
      <c r="BC470" s="241">
        <f t="shared" ref="BC470" si="2257">+BA470</f>
        <v>4</v>
      </c>
      <c r="BD470" s="242" t="s">
        <v>1823</v>
      </c>
      <c r="BE470" s="241">
        <f t="shared" ref="BE470" si="2258">+BC470</f>
        <v>4</v>
      </c>
      <c r="BF470" s="242" t="s">
        <v>1823</v>
      </c>
      <c r="BG470" s="241">
        <f t="shared" ref="BG470" si="2259">+BE470</f>
        <v>4</v>
      </c>
      <c r="BH470" s="242" t="s">
        <v>1823</v>
      </c>
      <c r="BI470" s="337">
        <v>0</v>
      </c>
      <c r="BJ470" s="338">
        <v>1</v>
      </c>
      <c r="BK470" s="241">
        <f t="shared" si="2204"/>
        <v>7</v>
      </c>
      <c r="BL470" s="242" t="s">
        <v>1823</v>
      </c>
      <c r="BM470" s="337">
        <v>7</v>
      </c>
      <c r="BN470" s="337">
        <v>11</v>
      </c>
      <c r="BO470" s="356"/>
      <c r="BP470" s="324"/>
      <c r="BQ470" s="325"/>
      <c r="BR470" s="324"/>
      <c r="BS470" s="325"/>
      <c r="BT470" s="324"/>
      <c r="BU470" s="325"/>
      <c r="BV470" s="324"/>
      <c r="BW470" s="325"/>
      <c r="BX470" s="324"/>
      <c r="BY470" s="325"/>
      <c r="BZ470" s="324"/>
      <c r="CA470" s="325"/>
      <c r="CB470" s="250" t="s">
        <v>327</v>
      </c>
      <c r="CC470" s="238" t="s">
        <v>723</v>
      </c>
      <c r="CD470" s="238"/>
      <c r="CE470" s="226"/>
      <c r="CF470" s="227"/>
      <c r="CQ470" s="240">
        <f t="shared" si="2218"/>
        <v>37</v>
      </c>
      <c r="CT470" s="437">
        <f t="shared" si="2062"/>
        <v>46</v>
      </c>
      <c r="CU470" s="437">
        <f t="shared" si="2186"/>
        <v>46</v>
      </c>
      <c r="CV470" s="437">
        <f t="shared" si="2064"/>
        <v>51</v>
      </c>
      <c r="CW470" s="437">
        <f t="shared" si="2187"/>
        <v>51</v>
      </c>
      <c r="CX470" s="437">
        <f t="shared" si="2066"/>
        <v>43</v>
      </c>
      <c r="CY470" s="437">
        <f t="shared" si="2091"/>
        <v>43</v>
      </c>
      <c r="CZ470" s="437">
        <f t="shared" si="2067"/>
        <v>23</v>
      </c>
      <c r="DA470" s="437">
        <f t="shared" si="2068"/>
        <v>29</v>
      </c>
      <c r="DB470" s="437">
        <f t="shared" si="2069"/>
        <v>29</v>
      </c>
      <c r="DC470" s="437">
        <f t="shared" si="2092"/>
        <v>30</v>
      </c>
      <c r="DD470" s="437">
        <f t="shared" si="2070"/>
        <v>30</v>
      </c>
      <c r="DE470" s="437">
        <f t="shared" si="2219"/>
        <v>28</v>
      </c>
      <c r="DF470" s="437">
        <f t="shared" si="2071"/>
        <v>28</v>
      </c>
      <c r="DG470" s="496">
        <f t="shared" si="2072"/>
        <v>16</v>
      </c>
      <c r="DH470" s="496">
        <f t="shared" si="2081"/>
        <v>16</v>
      </c>
      <c r="DI470" s="496">
        <f t="shared" si="2082"/>
        <v>8</v>
      </c>
      <c r="DJ470" s="496">
        <f t="shared" si="2083"/>
        <v>8</v>
      </c>
      <c r="DK470" s="437">
        <f t="shared" si="2084"/>
        <v>8</v>
      </c>
      <c r="DL470" s="633"/>
      <c r="DM470" s="633"/>
      <c r="DO470" s="447" t="e">
        <f t="shared" si="1985"/>
        <v>#VALUE!</v>
      </c>
      <c r="DP470" s="447" t="e">
        <f t="shared" si="1986"/>
        <v>#VALUE!</v>
      </c>
      <c r="DQ470" s="447" t="e">
        <f t="shared" si="1987"/>
        <v>#VALUE!</v>
      </c>
      <c r="DR470" s="447" t="e">
        <f t="shared" si="1988"/>
        <v>#VALUE!</v>
      </c>
      <c r="DS470" s="447" t="e">
        <f t="shared" si="1989"/>
        <v>#VALUE!</v>
      </c>
      <c r="DT470" s="447" t="e">
        <f t="shared" si="1990"/>
        <v>#VALUE!</v>
      </c>
      <c r="DU470" s="447" t="e">
        <f t="shared" si="1991"/>
        <v>#VALUE!</v>
      </c>
      <c r="DV470" s="447" t="e">
        <f t="shared" si="1992"/>
        <v>#VALUE!</v>
      </c>
      <c r="DW470" s="447" t="e">
        <f t="shared" si="1993"/>
        <v>#VALUE!</v>
      </c>
      <c r="DX470" s="447" t="e">
        <f t="shared" si="1994"/>
        <v>#VALUE!</v>
      </c>
      <c r="DY470" s="447" t="e">
        <f t="shared" si="1995"/>
        <v>#REF!</v>
      </c>
      <c r="DZ470" s="447" t="e">
        <f t="shared" si="1996"/>
        <v>#REF!</v>
      </c>
      <c r="EA470" s="447" t="e">
        <f t="shared" si="1997"/>
        <v>#VALUE!</v>
      </c>
      <c r="EB470" s="447" t="e">
        <f t="shared" si="1998"/>
        <v>#REF!</v>
      </c>
      <c r="EC470" s="447" t="e">
        <f t="shared" si="1999"/>
        <v>#VALUE!</v>
      </c>
      <c r="ED470" s="447" t="e">
        <f t="shared" si="2000"/>
        <v>#REF!</v>
      </c>
      <c r="EE470" s="240" t="e">
        <f t="shared" si="2001"/>
        <v>#REF!</v>
      </c>
    </row>
    <row r="471" spans="1:135" ht="16.5">
      <c r="A471" s="216" t="s">
        <v>1227</v>
      </c>
      <c r="B471" s="216" t="s">
        <v>31</v>
      </c>
      <c r="D471" s="222" t="s">
        <v>255</v>
      </c>
      <c r="E471" s="216" t="s">
        <v>1043</v>
      </c>
      <c r="F471" s="216" t="s">
        <v>1095</v>
      </c>
      <c r="G471" s="411" t="s">
        <v>254</v>
      </c>
      <c r="H471" s="239">
        <v>0</v>
      </c>
      <c r="I471" s="252" t="s">
        <v>1823</v>
      </c>
      <c r="J471" s="523">
        <v>0</v>
      </c>
      <c r="K471" s="524">
        <v>0</v>
      </c>
      <c r="L471" s="226">
        <v>0</v>
      </c>
      <c r="M471" s="226">
        <v>0</v>
      </c>
      <c r="N471" s="523">
        <v>0</v>
      </c>
      <c r="O471" s="524">
        <v>0</v>
      </c>
      <c r="P471" s="239">
        <f>+R471</f>
        <v>0</v>
      </c>
      <c r="Q471" s="242" t="s">
        <v>1823</v>
      </c>
      <c r="R471" s="225">
        <v>0</v>
      </c>
      <c r="S471" s="227">
        <v>0</v>
      </c>
      <c r="T471" s="226">
        <v>0</v>
      </c>
      <c r="U471" s="227">
        <v>0</v>
      </c>
      <c r="V471" s="226">
        <v>0</v>
      </c>
      <c r="W471" s="227">
        <v>0</v>
      </c>
      <c r="X471" s="226">
        <v>0</v>
      </c>
      <c r="Y471" s="227">
        <v>0</v>
      </c>
      <c r="Z471" s="279">
        <v>0</v>
      </c>
      <c r="AA471" s="279">
        <v>0</v>
      </c>
      <c r="AB471" s="283">
        <v>1</v>
      </c>
      <c r="AC471" s="321">
        <v>1</v>
      </c>
      <c r="AD471" s="285">
        <v>0</v>
      </c>
      <c r="AE471" s="321">
        <v>0</v>
      </c>
      <c r="AF471" s="279">
        <v>0</v>
      </c>
      <c r="AG471" s="279">
        <v>0</v>
      </c>
      <c r="AH471" s="489">
        <f t="shared" ref="AH471" si="2260">+AF471</f>
        <v>0</v>
      </c>
      <c r="AI471" s="515" t="s">
        <v>1823</v>
      </c>
      <c r="AJ471" s="354"/>
      <c r="AK471" s="308">
        <f t="shared" si="2251"/>
        <v>0</v>
      </c>
      <c r="AL471" s="259" t="s">
        <v>1823</v>
      </c>
      <c r="AM471" s="225">
        <v>1</v>
      </c>
      <c r="AN471" s="227">
        <v>2</v>
      </c>
      <c r="AO471" s="503">
        <f t="shared" si="2244"/>
        <v>1</v>
      </c>
      <c r="AP471" s="491">
        <f t="shared" si="2252"/>
        <v>2</v>
      </c>
      <c r="AQ471" s="503">
        <f t="shared" si="2253"/>
        <v>1</v>
      </c>
      <c r="AR471" s="491">
        <f t="shared" si="2254"/>
        <v>2</v>
      </c>
      <c r="AS471" s="337">
        <v>0</v>
      </c>
      <c r="AT471" s="338">
        <v>0</v>
      </c>
      <c r="AU471" s="337">
        <v>1</v>
      </c>
      <c r="AV471" s="338">
        <v>0</v>
      </c>
      <c r="AW471" s="241">
        <f t="shared" ref="AW471" si="2261">+AY471</f>
        <v>0</v>
      </c>
      <c r="AX471" s="242" t="s">
        <v>1823</v>
      </c>
      <c r="AY471" s="241">
        <f t="shared" ref="AY471" si="2262">+BA471</f>
        <v>0</v>
      </c>
      <c r="AZ471" s="242" t="s">
        <v>1823</v>
      </c>
      <c r="BA471" s="241">
        <f t="shared" ref="BA471" si="2263">+BC471</f>
        <v>0</v>
      </c>
      <c r="BB471" s="242" t="s">
        <v>1823</v>
      </c>
      <c r="BC471" s="241">
        <f t="shared" ref="BC471" si="2264">+BE471</f>
        <v>0</v>
      </c>
      <c r="BD471" s="242" t="s">
        <v>1823</v>
      </c>
      <c r="BE471" s="241">
        <f t="shared" ref="BE471" si="2265">+BG471</f>
        <v>0</v>
      </c>
      <c r="BF471" s="242" t="s">
        <v>1823</v>
      </c>
      <c r="BG471" s="241">
        <f t="shared" ref="BG471" si="2266">+BI471</f>
        <v>0</v>
      </c>
      <c r="BH471" s="242" t="s">
        <v>1823</v>
      </c>
      <c r="BI471" s="337">
        <v>0</v>
      </c>
      <c r="BJ471" s="338">
        <v>0</v>
      </c>
      <c r="BK471" s="241">
        <f t="shared" si="2204"/>
        <v>0</v>
      </c>
      <c r="BL471" s="242" t="s">
        <v>1823</v>
      </c>
      <c r="BM471" s="337">
        <v>0</v>
      </c>
      <c r="BN471" s="337">
        <v>0</v>
      </c>
      <c r="BO471" s="356"/>
      <c r="BP471" s="324"/>
      <c r="BQ471" s="325"/>
      <c r="BR471" s="324"/>
      <c r="BS471" s="325"/>
      <c r="BT471" s="324"/>
      <c r="BU471" s="325"/>
      <c r="BV471" s="324"/>
      <c r="BW471" s="325"/>
      <c r="BX471" s="324"/>
      <c r="BY471" s="325"/>
      <c r="BZ471" s="324"/>
      <c r="CA471" s="325"/>
      <c r="CB471" s="236" t="s">
        <v>724</v>
      </c>
      <c r="CE471" s="226"/>
      <c r="CF471" s="227"/>
      <c r="CQ471" s="240">
        <f t="shared" si="2218"/>
        <v>1</v>
      </c>
      <c r="CT471" s="437">
        <f t="shared" si="2062"/>
        <v>0</v>
      </c>
      <c r="CU471" s="437">
        <f t="shared" si="2186"/>
        <v>0</v>
      </c>
      <c r="CV471" s="437">
        <f t="shared" si="2064"/>
        <v>0</v>
      </c>
      <c r="CW471" s="437">
        <f t="shared" si="2187"/>
        <v>0</v>
      </c>
      <c r="CX471" s="437">
        <f t="shared" si="2066"/>
        <v>0</v>
      </c>
      <c r="CY471" s="437">
        <f t="shared" si="2091"/>
        <v>0</v>
      </c>
      <c r="CZ471" s="437">
        <f t="shared" si="2067"/>
        <v>0</v>
      </c>
      <c r="DA471" s="437">
        <f t="shared" si="2068"/>
        <v>0</v>
      </c>
      <c r="DB471" s="437">
        <f t="shared" si="2069"/>
        <v>0</v>
      </c>
      <c r="DC471" s="437">
        <f t="shared" si="2092"/>
        <v>0</v>
      </c>
      <c r="DD471" s="437">
        <f t="shared" si="2070"/>
        <v>2</v>
      </c>
      <c r="DE471" s="437">
        <f t="shared" si="2219"/>
        <v>0</v>
      </c>
      <c r="DF471" s="437">
        <f t="shared" si="2071"/>
        <v>0</v>
      </c>
      <c r="DG471" s="496">
        <f t="shared" si="2072"/>
        <v>0</v>
      </c>
      <c r="DH471" s="496">
        <f t="shared" si="2081"/>
        <v>0</v>
      </c>
      <c r="DI471" s="496">
        <f t="shared" si="2082"/>
        <v>3</v>
      </c>
      <c r="DJ471" s="496">
        <f t="shared" si="2083"/>
        <v>3</v>
      </c>
      <c r="DK471" s="437">
        <f t="shared" si="2084"/>
        <v>3</v>
      </c>
      <c r="DL471" s="633"/>
      <c r="DM471" s="633"/>
      <c r="DO471" s="447" t="e">
        <f t="shared" si="1985"/>
        <v>#VALUE!</v>
      </c>
      <c r="DP471" s="447" t="e">
        <f t="shared" si="1986"/>
        <v>#VALUE!</v>
      </c>
      <c r="DQ471" s="447" t="e">
        <f t="shared" si="1987"/>
        <v>#VALUE!</v>
      </c>
      <c r="DR471" s="447" t="e">
        <f t="shared" si="1988"/>
        <v>#VALUE!</v>
      </c>
      <c r="DS471" s="447" t="e">
        <f t="shared" si="1989"/>
        <v>#VALUE!</v>
      </c>
      <c r="DT471" s="447" t="e">
        <f t="shared" si="1990"/>
        <v>#VALUE!</v>
      </c>
      <c r="DU471" s="447" t="e">
        <f t="shared" si="1991"/>
        <v>#VALUE!</v>
      </c>
      <c r="DV471" s="447" t="e">
        <f t="shared" si="1992"/>
        <v>#VALUE!</v>
      </c>
      <c r="DW471" s="447" t="e">
        <f t="shared" si="1993"/>
        <v>#VALUE!</v>
      </c>
      <c r="DX471" s="447" t="e">
        <f t="shared" si="1994"/>
        <v>#VALUE!</v>
      </c>
      <c r="DY471" s="447" t="e">
        <f t="shared" si="1995"/>
        <v>#REF!</v>
      </c>
      <c r="DZ471" s="447" t="e">
        <f t="shared" si="1996"/>
        <v>#REF!</v>
      </c>
      <c r="EA471" s="447" t="e">
        <f t="shared" si="1997"/>
        <v>#VALUE!</v>
      </c>
      <c r="EB471" s="447" t="e">
        <f t="shared" si="1998"/>
        <v>#REF!</v>
      </c>
      <c r="EC471" s="447" t="e">
        <f t="shared" si="1999"/>
        <v>#VALUE!</v>
      </c>
      <c r="ED471" s="447" t="e">
        <f t="shared" si="2000"/>
        <v>#REF!</v>
      </c>
      <c r="EE471" s="240" t="e">
        <f t="shared" si="2001"/>
        <v>#REF!</v>
      </c>
    </row>
    <row r="472" spans="1:135" ht="16.5">
      <c r="A472" s="216" t="s">
        <v>1232</v>
      </c>
      <c r="B472" s="216" t="s">
        <v>31</v>
      </c>
      <c r="D472" s="222" t="s">
        <v>255</v>
      </c>
      <c r="E472" s="216" t="s">
        <v>1040</v>
      </c>
      <c r="F472" s="216" t="s">
        <v>1095</v>
      </c>
      <c r="G472" s="411" t="s">
        <v>1279</v>
      </c>
      <c r="H472" s="364">
        <f>+J472</f>
        <v>0</v>
      </c>
      <c r="I472" s="252" t="s">
        <v>1823</v>
      </c>
      <c r="J472" s="523">
        <v>0</v>
      </c>
      <c r="K472" s="524">
        <v>0</v>
      </c>
      <c r="L472" s="364">
        <f>+N472</f>
        <v>0</v>
      </c>
      <c r="M472" s="252" t="s">
        <v>1823</v>
      </c>
      <c r="N472" s="523">
        <v>0</v>
      </c>
      <c r="O472" s="524">
        <v>0</v>
      </c>
      <c r="P472" s="364">
        <f t="shared" ref="P472" si="2267">+R472</f>
        <v>0</v>
      </c>
      <c r="Q472" s="242" t="s">
        <v>1823</v>
      </c>
      <c r="R472" s="225">
        <v>0</v>
      </c>
      <c r="S472" s="227">
        <v>0</v>
      </c>
      <c r="T472" s="721" t="s">
        <v>1823</v>
      </c>
      <c r="U472" s="562">
        <f>+W472</f>
        <v>1</v>
      </c>
      <c r="V472" s="226">
        <v>0</v>
      </c>
      <c r="W472" s="227">
        <v>1</v>
      </c>
      <c r="X472" s="226">
        <v>0</v>
      </c>
      <c r="Y472" s="227">
        <v>0</v>
      </c>
      <c r="Z472" s="279">
        <v>0</v>
      </c>
      <c r="AA472" s="321">
        <v>0</v>
      </c>
      <c r="AB472" s="514">
        <f>+Z472</f>
        <v>0</v>
      </c>
      <c r="AC472" s="490" t="s">
        <v>1823</v>
      </c>
      <c r="AD472" s="285">
        <v>0</v>
      </c>
      <c r="AE472" s="321">
        <v>0</v>
      </c>
      <c r="AF472" s="514">
        <f t="shared" ref="AF472" si="2268">+AH472</f>
        <v>0</v>
      </c>
      <c r="AG472" s="490" t="s">
        <v>1823</v>
      </c>
      <c r="AH472" s="285">
        <v>0</v>
      </c>
      <c r="AI472" s="321">
        <v>0</v>
      </c>
      <c r="AJ472" s="354"/>
      <c r="AK472" s="308">
        <f t="shared" ref="AK472" si="2269">+AH472</f>
        <v>0</v>
      </c>
      <c r="AL472" s="259" t="s">
        <v>1823</v>
      </c>
      <c r="AM472" s="225">
        <v>0</v>
      </c>
      <c r="AN472" s="227">
        <v>0</v>
      </c>
      <c r="AO472" s="570" t="s">
        <v>1823</v>
      </c>
      <c r="AP472" s="564">
        <f>+AR472</f>
        <v>2</v>
      </c>
      <c r="AQ472" s="570" t="s">
        <v>1823</v>
      </c>
      <c r="AR472" s="564">
        <f>+AT472</f>
        <v>2</v>
      </c>
      <c r="AS472" s="366">
        <v>0</v>
      </c>
      <c r="AT472" s="365">
        <v>2</v>
      </c>
      <c r="AU472" s="337">
        <v>1</v>
      </c>
      <c r="AV472" s="338">
        <v>0</v>
      </c>
      <c r="AW472" s="337"/>
      <c r="AX472" s="337"/>
      <c r="AY472" s="241">
        <v>0</v>
      </c>
      <c r="AZ472" s="242" t="s">
        <v>1823</v>
      </c>
      <c r="BA472" s="241">
        <f>+AY472</f>
        <v>0</v>
      </c>
      <c r="BB472" s="242" t="s">
        <v>1823</v>
      </c>
      <c r="BC472" s="241">
        <f>+BA472</f>
        <v>0</v>
      </c>
      <c r="BD472" s="242" t="s">
        <v>1823</v>
      </c>
      <c r="BE472" s="241">
        <f>+BC472</f>
        <v>0</v>
      </c>
      <c r="BF472" s="242" t="s">
        <v>1823</v>
      </c>
      <c r="BG472" s="241">
        <f>+BE472</f>
        <v>0</v>
      </c>
      <c r="BH472" s="242" t="s">
        <v>1823</v>
      </c>
      <c r="BI472" s="337">
        <v>0</v>
      </c>
      <c r="BJ472" s="338">
        <v>0</v>
      </c>
      <c r="BK472" s="241">
        <v>0</v>
      </c>
      <c r="BL472" s="242" t="s">
        <v>1823</v>
      </c>
      <c r="BM472" s="337">
        <v>0</v>
      </c>
      <c r="BN472" s="337">
        <v>0</v>
      </c>
      <c r="BO472" s="356"/>
      <c r="BP472" s="324"/>
      <c r="BQ472" s="325"/>
      <c r="BR472" s="324"/>
      <c r="BS472" s="325"/>
      <c r="BT472" s="324"/>
      <c r="BU472" s="325"/>
      <c r="BV472" s="324"/>
      <c r="BW472" s="325"/>
      <c r="BX472" s="324"/>
      <c r="BY472" s="325"/>
      <c r="BZ472" s="324"/>
      <c r="CA472" s="325"/>
      <c r="CB472" s="236"/>
      <c r="CE472" s="226"/>
      <c r="CF472" s="227"/>
      <c r="CQ472" s="240"/>
      <c r="CT472" s="437">
        <f t="shared" si="2062"/>
        <v>0</v>
      </c>
      <c r="CU472" s="437">
        <f t="shared" si="2186"/>
        <v>0</v>
      </c>
      <c r="CV472" s="437">
        <f t="shared" si="2064"/>
        <v>0</v>
      </c>
      <c r="CW472" s="437">
        <f t="shared" si="2187"/>
        <v>0</v>
      </c>
      <c r="CX472" s="437">
        <f t="shared" si="2066"/>
        <v>0</v>
      </c>
      <c r="CY472" s="437">
        <f t="shared" si="2091"/>
        <v>0</v>
      </c>
      <c r="CZ472" s="437" t="e">
        <f t="shared" si="2067"/>
        <v>#VALUE!</v>
      </c>
      <c r="DA472" s="437">
        <f t="shared" si="2068"/>
        <v>1</v>
      </c>
      <c r="DB472" s="437">
        <f t="shared" si="2069"/>
        <v>0</v>
      </c>
      <c r="DC472" s="437">
        <f t="shared" si="2092"/>
        <v>0</v>
      </c>
      <c r="DD472" s="437">
        <f t="shared" si="2070"/>
        <v>0</v>
      </c>
      <c r="DE472" s="437">
        <f t="shared" si="2219"/>
        <v>0</v>
      </c>
      <c r="DF472" s="437">
        <f t="shared" si="2071"/>
        <v>0</v>
      </c>
      <c r="DG472" s="496">
        <f t="shared" si="2072"/>
        <v>0</v>
      </c>
      <c r="DH472" s="496">
        <f t="shared" si="2081"/>
        <v>0</v>
      </c>
      <c r="DI472" s="496">
        <f t="shared" si="2082"/>
        <v>0</v>
      </c>
      <c r="DJ472" s="496" t="e">
        <f t="shared" si="2083"/>
        <v>#VALUE!</v>
      </c>
      <c r="DK472" s="437" t="e">
        <f t="shared" si="2084"/>
        <v>#VALUE!</v>
      </c>
      <c r="DL472" s="633"/>
      <c r="DM472" s="633"/>
      <c r="DO472" s="447" t="e">
        <f t="shared" si="1985"/>
        <v>#VALUE!</v>
      </c>
      <c r="DP472" s="447" t="e">
        <f t="shared" si="1986"/>
        <v>#VALUE!</v>
      </c>
      <c r="DQ472" s="447" t="e">
        <f t="shared" si="1987"/>
        <v>#VALUE!</v>
      </c>
      <c r="DR472" s="447" t="e">
        <f t="shared" si="1988"/>
        <v>#VALUE!</v>
      </c>
      <c r="DS472" s="447" t="e">
        <f t="shared" si="1989"/>
        <v>#VALUE!</v>
      </c>
      <c r="DT472" s="447" t="e">
        <f t="shared" si="1990"/>
        <v>#VALUE!</v>
      </c>
      <c r="DU472" s="447" t="e">
        <f t="shared" si="1991"/>
        <v>#VALUE!</v>
      </c>
      <c r="DV472" s="447" t="e">
        <f t="shared" si="1992"/>
        <v>#VALUE!</v>
      </c>
      <c r="DW472" s="447" t="e">
        <f t="shared" si="1993"/>
        <v>#VALUE!</v>
      </c>
      <c r="DX472" s="447" t="e">
        <f t="shared" si="1994"/>
        <v>#VALUE!</v>
      </c>
      <c r="DY472" s="447" t="e">
        <f t="shared" si="1995"/>
        <v>#REF!</v>
      </c>
      <c r="DZ472" s="447" t="e">
        <f t="shared" si="1996"/>
        <v>#REF!</v>
      </c>
      <c r="EA472" s="447" t="e">
        <f t="shared" si="1997"/>
        <v>#VALUE!</v>
      </c>
      <c r="EB472" s="447" t="e">
        <f t="shared" si="1998"/>
        <v>#REF!</v>
      </c>
      <c r="EC472" s="447" t="e">
        <f t="shared" si="1999"/>
        <v>#VALUE!</v>
      </c>
      <c r="ED472" s="447" t="e">
        <f t="shared" si="2000"/>
        <v>#VALUE!</v>
      </c>
      <c r="EE472" s="240" t="e">
        <f t="shared" si="2001"/>
        <v>#VALUE!</v>
      </c>
    </row>
    <row r="473" spans="1:135" ht="16.5">
      <c r="A473" s="216" t="s">
        <v>1227</v>
      </c>
      <c r="B473" s="216" t="s">
        <v>31</v>
      </c>
      <c r="D473" s="222" t="s">
        <v>255</v>
      </c>
      <c r="E473" s="216" t="s">
        <v>1040</v>
      </c>
      <c r="F473" s="216" t="s">
        <v>1095</v>
      </c>
      <c r="G473" s="411" t="s">
        <v>1717</v>
      </c>
      <c r="H473" s="364">
        <f>+J473</f>
        <v>0</v>
      </c>
      <c r="I473" s="252" t="s">
        <v>1823</v>
      </c>
      <c r="J473" s="523">
        <v>0</v>
      </c>
      <c r="K473" s="524">
        <v>0</v>
      </c>
      <c r="L473" s="364">
        <f>+N473</f>
        <v>0</v>
      </c>
      <c r="M473" s="252" t="s">
        <v>1823</v>
      </c>
      <c r="N473" s="523">
        <v>0</v>
      </c>
      <c r="O473" s="524">
        <v>0</v>
      </c>
      <c r="P473" s="364">
        <f t="shared" ref="P473" si="2270">+R473</f>
        <v>0</v>
      </c>
      <c r="Q473" s="242" t="s">
        <v>1823</v>
      </c>
      <c r="R473" s="225">
        <v>0</v>
      </c>
      <c r="S473" s="227">
        <v>0</v>
      </c>
      <c r="T473" s="364">
        <f>+R473</f>
        <v>0</v>
      </c>
      <c r="U473" s="242" t="s">
        <v>1823</v>
      </c>
      <c r="V473" s="364">
        <f>+T473</f>
        <v>0</v>
      </c>
      <c r="W473" s="242" t="s">
        <v>1823</v>
      </c>
      <c r="X473" s="364">
        <f>+V473</f>
        <v>0</v>
      </c>
      <c r="Y473" s="242" t="s">
        <v>1823</v>
      </c>
      <c r="Z473" s="279">
        <v>0</v>
      </c>
      <c r="AA473" s="321">
        <v>0</v>
      </c>
      <c r="AB473" s="279">
        <v>0</v>
      </c>
      <c r="AC473" s="321">
        <v>0</v>
      </c>
      <c r="AD473" s="285">
        <v>0</v>
      </c>
      <c r="AE473" s="321">
        <v>0</v>
      </c>
      <c r="AF473" s="514">
        <f t="shared" ref="AF473" si="2271">+AH473</f>
        <v>0</v>
      </c>
      <c r="AG473" s="490" t="s">
        <v>1823</v>
      </c>
      <c r="AH473" s="514">
        <f t="shared" ref="AH473" si="2272">+AJ473</f>
        <v>0</v>
      </c>
      <c r="AI473" s="490" t="s">
        <v>1823</v>
      </c>
      <c r="AJ473" s="354"/>
      <c r="AK473" s="308">
        <f t="shared" si="2251"/>
        <v>0</v>
      </c>
      <c r="AL473" s="259" t="s">
        <v>1823</v>
      </c>
      <c r="AM473" s="225">
        <v>0</v>
      </c>
      <c r="AN473" s="227">
        <v>0</v>
      </c>
      <c r="AO473" s="372">
        <f t="shared" ref="AO473" si="2273">+AM473</f>
        <v>0</v>
      </c>
      <c r="AP473" s="259" t="s">
        <v>1823</v>
      </c>
      <c r="AQ473" s="308">
        <f>+AS473</f>
        <v>0</v>
      </c>
      <c r="AR473" s="259" t="s">
        <v>1823</v>
      </c>
      <c r="AS473" s="337">
        <v>0</v>
      </c>
      <c r="AT473" s="338">
        <v>0</v>
      </c>
      <c r="AU473" s="337">
        <v>0</v>
      </c>
      <c r="AV473" s="338">
        <v>0</v>
      </c>
      <c r="AW473" s="241">
        <f t="shared" ref="AW473" si="2274">+AY473</f>
        <v>0</v>
      </c>
      <c r="AX473" s="242" t="s">
        <v>1823</v>
      </c>
      <c r="AY473" s="241">
        <f t="shared" ref="AY473" si="2275">+BA473</f>
        <v>0</v>
      </c>
      <c r="AZ473" s="242" t="s">
        <v>1823</v>
      </c>
      <c r="BA473" s="241">
        <f t="shared" ref="BA473" si="2276">+BC473</f>
        <v>0</v>
      </c>
      <c r="BB473" s="242" t="s">
        <v>1823</v>
      </c>
      <c r="BC473" s="241">
        <f t="shared" ref="BC473" si="2277">+BE473</f>
        <v>0</v>
      </c>
      <c r="BD473" s="242" t="s">
        <v>1823</v>
      </c>
      <c r="BE473" s="241">
        <f t="shared" ref="BE473" si="2278">+BG473</f>
        <v>0</v>
      </c>
      <c r="BF473" s="242" t="s">
        <v>1823</v>
      </c>
      <c r="BG473" s="241">
        <f t="shared" ref="BG473" si="2279">+BI473</f>
        <v>0</v>
      </c>
      <c r="BH473" s="242" t="s">
        <v>1823</v>
      </c>
      <c r="BI473" s="337">
        <v>0</v>
      </c>
      <c r="BJ473" s="338">
        <v>0</v>
      </c>
      <c r="BK473" s="241">
        <f>+BM473</f>
        <v>0</v>
      </c>
      <c r="BL473" s="242" t="s">
        <v>1823</v>
      </c>
      <c r="BM473" s="337">
        <v>0</v>
      </c>
      <c r="BN473" s="337">
        <v>0</v>
      </c>
      <c r="BO473" s="356"/>
      <c r="BP473" s="324"/>
      <c r="BQ473" s="325"/>
      <c r="BR473" s="324"/>
      <c r="BS473" s="325"/>
      <c r="BT473" s="324"/>
      <c r="BU473" s="325"/>
      <c r="BV473" s="324"/>
      <c r="BW473" s="325"/>
      <c r="BX473" s="324"/>
      <c r="BY473" s="325"/>
      <c r="BZ473" s="324"/>
      <c r="CA473" s="325"/>
      <c r="CB473" s="250" t="s">
        <v>262</v>
      </c>
      <c r="CC473" s="237" t="s">
        <v>725</v>
      </c>
      <c r="CE473" s="226"/>
      <c r="CF473" s="227"/>
      <c r="CQ473" s="240">
        <f>MAX(H473:AI473)</f>
        <v>0</v>
      </c>
      <c r="CT473" s="437">
        <f t="shared" ref="CT473:CT490" si="2280">IF(I473="nd",+H473,+H473+I473)</f>
        <v>0</v>
      </c>
      <c r="CU473" s="437">
        <f t="shared" si="2186"/>
        <v>0</v>
      </c>
      <c r="CV473" s="437">
        <f t="shared" ref="CV473:CV490" si="2281">IF(M473="nd",+L473,+L473+M473)</f>
        <v>0</v>
      </c>
      <c r="CW473" s="437">
        <f t="shared" si="2187"/>
        <v>0</v>
      </c>
      <c r="CX473" s="437">
        <f t="shared" ref="CX473:CX490" si="2282">IF(Q473="nd",+P473,+P473+Q473)</f>
        <v>0</v>
      </c>
      <c r="CY473" s="437">
        <f t="shared" si="2091"/>
        <v>0</v>
      </c>
      <c r="CZ473" s="437">
        <f t="shared" si="2067"/>
        <v>0</v>
      </c>
      <c r="DA473" s="437">
        <f t="shared" si="2068"/>
        <v>0</v>
      </c>
      <c r="DB473" s="437">
        <f t="shared" si="2069"/>
        <v>0</v>
      </c>
      <c r="DC473" s="437">
        <f t="shared" si="2092"/>
        <v>0</v>
      </c>
      <c r="DD473" s="437">
        <f t="shared" si="2070"/>
        <v>0</v>
      </c>
      <c r="DE473" s="437">
        <f t="shared" si="2219"/>
        <v>0</v>
      </c>
      <c r="DF473" s="437">
        <f t="shared" si="2071"/>
        <v>0</v>
      </c>
      <c r="DG473" s="496">
        <f t="shared" ref="DG473:DG490" si="2283">IF(AI473="nd",+AH473,+AH473+AI473)</f>
        <v>0</v>
      </c>
      <c r="DH473" s="496">
        <f t="shared" si="2081"/>
        <v>0</v>
      </c>
      <c r="DI473" s="496">
        <f t="shared" si="2082"/>
        <v>0</v>
      </c>
      <c r="DJ473" s="496">
        <f t="shared" si="2083"/>
        <v>0</v>
      </c>
      <c r="DK473" s="437">
        <f t="shared" si="2084"/>
        <v>0</v>
      </c>
      <c r="DL473" s="633"/>
      <c r="DM473" s="633"/>
      <c r="DO473" s="447" t="e">
        <f t="shared" si="1985"/>
        <v>#VALUE!</v>
      </c>
      <c r="DP473" s="447" t="e">
        <f t="shared" si="1986"/>
        <v>#VALUE!</v>
      </c>
      <c r="DQ473" s="447" t="e">
        <f t="shared" si="1987"/>
        <v>#VALUE!</v>
      </c>
      <c r="DR473" s="447" t="e">
        <f t="shared" si="1988"/>
        <v>#VALUE!</v>
      </c>
      <c r="DS473" s="447" t="e">
        <f t="shared" si="1989"/>
        <v>#VALUE!</v>
      </c>
      <c r="DT473" s="447" t="e">
        <f t="shared" si="1990"/>
        <v>#VALUE!</v>
      </c>
      <c r="DU473" s="447" t="e">
        <f t="shared" si="1991"/>
        <v>#VALUE!</v>
      </c>
      <c r="DV473" s="447" t="e">
        <f t="shared" si="1992"/>
        <v>#VALUE!</v>
      </c>
      <c r="DW473" s="447" t="e">
        <f t="shared" si="1993"/>
        <v>#VALUE!</v>
      </c>
      <c r="DX473" s="447" t="e">
        <f t="shared" si="1994"/>
        <v>#VALUE!</v>
      </c>
      <c r="DY473" s="447" t="e">
        <f t="shared" si="1995"/>
        <v>#REF!</v>
      </c>
      <c r="DZ473" s="447" t="e">
        <f t="shared" si="1996"/>
        <v>#REF!</v>
      </c>
      <c r="EA473" s="447" t="e">
        <f t="shared" si="1997"/>
        <v>#VALUE!</v>
      </c>
      <c r="EB473" s="447" t="e">
        <f t="shared" si="1998"/>
        <v>#REF!</v>
      </c>
      <c r="EC473" s="447" t="e">
        <f t="shared" si="1999"/>
        <v>#VALUE!</v>
      </c>
      <c r="ED473" s="447" t="e">
        <f t="shared" si="2000"/>
        <v>#VALUE!</v>
      </c>
      <c r="EE473" s="240" t="e">
        <f t="shared" si="2001"/>
        <v>#VALUE!</v>
      </c>
    </row>
    <row r="474" spans="1:135" ht="16.5">
      <c r="A474" s="216" t="s">
        <v>1170</v>
      </c>
      <c r="B474" s="216" t="s">
        <v>31</v>
      </c>
      <c r="D474" s="222" t="s">
        <v>255</v>
      </c>
      <c r="E474" s="216" t="s">
        <v>1094</v>
      </c>
      <c r="F474" s="216" t="s">
        <v>1095</v>
      </c>
      <c r="G474" s="223" t="s">
        <v>1144</v>
      </c>
      <c r="H474" s="226"/>
      <c r="I474" s="226"/>
      <c r="J474" s="523">
        <v>9</v>
      </c>
      <c r="K474" s="524"/>
      <c r="L474" s="226"/>
      <c r="M474" s="226"/>
      <c r="N474" s="523">
        <v>1</v>
      </c>
      <c r="O474" s="524">
        <v>0</v>
      </c>
      <c r="P474" s="226"/>
      <c r="Q474" s="449"/>
      <c r="R474" s="225">
        <v>3</v>
      </c>
      <c r="S474" s="227">
        <v>0</v>
      </c>
      <c r="T474" s="226"/>
      <c r="U474" s="227"/>
      <c r="V474" s="225"/>
      <c r="W474" s="227"/>
      <c r="X474" s="226"/>
      <c r="Y474" s="227"/>
      <c r="Z474" s="279">
        <v>1</v>
      </c>
      <c r="AA474" s="321"/>
      <c r="AB474" s="400"/>
      <c r="AC474" s="517"/>
      <c r="AD474" s="285"/>
      <c r="AE474" s="321"/>
      <c r="AF474" s="279"/>
      <c r="AG474" s="279"/>
      <c r="AH474" s="283"/>
      <c r="AI474" s="284"/>
      <c r="AJ474" s="354"/>
      <c r="AK474" s="225"/>
      <c r="AL474" s="226"/>
      <c r="AM474" s="225" t="s">
        <v>1170</v>
      </c>
      <c r="AN474" s="227"/>
      <c r="AO474" s="226"/>
      <c r="AP474" s="259" t="s">
        <v>1823</v>
      </c>
      <c r="AQ474" s="337" t="s">
        <v>1170</v>
      </c>
      <c r="AR474" s="338"/>
      <c r="AS474" s="337" t="s">
        <v>1170</v>
      </c>
      <c r="AT474" s="338"/>
      <c r="AU474" s="337" t="s">
        <v>1170</v>
      </c>
      <c r="AV474" s="338"/>
      <c r="AW474" s="337"/>
      <c r="AX474" s="337"/>
      <c r="AY474" s="337"/>
      <c r="AZ474" s="338"/>
      <c r="BA474" s="337"/>
      <c r="BB474" s="337"/>
      <c r="BC474" s="337"/>
      <c r="BD474" s="337"/>
      <c r="BE474" s="337"/>
      <c r="BF474" s="337"/>
      <c r="BG474" s="337"/>
      <c r="BH474" s="337"/>
      <c r="BI474" s="337"/>
      <c r="BJ474" s="338"/>
      <c r="BK474" s="337"/>
      <c r="BL474" s="337"/>
      <c r="BM474" s="337"/>
      <c r="BN474" s="337"/>
      <c r="BO474" s="356"/>
      <c r="BP474" s="324"/>
      <c r="BQ474" s="325"/>
      <c r="BR474" s="324"/>
      <c r="BS474" s="325"/>
      <c r="BT474" s="324"/>
      <c r="BU474" s="325"/>
      <c r="BV474" s="324"/>
      <c r="BW474" s="325"/>
      <c r="BX474" s="324"/>
      <c r="BY474" s="325"/>
      <c r="BZ474" s="324"/>
      <c r="CA474" s="325"/>
      <c r="CB474" s="236" t="s">
        <v>410</v>
      </c>
      <c r="CC474" s="237" t="s">
        <v>812</v>
      </c>
      <c r="CE474" s="226"/>
      <c r="CF474" s="227"/>
      <c r="CQ474" s="240">
        <f>MAX(H474:AI474)</f>
        <v>9</v>
      </c>
      <c r="CT474" s="437">
        <f t="shared" si="2280"/>
        <v>0</v>
      </c>
      <c r="CU474" s="437">
        <f t="shared" si="2186"/>
        <v>9</v>
      </c>
      <c r="CV474" s="437">
        <f t="shared" si="2281"/>
        <v>0</v>
      </c>
      <c r="CW474" s="437">
        <f t="shared" si="2187"/>
        <v>1</v>
      </c>
      <c r="CX474" s="437">
        <f t="shared" si="2282"/>
        <v>0</v>
      </c>
      <c r="CY474" s="437">
        <f t="shared" si="2091"/>
        <v>3</v>
      </c>
      <c r="CZ474" s="437">
        <f t="shared" si="2067"/>
        <v>0</v>
      </c>
      <c r="DA474" s="437">
        <f t="shared" si="2068"/>
        <v>0</v>
      </c>
      <c r="DB474" s="437">
        <f t="shared" si="2069"/>
        <v>0</v>
      </c>
      <c r="DC474" s="437">
        <f t="shared" si="2092"/>
        <v>1</v>
      </c>
      <c r="DD474" s="437">
        <f t="shared" si="2070"/>
        <v>0</v>
      </c>
      <c r="DE474" s="437">
        <f t="shared" si="2219"/>
        <v>0</v>
      </c>
      <c r="DF474" s="437">
        <f t="shared" si="2071"/>
        <v>0</v>
      </c>
      <c r="DG474" s="496">
        <f t="shared" si="2283"/>
        <v>0</v>
      </c>
      <c r="DH474" s="496">
        <f t="shared" si="2081"/>
        <v>0</v>
      </c>
      <c r="DI474" s="496"/>
      <c r="DJ474" s="496">
        <f t="shared" si="2083"/>
        <v>0</v>
      </c>
      <c r="DK474" s="437"/>
      <c r="DL474" s="633"/>
      <c r="DM474" s="633"/>
      <c r="DO474" s="447" t="e">
        <f t="shared" si="1985"/>
        <v>#VALUE!</v>
      </c>
      <c r="DP474" s="447" t="e">
        <f t="shared" si="1986"/>
        <v>#VALUE!</v>
      </c>
      <c r="DQ474" s="447" t="e">
        <f t="shared" si="1987"/>
        <v>#VALUE!</v>
      </c>
      <c r="DR474" s="447" t="e">
        <f t="shared" si="1988"/>
        <v>#VALUE!</v>
      </c>
      <c r="DS474" s="447" t="e">
        <f t="shared" si="1989"/>
        <v>#VALUE!</v>
      </c>
      <c r="DT474" s="447" t="e">
        <f t="shared" si="1990"/>
        <v>#VALUE!</v>
      </c>
      <c r="DU474" s="447" t="e">
        <f t="shared" si="1991"/>
        <v>#VALUE!</v>
      </c>
      <c r="DV474" s="447" t="e">
        <f t="shared" si="1992"/>
        <v>#VALUE!</v>
      </c>
      <c r="DW474" s="447" t="e">
        <f t="shared" si="1993"/>
        <v>#VALUE!</v>
      </c>
      <c r="DX474" s="447" t="e">
        <f t="shared" si="1994"/>
        <v>#VALUE!</v>
      </c>
      <c r="DY474" s="447" t="e">
        <f t="shared" si="1995"/>
        <v>#REF!</v>
      </c>
      <c r="DZ474" s="447" t="e">
        <f t="shared" si="1996"/>
        <v>#REF!</v>
      </c>
      <c r="EA474" s="447" t="e">
        <f t="shared" si="1997"/>
        <v>#VALUE!</v>
      </c>
      <c r="EB474" s="447" t="e">
        <f t="shared" si="1998"/>
        <v>#REF!</v>
      </c>
      <c r="EC474" s="447" t="e">
        <f t="shared" si="1999"/>
        <v>#VALUE!</v>
      </c>
      <c r="ED474" s="447" t="e">
        <f t="shared" si="2000"/>
        <v>#VALUE!</v>
      </c>
      <c r="EE474" s="240" t="e">
        <f t="shared" si="2001"/>
        <v>#VALUE!</v>
      </c>
    </row>
    <row r="475" spans="1:135" ht="16.5">
      <c r="A475" s="51" t="s">
        <v>1472</v>
      </c>
      <c r="B475" s="216" t="s">
        <v>31</v>
      </c>
      <c r="D475" s="222" t="s">
        <v>525</v>
      </c>
      <c r="E475" s="216" t="s">
        <v>1040</v>
      </c>
      <c r="F475" s="216" t="s">
        <v>1095</v>
      </c>
      <c r="G475" s="411" t="s">
        <v>122</v>
      </c>
      <c r="H475" s="239">
        <v>1</v>
      </c>
      <c r="I475" s="239">
        <f>+K475</f>
        <v>1</v>
      </c>
      <c r="J475" s="523">
        <v>2</v>
      </c>
      <c r="K475" s="524">
        <v>1</v>
      </c>
      <c r="L475" s="558">
        <f>+N475</f>
        <v>3</v>
      </c>
      <c r="M475" s="558">
        <f>+O475</f>
        <v>4</v>
      </c>
      <c r="N475" s="523">
        <v>3</v>
      </c>
      <c r="O475" s="524">
        <v>4</v>
      </c>
      <c r="P475" s="558">
        <f>+N475</f>
        <v>3</v>
      </c>
      <c r="Q475" s="562">
        <f>+S475</f>
        <v>4</v>
      </c>
      <c r="R475" s="225">
        <v>1</v>
      </c>
      <c r="S475" s="227">
        <v>4</v>
      </c>
      <c r="T475" s="226">
        <v>1</v>
      </c>
      <c r="U475" s="227">
        <v>1</v>
      </c>
      <c r="V475" s="226">
        <v>1</v>
      </c>
      <c r="W475" s="227">
        <v>2</v>
      </c>
      <c r="X475" s="565">
        <f>+V475</f>
        <v>1</v>
      </c>
      <c r="Y475" s="562">
        <f>+W475</f>
        <v>2</v>
      </c>
      <c r="Z475" s="279">
        <v>0</v>
      </c>
      <c r="AA475" s="321">
        <v>1</v>
      </c>
      <c r="AB475" s="256" t="s">
        <v>1823</v>
      </c>
      <c r="AC475" s="512">
        <f>+AA475</f>
        <v>1</v>
      </c>
      <c r="AD475" s="285">
        <v>0</v>
      </c>
      <c r="AE475" s="321">
        <v>4</v>
      </c>
      <c r="AF475" s="256" t="s">
        <v>1823</v>
      </c>
      <c r="AG475" s="512">
        <f>+AI475</f>
        <v>2</v>
      </c>
      <c r="AH475" s="283">
        <v>0</v>
      </c>
      <c r="AI475" s="284">
        <v>2</v>
      </c>
      <c r="AJ475" s="354"/>
      <c r="AK475" s="638">
        <f t="shared" ref="AK475" si="2284">+AH475</f>
        <v>0</v>
      </c>
      <c r="AL475" s="628">
        <f>+AI475</f>
        <v>2</v>
      </c>
      <c r="AM475" s="225">
        <v>0</v>
      </c>
      <c r="AN475" s="227">
        <v>0</v>
      </c>
      <c r="AO475" s="372">
        <f>+AQ475</f>
        <v>0</v>
      </c>
      <c r="AP475" s="259" t="s">
        <v>1823</v>
      </c>
      <c r="AQ475" s="308">
        <f>+AS475</f>
        <v>0</v>
      </c>
      <c r="AR475" s="259" t="s">
        <v>1823</v>
      </c>
      <c r="AS475" s="337">
        <v>0</v>
      </c>
      <c r="AT475" s="338">
        <v>0</v>
      </c>
      <c r="AU475" s="337">
        <v>0</v>
      </c>
      <c r="AV475" s="338">
        <v>0</v>
      </c>
      <c r="AW475" s="241">
        <f t="shared" ref="AW475" si="2285">+AY475</f>
        <v>0</v>
      </c>
      <c r="AX475" s="242" t="s">
        <v>1823</v>
      </c>
      <c r="AY475" s="241">
        <f t="shared" ref="AY475" si="2286">+BA475</f>
        <v>0</v>
      </c>
      <c r="AZ475" s="242" t="s">
        <v>1823</v>
      </c>
      <c r="BA475" s="241">
        <f t="shared" ref="BA475" si="2287">+BC475</f>
        <v>0</v>
      </c>
      <c r="BB475" s="242" t="s">
        <v>1823</v>
      </c>
      <c r="BC475" s="241">
        <f t="shared" ref="BC475" si="2288">+BE475</f>
        <v>0</v>
      </c>
      <c r="BD475" s="242" t="s">
        <v>1823</v>
      </c>
      <c r="BE475" s="241">
        <f t="shared" ref="BE475" si="2289">+BG475</f>
        <v>0</v>
      </c>
      <c r="BF475" s="242" t="s">
        <v>1823</v>
      </c>
      <c r="BG475" s="241">
        <f t="shared" ref="BG475" si="2290">+BI475</f>
        <v>0</v>
      </c>
      <c r="BH475" s="242" t="s">
        <v>1823</v>
      </c>
      <c r="BI475" s="337">
        <v>0</v>
      </c>
      <c r="BJ475" s="338">
        <v>0</v>
      </c>
      <c r="BK475" s="241">
        <f>+BM475</f>
        <v>0</v>
      </c>
      <c r="BL475" s="242" t="s">
        <v>1823</v>
      </c>
      <c r="BM475" s="337">
        <v>0</v>
      </c>
      <c r="BN475" s="337">
        <v>0</v>
      </c>
      <c r="BO475" s="356"/>
      <c r="BP475" s="324"/>
      <c r="BQ475" s="325"/>
      <c r="BR475" s="324"/>
      <c r="BS475" s="325"/>
      <c r="BT475" s="324"/>
      <c r="BU475" s="325"/>
      <c r="BV475" s="324"/>
      <c r="BW475" s="325"/>
      <c r="BX475" s="324"/>
      <c r="BY475" s="325"/>
      <c r="BZ475" s="324"/>
      <c r="CA475" s="325"/>
      <c r="CB475" s="236" t="s">
        <v>405</v>
      </c>
      <c r="CC475" s="237" t="s">
        <v>722</v>
      </c>
      <c r="CE475" s="226"/>
      <c r="CF475" s="227"/>
      <c r="CQ475" s="240">
        <f>MAX(H475:AI475)</f>
        <v>4</v>
      </c>
      <c r="CT475" s="437">
        <f t="shared" si="2280"/>
        <v>2</v>
      </c>
      <c r="CU475" s="437">
        <f t="shared" si="2186"/>
        <v>3</v>
      </c>
      <c r="CV475" s="437">
        <f t="shared" si="2281"/>
        <v>7</v>
      </c>
      <c r="CW475" s="437">
        <f t="shared" si="2187"/>
        <v>7</v>
      </c>
      <c r="CX475" s="437">
        <f t="shared" si="2282"/>
        <v>7</v>
      </c>
      <c r="CY475" s="437">
        <f t="shared" si="2091"/>
        <v>5</v>
      </c>
      <c r="CZ475" s="437">
        <f t="shared" si="2067"/>
        <v>2</v>
      </c>
      <c r="DA475" s="437">
        <f t="shared" si="2068"/>
        <v>3</v>
      </c>
      <c r="DB475" s="437">
        <f>+Y475+X475</f>
        <v>3</v>
      </c>
      <c r="DC475" s="437">
        <f t="shared" si="2092"/>
        <v>1</v>
      </c>
      <c r="DD475" s="437">
        <f>+AC475</f>
        <v>1</v>
      </c>
      <c r="DE475" s="437">
        <f t="shared" si="2219"/>
        <v>4</v>
      </c>
      <c r="DF475" s="437">
        <f>+AG475</f>
        <v>2</v>
      </c>
      <c r="DG475" s="496">
        <f t="shared" si="2283"/>
        <v>2</v>
      </c>
      <c r="DH475" s="496">
        <f t="shared" si="2081"/>
        <v>2</v>
      </c>
      <c r="DI475" s="496">
        <f t="shared" ref="DI475:DI491" si="2291">IF(AN475="nd",+AM475,+AM475+AN475)</f>
        <v>0</v>
      </c>
      <c r="DJ475" s="496">
        <f t="shared" ref="DJ475:DJ491" si="2292">IF(AP475="nd",+AO475,+AO475+AP475)</f>
        <v>0</v>
      </c>
      <c r="DK475" s="437">
        <f t="shared" ref="DK475:DK490" si="2293">IF(AR475="nd",+AQ475,+AQ475+AR475)</f>
        <v>0</v>
      </c>
      <c r="DL475" s="633"/>
      <c r="DM475" s="633"/>
      <c r="DO475" s="447" t="e">
        <f t="shared" si="1985"/>
        <v>#VALUE!</v>
      </c>
      <c r="DP475" s="447" t="e">
        <f t="shared" si="1986"/>
        <v>#VALUE!</v>
      </c>
      <c r="DQ475" s="447" t="e">
        <f t="shared" si="1987"/>
        <v>#VALUE!</v>
      </c>
      <c r="DR475" s="447" t="e">
        <f t="shared" si="1988"/>
        <v>#VALUE!</v>
      </c>
      <c r="DS475" s="447" t="e">
        <f t="shared" si="1989"/>
        <v>#VALUE!</v>
      </c>
      <c r="DT475" s="447" t="e">
        <f t="shared" si="1990"/>
        <v>#VALUE!</v>
      </c>
      <c r="DU475" s="447" t="e">
        <f t="shared" si="1991"/>
        <v>#VALUE!</v>
      </c>
      <c r="DV475" s="447" t="e">
        <f t="shared" si="1992"/>
        <v>#VALUE!</v>
      </c>
      <c r="DW475" s="447" t="e">
        <f t="shared" si="1993"/>
        <v>#VALUE!</v>
      </c>
      <c r="DX475" s="447" t="e">
        <f t="shared" si="1994"/>
        <v>#VALUE!</v>
      </c>
      <c r="DY475" s="447" t="e">
        <f t="shared" si="1995"/>
        <v>#REF!</v>
      </c>
      <c r="DZ475" s="447" t="e">
        <f t="shared" si="1996"/>
        <v>#REF!</v>
      </c>
      <c r="EA475" s="447" t="e">
        <f t="shared" si="1997"/>
        <v>#VALUE!</v>
      </c>
      <c r="EB475" s="447" t="e">
        <f t="shared" si="1998"/>
        <v>#REF!</v>
      </c>
      <c r="EC475" s="447" t="e">
        <f t="shared" si="1999"/>
        <v>#VALUE!</v>
      </c>
      <c r="ED475" s="447" t="e">
        <f t="shared" si="2000"/>
        <v>#VALUE!</v>
      </c>
      <c r="EE475" s="240" t="e">
        <f t="shared" si="2001"/>
        <v>#VALUE!</v>
      </c>
    </row>
    <row r="476" spans="1:135" ht="16.5">
      <c r="A476" s="216" t="s">
        <v>1232</v>
      </c>
      <c r="B476" s="216" t="s">
        <v>31</v>
      </c>
      <c r="D476" s="222" t="s">
        <v>525</v>
      </c>
      <c r="E476" s="216" t="s">
        <v>1094</v>
      </c>
      <c r="F476" s="216" t="s">
        <v>1095</v>
      </c>
      <c r="G476" s="411" t="s">
        <v>1575</v>
      </c>
      <c r="H476" s="364">
        <f t="shared" ref="H476:H481" si="2294">+J476</f>
        <v>0</v>
      </c>
      <c r="I476" s="252" t="s">
        <v>1823</v>
      </c>
      <c r="J476" s="523">
        <v>0</v>
      </c>
      <c r="K476" s="524">
        <v>0</v>
      </c>
      <c r="L476" s="364">
        <v>0</v>
      </c>
      <c r="M476" s="252" t="s">
        <v>1823</v>
      </c>
      <c r="N476" s="523">
        <v>1</v>
      </c>
      <c r="O476" s="524">
        <v>0</v>
      </c>
      <c r="P476" s="565">
        <f>+N476</f>
        <v>1</v>
      </c>
      <c r="Q476" s="559" t="s">
        <v>1823</v>
      </c>
      <c r="R476" s="277">
        <v>0</v>
      </c>
      <c r="S476" s="278">
        <v>2</v>
      </c>
      <c r="T476" s="226">
        <v>0</v>
      </c>
      <c r="U476" s="227">
        <v>0</v>
      </c>
      <c r="V476" s="364">
        <f t="shared" ref="V476" si="2295">+X476</f>
        <v>0</v>
      </c>
      <c r="W476" s="242" t="s">
        <v>1823</v>
      </c>
      <c r="X476" s="364">
        <f t="shared" ref="X476" si="2296">+Z476</f>
        <v>0</v>
      </c>
      <c r="Y476" s="242" t="s">
        <v>1823</v>
      </c>
      <c r="Z476" s="279">
        <v>0</v>
      </c>
      <c r="AA476" s="321">
        <v>0</v>
      </c>
      <c r="AB476" s="514">
        <f>+AD476</f>
        <v>0</v>
      </c>
      <c r="AC476" s="490" t="s">
        <v>1823</v>
      </c>
      <c r="AD476" s="285">
        <v>0</v>
      </c>
      <c r="AE476" s="321">
        <v>0</v>
      </c>
      <c r="AF476" s="565">
        <f t="shared" ref="AF476" si="2297">+AH476</f>
        <v>1</v>
      </c>
      <c r="AG476" s="559" t="s">
        <v>1823</v>
      </c>
      <c r="AH476" s="565">
        <f>+AK476</f>
        <v>1</v>
      </c>
      <c r="AI476" s="559" t="s">
        <v>1823</v>
      </c>
      <c r="AJ476" s="354"/>
      <c r="AK476" s="570">
        <f>+AM476</f>
        <v>1</v>
      </c>
      <c r="AL476" s="566" t="s">
        <v>1823</v>
      </c>
      <c r="AM476" s="225">
        <v>1</v>
      </c>
      <c r="AN476" s="227">
        <v>0</v>
      </c>
      <c r="AO476" s="637">
        <f>+AM476</f>
        <v>1</v>
      </c>
      <c r="AP476" s="566" t="s">
        <v>1823</v>
      </c>
      <c r="AQ476" s="638">
        <f t="shared" ref="AQ476" si="2298">+AO476</f>
        <v>1</v>
      </c>
      <c r="AR476" s="566" t="s">
        <v>1823</v>
      </c>
      <c r="AS476" s="337">
        <v>0</v>
      </c>
      <c r="AT476" s="338">
        <v>0</v>
      </c>
      <c r="AU476" s="337">
        <v>0</v>
      </c>
      <c r="AV476" s="338">
        <v>0</v>
      </c>
      <c r="AW476" s="337"/>
      <c r="AX476" s="337"/>
      <c r="AY476" s="241">
        <v>0</v>
      </c>
      <c r="AZ476" s="242" t="s">
        <v>1823</v>
      </c>
      <c r="BA476" s="241">
        <f>+AY476</f>
        <v>0</v>
      </c>
      <c r="BB476" s="242" t="s">
        <v>1823</v>
      </c>
      <c r="BC476" s="241">
        <f>+BA476</f>
        <v>0</v>
      </c>
      <c r="BD476" s="242" t="s">
        <v>1823</v>
      </c>
      <c r="BE476" s="241">
        <f>+BC476</f>
        <v>0</v>
      </c>
      <c r="BF476" s="242" t="s">
        <v>1823</v>
      </c>
      <c r="BG476" s="241">
        <f>+BE476</f>
        <v>0</v>
      </c>
      <c r="BH476" s="242" t="s">
        <v>1823</v>
      </c>
      <c r="BI476" s="337">
        <v>0</v>
      </c>
      <c r="BJ476" s="338">
        <v>0</v>
      </c>
      <c r="BK476" s="241">
        <v>0</v>
      </c>
      <c r="BL476" s="242" t="s">
        <v>1823</v>
      </c>
      <c r="BM476" s="337">
        <v>0</v>
      </c>
      <c r="BN476" s="337">
        <v>0</v>
      </c>
      <c r="BO476" s="356"/>
      <c r="BP476" s="324"/>
      <c r="BQ476" s="325"/>
      <c r="BR476" s="324"/>
      <c r="BS476" s="325"/>
      <c r="BT476" s="324"/>
      <c r="BU476" s="325"/>
      <c r="BV476" s="324"/>
      <c r="BW476" s="325"/>
      <c r="BX476" s="324"/>
      <c r="BY476" s="325"/>
      <c r="BZ476" s="324"/>
      <c r="CA476" s="325"/>
      <c r="CB476" s="236" t="s">
        <v>410</v>
      </c>
      <c r="CE476" s="226"/>
      <c r="CF476" s="227"/>
      <c r="CQ476" s="240">
        <f>MAX(H476:AI476)</f>
        <v>2</v>
      </c>
      <c r="CT476" s="437">
        <f t="shared" si="2280"/>
        <v>0</v>
      </c>
      <c r="CU476" s="437">
        <f t="shared" si="2186"/>
        <v>0</v>
      </c>
      <c r="CV476" s="437">
        <f t="shared" si="2281"/>
        <v>0</v>
      </c>
      <c r="CW476" s="437">
        <f t="shared" si="2187"/>
        <v>1</v>
      </c>
      <c r="CX476" s="437">
        <f t="shared" si="2282"/>
        <v>1</v>
      </c>
      <c r="CY476" s="437">
        <f t="shared" si="2091"/>
        <v>2</v>
      </c>
      <c r="CZ476" s="437">
        <f t="shared" si="2067"/>
        <v>0</v>
      </c>
      <c r="DA476" s="437">
        <f t="shared" si="2068"/>
        <v>0</v>
      </c>
      <c r="DB476" s="437">
        <f>IF(Y476="nd",+X476,+X476+Y476)</f>
        <v>0</v>
      </c>
      <c r="DC476" s="437">
        <f t="shared" si="2092"/>
        <v>0</v>
      </c>
      <c r="DD476" s="437">
        <f t="shared" ref="DD476:DD482" si="2299">IF(AC476="nd",+AB476,+AB476+AC476)</f>
        <v>0</v>
      </c>
      <c r="DE476" s="437">
        <f t="shared" si="2219"/>
        <v>0</v>
      </c>
      <c r="DF476" s="437">
        <f t="shared" ref="DF476:DF490" si="2300">IF(AG476="nd",+AF476,+AF476+AG476)</f>
        <v>1</v>
      </c>
      <c r="DG476" s="496">
        <f t="shared" si="2283"/>
        <v>1</v>
      </c>
      <c r="DH476" s="496">
        <f t="shared" si="2081"/>
        <v>1</v>
      </c>
      <c r="DI476" s="496">
        <f t="shared" si="2291"/>
        <v>1</v>
      </c>
      <c r="DJ476" s="496">
        <f t="shared" si="2292"/>
        <v>1</v>
      </c>
      <c r="DK476" s="437">
        <f t="shared" si="2293"/>
        <v>1</v>
      </c>
      <c r="DL476" s="633"/>
      <c r="DM476" s="633"/>
      <c r="DO476" s="447" t="e">
        <f t="shared" si="1985"/>
        <v>#VALUE!</v>
      </c>
      <c r="DP476" s="447" t="e">
        <f t="shared" si="1986"/>
        <v>#VALUE!</v>
      </c>
      <c r="DQ476" s="447" t="e">
        <f t="shared" si="1987"/>
        <v>#VALUE!</v>
      </c>
      <c r="DR476" s="447" t="e">
        <f t="shared" si="1988"/>
        <v>#VALUE!</v>
      </c>
      <c r="DS476" s="447" t="e">
        <f t="shared" si="1989"/>
        <v>#VALUE!</v>
      </c>
      <c r="DT476" s="447" t="e">
        <f t="shared" si="1990"/>
        <v>#VALUE!</v>
      </c>
      <c r="DU476" s="447" t="e">
        <f t="shared" si="1991"/>
        <v>#VALUE!</v>
      </c>
      <c r="DV476" s="447" t="e">
        <f t="shared" si="1992"/>
        <v>#VALUE!</v>
      </c>
      <c r="DW476" s="447" t="e">
        <f t="shared" si="1993"/>
        <v>#VALUE!</v>
      </c>
      <c r="DX476" s="447" t="e">
        <f t="shared" si="1994"/>
        <v>#VALUE!</v>
      </c>
      <c r="DY476" s="447" t="e">
        <f t="shared" si="1995"/>
        <v>#REF!</v>
      </c>
      <c r="DZ476" s="447" t="e">
        <f t="shared" si="1996"/>
        <v>#REF!</v>
      </c>
      <c r="EA476" s="447" t="e">
        <f t="shared" si="1997"/>
        <v>#VALUE!</v>
      </c>
      <c r="EB476" s="447" t="e">
        <f t="shared" si="1998"/>
        <v>#REF!</v>
      </c>
      <c r="EC476" s="447" t="e">
        <f t="shared" si="1999"/>
        <v>#VALUE!</v>
      </c>
      <c r="ED476" s="447" t="e">
        <f t="shared" si="2000"/>
        <v>#VALUE!</v>
      </c>
      <c r="EE476" s="240" t="e">
        <f t="shared" si="2001"/>
        <v>#VALUE!</v>
      </c>
    </row>
    <row r="477" spans="1:135" ht="16.5">
      <c r="A477" s="51" t="s">
        <v>1472</v>
      </c>
      <c r="B477" s="216" t="s">
        <v>31</v>
      </c>
      <c r="D477" s="222" t="s">
        <v>525</v>
      </c>
      <c r="E477" s="216" t="s">
        <v>1042</v>
      </c>
      <c r="F477" s="216" t="s">
        <v>1104</v>
      </c>
      <c r="G477" s="411" t="s">
        <v>1280</v>
      </c>
      <c r="H477" s="364">
        <f t="shared" si="2294"/>
        <v>0</v>
      </c>
      <c r="I477" s="252" t="s">
        <v>1823</v>
      </c>
      <c r="J477" s="527">
        <v>0</v>
      </c>
      <c r="K477" s="528">
        <v>0</v>
      </c>
      <c r="L477" s="10">
        <v>0</v>
      </c>
      <c r="M477" s="10">
        <v>0</v>
      </c>
      <c r="N477" s="527">
        <v>0</v>
      </c>
      <c r="O477" s="528">
        <v>0</v>
      </c>
      <c r="P477" s="419">
        <f>+R477</f>
        <v>0</v>
      </c>
      <c r="Q477" s="168" t="s">
        <v>1823</v>
      </c>
      <c r="R477" s="3">
        <v>0</v>
      </c>
      <c r="S477" s="4">
        <v>0</v>
      </c>
      <c r="T477" s="475" t="s">
        <v>1823</v>
      </c>
      <c r="U477" s="444">
        <f>+W477</f>
        <v>6</v>
      </c>
      <c r="V477" s="3">
        <v>0</v>
      </c>
      <c r="W477" s="227">
        <v>6</v>
      </c>
      <c r="X477" s="721" t="s">
        <v>1823</v>
      </c>
      <c r="Y477" s="564">
        <f>+W477</f>
        <v>6</v>
      </c>
      <c r="Z477" s="721" t="s">
        <v>1823</v>
      </c>
      <c r="AA477" s="564">
        <f>+Y477</f>
        <v>6</v>
      </c>
      <c r="AB477" s="52">
        <v>0</v>
      </c>
      <c r="AC477" s="131">
        <v>0</v>
      </c>
      <c r="AD477" s="480">
        <v>0</v>
      </c>
      <c r="AE477" s="131">
        <v>0</v>
      </c>
      <c r="AF477" s="518">
        <f t="shared" ref="AF477" si="2301">+AH477</f>
        <v>0</v>
      </c>
      <c r="AG477" s="506" t="s">
        <v>1823</v>
      </c>
      <c r="AH477" s="39">
        <v>0</v>
      </c>
      <c r="AI477" s="163">
        <v>0</v>
      </c>
      <c r="AJ477" s="434" t="s">
        <v>1281</v>
      </c>
      <c r="AK477" s="225"/>
      <c r="AL477" s="259" t="s">
        <v>1823</v>
      </c>
      <c r="AM477" s="225">
        <v>0</v>
      </c>
      <c r="AN477" s="227">
        <v>0</v>
      </c>
      <c r="AO477" s="226"/>
      <c r="AP477" s="259" t="s">
        <v>1823</v>
      </c>
      <c r="AQ477" s="308">
        <f>+AS477</f>
        <v>0</v>
      </c>
      <c r="AR477" s="259" t="s">
        <v>1823</v>
      </c>
      <c r="AS477" s="337">
        <v>0</v>
      </c>
      <c r="AT477" s="338">
        <v>0</v>
      </c>
      <c r="AU477" s="337">
        <v>0</v>
      </c>
      <c r="AV477" s="338">
        <v>0</v>
      </c>
      <c r="AW477" s="241">
        <v>0</v>
      </c>
      <c r="AX477" s="242" t="s">
        <v>1823</v>
      </c>
      <c r="AY477" s="241">
        <v>0</v>
      </c>
      <c r="AZ477" s="242" t="s">
        <v>1823</v>
      </c>
      <c r="BA477" s="241">
        <v>0</v>
      </c>
      <c r="BB477" s="242" t="s">
        <v>1823</v>
      </c>
      <c r="BC477" s="241">
        <v>0</v>
      </c>
      <c r="BD477" s="242" t="s">
        <v>1823</v>
      </c>
      <c r="BE477" s="241">
        <v>0</v>
      </c>
      <c r="BF477" s="242" t="s">
        <v>1823</v>
      </c>
      <c r="BG477" s="241">
        <v>0</v>
      </c>
      <c r="BH477" s="242" t="s">
        <v>1823</v>
      </c>
      <c r="BI477" s="241">
        <v>0</v>
      </c>
      <c r="BJ477" s="242" t="s">
        <v>1823</v>
      </c>
      <c r="BK477" s="241">
        <v>0</v>
      </c>
      <c r="BL477" s="242" t="s">
        <v>1823</v>
      </c>
      <c r="BM477" s="337">
        <v>0</v>
      </c>
      <c r="BN477" s="337">
        <v>0</v>
      </c>
      <c r="BO477" s="356"/>
      <c r="BP477" s="324"/>
      <c r="BQ477" s="325"/>
      <c r="BR477" s="324"/>
      <c r="BS477" s="325"/>
      <c r="BT477" s="324"/>
      <c r="BU477" s="325"/>
      <c r="BV477" s="324"/>
      <c r="BW477" s="325"/>
      <c r="BX477" s="324">
        <v>1</v>
      </c>
      <c r="BY477" s="325">
        <v>2</v>
      </c>
      <c r="BZ477" s="324"/>
      <c r="CA477" s="325"/>
      <c r="CB477" s="236" t="s">
        <v>934</v>
      </c>
      <c r="CE477" s="226"/>
      <c r="CF477" s="227"/>
      <c r="CT477" s="437">
        <f t="shared" si="2280"/>
        <v>0</v>
      </c>
      <c r="CU477" s="437">
        <f t="shared" si="2186"/>
        <v>0</v>
      </c>
      <c r="CV477" s="437">
        <f t="shared" si="2281"/>
        <v>0</v>
      </c>
      <c r="CW477" s="437">
        <f t="shared" si="2187"/>
        <v>0</v>
      </c>
      <c r="CX477" s="437">
        <f t="shared" si="2282"/>
        <v>0</v>
      </c>
      <c r="CY477" s="437">
        <f t="shared" si="2091"/>
        <v>0</v>
      </c>
      <c r="CZ477" s="437">
        <f>+U477</f>
        <v>6</v>
      </c>
      <c r="DA477" s="437">
        <f t="shared" si="2068"/>
        <v>6</v>
      </c>
      <c r="DB477" s="437">
        <f>+Y477</f>
        <v>6</v>
      </c>
      <c r="DC477" s="437" t="e">
        <f t="shared" si="2092"/>
        <v>#VALUE!</v>
      </c>
      <c r="DD477" s="437">
        <f t="shared" si="2299"/>
        <v>0</v>
      </c>
      <c r="DE477" s="437">
        <f t="shared" si="2219"/>
        <v>0</v>
      </c>
      <c r="DF477" s="437">
        <f t="shared" si="2300"/>
        <v>0</v>
      </c>
      <c r="DG477" s="496">
        <f t="shared" si="2283"/>
        <v>0</v>
      </c>
      <c r="DH477" s="496">
        <f t="shared" si="2081"/>
        <v>0</v>
      </c>
      <c r="DI477" s="496">
        <f t="shared" si="2291"/>
        <v>0</v>
      </c>
      <c r="DJ477" s="496">
        <f t="shared" si="2292"/>
        <v>0</v>
      </c>
      <c r="DK477" s="437">
        <f t="shared" si="2293"/>
        <v>0</v>
      </c>
      <c r="DL477" s="633"/>
      <c r="DM477" s="633"/>
      <c r="DO477" s="447" t="e">
        <f t="shared" si="1985"/>
        <v>#VALUE!</v>
      </c>
      <c r="DP477" s="447" t="e">
        <f t="shared" si="1986"/>
        <v>#VALUE!</v>
      </c>
      <c r="DQ477" s="447" t="e">
        <f t="shared" si="1987"/>
        <v>#VALUE!</v>
      </c>
      <c r="DR477" s="447" t="e">
        <f t="shared" si="1988"/>
        <v>#VALUE!</v>
      </c>
      <c r="DS477" s="447" t="e">
        <f t="shared" si="1989"/>
        <v>#VALUE!</v>
      </c>
      <c r="DT477" s="447" t="e">
        <f t="shared" si="1990"/>
        <v>#VALUE!</v>
      </c>
      <c r="DU477" s="447" t="e">
        <f t="shared" si="1991"/>
        <v>#VALUE!</v>
      </c>
      <c r="DV477" s="447" t="e">
        <f t="shared" si="1992"/>
        <v>#VALUE!</v>
      </c>
      <c r="DW477" s="447" t="e">
        <f t="shared" si="1993"/>
        <v>#VALUE!</v>
      </c>
      <c r="DX477" s="447" t="e">
        <f t="shared" si="1994"/>
        <v>#VALUE!</v>
      </c>
      <c r="DY477" s="447" t="e">
        <f t="shared" si="1995"/>
        <v>#REF!</v>
      </c>
      <c r="DZ477" s="447" t="e">
        <f t="shared" si="1996"/>
        <v>#REF!</v>
      </c>
      <c r="EA477" s="447" t="e">
        <f t="shared" si="1997"/>
        <v>#VALUE!</v>
      </c>
      <c r="EB477" s="447" t="e">
        <f t="shared" si="1998"/>
        <v>#REF!</v>
      </c>
      <c r="EC477" s="447" t="e">
        <f t="shared" si="1999"/>
        <v>#VALUE!</v>
      </c>
      <c r="ED477" s="447" t="e">
        <f t="shared" si="2000"/>
        <v>#VALUE!</v>
      </c>
      <c r="EE477" s="240" t="e">
        <f t="shared" si="2001"/>
        <v>#VALUE!</v>
      </c>
    </row>
    <row r="478" spans="1:135" ht="16.5">
      <c r="A478" s="51" t="s">
        <v>1472</v>
      </c>
      <c r="B478" s="216" t="s">
        <v>31</v>
      </c>
      <c r="D478" s="222" t="s">
        <v>525</v>
      </c>
      <c r="E478" s="216" t="s">
        <v>1042</v>
      </c>
      <c r="F478" s="216" t="s">
        <v>1104</v>
      </c>
      <c r="G478" s="411" t="s">
        <v>1345</v>
      </c>
      <c r="H478" s="419">
        <f t="shared" si="2294"/>
        <v>0</v>
      </c>
      <c r="I478" s="252" t="s">
        <v>1823</v>
      </c>
      <c r="J478" s="527">
        <v>0</v>
      </c>
      <c r="K478" s="528">
        <v>0</v>
      </c>
      <c r="L478" s="10">
        <v>0</v>
      </c>
      <c r="M478" s="10">
        <v>0</v>
      </c>
      <c r="N478" s="527">
        <v>0</v>
      </c>
      <c r="O478" s="528">
        <v>0</v>
      </c>
      <c r="P478" s="441">
        <f>+R478</f>
        <v>5</v>
      </c>
      <c r="Q478" s="444">
        <f>+S478</f>
        <v>5</v>
      </c>
      <c r="R478" s="441">
        <f>+T478</f>
        <v>5</v>
      </c>
      <c r="S478" s="444">
        <f>+U478</f>
        <v>5</v>
      </c>
      <c r="T478" s="441">
        <f>+V478</f>
        <v>5</v>
      </c>
      <c r="U478" s="444">
        <f>+W478</f>
        <v>5</v>
      </c>
      <c r="V478" s="271">
        <v>5</v>
      </c>
      <c r="W478" s="272">
        <v>5</v>
      </c>
      <c r="X478" s="226">
        <v>0</v>
      </c>
      <c r="Y478" s="227">
        <v>0</v>
      </c>
      <c r="Z478" s="279">
        <v>0</v>
      </c>
      <c r="AA478" s="279">
        <v>0</v>
      </c>
      <c r="AB478" s="283">
        <v>0</v>
      </c>
      <c r="AC478" s="321">
        <v>0</v>
      </c>
      <c r="AD478" s="285">
        <v>0</v>
      </c>
      <c r="AE478" s="321">
        <v>0</v>
      </c>
      <c r="AF478" s="279">
        <v>0</v>
      </c>
      <c r="AG478" s="279">
        <v>0</v>
      </c>
      <c r="AH478" s="283">
        <v>0</v>
      </c>
      <c r="AI478" s="284">
        <v>0</v>
      </c>
      <c r="AJ478" s="266"/>
      <c r="AK478" s="225"/>
      <c r="AL478" s="239"/>
      <c r="AM478" s="225">
        <v>0</v>
      </c>
      <c r="AN478" s="227">
        <v>3</v>
      </c>
      <c r="AO478" s="570" t="s">
        <v>1823</v>
      </c>
      <c r="AP478" s="564">
        <f>+AN478</f>
        <v>3</v>
      </c>
      <c r="AQ478" s="570" t="s">
        <v>1823</v>
      </c>
      <c r="AR478" s="564">
        <f>+AP478</f>
        <v>3</v>
      </c>
      <c r="AS478" s="229">
        <v>0</v>
      </c>
      <c r="AT478" s="230">
        <v>0</v>
      </c>
      <c r="AU478" s="229">
        <v>0</v>
      </c>
      <c r="AV478" s="230">
        <v>0</v>
      </c>
      <c r="AW478" s="241">
        <f t="shared" ref="AW478" si="2302">+AY478</f>
        <v>0</v>
      </c>
      <c r="AX478" s="242" t="s">
        <v>1823</v>
      </c>
      <c r="AY478" s="241">
        <f t="shared" ref="AY478" si="2303">+BA478</f>
        <v>0</v>
      </c>
      <c r="AZ478" s="242" t="s">
        <v>1823</v>
      </c>
      <c r="BA478" s="241">
        <f t="shared" ref="BA478" si="2304">+BC478</f>
        <v>0</v>
      </c>
      <c r="BB478" s="242" t="s">
        <v>1823</v>
      </c>
      <c r="BC478" s="241">
        <f t="shared" ref="BC478" si="2305">+BE478</f>
        <v>0</v>
      </c>
      <c r="BD478" s="242" t="s">
        <v>1823</v>
      </c>
      <c r="BE478" s="241">
        <f t="shared" ref="BE478" si="2306">+BG478</f>
        <v>0</v>
      </c>
      <c r="BF478" s="242" t="s">
        <v>1823</v>
      </c>
      <c r="BG478" s="241">
        <f t="shared" ref="BG478" si="2307">+BI478</f>
        <v>0</v>
      </c>
      <c r="BH478" s="242" t="s">
        <v>1823</v>
      </c>
      <c r="BI478" s="337">
        <v>0</v>
      </c>
      <c r="BJ478" s="338">
        <v>0</v>
      </c>
      <c r="BK478" s="241">
        <f>+BI478</f>
        <v>0</v>
      </c>
      <c r="BL478" s="242" t="s">
        <v>1823</v>
      </c>
      <c r="BM478" s="229">
        <v>1</v>
      </c>
      <c r="BN478" s="229">
        <v>0</v>
      </c>
      <c r="BO478" s="267"/>
      <c r="BP478" s="248"/>
      <c r="BQ478" s="249"/>
      <c r="BR478" s="248"/>
      <c r="BS478" s="249"/>
      <c r="BT478" s="248"/>
      <c r="BU478" s="249"/>
      <c r="BV478" s="248"/>
      <c r="BW478" s="249"/>
      <c r="BX478" s="248"/>
      <c r="BY478" s="249"/>
      <c r="BZ478" s="248"/>
      <c r="CA478" s="249"/>
      <c r="CB478" s="127" t="s">
        <v>1346</v>
      </c>
      <c r="CC478" s="261"/>
      <c r="CE478" s="226"/>
      <c r="CF478" s="226"/>
      <c r="CT478" s="437">
        <f t="shared" si="2280"/>
        <v>0</v>
      </c>
      <c r="CU478" s="437">
        <f t="shared" si="2186"/>
        <v>0</v>
      </c>
      <c r="CV478" s="437">
        <f t="shared" si="2281"/>
        <v>0</v>
      </c>
      <c r="CW478" s="437">
        <f t="shared" si="2187"/>
        <v>0</v>
      </c>
      <c r="CX478" s="437">
        <f t="shared" si="2282"/>
        <v>10</v>
      </c>
      <c r="CY478" s="437">
        <f t="shared" si="2091"/>
        <v>10</v>
      </c>
      <c r="CZ478" s="437">
        <f t="shared" ref="CZ478:CZ490" si="2308">IF(U478="nd",+T478,+T478+U478)</f>
        <v>10</v>
      </c>
      <c r="DA478" s="437">
        <f t="shared" si="2068"/>
        <v>10</v>
      </c>
      <c r="DB478" s="437">
        <f t="shared" ref="DB478:DB490" si="2309">IF(Y478="nd",+X478,+X478+Y478)</f>
        <v>0</v>
      </c>
      <c r="DC478" s="437">
        <f t="shared" si="2092"/>
        <v>0</v>
      </c>
      <c r="DD478" s="437">
        <f t="shared" si="2299"/>
        <v>0</v>
      </c>
      <c r="DE478" s="437">
        <f t="shared" si="2219"/>
        <v>0</v>
      </c>
      <c r="DF478" s="437">
        <f t="shared" si="2300"/>
        <v>0</v>
      </c>
      <c r="DG478" s="496">
        <f t="shared" si="2283"/>
        <v>0</v>
      </c>
      <c r="DH478" s="496">
        <f t="shared" si="2081"/>
        <v>0</v>
      </c>
      <c r="DI478" s="496">
        <f t="shared" si="2291"/>
        <v>3</v>
      </c>
      <c r="DJ478" s="496" t="e">
        <f t="shared" si="2292"/>
        <v>#VALUE!</v>
      </c>
      <c r="DK478" s="437" t="e">
        <f t="shared" si="2293"/>
        <v>#VALUE!</v>
      </c>
      <c r="DL478" s="633"/>
      <c r="DM478" s="633"/>
      <c r="DO478" s="447" t="e">
        <f t="shared" si="1985"/>
        <v>#VALUE!</v>
      </c>
      <c r="DP478" s="447" t="e">
        <f t="shared" si="1986"/>
        <v>#VALUE!</v>
      </c>
      <c r="DQ478" s="447" t="e">
        <f t="shared" si="1987"/>
        <v>#VALUE!</v>
      </c>
      <c r="DR478" s="447" t="e">
        <f t="shared" si="1988"/>
        <v>#VALUE!</v>
      </c>
      <c r="DS478" s="447" t="e">
        <f t="shared" si="1989"/>
        <v>#VALUE!</v>
      </c>
      <c r="DT478" s="447" t="e">
        <f t="shared" si="1990"/>
        <v>#VALUE!</v>
      </c>
      <c r="DU478" s="447" t="e">
        <f t="shared" si="1991"/>
        <v>#VALUE!</v>
      </c>
      <c r="DV478" s="447" t="e">
        <f t="shared" si="1992"/>
        <v>#VALUE!</v>
      </c>
      <c r="DW478" s="447" t="e">
        <f t="shared" si="1993"/>
        <v>#VALUE!</v>
      </c>
      <c r="DX478" s="447" t="e">
        <f t="shared" si="1994"/>
        <v>#VALUE!</v>
      </c>
      <c r="DY478" s="447" t="e">
        <f t="shared" si="1995"/>
        <v>#REF!</v>
      </c>
      <c r="DZ478" s="447" t="e">
        <f t="shared" si="1996"/>
        <v>#REF!</v>
      </c>
      <c r="EA478" s="447" t="e">
        <f t="shared" si="1997"/>
        <v>#VALUE!</v>
      </c>
      <c r="EB478" s="447" t="e">
        <f t="shared" si="1998"/>
        <v>#REF!</v>
      </c>
      <c r="EC478" s="447" t="e">
        <f t="shared" si="1999"/>
        <v>#VALUE!</v>
      </c>
      <c r="ED478" s="447" t="e">
        <f t="shared" si="2000"/>
        <v>#VALUE!</v>
      </c>
      <c r="EE478" s="240" t="e">
        <f t="shared" si="2001"/>
        <v>#VALUE!</v>
      </c>
    </row>
    <row r="479" spans="1:135" ht="16.5">
      <c r="A479" s="216" t="s">
        <v>1227</v>
      </c>
      <c r="B479" s="216" t="s">
        <v>31</v>
      </c>
      <c r="D479" s="222" t="s">
        <v>205</v>
      </c>
      <c r="E479" s="216" t="s">
        <v>1094</v>
      </c>
      <c r="F479" s="216" t="s">
        <v>1095</v>
      </c>
      <c r="G479" s="411" t="s">
        <v>207</v>
      </c>
      <c r="H479" s="364">
        <f t="shared" si="2294"/>
        <v>0</v>
      </c>
      <c r="I479" s="252" t="s">
        <v>1823</v>
      </c>
      <c r="J479" s="523">
        <v>0</v>
      </c>
      <c r="K479" s="524">
        <v>0</v>
      </c>
      <c r="L479" s="364">
        <f>+N479</f>
        <v>0</v>
      </c>
      <c r="M479" s="252" t="s">
        <v>1823</v>
      </c>
      <c r="N479" s="523">
        <v>0</v>
      </c>
      <c r="O479" s="524">
        <v>0</v>
      </c>
      <c r="P479" s="364"/>
      <c r="Q479" s="242"/>
      <c r="R479" s="225">
        <v>0</v>
      </c>
      <c r="S479" s="227">
        <v>2</v>
      </c>
      <c r="T479" s="226">
        <v>0</v>
      </c>
      <c r="U479" s="227">
        <v>0</v>
      </c>
      <c r="V479" s="364">
        <f t="shared" ref="V479" si="2310">+X479</f>
        <v>0</v>
      </c>
      <c r="W479" s="242" t="s">
        <v>1823</v>
      </c>
      <c r="X479" s="364">
        <f t="shared" ref="X479" si="2311">+Z479</f>
        <v>0</v>
      </c>
      <c r="Y479" s="242" t="s">
        <v>1823</v>
      </c>
      <c r="Z479" s="279">
        <v>0</v>
      </c>
      <c r="AA479" s="321">
        <v>0</v>
      </c>
      <c r="AB479" s="514">
        <f>+AD479</f>
        <v>0</v>
      </c>
      <c r="AC479" s="490" t="s">
        <v>1823</v>
      </c>
      <c r="AD479" s="285">
        <v>0</v>
      </c>
      <c r="AE479" s="321">
        <v>0</v>
      </c>
      <c r="AF479" s="514">
        <f t="shared" ref="AF479" si="2312">+AH479</f>
        <v>0</v>
      </c>
      <c r="AG479" s="490" t="s">
        <v>1823</v>
      </c>
      <c r="AH479" s="514">
        <f t="shared" ref="AH479" si="2313">+AJ479</f>
        <v>0</v>
      </c>
      <c r="AI479" s="490" t="s">
        <v>1823</v>
      </c>
      <c r="AJ479" s="354"/>
      <c r="AK479" s="308">
        <f t="shared" ref="AK479" si="2314">+AH479</f>
        <v>0</v>
      </c>
      <c r="AL479" s="259" t="s">
        <v>1823</v>
      </c>
      <c r="AM479" s="225">
        <v>0</v>
      </c>
      <c r="AN479" s="227">
        <v>0</v>
      </c>
      <c r="AO479" s="372">
        <f t="shared" ref="AO479" si="2315">+AM479</f>
        <v>0</v>
      </c>
      <c r="AP479" s="259" t="s">
        <v>1823</v>
      </c>
      <c r="AQ479" s="308">
        <f>+AS479</f>
        <v>0</v>
      </c>
      <c r="AR479" s="259" t="s">
        <v>1823</v>
      </c>
      <c r="AS479" s="337">
        <v>0</v>
      </c>
      <c r="AT479" s="338">
        <v>0</v>
      </c>
      <c r="AU479" s="337">
        <v>0</v>
      </c>
      <c r="AV479" s="338">
        <v>0</v>
      </c>
      <c r="AW479" s="241">
        <f t="shared" ref="AW479" si="2316">+AY479</f>
        <v>0</v>
      </c>
      <c r="AX479" s="242" t="s">
        <v>1823</v>
      </c>
      <c r="AY479" s="241">
        <f t="shared" ref="AY479" si="2317">+BA479</f>
        <v>0</v>
      </c>
      <c r="AZ479" s="242" t="s">
        <v>1823</v>
      </c>
      <c r="BA479" s="241">
        <f t="shared" ref="BA479" si="2318">+BC479</f>
        <v>0</v>
      </c>
      <c r="BB479" s="242" t="s">
        <v>1823</v>
      </c>
      <c r="BC479" s="241">
        <f t="shared" ref="BC479" si="2319">+BE479</f>
        <v>0</v>
      </c>
      <c r="BD479" s="242" t="s">
        <v>1823</v>
      </c>
      <c r="BE479" s="241">
        <f t="shared" ref="BE479" si="2320">+BG479</f>
        <v>0</v>
      </c>
      <c r="BF479" s="242" t="s">
        <v>1823</v>
      </c>
      <c r="BG479" s="241">
        <f t="shared" ref="BG479" si="2321">+BI479</f>
        <v>0</v>
      </c>
      <c r="BH479" s="242" t="s">
        <v>1823</v>
      </c>
      <c r="BI479" s="337">
        <v>0</v>
      </c>
      <c r="BJ479" s="338">
        <v>0</v>
      </c>
      <c r="BK479" s="241">
        <f>+BI479</f>
        <v>0</v>
      </c>
      <c r="BL479" s="242" t="s">
        <v>1823</v>
      </c>
      <c r="BM479" s="229">
        <v>0</v>
      </c>
      <c r="BN479" s="229">
        <v>0</v>
      </c>
      <c r="BO479" s="356"/>
      <c r="BP479" s="324"/>
      <c r="BQ479" s="325"/>
      <c r="BR479" s="324"/>
      <c r="BS479" s="325"/>
      <c r="BT479" s="324"/>
      <c r="BU479" s="325"/>
      <c r="BV479" s="324"/>
      <c r="BW479" s="325"/>
      <c r="BX479" s="324"/>
      <c r="BY479" s="325"/>
      <c r="BZ479" s="324"/>
      <c r="CA479" s="325"/>
      <c r="CB479" s="236" t="s">
        <v>775</v>
      </c>
      <c r="CC479" s="261" t="s">
        <v>812</v>
      </c>
      <c r="CE479" s="226"/>
      <c r="CF479" s="227"/>
      <c r="CQ479" s="240">
        <f>MAX(H479:AI479)</f>
        <v>2</v>
      </c>
      <c r="CT479" s="437">
        <f t="shared" si="2280"/>
        <v>0</v>
      </c>
      <c r="CU479" s="437">
        <f t="shared" si="2186"/>
        <v>0</v>
      </c>
      <c r="CV479" s="437">
        <f t="shared" si="2281"/>
        <v>0</v>
      </c>
      <c r="CW479" s="437">
        <f t="shared" si="2187"/>
        <v>0</v>
      </c>
      <c r="CX479" s="437">
        <f t="shared" si="2282"/>
        <v>0</v>
      </c>
      <c r="CY479" s="437">
        <f t="shared" si="2091"/>
        <v>2</v>
      </c>
      <c r="CZ479" s="437">
        <f t="shared" si="2308"/>
        <v>0</v>
      </c>
      <c r="DA479" s="437">
        <f t="shared" si="2068"/>
        <v>0</v>
      </c>
      <c r="DB479" s="437">
        <f t="shared" si="2309"/>
        <v>0</v>
      </c>
      <c r="DC479" s="437">
        <f t="shared" si="2092"/>
        <v>0</v>
      </c>
      <c r="DD479" s="437">
        <f t="shared" si="2299"/>
        <v>0</v>
      </c>
      <c r="DE479" s="437">
        <f t="shared" si="2219"/>
        <v>0</v>
      </c>
      <c r="DF479" s="437">
        <f t="shared" si="2300"/>
        <v>0</v>
      </c>
      <c r="DG479" s="496">
        <f t="shared" si="2283"/>
        <v>0</v>
      </c>
      <c r="DH479" s="496">
        <f t="shared" si="2081"/>
        <v>0</v>
      </c>
      <c r="DI479" s="496">
        <f t="shared" si="2291"/>
        <v>0</v>
      </c>
      <c r="DJ479" s="496">
        <f t="shared" si="2292"/>
        <v>0</v>
      </c>
      <c r="DK479" s="437">
        <f t="shared" si="2293"/>
        <v>0</v>
      </c>
      <c r="DL479" s="633"/>
      <c r="DM479" s="633"/>
      <c r="DO479" s="447" t="e">
        <f t="shared" si="1985"/>
        <v>#VALUE!</v>
      </c>
      <c r="DP479" s="447" t="e">
        <f t="shared" si="1986"/>
        <v>#VALUE!</v>
      </c>
      <c r="DQ479" s="447" t="e">
        <f t="shared" si="1987"/>
        <v>#VALUE!</v>
      </c>
      <c r="DR479" s="447" t="e">
        <f t="shared" si="1988"/>
        <v>#VALUE!</v>
      </c>
      <c r="DS479" s="447" t="e">
        <f t="shared" si="1989"/>
        <v>#VALUE!</v>
      </c>
      <c r="DT479" s="447" t="e">
        <f t="shared" si="1990"/>
        <v>#VALUE!</v>
      </c>
      <c r="DU479" s="447" t="e">
        <f t="shared" si="1991"/>
        <v>#VALUE!</v>
      </c>
      <c r="DV479" s="447" t="e">
        <f t="shared" si="1992"/>
        <v>#VALUE!</v>
      </c>
      <c r="DW479" s="447" t="e">
        <f t="shared" si="1993"/>
        <v>#VALUE!</v>
      </c>
      <c r="DX479" s="447" t="e">
        <f t="shared" si="1994"/>
        <v>#VALUE!</v>
      </c>
      <c r="DY479" s="447" t="e">
        <f t="shared" si="1995"/>
        <v>#REF!</v>
      </c>
      <c r="DZ479" s="447" t="e">
        <f t="shared" si="1996"/>
        <v>#REF!</v>
      </c>
      <c r="EA479" s="447" t="e">
        <f t="shared" si="1997"/>
        <v>#VALUE!</v>
      </c>
      <c r="EB479" s="447" t="e">
        <f t="shared" si="1998"/>
        <v>#REF!</v>
      </c>
      <c r="EC479" s="447" t="e">
        <f t="shared" si="1999"/>
        <v>#VALUE!</v>
      </c>
      <c r="ED479" s="447" t="e">
        <f t="shared" si="2000"/>
        <v>#VALUE!</v>
      </c>
      <c r="EE479" s="240" t="e">
        <f t="shared" si="2001"/>
        <v>#VALUE!</v>
      </c>
    </row>
    <row r="480" spans="1:135" ht="16.5">
      <c r="A480" s="216" t="s">
        <v>1227</v>
      </c>
      <c r="B480" s="216" t="s">
        <v>31</v>
      </c>
      <c r="D480" s="222" t="s">
        <v>206</v>
      </c>
      <c r="E480" s="216" t="s">
        <v>1040</v>
      </c>
      <c r="F480" s="216" t="s">
        <v>1095</v>
      </c>
      <c r="G480" s="411" t="s">
        <v>208</v>
      </c>
      <c r="H480" s="364">
        <f t="shared" si="2294"/>
        <v>0</v>
      </c>
      <c r="I480" s="252" t="s">
        <v>1823</v>
      </c>
      <c r="J480" s="523">
        <v>0</v>
      </c>
      <c r="K480" s="524">
        <v>0</v>
      </c>
      <c r="L480" s="364">
        <f>+J480</f>
        <v>0</v>
      </c>
      <c r="M480" s="252" t="s">
        <v>1823</v>
      </c>
      <c r="N480" s="523">
        <v>1</v>
      </c>
      <c r="O480" s="524">
        <v>0</v>
      </c>
      <c r="P480" s="565">
        <f>+R480</f>
        <v>2</v>
      </c>
      <c r="Q480" s="559" t="s">
        <v>1823</v>
      </c>
      <c r="R480" s="225">
        <v>2</v>
      </c>
      <c r="S480" s="227">
        <v>1</v>
      </c>
      <c r="T480" s="226">
        <v>4</v>
      </c>
      <c r="U480" s="227">
        <v>1</v>
      </c>
      <c r="V480" s="364">
        <f t="shared" ref="V480" si="2322">+X480</f>
        <v>0</v>
      </c>
      <c r="W480" s="242" t="s">
        <v>1823</v>
      </c>
      <c r="X480" s="364">
        <f t="shared" ref="X480" si="2323">+Z480</f>
        <v>0</v>
      </c>
      <c r="Y480" s="242" t="s">
        <v>1823</v>
      </c>
      <c r="Z480" s="279">
        <v>0</v>
      </c>
      <c r="AA480" s="321">
        <v>0</v>
      </c>
      <c r="AB480" s="514">
        <f>+AD480</f>
        <v>0</v>
      </c>
      <c r="AC480" s="490" t="s">
        <v>1823</v>
      </c>
      <c r="AD480" s="285">
        <v>0</v>
      </c>
      <c r="AE480" s="321">
        <v>0</v>
      </c>
      <c r="AF480" s="514">
        <f t="shared" ref="AF480" si="2324">+AH480</f>
        <v>0</v>
      </c>
      <c r="AG480" s="490" t="s">
        <v>1823</v>
      </c>
      <c r="AH480" s="514">
        <f t="shared" ref="AH480" si="2325">+AJ480</f>
        <v>0</v>
      </c>
      <c r="AI480" s="490" t="s">
        <v>1823</v>
      </c>
      <c r="AJ480" s="374"/>
      <c r="AK480" s="225"/>
      <c r="AL480" s="226"/>
      <c r="AM480" s="225">
        <v>0</v>
      </c>
      <c r="AN480" s="227">
        <v>0</v>
      </c>
      <c r="AO480" s="372">
        <f t="shared" ref="AO480" si="2326">+AM480</f>
        <v>0</v>
      </c>
      <c r="AP480" s="259" t="s">
        <v>1823</v>
      </c>
      <c r="AQ480" s="308">
        <f>+AS480</f>
        <v>0</v>
      </c>
      <c r="AR480" s="259" t="s">
        <v>1823</v>
      </c>
      <c r="AS480" s="337">
        <v>0</v>
      </c>
      <c r="AT480" s="338">
        <v>0</v>
      </c>
      <c r="AU480" s="337">
        <v>0</v>
      </c>
      <c r="AV480" s="338">
        <v>0</v>
      </c>
      <c r="AW480" s="241">
        <f t="shared" ref="AW480" si="2327">+AY480</f>
        <v>0</v>
      </c>
      <c r="AX480" s="242" t="s">
        <v>1823</v>
      </c>
      <c r="AY480" s="241">
        <f t="shared" ref="AY480" si="2328">+BA480</f>
        <v>0</v>
      </c>
      <c r="AZ480" s="242" t="s">
        <v>1823</v>
      </c>
      <c r="BA480" s="241">
        <f t="shared" ref="BA480" si="2329">+BC480</f>
        <v>0</v>
      </c>
      <c r="BB480" s="242" t="s">
        <v>1823</v>
      </c>
      <c r="BC480" s="241">
        <f t="shared" ref="BC480" si="2330">+BE480</f>
        <v>0</v>
      </c>
      <c r="BD480" s="242" t="s">
        <v>1823</v>
      </c>
      <c r="BE480" s="241">
        <f t="shared" ref="BE480" si="2331">+BG480</f>
        <v>0</v>
      </c>
      <c r="BF480" s="242" t="s">
        <v>1823</v>
      </c>
      <c r="BG480" s="241">
        <f t="shared" ref="BG480" si="2332">+BI480</f>
        <v>0</v>
      </c>
      <c r="BH480" s="242" t="s">
        <v>1823</v>
      </c>
      <c r="BI480" s="337">
        <v>0</v>
      </c>
      <c r="BJ480" s="338">
        <v>0</v>
      </c>
      <c r="BK480" s="241">
        <f>+BI480</f>
        <v>0</v>
      </c>
      <c r="BL480" s="242" t="s">
        <v>1823</v>
      </c>
      <c r="BM480" s="229">
        <v>0</v>
      </c>
      <c r="BN480" s="229">
        <v>0</v>
      </c>
      <c r="BO480" s="360"/>
      <c r="BP480" s="248"/>
      <c r="BQ480" s="325"/>
      <c r="BR480" s="324"/>
      <c r="BS480" s="325"/>
      <c r="BT480" s="248"/>
      <c r="BU480" s="249"/>
      <c r="BV480" s="248"/>
      <c r="BW480" s="325"/>
      <c r="BX480" s="248"/>
      <c r="BY480" s="248"/>
      <c r="BZ480" s="248"/>
      <c r="CA480" s="248"/>
      <c r="CB480" s="236" t="s">
        <v>1143</v>
      </c>
      <c r="CE480" s="226"/>
      <c r="CF480" s="227"/>
      <c r="CQ480" s="240">
        <f>MAX(H480:AI480)</f>
        <v>4</v>
      </c>
      <c r="CT480" s="437">
        <f t="shared" si="2280"/>
        <v>0</v>
      </c>
      <c r="CU480" s="437">
        <f t="shared" si="2186"/>
        <v>0</v>
      </c>
      <c r="CV480" s="437">
        <f t="shared" si="2281"/>
        <v>0</v>
      </c>
      <c r="CW480" s="437">
        <f t="shared" si="2187"/>
        <v>1</v>
      </c>
      <c r="CX480" s="437">
        <f t="shared" si="2282"/>
        <v>2</v>
      </c>
      <c r="CY480" s="437">
        <f t="shared" si="2091"/>
        <v>3</v>
      </c>
      <c r="CZ480" s="437">
        <f t="shared" si="2308"/>
        <v>5</v>
      </c>
      <c r="DA480" s="437">
        <f t="shared" si="2068"/>
        <v>0</v>
      </c>
      <c r="DB480" s="437">
        <f t="shared" si="2309"/>
        <v>0</v>
      </c>
      <c r="DC480" s="437">
        <f t="shared" si="2092"/>
        <v>0</v>
      </c>
      <c r="DD480" s="437">
        <f t="shared" si="2299"/>
        <v>0</v>
      </c>
      <c r="DE480" s="437">
        <f t="shared" si="2219"/>
        <v>0</v>
      </c>
      <c r="DF480" s="437">
        <f t="shared" si="2300"/>
        <v>0</v>
      </c>
      <c r="DG480" s="496">
        <f t="shared" si="2283"/>
        <v>0</v>
      </c>
      <c r="DH480" s="496">
        <f t="shared" si="2081"/>
        <v>0</v>
      </c>
      <c r="DI480" s="496">
        <f t="shared" si="2291"/>
        <v>0</v>
      </c>
      <c r="DJ480" s="496">
        <f t="shared" si="2292"/>
        <v>0</v>
      </c>
      <c r="DK480" s="437">
        <f t="shared" si="2293"/>
        <v>0</v>
      </c>
      <c r="DL480" s="633"/>
      <c r="DM480" s="633"/>
      <c r="DO480" s="447" t="e">
        <f t="shared" si="1985"/>
        <v>#VALUE!</v>
      </c>
      <c r="DP480" s="447" t="e">
        <f t="shared" si="1986"/>
        <v>#VALUE!</v>
      </c>
      <c r="DQ480" s="447" t="e">
        <f t="shared" si="1987"/>
        <v>#VALUE!</v>
      </c>
      <c r="DR480" s="447" t="e">
        <f t="shared" si="1988"/>
        <v>#VALUE!</v>
      </c>
      <c r="DS480" s="447" t="e">
        <f t="shared" si="1989"/>
        <v>#VALUE!</v>
      </c>
      <c r="DT480" s="447" t="e">
        <f t="shared" si="1990"/>
        <v>#VALUE!</v>
      </c>
      <c r="DU480" s="447" t="e">
        <f t="shared" si="1991"/>
        <v>#VALUE!</v>
      </c>
      <c r="DV480" s="447" t="e">
        <f t="shared" si="1992"/>
        <v>#VALUE!</v>
      </c>
      <c r="DW480" s="447" t="e">
        <f t="shared" si="1993"/>
        <v>#VALUE!</v>
      </c>
      <c r="DX480" s="447" t="e">
        <f t="shared" si="1994"/>
        <v>#VALUE!</v>
      </c>
      <c r="DY480" s="447" t="e">
        <f t="shared" si="1995"/>
        <v>#REF!</v>
      </c>
      <c r="DZ480" s="447" t="e">
        <f t="shared" si="1996"/>
        <v>#REF!</v>
      </c>
      <c r="EA480" s="447" t="e">
        <f t="shared" si="1997"/>
        <v>#VALUE!</v>
      </c>
      <c r="EB480" s="447" t="e">
        <f t="shared" si="1998"/>
        <v>#REF!</v>
      </c>
      <c r="EC480" s="447" t="e">
        <f t="shared" si="1999"/>
        <v>#VALUE!</v>
      </c>
      <c r="ED480" s="447" t="e">
        <f t="shared" si="2000"/>
        <v>#VALUE!</v>
      </c>
      <c r="EE480" s="240" t="e">
        <f t="shared" si="2001"/>
        <v>#VALUE!</v>
      </c>
    </row>
    <row r="481" spans="1:135" ht="17.25" thickBot="1">
      <c r="A481" s="216" t="s">
        <v>1227</v>
      </c>
      <c r="B481" s="216" t="s">
        <v>31</v>
      </c>
      <c r="D481" s="222" t="s">
        <v>206</v>
      </c>
      <c r="E481" s="216" t="s">
        <v>1040</v>
      </c>
      <c r="F481" s="216" t="s">
        <v>1095</v>
      </c>
      <c r="G481" s="411" t="s">
        <v>1158</v>
      </c>
      <c r="H481" s="364">
        <f t="shared" si="2294"/>
        <v>0</v>
      </c>
      <c r="I481" s="252" t="s">
        <v>1823</v>
      </c>
      <c r="J481" s="523">
        <v>0</v>
      </c>
      <c r="K481" s="524">
        <v>0</v>
      </c>
      <c r="L481" s="364">
        <f>+N481</f>
        <v>0</v>
      </c>
      <c r="M481" s="252" t="s">
        <v>1823</v>
      </c>
      <c r="N481" s="523">
        <v>0</v>
      </c>
      <c r="O481" s="524">
        <v>0</v>
      </c>
      <c r="P481" s="364">
        <f>+R481</f>
        <v>0</v>
      </c>
      <c r="Q481" s="252" t="s">
        <v>1823</v>
      </c>
      <c r="R481" s="225">
        <v>0</v>
      </c>
      <c r="S481" s="227">
        <v>0</v>
      </c>
      <c r="T481" s="225">
        <v>0</v>
      </c>
      <c r="U481" s="227">
        <v>0</v>
      </c>
      <c r="V481" s="364">
        <f t="shared" ref="V481" si="2333">+X481</f>
        <v>0</v>
      </c>
      <c r="W481" s="242" t="s">
        <v>1823</v>
      </c>
      <c r="X481" s="364">
        <f t="shared" ref="X481" si="2334">+Z481</f>
        <v>0</v>
      </c>
      <c r="Y481" s="252" t="s">
        <v>1823</v>
      </c>
      <c r="Z481" s="283">
        <v>0</v>
      </c>
      <c r="AA481" s="284">
        <v>0</v>
      </c>
      <c r="AB481" s="514">
        <f>+AD481</f>
        <v>0</v>
      </c>
      <c r="AC481" s="490" t="s">
        <v>1823</v>
      </c>
      <c r="AD481" s="285">
        <v>0</v>
      </c>
      <c r="AE481" s="321">
        <v>0</v>
      </c>
      <c r="AF481" s="514">
        <f t="shared" ref="AF481" si="2335">+AH481</f>
        <v>0</v>
      </c>
      <c r="AG481" s="490" t="s">
        <v>1823</v>
      </c>
      <c r="AH481" s="514">
        <f t="shared" ref="AH481" si="2336">+AJ481</f>
        <v>0</v>
      </c>
      <c r="AI481" s="490" t="s">
        <v>1823</v>
      </c>
      <c r="AJ481" s="374"/>
      <c r="AK481" s="308">
        <f t="shared" ref="AK481" si="2337">+AH481</f>
        <v>0</v>
      </c>
      <c r="AL481" s="259" t="s">
        <v>1823</v>
      </c>
      <c r="AM481" s="225">
        <v>0</v>
      </c>
      <c r="AN481" s="227">
        <v>0</v>
      </c>
      <c r="AO481" s="372">
        <f>+AM481</f>
        <v>0</v>
      </c>
      <c r="AP481" s="259" t="s">
        <v>1823</v>
      </c>
      <c r="AQ481" s="308">
        <f t="shared" ref="AQ481:AQ517" si="2338">+AO481</f>
        <v>0</v>
      </c>
      <c r="AR481" s="259" t="s">
        <v>1823</v>
      </c>
      <c r="AS481" s="337">
        <v>3</v>
      </c>
      <c r="AT481" s="338">
        <v>0</v>
      </c>
      <c r="AU481" s="337">
        <v>1</v>
      </c>
      <c r="AV481" s="338">
        <v>0</v>
      </c>
      <c r="AW481" s="241">
        <f t="shared" ref="AW481:AW482" si="2339">+AY481</f>
        <v>1</v>
      </c>
      <c r="AX481" s="242" t="s">
        <v>1823</v>
      </c>
      <c r="AY481" s="241">
        <f t="shared" ref="AY481:AY482" si="2340">+BA481</f>
        <v>1</v>
      </c>
      <c r="AZ481" s="242" t="s">
        <v>1823</v>
      </c>
      <c r="BA481" s="241">
        <f t="shared" ref="BA481:BA482" si="2341">+BC481</f>
        <v>1</v>
      </c>
      <c r="BB481" s="242" t="s">
        <v>1823</v>
      </c>
      <c r="BC481" s="241">
        <f t="shared" ref="BC481:BC482" si="2342">+BE481</f>
        <v>1</v>
      </c>
      <c r="BD481" s="242" t="s">
        <v>1823</v>
      </c>
      <c r="BE481" s="241">
        <f t="shared" ref="BE481" si="2343">+BG481</f>
        <v>1</v>
      </c>
      <c r="BF481" s="242" t="s">
        <v>1823</v>
      </c>
      <c r="BG481" s="241">
        <f t="shared" ref="BG481" si="2344">+BI481</f>
        <v>1</v>
      </c>
      <c r="BH481" s="242" t="s">
        <v>1823</v>
      </c>
      <c r="BI481" s="337">
        <v>1</v>
      </c>
      <c r="BJ481" s="338">
        <v>0</v>
      </c>
      <c r="BK481" s="241">
        <f>+BI481</f>
        <v>1</v>
      </c>
      <c r="BL481" s="242" t="s">
        <v>1823</v>
      </c>
      <c r="BM481" s="229">
        <v>1</v>
      </c>
      <c r="BN481" s="229">
        <v>0</v>
      </c>
      <c r="BO481" s="360"/>
      <c r="BP481" s="248"/>
      <c r="BQ481" s="325"/>
      <c r="BR481" s="324"/>
      <c r="BS481" s="325"/>
      <c r="BT481" s="248"/>
      <c r="BU481" s="249"/>
      <c r="BV481" s="248"/>
      <c r="BW481" s="325"/>
      <c r="BX481" s="248">
        <v>0</v>
      </c>
      <c r="BY481" s="325">
        <v>2</v>
      </c>
      <c r="BZ481" s="324"/>
      <c r="CA481" s="325"/>
      <c r="CB481" s="236"/>
      <c r="CE481" s="226"/>
      <c r="CF481" s="227"/>
      <c r="CQ481" s="240">
        <f>MAX(H481:AI481)</f>
        <v>0</v>
      </c>
      <c r="CT481" s="437">
        <f t="shared" si="2280"/>
        <v>0</v>
      </c>
      <c r="CU481" s="437">
        <f t="shared" si="2186"/>
        <v>0</v>
      </c>
      <c r="CV481" s="437">
        <f t="shared" si="2281"/>
        <v>0</v>
      </c>
      <c r="CW481" s="437">
        <f t="shared" si="2187"/>
        <v>0</v>
      </c>
      <c r="CX481" s="437">
        <f t="shared" si="2282"/>
        <v>0</v>
      </c>
      <c r="CY481" s="437">
        <f t="shared" si="2091"/>
        <v>0</v>
      </c>
      <c r="CZ481" s="437">
        <f t="shared" si="2308"/>
        <v>0</v>
      </c>
      <c r="DA481" s="437">
        <f t="shared" si="2068"/>
        <v>0</v>
      </c>
      <c r="DB481" s="437">
        <f t="shared" si="2309"/>
        <v>0</v>
      </c>
      <c r="DC481" s="437">
        <f t="shared" si="2092"/>
        <v>0</v>
      </c>
      <c r="DD481" s="437">
        <f t="shared" si="2299"/>
        <v>0</v>
      </c>
      <c r="DE481" s="437">
        <f t="shared" si="2219"/>
        <v>0</v>
      </c>
      <c r="DF481" s="437">
        <f t="shared" si="2300"/>
        <v>0</v>
      </c>
      <c r="DG481" s="496">
        <f t="shared" si="2283"/>
        <v>0</v>
      </c>
      <c r="DH481" s="496">
        <f t="shared" si="2081"/>
        <v>0</v>
      </c>
      <c r="DI481" s="496">
        <f t="shared" si="2291"/>
        <v>0</v>
      </c>
      <c r="DJ481" s="496">
        <f t="shared" si="2292"/>
        <v>0</v>
      </c>
      <c r="DK481" s="437">
        <f t="shared" si="2293"/>
        <v>0</v>
      </c>
      <c r="DL481" s="633"/>
      <c r="DM481" s="633"/>
      <c r="DO481" s="447" t="e">
        <f t="shared" si="1985"/>
        <v>#VALUE!</v>
      </c>
      <c r="DP481" s="447" t="e">
        <f t="shared" si="1986"/>
        <v>#VALUE!</v>
      </c>
      <c r="DQ481" s="447" t="e">
        <f t="shared" si="1987"/>
        <v>#VALUE!</v>
      </c>
      <c r="DR481" s="447" t="e">
        <f t="shared" si="1988"/>
        <v>#VALUE!</v>
      </c>
      <c r="DS481" s="447" t="e">
        <f t="shared" si="1989"/>
        <v>#VALUE!</v>
      </c>
      <c r="DT481" s="447" t="e">
        <f t="shared" si="1990"/>
        <v>#VALUE!</v>
      </c>
      <c r="DU481" s="447" t="e">
        <f t="shared" si="1991"/>
        <v>#VALUE!</v>
      </c>
      <c r="DV481" s="447" t="e">
        <f t="shared" si="1992"/>
        <v>#VALUE!</v>
      </c>
      <c r="DW481" s="447" t="e">
        <f t="shared" si="1993"/>
        <v>#VALUE!</v>
      </c>
      <c r="DX481" s="447" t="e">
        <f t="shared" si="1994"/>
        <v>#VALUE!</v>
      </c>
      <c r="DY481" s="447" t="e">
        <f t="shared" si="1995"/>
        <v>#REF!</v>
      </c>
      <c r="DZ481" s="447" t="e">
        <f t="shared" si="1996"/>
        <v>#REF!</v>
      </c>
      <c r="EA481" s="447" t="e">
        <f t="shared" si="1997"/>
        <v>#VALUE!</v>
      </c>
      <c r="EB481" s="447" t="e">
        <f t="shared" si="1998"/>
        <v>#REF!</v>
      </c>
      <c r="EC481" s="447" t="e">
        <f t="shared" si="1999"/>
        <v>#VALUE!</v>
      </c>
      <c r="ED481" s="447" t="e">
        <f t="shared" si="2000"/>
        <v>#VALUE!</v>
      </c>
      <c r="EE481" s="240" t="e">
        <f t="shared" si="2001"/>
        <v>#VALUE!</v>
      </c>
    </row>
    <row r="482" spans="1:135">
      <c r="A482" s="51" t="s">
        <v>1496</v>
      </c>
      <c r="C482" s="51" t="s">
        <v>1496</v>
      </c>
      <c r="D482" s="216" t="s">
        <v>1095</v>
      </c>
      <c r="E482" s="51" t="s">
        <v>1043</v>
      </c>
      <c r="F482" s="216" t="s">
        <v>1095</v>
      </c>
      <c r="G482" s="51" t="s">
        <v>1476</v>
      </c>
      <c r="H482" s="807"/>
      <c r="I482" s="618">
        <v>41</v>
      </c>
      <c r="J482" s="808"/>
      <c r="K482" s="838">
        <v>33</v>
      </c>
      <c r="L482" s="832"/>
      <c r="M482" s="814"/>
      <c r="N482" s="800">
        <v>66</v>
      </c>
      <c r="O482" s="814"/>
      <c r="P482" s="800">
        <v>37</v>
      </c>
      <c r="Q482" s="814"/>
      <c r="R482" s="800">
        <v>45</v>
      </c>
      <c r="S482" s="801">
        <v>7</v>
      </c>
      <c r="T482" s="802">
        <v>47</v>
      </c>
      <c r="U482" s="801">
        <v>31</v>
      </c>
      <c r="V482" s="802">
        <v>58</v>
      </c>
      <c r="W482" s="801">
        <v>24</v>
      </c>
      <c r="X482" s="839">
        <v>50</v>
      </c>
      <c r="Y482" s="840">
        <v>23</v>
      </c>
      <c r="Z482" s="802">
        <v>104</v>
      </c>
      <c r="AA482" s="801">
        <v>29</v>
      </c>
      <c r="AB482" s="802">
        <v>80</v>
      </c>
      <c r="AC482" s="814"/>
      <c r="AD482" s="802">
        <v>108</v>
      </c>
      <c r="AE482" s="801">
        <v>15</v>
      </c>
      <c r="AF482" s="839">
        <v>45</v>
      </c>
      <c r="AG482" s="809"/>
      <c r="AH482" s="839">
        <v>67</v>
      </c>
      <c r="AI482" s="810"/>
      <c r="AJ482" s="374"/>
      <c r="AK482" s="846">
        <v>55</v>
      </c>
      <c r="AL482" s="811"/>
      <c r="AM482" s="841">
        <v>88</v>
      </c>
      <c r="AN482" s="811"/>
      <c r="AO482" s="846">
        <v>99</v>
      </c>
      <c r="AP482" s="847">
        <v>11</v>
      </c>
      <c r="AQ482" s="453">
        <v>113</v>
      </c>
      <c r="AR482" s="445">
        <v>37</v>
      </c>
      <c r="AS482" s="842">
        <v>203</v>
      </c>
      <c r="AT482" s="843">
        <v>84</v>
      </c>
      <c r="AU482" s="842">
        <v>192</v>
      </c>
      <c r="AV482" s="843">
        <v>83</v>
      </c>
      <c r="AW482" s="479">
        <f t="shared" si="2339"/>
        <v>206</v>
      </c>
      <c r="AX482" s="479">
        <v>93</v>
      </c>
      <c r="AY482" s="479">
        <f t="shared" si="2340"/>
        <v>206</v>
      </c>
      <c r="AZ482" s="479">
        <v>93</v>
      </c>
      <c r="BA482" s="479">
        <f t="shared" si="2341"/>
        <v>206</v>
      </c>
      <c r="BB482" s="479">
        <v>93</v>
      </c>
      <c r="BC482" s="479">
        <f t="shared" si="2342"/>
        <v>206</v>
      </c>
      <c r="BD482" s="479">
        <v>93</v>
      </c>
      <c r="BE482" s="479">
        <v>206</v>
      </c>
      <c r="BF482" s="479">
        <v>93</v>
      </c>
      <c r="BG482" s="479">
        <v>203</v>
      </c>
      <c r="BH482" s="479">
        <v>92</v>
      </c>
      <c r="BI482" s="866">
        <v>197</v>
      </c>
      <c r="BJ482" s="866">
        <v>90</v>
      </c>
      <c r="BK482" s="866">
        <v>201</v>
      </c>
      <c r="BL482" s="866">
        <v>99</v>
      </c>
      <c r="BM482" s="866">
        <v>184</v>
      </c>
      <c r="BN482" s="866">
        <v>64</v>
      </c>
      <c r="BO482" s="360"/>
      <c r="BP482" s="248"/>
      <c r="BQ482" s="325"/>
      <c r="BR482" s="324"/>
      <c r="BS482" s="325"/>
      <c r="BT482" s="248"/>
      <c r="BU482" s="249"/>
      <c r="BV482" s="248"/>
      <c r="BW482" s="325"/>
      <c r="BX482" s="248"/>
      <c r="BY482" s="325"/>
      <c r="BZ482" s="324"/>
      <c r="CA482" s="325"/>
      <c r="CB482" s="236"/>
      <c r="CE482" s="226"/>
      <c r="CF482" s="227"/>
      <c r="CQ482" s="240"/>
      <c r="CT482" s="437">
        <f t="shared" si="2280"/>
        <v>41</v>
      </c>
      <c r="CU482" s="437">
        <f t="shared" si="2186"/>
        <v>33</v>
      </c>
      <c r="CV482" s="437">
        <f t="shared" si="2281"/>
        <v>0</v>
      </c>
      <c r="CW482" s="437">
        <f t="shared" si="2187"/>
        <v>66</v>
      </c>
      <c r="CX482" s="437">
        <f t="shared" si="2282"/>
        <v>37</v>
      </c>
      <c r="CY482" s="437">
        <f t="shared" si="2091"/>
        <v>52</v>
      </c>
      <c r="CZ482" s="437">
        <f t="shared" si="2308"/>
        <v>78</v>
      </c>
      <c r="DA482" s="437">
        <f t="shared" si="2068"/>
        <v>82</v>
      </c>
      <c r="DB482" s="437">
        <f t="shared" si="2309"/>
        <v>73</v>
      </c>
      <c r="DC482" s="437">
        <f t="shared" si="2092"/>
        <v>133</v>
      </c>
      <c r="DD482" s="437">
        <f t="shared" si="2299"/>
        <v>80</v>
      </c>
      <c r="DE482" s="437">
        <f t="shared" si="2219"/>
        <v>123</v>
      </c>
      <c r="DF482" s="437">
        <f t="shared" si="2300"/>
        <v>45</v>
      </c>
      <c r="DG482" s="496">
        <f t="shared" si="2283"/>
        <v>67</v>
      </c>
      <c r="DH482" s="496">
        <f t="shared" si="2081"/>
        <v>55</v>
      </c>
      <c r="DI482" s="496">
        <f t="shared" si="2291"/>
        <v>88</v>
      </c>
      <c r="DJ482" s="496">
        <f t="shared" si="2292"/>
        <v>110</v>
      </c>
      <c r="DK482" s="437">
        <f t="shared" si="2293"/>
        <v>150</v>
      </c>
      <c r="DL482" s="633"/>
      <c r="DM482" s="633"/>
      <c r="DN482" s="51" t="s">
        <v>1064</v>
      </c>
      <c r="DO482" s="447" t="e">
        <f t="shared" si="1985"/>
        <v>#VALUE!</v>
      </c>
      <c r="DP482" s="447" t="e">
        <f t="shared" si="1986"/>
        <v>#VALUE!</v>
      </c>
      <c r="DQ482" s="447" t="e">
        <f t="shared" si="1987"/>
        <v>#VALUE!</v>
      </c>
      <c r="DR482" s="447" t="e">
        <f t="shared" si="1988"/>
        <v>#VALUE!</v>
      </c>
      <c r="DS482" s="447" t="e">
        <f t="shared" si="1989"/>
        <v>#VALUE!</v>
      </c>
      <c r="DT482" s="447" t="e">
        <f t="shared" si="1990"/>
        <v>#VALUE!</v>
      </c>
      <c r="DU482" s="447" t="e">
        <f t="shared" si="1991"/>
        <v>#VALUE!</v>
      </c>
      <c r="DV482" s="447" t="e">
        <f t="shared" si="1992"/>
        <v>#VALUE!</v>
      </c>
      <c r="DW482" s="447" t="e">
        <f t="shared" si="1993"/>
        <v>#VALUE!</v>
      </c>
      <c r="DX482" s="447" t="e">
        <f t="shared" si="1994"/>
        <v>#VALUE!</v>
      </c>
      <c r="DY482" s="447" t="e">
        <f t="shared" si="1995"/>
        <v>#REF!</v>
      </c>
      <c r="DZ482" s="447" t="e">
        <f t="shared" si="1996"/>
        <v>#REF!</v>
      </c>
      <c r="EA482" s="447" t="e">
        <f t="shared" si="1997"/>
        <v>#VALUE!</v>
      </c>
      <c r="EB482" s="447" t="e">
        <f t="shared" si="1998"/>
        <v>#REF!</v>
      </c>
      <c r="EC482" s="447" t="e">
        <f t="shared" si="1999"/>
        <v>#VALUE!</v>
      </c>
      <c r="ED482" s="447" t="e">
        <f t="shared" si="2000"/>
        <v>#VALUE!</v>
      </c>
      <c r="EE482" s="240" t="e">
        <f t="shared" si="2001"/>
        <v>#VALUE!</v>
      </c>
    </row>
    <row r="483" spans="1:135" ht="16.5">
      <c r="A483" s="51" t="s">
        <v>1472</v>
      </c>
      <c r="B483" s="216" t="s">
        <v>31</v>
      </c>
      <c r="D483" s="216" t="s">
        <v>1096</v>
      </c>
      <c r="E483" s="216" t="s">
        <v>1043</v>
      </c>
      <c r="F483" s="216" t="s">
        <v>1095</v>
      </c>
      <c r="G483" s="411" t="s">
        <v>136</v>
      </c>
      <c r="H483" s="442">
        <f>+L483</f>
        <v>12</v>
      </c>
      <c r="I483" s="442">
        <f>+K483</f>
        <v>3</v>
      </c>
      <c r="J483" s="523">
        <v>21</v>
      </c>
      <c r="K483" s="226">
        <v>3</v>
      </c>
      <c r="L483" s="442">
        <f>+P483</f>
        <v>12</v>
      </c>
      <c r="M483" s="442">
        <f>+O483</f>
        <v>29</v>
      </c>
      <c r="N483" s="523">
        <v>12</v>
      </c>
      <c r="O483" s="524">
        <v>29</v>
      </c>
      <c r="P483" s="503">
        <f>+R483</f>
        <v>12</v>
      </c>
      <c r="Q483" s="491">
        <f>+O483</f>
        <v>29</v>
      </c>
      <c r="R483" s="734">
        <v>12</v>
      </c>
      <c r="S483" s="738">
        <v>0</v>
      </c>
      <c r="T483" s="735">
        <v>0</v>
      </c>
      <c r="U483" s="738">
        <v>0</v>
      </c>
      <c r="V483" s="734">
        <v>2</v>
      </c>
      <c r="W483" s="738">
        <v>1</v>
      </c>
      <c r="X483" s="753">
        <f>+V483</f>
        <v>2</v>
      </c>
      <c r="Y483" s="754">
        <f>+W483</f>
        <v>1</v>
      </c>
      <c r="Z483" s="735">
        <v>0</v>
      </c>
      <c r="AA483" s="739">
        <v>0</v>
      </c>
      <c r="AB483" s="755" t="s">
        <v>1823</v>
      </c>
      <c r="AC483" s="756">
        <v>11</v>
      </c>
      <c r="AD483" s="757">
        <v>1</v>
      </c>
      <c r="AE483" s="739">
        <v>5</v>
      </c>
      <c r="AF483" s="758">
        <f>+AH483</f>
        <v>0</v>
      </c>
      <c r="AG483" s="732" t="s">
        <v>1823</v>
      </c>
      <c r="AH483" s="734">
        <v>0</v>
      </c>
      <c r="AI483" s="738">
        <v>0</v>
      </c>
      <c r="AJ483" s="759"/>
      <c r="AK483" s="760">
        <f t="shared" ref="AK483:AK484" si="2345">+AH483</f>
        <v>0</v>
      </c>
      <c r="AL483" s="744" t="s">
        <v>1823</v>
      </c>
      <c r="AM483" s="734">
        <v>0</v>
      </c>
      <c r="AN483" s="738">
        <v>0</v>
      </c>
      <c r="AO483" s="758">
        <f t="shared" ref="AO483:AO484" si="2346">+AM483</f>
        <v>0</v>
      </c>
      <c r="AP483" s="744" t="s">
        <v>1823</v>
      </c>
      <c r="AQ483" s="760">
        <f t="shared" si="2338"/>
        <v>0</v>
      </c>
      <c r="AR483" s="744" t="s">
        <v>1823</v>
      </c>
      <c r="AS483" s="745">
        <v>0</v>
      </c>
      <c r="AT483" s="746">
        <v>0</v>
      </c>
      <c r="AU483" s="745">
        <v>0</v>
      </c>
      <c r="AV483" s="746">
        <v>0</v>
      </c>
      <c r="AW483" s="241">
        <f t="shared" ref="AW483:AW487" si="2347">+AU483</f>
        <v>0</v>
      </c>
      <c r="AX483" s="242" t="s">
        <v>1823</v>
      </c>
      <c r="AY483" s="241">
        <f t="shared" ref="AY483:AY487" si="2348">+AW483</f>
        <v>0</v>
      </c>
      <c r="AZ483" s="242" t="s">
        <v>1823</v>
      </c>
      <c r="BA483" s="241">
        <f t="shared" ref="BA483:BA487" si="2349">+AY483</f>
        <v>0</v>
      </c>
      <c r="BB483" s="242" t="s">
        <v>1823</v>
      </c>
      <c r="BC483" s="241">
        <f t="shared" ref="BC483:BC487" si="2350">+BA483</f>
        <v>0</v>
      </c>
      <c r="BD483" s="242" t="s">
        <v>1823</v>
      </c>
      <c r="BE483" s="241">
        <f t="shared" ref="BE483:BE487" si="2351">+BC483</f>
        <v>0</v>
      </c>
      <c r="BF483" s="242" t="s">
        <v>1823</v>
      </c>
      <c r="BG483" s="241">
        <f t="shared" ref="BG483:BG487" si="2352">+BE483</f>
        <v>0</v>
      </c>
      <c r="BH483" s="242" t="s">
        <v>1823</v>
      </c>
      <c r="BI483" s="337">
        <v>0</v>
      </c>
      <c r="BJ483" s="338">
        <v>0</v>
      </c>
      <c r="BK483" s="241">
        <f t="shared" ref="BK483" si="2353">+BI483</f>
        <v>0</v>
      </c>
      <c r="BL483" s="242" t="s">
        <v>1823</v>
      </c>
      <c r="BM483" s="337">
        <v>0</v>
      </c>
      <c r="BN483" s="337">
        <v>0</v>
      </c>
      <c r="BO483" s="356"/>
      <c r="BP483" s="324"/>
      <c r="BQ483" s="325"/>
      <c r="BR483" s="324"/>
      <c r="BS483" s="325"/>
      <c r="BT483" s="324"/>
      <c r="BU483" s="325"/>
      <c r="BV483" s="324"/>
      <c r="BW483" s="325"/>
      <c r="BX483" s="324"/>
      <c r="BY483" s="325"/>
      <c r="BZ483" s="324"/>
      <c r="CA483" s="325"/>
      <c r="CB483" s="375" t="s">
        <v>468</v>
      </c>
      <c r="CC483" s="376"/>
      <c r="CD483" s="376"/>
      <c r="CE483" s="226"/>
      <c r="CF483" s="227"/>
      <c r="CQ483" s="240">
        <f>MAX(H483:AI483)</f>
        <v>29</v>
      </c>
      <c r="CT483" s="437">
        <f t="shared" si="2280"/>
        <v>15</v>
      </c>
      <c r="CU483" s="437">
        <f t="shared" si="2186"/>
        <v>24</v>
      </c>
      <c r="CV483" s="437">
        <f t="shared" si="2281"/>
        <v>41</v>
      </c>
      <c r="CW483" s="437">
        <f t="shared" si="2187"/>
        <v>41</v>
      </c>
      <c r="CX483" s="437">
        <f t="shared" si="2282"/>
        <v>41</v>
      </c>
      <c r="CY483" s="437">
        <f t="shared" si="2091"/>
        <v>12</v>
      </c>
      <c r="CZ483" s="437">
        <f t="shared" si="2308"/>
        <v>0</v>
      </c>
      <c r="DA483" s="437">
        <f t="shared" si="2068"/>
        <v>3</v>
      </c>
      <c r="DB483" s="437">
        <f t="shared" si="2309"/>
        <v>3</v>
      </c>
      <c r="DC483" s="437">
        <f t="shared" si="2092"/>
        <v>0</v>
      </c>
      <c r="DD483" s="437">
        <f>+AC483</f>
        <v>11</v>
      </c>
      <c r="DE483" s="437">
        <f t="shared" si="2219"/>
        <v>6</v>
      </c>
      <c r="DF483" s="437">
        <f t="shared" si="2300"/>
        <v>0</v>
      </c>
      <c r="DG483" s="496">
        <f t="shared" si="2283"/>
        <v>0</v>
      </c>
      <c r="DH483" s="496">
        <f t="shared" si="2081"/>
        <v>0</v>
      </c>
      <c r="DI483" s="496">
        <f t="shared" si="2291"/>
        <v>0</v>
      </c>
      <c r="DJ483" s="496">
        <f t="shared" si="2292"/>
        <v>0</v>
      </c>
      <c r="DK483" s="437">
        <f t="shared" si="2293"/>
        <v>0</v>
      </c>
      <c r="DL483" s="633"/>
      <c r="DM483" s="633"/>
      <c r="DO483" s="447" t="e">
        <f t="shared" si="1985"/>
        <v>#VALUE!</v>
      </c>
      <c r="DP483" s="447" t="e">
        <f t="shared" si="1986"/>
        <v>#VALUE!</v>
      </c>
      <c r="DQ483" s="447" t="e">
        <f t="shared" si="1987"/>
        <v>#VALUE!</v>
      </c>
      <c r="DR483" s="447" t="e">
        <f t="shared" si="1988"/>
        <v>#VALUE!</v>
      </c>
      <c r="DS483" s="447" t="e">
        <f t="shared" si="1989"/>
        <v>#VALUE!</v>
      </c>
      <c r="DT483" s="447" t="e">
        <f t="shared" si="1990"/>
        <v>#VALUE!</v>
      </c>
      <c r="DU483" s="447" t="e">
        <f t="shared" si="1991"/>
        <v>#VALUE!</v>
      </c>
      <c r="DV483" s="447" t="e">
        <f t="shared" si="1992"/>
        <v>#VALUE!</v>
      </c>
      <c r="DW483" s="447" t="e">
        <f t="shared" si="1993"/>
        <v>#VALUE!</v>
      </c>
      <c r="DX483" s="447" t="e">
        <f t="shared" si="1994"/>
        <v>#VALUE!</v>
      </c>
      <c r="DY483" s="447" t="e">
        <f t="shared" si="1995"/>
        <v>#REF!</v>
      </c>
      <c r="DZ483" s="447" t="e">
        <f t="shared" si="1996"/>
        <v>#REF!</v>
      </c>
      <c r="EA483" s="447" t="e">
        <f t="shared" si="1997"/>
        <v>#VALUE!</v>
      </c>
      <c r="EB483" s="447" t="e">
        <f t="shared" si="1998"/>
        <v>#REF!</v>
      </c>
      <c r="EC483" s="447" t="e">
        <f t="shared" si="1999"/>
        <v>#VALUE!</v>
      </c>
      <c r="ED483" s="447" t="e">
        <f t="shared" si="2000"/>
        <v>#VALUE!</v>
      </c>
      <c r="EE483" s="240" t="e">
        <f t="shared" si="2001"/>
        <v>#VALUE!</v>
      </c>
    </row>
    <row r="484" spans="1:135" ht="16.5">
      <c r="A484" s="216" t="s">
        <v>1227</v>
      </c>
      <c r="B484" s="216" t="s">
        <v>31</v>
      </c>
      <c r="D484" s="216" t="s">
        <v>1096</v>
      </c>
      <c r="E484" s="216" t="s">
        <v>1043</v>
      </c>
      <c r="F484" s="216" t="s">
        <v>1095</v>
      </c>
      <c r="G484" s="411" t="s">
        <v>154</v>
      </c>
      <c r="H484" s="442">
        <f>+L484</f>
        <v>3</v>
      </c>
      <c r="I484" s="442">
        <f>+K484</f>
        <v>1</v>
      </c>
      <c r="J484" s="523">
        <v>3</v>
      </c>
      <c r="K484" s="226">
        <v>1</v>
      </c>
      <c r="L484" s="441">
        <f>+J484</f>
        <v>3</v>
      </c>
      <c r="M484" s="442">
        <f>+K484</f>
        <v>1</v>
      </c>
      <c r="N484" s="523">
        <v>0</v>
      </c>
      <c r="O484" s="524">
        <v>0</v>
      </c>
      <c r="P484" s="239">
        <v>0</v>
      </c>
      <c r="Q484" s="252" t="s">
        <v>1823</v>
      </c>
      <c r="R484" s="225">
        <v>0</v>
      </c>
      <c r="S484" s="227">
        <v>0</v>
      </c>
      <c r="T484" s="226">
        <v>0</v>
      </c>
      <c r="U484" s="227">
        <v>0</v>
      </c>
      <c r="V484" s="226">
        <v>0</v>
      </c>
      <c r="W484" s="226">
        <v>0</v>
      </c>
      <c r="X484" s="241">
        <f>+Z484</f>
        <v>0</v>
      </c>
      <c r="Y484" s="242" t="s">
        <v>1823</v>
      </c>
      <c r="Z484" s="226">
        <v>0</v>
      </c>
      <c r="AA484" s="264">
        <v>0</v>
      </c>
      <c r="AB484" s="372">
        <f t="shared" ref="AB484:AB504" si="2354">+AD484</f>
        <v>0</v>
      </c>
      <c r="AC484" s="242" t="s">
        <v>1823</v>
      </c>
      <c r="AD484" s="263">
        <v>0</v>
      </c>
      <c r="AE484" s="264">
        <v>0</v>
      </c>
      <c r="AF484" s="372">
        <f>+AH484</f>
        <v>0</v>
      </c>
      <c r="AG484" s="242" t="s">
        <v>1823</v>
      </c>
      <c r="AH484" s="225">
        <v>0</v>
      </c>
      <c r="AI484" s="227">
        <v>0</v>
      </c>
      <c r="AJ484" s="354"/>
      <c r="AK484" s="308">
        <f t="shared" si="2345"/>
        <v>0</v>
      </c>
      <c r="AL484" s="259" t="s">
        <v>1823</v>
      </c>
      <c r="AM484" s="225">
        <v>0</v>
      </c>
      <c r="AN484" s="227">
        <v>0</v>
      </c>
      <c r="AO484" s="372">
        <f t="shared" si="2346"/>
        <v>0</v>
      </c>
      <c r="AP484" s="259" t="s">
        <v>1823</v>
      </c>
      <c r="AQ484" s="308">
        <f t="shared" si="2338"/>
        <v>0</v>
      </c>
      <c r="AR484" s="259" t="s">
        <v>1823</v>
      </c>
      <c r="AS484" s="337">
        <v>0</v>
      </c>
      <c r="AT484" s="338">
        <v>0</v>
      </c>
      <c r="AU484" s="337">
        <v>0</v>
      </c>
      <c r="AV484" s="338">
        <v>0</v>
      </c>
      <c r="AW484" s="241">
        <f t="shared" si="2347"/>
        <v>0</v>
      </c>
      <c r="AX484" s="242" t="s">
        <v>1823</v>
      </c>
      <c r="AY484" s="241">
        <f t="shared" si="2348"/>
        <v>0</v>
      </c>
      <c r="AZ484" s="242" t="s">
        <v>1823</v>
      </c>
      <c r="BA484" s="241">
        <f t="shared" si="2349"/>
        <v>0</v>
      </c>
      <c r="BB484" s="242" t="s">
        <v>1823</v>
      </c>
      <c r="BC484" s="241">
        <f t="shared" si="2350"/>
        <v>0</v>
      </c>
      <c r="BD484" s="242" t="s">
        <v>1823</v>
      </c>
      <c r="BE484" s="241">
        <f t="shared" si="2351"/>
        <v>0</v>
      </c>
      <c r="BF484" s="242" t="s">
        <v>1823</v>
      </c>
      <c r="BG484" s="241">
        <f t="shared" si="2352"/>
        <v>0</v>
      </c>
      <c r="BH484" s="242" t="s">
        <v>1823</v>
      </c>
      <c r="BI484" s="337">
        <v>0</v>
      </c>
      <c r="BJ484" s="338">
        <v>0</v>
      </c>
      <c r="BK484" s="241">
        <f t="shared" ref="BK484" si="2355">+BI484</f>
        <v>0</v>
      </c>
      <c r="BL484" s="242" t="s">
        <v>1823</v>
      </c>
      <c r="BM484" s="337">
        <v>0</v>
      </c>
      <c r="BN484" s="337">
        <v>0</v>
      </c>
      <c r="BO484" s="356"/>
      <c r="BP484" s="324"/>
      <c r="BQ484" s="325"/>
      <c r="BR484" s="324"/>
      <c r="BS484" s="325"/>
      <c r="BT484" s="324"/>
      <c r="BU484" s="325"/>
      <c r="BV484" s="324"/>
      <c r="BW484" s="325"/>
      <c r="BX484" s="324"/>
      <c r="BY484" s="325"/>
      <c r="BZ484" s="324"/>
      <c r="CA484" s="325"/>
      <c r="CB484" s="236"/>
      <c r="CE484" s="226"/>
      <c r="CF484" s="227"/>
      <c r="CQ484" s="240">
        <f>MAX(H484:AI484)</f>
        <v>3</v>
      </c>
      <c r="CT484" s="437">
        <f t="shared" si="2280"/>
        <v>4</v>
      </c>
      <c r="CU484" s="437">
        <f t="shared" si="2186"/>
        <v>4</v>
      </c>
      <c r="CV484" s="437">
        <f t="shared" si="2281"/>
        <v>4</v>
      </c>
      <c r="CW484" s="437">
        <f t="shared" si="2187"/>
        <v>0</v>
      </c>
      <c r="CX484" s="437">
        <f t="shared" si="2282"/>
        <v>0</v>
      </c>
      <c r="CY484" s="437">
        <f t="shared" si="2091"/>
        <v>0</v>
      </c>
      <c r="CZ484" s="437">
        <f t="shared" si="2308"/>
        <v>0</v>
      </c>
      <c r="DA484" s="437">
        <f t="shared" si="2068"/>
        <v>0</v>
      </c>
      <c r="DB484" s="437">
        <f t="shared" si="2309"/>
        <v>0</v>
      </c>
      <c r="DC484" s="437">
        <f t="shared" si="2092"/>
        <v>0</v>
      </c>
      <c r="DD484" s="437">
        <f t="shared" ref="DD484:DD490" si="2356">IF(AC484="nd",+AB484,+AB484+AC484)</f>
        <v>0</v>
      </c>
      <c r="DE484" s="437">
        <f t="shared" si="2219"/>
        <v>0</v>
      </c>
      <c r="DF484" s="437">
        <f t="shared" si="2300"/>
        <v>0</v>
      </c>
      <c r="DG484" s="496">
        <f t="shared" si="2283"/>
        <v>0</v>
      </c>
      <c r="DH484" s="496">
        <f t="shared" si="2081"/>
        <v>0</v>
      </c>
      <c r="DI484" s="496">
        <f t="shared" si="2291"/>
        <v>0</v>
      </c>
      <c r="DJ484" s="496">
        <f t="shared" si="2292"/>
        <v>0</v>
      </c>
      <c r="DK484" s="437">
        <f t="shared" si="2293"/>
        <v>0</v>
      </c>
      <c r="DL484" s="633"/>
      <c r="DM484" s="633"/>
      <c r="DO484" s="447" t="e">
        <f t="shared" si="1985"/>
        <v>#VALUE!</v>
      </c>
      <c r="DP484" s="447" t="e">
        <f t="shared" si="1986"/>
        <v>#VALUE!</v>
      </c>
      <c r="DQ484" s="447" t="e">
        <f t="shared" si="1987"/>
        <v>#VALUE!</v>
      </c>
      <c r="DR484" s="447" t="e">
        <f t="shared" si="1988"/>
        <v>#VALUE!</v>
      </c>
      <c r="DS484" s="447" t="e">
        <f t="shared" si="1989"/>
        <v>#VALUE!</v>
      </c>
      <c r="DT484" s="447" t="e">
        <f t="shared" si="1990"/>
        <v>#VALUE!</v>
      </c>
      <c r="DU484" s="447" t="e">
        <f t="shared" si="1991"/>
        <v>#VALUE!</v>
      </c>
      <c r="DV484" s="447" t="e">
        <f t="shared" si="1992"/>
        <v>#VALUE!</v>
      </c>
      <c r="DW484" s="447" t="e">
        <f t="shared" si="1993"/>
        <v>#VALUE!</v>
      </c>
      <c r="DX484" s="447" t="e">
        <f t="shared" si="1994"/>
        <v>#VALUE!</v>
      </c>
      <c r="DY484" s="447" t="e">
        <f t="shared" si="1995"/>
        <v>#REF!</v>
      </c>
      <c r="DZ484" s="447" t="e">
        <f t="shared" si="1996"/>
        <v>#REF!</v>
      </c>
      <c r="EA484" s="447" t="e">
        <f t="shared" si="1997"/>
        <v>#VALUE!</v>
      </c>
      <c r="EB484" s="447" t="e">
        <f t="shared" si="1998"/>
        <v>#REF!</v>
      </c>
      <c r="EC484" s="447" t="e">
        <f t="shared" si="1999"/>
        <v>#VALUE!</v>
      </c>
      <c r="ED484" s="447" t="e">
        <f t="shared" si="2000"/>
        <v>#VALUE!</v>
      </c>
      <c r="EE484" s="240" t="e">
        <f t="shared" si="2001"/>
        <v>#VALUE!</v>
      </c>
    </row>
    <row r="485" spans="1:135" ht="16.5">
      <c r="A485" s="216" t="s">
        <v>1227</v>
      </c>
      <c r="B485" s="216" t="s">
        <v>31</v>
      </c>
      <c r="D485" s="216" t="s">
        <v>1096</v>
      </c>
      <c r="E485" s="216" t="s">
        <v>1043</v>
      </c>
      <c r="F485" s="216" t="s">
        <v>1095</v>
      </c>
      <c r="G485" s="411" t="s">
        <v>1263</v>
      </c>
      <c r="H485" s="241">
        <v>0</v>
      </c>
      <c r="I485" s="252" t="s">
        <v>1823</v>
      </c>
      <c r="J485" s="523">
        <v>0</v>
      </c>
      <c r="K485" s="226">
        <v>0</v>
      </c>
      <c r="L485" s="241">
        <v>0</v>
      </c>
      <c r="M485" s="252" t="s">
        <v>1823</v>
      </c>
      <c r="N485" s="523">
        <v>0</v>
      </c>
      <c r="O485" s="524">
        <v>0</v>
      </c>
      <c r="P485" s="239">
        <v>0</v>
      </c>
      <c r="Q485" s="252" t="s">
        <v>1823</v>
      </c>
      <c r="R485" s="225">
        <v>0</v>
      </c>
      <c r="S485" s="227">
        <v>0</v>
      </c>
      <c r="T485" s="226">
        <v>0</v>
      </c>
      <c r="U485" s="227">
        <v>0</v>
      </c>
      <c r="V485" s="226">
        <v>3</v>
      </c>
      <c r="W485" s="226" t="s">
        <v>582</v>
      </c>
      <c r="X485" s="560">
        <f>+V485</f>
        <v>3</v>
      </c>
      <c r="Y485" s="559" t="s">
        <v>1823</v>
      </c>
      <c r="Z485" s="226">
        <v>0</v>
      </c>
      <c r="AA485" s="264">
        <v>0</v>
      </c>
      <c r="AB485" s="372">
        <f t="shared" si="2354"/>
        <v>0</v>
      </c>
      <c r="AC485" s="242" t="s">
        <v>1823</v>
      </c>
      <c r="AD485" s="263">
        <v>0</v>
      </c>
      <c r="AE485" s="264">
        <v>0</v>
      </c>
      <c r="AF485" s="372">
        <f>+AH485</f>
        <v>0</v>
      </c>
      <c r="AG485" s="242" t="s">
        <v>1823</v>
      </c>
      <c r="AH485" s="225">
        <v>0</v>
      </c>
      <c r="AI485" s="227">
        <v>0</v>
      </c>
      <c r="AJ485" s="354"/>
      <c r="AK485" s="308">
        <f t="shared" ref="AK485" si="2357">+AH485</f>
        <v>0</v>
      </c>
      <c r="AL485" s="259" t="s">
        <v>1823</v>
      </c>
      <c r="AM485" s="225">
        <v>0</v>
      </c>
      <c r="AN485" s="227">
        <v>0</v>
      </c>
      <c r="AO485" s="372">
        <f t="shared" ref="AO485" si="2358">+AM485</f>
        <v>0</v>
      </c>
      <c r="AP485" s="259" t="s">
        <v>1823</v>
      </c>
      <c r="AQ485" s="308">
        <f t="shared" ref="AQ485" si="2359">+AO485</f>
        <v>0</v>
      </c>
      <c r="AR485" s="259" t="s">
        <v>1823</v>
      </c>
      <c r="AS485" s="337">
        <v>0</v>
      </c>
      <c r="AT485" s="338">
        <v>0</v>
      </c>
      <c r="AU485" s="337">
        <v>0</v>
      </c>
      <c r="AV485" s="338">
        <v>0</v>
      </c>
      <c r="AW485" s="241">
        <f t="shared" si="2347"/>
        <v>0</v>
      </c>
      <c r="AX485" s="242" t="s">
        <v>1823</v>
      </c>
      <c r="AY485" s="241">
        <f t="shared" si="2348"/>
        <v>0</v>
      </c>
      <c r="AZ485" s="242" t="s">
        <v>1823</v>
      </c>
      <c r="BA485" s="241">
        <f t="shared" si="2349"/>
        <v>0</v>
      </c>
      <c r="BB485" s="242" t="s">
        <v>1823</v>
      </c>
      <c r="BC485" s="241">
        <f t="shared" si="2350"/>
        <v>0</v>
      </c>
      <c r="BD485" s="242" t="s">
        <v>1823</v>
      </c>
      <c r="BE485" s="241">
        <f t="shared" si="2351"/>
        <v>0</v>
      </c>
      <c r="BF485" s="242" t="s">
        <v>1823</v>
      </c>
      <c r="BG485" s="241">
        <f t="shared" si="2352"/>
        <v>0</v>
      </c>
      <c r="BH485" s="242" t="s">
        <v>1823</v>
      </c>
      <c r="BI485" s="337">
        <v>0</v>
      </c>
      <c r="BJ485" s="338">
        <v>0</v>
      </c>
      <c r="BK485" s="241">
        <f t="shared" ref="BK485" si="2360">+BI485</f>
        <v>0</v>
      </c>
      <c r="BL485" s="242" t="s">
        <v>1823</v>
      </c>
      <c r="BM485" s="337">
        <v>0</v>
      </c>
      <c r="BN485" s="337">
        <v>0</v>
      </c>
      <c r="BO485" s="356"/>
      <c r="BP485" s="324"/>
      <c r="BQ485" s="325"/>
      <c r="BR485" s="324"/>
      <c r="BS485" s="325"/>
      <c r="BT485" s="324"/>
      <c r="BU485" s="325"/>
      <c r="BV485" s="324"/>
      <c r="BW485" s="325"/>
      <c r="BX485" s="324"/>
      <c r="BY485" s="325"/>
      <c r="BZ485" s="324"/>
      <c r="CA485" s="325"/>
      <c r="CB485" s="236"/>
      <c r="CE485" s="226"/>
      <c r="CF485" s="227"/>
      <c r="CQ485" s="240"/>
      <c r="CT485" s="437">
        <f t="shared" si="2280"/>
        <v>0</v>
      </c>
      <c r="CU485" s="437">
        <f t="shared" si="2186"/>
        <v>0</v>
      </c>
      <c r="CV485" s="437">
        <f t="shared" si="2281"/>
        <v>0</v>
      </c>
      <c r="CW485" s="437">
        <f t="shared" si="2187"/>
        <v>0</v>
      </c>
      <c r="CX485" s="437">
        <f t="shared" si="2282"/>
        <v>0</v>
      </c>
      <c r="CY485" s="437">
        <f t="shared" si="2091"/>
        <v>0</v>
      </c>
      <c r="CZ485" s="437">
        <f t="shared" si="2308"/>
        <v>0</v>
      </c>
      <c r="DA485" s="437">
        <f>+V485</f>
        <v>3</v>
      </c>
      <c r="DB485" s="437">
        <f t="shared" si="2309"/>
        <v>3</v>
      </c>
      <c r="DC485" s="437">
        <f t="shared" si="2092"/>
        <v>0</v>
      </c>
      <c r="DD485" s="437">
        <f t="shared" si="2356"/>
        <v>0</v>
      </c>
      <c r="DE485" s="437">
        <f t="shared" si="2219"/>
        <v>0</v>
      </c>
      <c r="DF485" s="437">
        <f t="shared" si="2300"/>
        <v>0</v>
      </c>
      <c r="DG485" s="496">
        <f t="shared" si="2283"/>
        <v>0</v>
      </c>
      <c r="DH485" s="496">
        <f t="shared" si="2081"/>
        <v>0</v>
      </c>
      <c r="DI485" s="496">
        <f t="shared" si="2291"/>
        <v>0</v>
      </c>
      <c r="DJ485" s="496">
        <f t="shared" si="2292"/>
        <v>0</v>
      </c>
      <c r="DK485" s="437">
        <f t="shared" si="2293"/>
        <v>0</v>
      </c>
      <c r="DL485" s="633"/>
      <c r="DM485" s="633"/>
      <c r="DO485" s="447" t="e">
        <f t="shared" si="1985"/>
        <v>#VALUE!</v>
      </c>
      <c r="DP485" s="447" t="e">
        <f t="shared" si="1986"/>
        <v>#VALUE!</v>
      </c>
      <c r="DQ485" s="447" t="e">
        <f t="shared" si="1987"/>
        <v>#VALUE!</v>
      </c>
      <c r="DR485" s="447" t="e">
        <f t="shared" si="1988"/>
        <v>#VALUE!</v>
      </c>
      <c r="DS485" s="447" t="e">
        <f t="shared" si="1989"/>
        <v>#VALUE!</v>
      </c>
      <c r="DT485" s="447" t="e">
        <f t="shared" si="1990"/>
        <v>#VALUE!</v>
      </c>
      <c r="DU485" s="447" t="e">
        <f t="shared" si="1991"/>
        <v>#VALUE!</v>
      </c>
      <c r="DV485" s="447" t="e">
        <f t="shared" si="1992"/>
        <v>#VALUE!</v>
      </c>
      <c r="DW485" s="447" t="e">
        <f t="shared" si="1993"/>
        <v>#VALUE!</v>
      </c>
      <c r="DX485" s="447" t="e">
        <f t="shared" si="1994"/>
        <v>#VALUE!</v>
      </c>
      <c r="DY485" s="447" t="e">
        <f t="shared" si="1995"/>
        <v>#REF!</v>
      </c>
      <c r="DZ485" s="447" t="e">
        <f t="shared" si="1996"/>
        <v>#REF!</v>
      </c>
      <c r="EA485" s="447" t="e">
        <f t="shared" si="1997"/>
        <v>#VALUE!</v>
      </c>
      <c r="EB485" s="447" t="e">
        <f t="shared" si="1998"/>
        <v>#REF!</v>
      </c>
      <c r="EC485" s="447" t="e">
        <f t="shared" si="1999"/>
        <v>#VALUE!</v>
      </c>
      <c r="ED485" s="447" t="e">
        <f t="shared" si="2000"/>
        <v>#VALUE!</v>
      </c>
      <c r="EE485" s="240" t="e">
        <f t="shared" si="2001"/>
        <v>#VALUE!</v>
      </c>
    </row>
    <row r="486" spans="1:135" ht="16.5">
      <c r="A486" s="51" t="s">
        <v>1472</v>
      </c>
      <c r="B486" s="216" t="s">
        <v>31</v>
      </c>
      <c r="D486" s="216" t="s">
        <v>1096</v>
      </c>
      <c r="E486" s="216" t="s">
        <v>1043</v>
      </c>
      <c r="F486" s="216" t="s">
        <v>1095</v>
      </c>
      <c r="G486" s="411" t="s">
        <v>137</v>
      </c>
      <c r="H486" s="241">
        <v>0</v>
      </c>
      <c r="I486" s="252" t="s">
        <v>1823</v>
      </c>
      <c r="J486" s="523">
        <v>0</v>
      </c>
      <c r="K486" s="226">
        <v>0</v>
      </c>
      <c r="L486" s="442">
        <f>+P486</f>
        <v>1</v>
      </c>
      <c r="M486" s="442">
        <f>+O486</f>
        <v>4</v>
      </c>
      <c r="N486" s="523">
        <v>1</v>
      </c>
      <c r="O486" s="524">
        <v>4</v>
      </c>
      <c r="P486" s="442">
        <f>+N486</f>
        <v>1</v>
      </c>
      <c r="Q486" s="444">
        <f>+O486</f>
        <v>4</v>
      </c>
      <c r="R486" s="225">
        <v>0</v>
      </c>
      <c r="S486" s="227">
        <v>0</v>
      </c>
      <c r="T486" s="241">
        <f>+V486</f>
        <v>0</v>
      </c>
      <c r="U486" s="242" t="s">
        <v>1823</v>
      </c>
      <c r="V486" s="226">
        <v>0</v>
      </c>
      <c r="W486" s="227">
        <v>0</v>
      </c>
      <c r="X486" s="565">
        <f>+Z486</f>
        <v>3</v>
      </c>
      <c r="Y486" s="562">
        <f>+AA486</f>
        <v>6</v>
      </c>
      <c r="Z486" s="226">
        <v>3</v>
      </c>
      <c r="AA486" s="264">
        <v>6</v>
      </c>
      <c r="AB486" s="503">
        <f>+Z486</f>
        <v>3</v>
      </c>
      <c r="AC486" s="445">
        <f>+AA486</f>
        <v>6</v>
      </c>
      <c r="AD486" s="263">
        <v>0</v>
      </c>
      <c r="AE486" s="264">
        <v>0</v>
      </c>
      <c r="AF486" s="372">
        <f>+AD486</f>
        <v>0</v>
      </c>
      <c r="AG486" s="242" t="s">
        <v>1823</v>
      </c>
      <c r="AH486" s="225">
        <v>0</v>
      </c>
      <c r="AI486" s="227">
        <v>0</v>
      </c>
      <c r="AJ486" s="354"/>
      <c r="AK486" s="308">
        <f t="shared" ref="AK486:AK510" si="2361">+AH486</f>
        <v>0</v>
      </c>
      <c r="AL486" s="259" t="s">
        <v>1823</v>
      </c>
      <c r="AM486" s="225">
        <v>0</v>
      </c>
      <c r="AN486" s="227">
        <v>0</v>
      </c>
      <c r="AO486" s="372">
        <f>+AM486</f>
        <v>0</v>
      </c>
      <c r="AP486" s="259" t="s">
        <v>1823</v>
      </c>
      <c r="AQ486" s="308">
        <f t="shared" si="2338"/>
        <v>0</v>
      </c>
      <c r="AR486" s="259" t="s">
        <v>1823</v>
      </c>
      <c r="AS486" s="337">
        <v>0</v>
      </c>
      <c r="AT486" s="338">
        <v>0</v>
      </c>
      <c r="AU486" s="337">
        <v>0</v>
      </c>
      <c r="AV486" s="338">
        <v>0</v>
      </c>
      <c r="AW486" s="241">
        <f t="shared" si="2347"/>
        <v>0</v>
      </c>
      <c r="AX486" s="242" t="s">
        <v>1823</v>
      </c>
      <c r="AY486" s="241">
        <f t="shared" si="2348"/>
        <v>0</v>
      </c>
      <c r="AZ486" s="242" t="s">
        <v>1823</v>
      </c>
      <c r="BA486" s="241">
        <f t="shared" si="2349"/>
        <v>0</v>
      </c>
      <c r="BB486" s="242" t="s">
        <v>1823</v>
      </c>
      <c r="BC486" s="241">
        <f t="shared" si="2350"/>
        <v>0</v>
      </c>
      <c r="BD486" s="242" t="s">
        <v>1823</v>
      </c>
      <c r="BE486" s="241">
        <f t="shared" si="2351"/>
        <v>0</v>
      </c>
      <c r="BF486" s="242" t="s">
        <v>1823</v>
      </c>
      <c r="BG486" s="241">
        <f t="shared" si="2352"/>
        <v>0</v>
      </c>
      <c r="BH486" s="242" t="s">
        <v>1823</v>
      </c>
      <c r="BI486" s="337">
        <v>0</v>
      </c>
      <c r="BJ486" s="338">
        <v>0</v>
      </c>
      <c r="BK486" s="241">
        <f t="shared" ref="BK486" si="2362">+BI486</f>
        <v>0</v>
      </c>
      <c r="BL486" s="242" t="s">
        <v>1823</v>
      </c>
      <c r="BM486" s="337">
        <v>0</v>
      </c>
      <c r="BN486" s="337">
        <v>0</v>
      </c>
      <c r="BO486" s="356"/>
      <c r="BP486" s="324"/>
      <c r="BQ486" s="325"/>
      <c r="BR486" s="324"/>
      <c r="BS486" s="325"/>
      <c r="BT486" s="324"/>
      <c r="BU486" s="325"/>
      <c r="BV486" s="324"/>
      <c r="BW486" s="325"/>
      <c r="BX486" s="324"/>
      <c r="BY486" s="325"/>
      <c r="BZ486" s="324"/>
      <c r="CA486" s="325"/>
      <c r="CB486" s="236"/>
      <c r="CE486" s="226"/>
      <c r="CF486" s="227"/>
      <c r="CQ486" s="240">
        <f t="shared" ref="CQ486:CQ498" si="2363">MAX(H486:AI486)</f>
        <v>6</v>
      </c>
      <c r="CT486" s="437">
        <f t="shared" si="2280"/>
        <v>0</v>
      </c>
      <c r="CU486" s="437">
        <f t="shared" si="2186"/>
        <v>0</v>
      </c>
      <c r="CV486" s="437">
        <f t="shared" si="2281"/>
        <v>5</v>
      </c>
      <c r="CW486" s="437">
        <f t="shared" si="2187"/>
        <v>5</v>
      </c>
      <c r="CX486" s="437">
        <f t="shared" si="2282"/>
        <v>5</v>
      </c>
      <c r="CY486" s="437">
        <f t="shared" si="2091"/>
        <v>0</v>
      </c>
      <c r="CZ486" s="437">
        <f t="shared" si="2308"/>
        <v>0</v>
      </c>
      <c r="DA486" s="437">
        <f>IF(W486="nd",+V486,+V486+W486)</f>
        <v>0</v>
      </c>
      <c r="DB486" s="437">
        <f t="shared" si="2309"/>
        <v>9</v>
      </c>
      <c r="DC486" s="437">
        <f t="shared" si="2092"/>
        <v>9</v>
      </c>
      <c r="DD486" s="437">
        <f t="shared" si="2356"/>
        <v>9</v>
      </c>
      <c r="DE486" s="437">
        <f t="shared" si="2219"/>
        <v>0</v>
      </c>
      <c r="DF486" s="437">
        <f t="shared" si="2300"/>
        <v>0</v>
      </c>
      <c r="DG486" s="496">
        <f t="shared" si="2283"/>
        <v>0</v>
      </c>
      <c r="DH486" s="496">
        <f t="shared" si="2081"/>
        <v>0</v>
      </c>
      <c r="DI486" s="496">
        <f t="shared" si="2291"/>
        <v>0</v>
      </c>
      <c r="DJ486" s="496">
        <f t="shared" si="2292"/>
        <v>0</v>
      </c>
      <c r="DK486" s="437">
        <f t="shared" si="2293"/>
        <v>0</v>
      </c>
      <c r="DL486" s="633"/>
      <c r="DM486" s="633"/>
      <c r="DO486" s="447" t="e">
        <f t="shared" ref="DO486:DO565" si="2364">+CV486-CU486+DO485</f>
        <v>#VALUE!</v>
      </c>
      <c r="DP486" s="447" t="e">
        <f t="shared" ref="DP486:DP565" si="2365">+CW486-CV486+DP485</f>
        <v>#VALUE!</v>
      </c>
      <c r="DQ486" s="447" t="e">
        <f t="shared" ref="DQ486:DQ565" si="2366">+CX486-CW486+DQ485</f>
        <v>#VALUE!</v>
      </c>
      <c r="DR486" s="447" t="e">
        <f t="shared" ref="DR486:DR565" si="2367">+CY486-CX486+DR485</f>
        <v>#VALUE!</v>
      </c>
      <c r="DS486" s="447" t="e">
        <f t="shared" ref="DS486:DS565" si="2368">+CY486-CW486+DS485</f>
        <v>#VALUE!</v>
      </c>
      <c r="DT486" s="447" t="e">
        <f t="shared" ref="DT486:DT565" si="2369">+CZ486-CY486+DT485</f>
        <v>#VALUE!</v>
      </c>
      <c r="DU486" s="447" t="e">
        <f t="shared" ref="DU486:DU565" si="2370">+DA486-CZ486+DU485</f>
        <v>#VALUE!</v>
      </c>
      <c r="DV486" s="447" t="e">
        <f t="shared" ref="DV486:DV565" si="2371">+DB486-DA486+DV485</f>
        <v>#VALUE!</v>
      </c>
      <c r="DW486" s="447" t="e">
        <f t="shared" ref="DW486:DW565" si="2372">+DC486-DB486+DW485</f>
        <v>#VALUE!</v>
      </c>
      <c r="DX486" s="447" t="e">
        <f t="shared" ref="DX486:DX565" si="2373">+DD486-DB486+DX485</f>
        <v>#VALUE!</v>
      </c>
      <c r="DY486" s="447" t="e">
        <f t="shared" ref="DY486:DY565" si="2374">+DE486-DD486+DY485</f>
        <v>#REF!</v>
      </c>
      <c r="DZ486" s="447" t="e">
        <f t="shared" ref="DZ486:DZ565" si="2375">+DF486-DE486+DZ485</f>
        <v>#REF!</v>
      </c>
      <c r="EA486" s="447" t="e">
        <f t="shared" ref="EA486:EA565" si="2376">+DG486-DF486+EA485</f>
        <v>#VALUE!</v>
      </c>
      <c r="EB486" s="447" t="e">
        <f t="shared" ref="EB486:EB565" si="2377">+DH486-DI486+EB485</f>
        <v>#REF!</v>
      </c>
      <c r="EC486" s="447" t="e">
        <f t="shared" ref="EC486:EC565" si="2378">+DI486-DG486+EC485</f>
        <v>#VALUE!</v>
      </c>
      <c r="ED486" s="447" t="e">
        <f t="shared" ref="ED486:ED565" si="2379">+DJ486-DI486+ED485</f>
        <v>#VALUE!</v>
      </c>
      <c r="EE486" s="240" t="e">
        <f t="shared" ref="EE486:EE565" si="2380">+DK486-DJ486+EE485</f>
        <v>#VALUE!</v>
      </c>
    </row>
    <row r="487" spans="1:135" ht="16.5">
      <c r="A487" s="51" t="s">
        <v>546</v>
      </c>
      <c r="B487" s="216" t="s">
        <v>31</v>
      </c>
      <c r="D487" s="216" t="s">
        <v>1096</v>
      </c>
      <c r="E487" s="216" t="s">
        <v>1094</v>
      </c>
      <c r="F487" s="216" t="s">
        <v>1095</v>
      </c>
      <c r="G487" s="411" t="s">
        <v>1707</v>
      </c>
      <c r="H487" s="364">
        <f>+J487</f>
        <v>0</v>
      </c>
      <c r="I487" s="252" t="s">
        <v>1823</v>
      </c>
      <c r="J487" s="523">
        <v>0</v>
      </c>
      <c r="K487" s="226">
        <v>0</v>
      </c>
      <c r="L487" s="761">
        <f>+N487</f>
        <v>0</v>
      </c>
      <c r="M487" s="587" t="s">
        <v>1823</v>
      </c>
      <c r="N487" s="750">
        <v>0</v>
      </c>
      <c r="O487" s="762">
        <v>0</v>
      </c>
      <c r="P487" s="763">
        <f>+R487</f>
        <v>0</v>
      </c>
      <c r="Q487" s="587" t="s">
        <v>1823</v>
      </c>
      <c r="R487" s="460">
        <v>0</v>
      </c>
      <c r="S487" s="362">
        <v>0</v>
      </c>
      <c r="T487" s="460">
        <v>0</v>
      </c>
      <c r="U487" s="362">
        <v>0</v>
      </c>
      <c r="V487" s="460">
        <v>0</v>
      </c>
      <c r="W487" s="362">
        <v>0</v>
      </c>
      <c r="X487" s="763">
        <f>+Z487</f>
        <v>0</v>
      </c>
      <c r="Y487" s="587" t="s">
        <v>1823</v>
      </c>
      <c r="Z487" s="460">
        <v>0</v>
      </c>
      <c r="AA487" s="362">
        <v>0</v>
      </c>
      <c r="AB487" s="763">
        <f t="shared" si="2354"/>
        <v>0</v>
      </c>
      <c r="AC487" s="587" t="s">
        <v>1823</v>
      </c>
      <c r="AD487" s="460">
        <v>0</v>
      </c>
      <c r="AE487" s="362">
        <v>0</v>
      </c>
      <c r="AF487" s="763">
        <f>+AH487</f>
        <v>0</v>
      </c>
      <c r="AG487" s="587" t="s">
        <v>1823</v>
      </c>
      <c r="AH487" s="460">
        <v>0</v>
      </c>
      <c r="AI487" s="362">
        <v>0</v>
      </c>
      <c r="AJ487" s="477"/>
      <c r="AK487" s="478"/>
      <c r="AL487" s="751" t="s">
        <v>1823</v>
      </c>
      <c r="AM487" s="460">
        <v>2</v>
      </c>
      <c r="AN487" s="362">
        <v>0</v>
      </c>
      <c r="AO487" s="764">
        <f>+AM487</f>
        <v>2</v>
      </c>
      <c r="AP487" s="765" t="s">
        <v>1823</v>
      </c>
      <c r="AQ487" s="766">
        <f t="shared" si="2338"/>
        <v>2</v>
      </c>
      <c r="AR487" s="765" t="s">
        <v>1823</v>
      </c>
      <c r="AS487" s="752">
        <v>0</v>
      </c>
      <c r="AT487" s="462">
        <v>0</v>
      </c>
      <c r="AU487" s="752">
        <v>0</v>
      </c>
      <c r="AV487" s="462">
        <v>0</v>
      </c>
      <c r="AW487" s="241">
        <f t="shared" si="2347"/>
        <v>0</v>
      </c>
      <c r="AX487" s="242" t="s">
        <v>1823</v>
      </c>
      <c r="AY487" s="241">
        <f t="shared" si="2348"/>
        <v>0</v>
      </c>
      <c r="AZ487" s="242" t="s">
        <v>1823</v>
      </c>
      <c r="BA487" s="241">
        <f t="shared" si="2349"/>
        <v>0</v>
      </c>
      <c r="BB487" s="242" t="s">
        <v>1823</v>
      </c>
      <c r="BC487" s="241">
        <f t="shared" si="2350"/>
        <v>0</v>
      </c>
      <c r="BD487" s="242" t="s">
        <v>1823</v>
      </c>
      <c r="BE487" s="241">
        <f t="shared" si="2351"/>
        <v>0</v>
      </c>
      <c r="BF487" s="242" t="s">
        <v>1823</v>
      </c>
      <c r="BG487" s="241">
        <f t="shared" si="2352"/>
        <v>0</v>
      </c>
      <c r="BH487" s="242" t="s">
        <v>1823</v>
      </c>
      <c r="BI487" s="337">
        <v>0</v>
      </c>
      <c r="BJ487" s="338">
        <v>0</v>
      </c>
      <c r="BK487" s="241">
        <f t="shared" ref="BK487" si="2381">+BI487</f>
        <v>0</v>
      </c>
      <c r="BL487" s="242" t="s">
        <v>1823</v>
      </c>
      <c r="BM487" s="337">
        <v>2</v>
      </c>
      <c r="BN487" s="337">
        <v>0</v>
      </c>
      <c r="BO487" s="356"/>
      <c r="BP487" s="324"/>
      <c r="BQ487" s="325"/>
      <c r="BR487" s="324"/>
      <c r="BS487" s="325"/>
      <c r="BT487" s="324"/>
      <c r="BU487" s="325"/>
      <c r="BV487" s="324"/>
      <c r="BW487" s="325"/>
      <c r="BX487" s="324"/>
      <c r="BY487" s="325"/>
      <c r="BZ487" s="324"/>
      <c r="CA487" s="325"/>
      <c r="CB487" s="236" t="s">
        <v>410</v>
      </c>
      <c r="CE487" s="226"/>
      <c r="CF487" s="227"/>
      <c r="CQ487" s="240">
        <f t="shared" si="2363"/>
        <v>0</v>
      </c>
      <c r="CT487" s="437">
        <f t="shared" si="2280"/>
        <v>0</v>
      </c>
      <c r="CU487" s="437">
        <f t="shared" si="2186"/>
        <v>0</v>
      </c>
      <c r="CV487" s="437">
        <f t="shared" si="2281"/>
        <v>0</v>
      </c>
      <c r="CW487" s="437">
        <f t="shared" si="2187"/>
        <v>0</v>
      </c>
      <c r="CX487" s="437">
        <f t="shared" si="2282"/>
        <v>0</v>
      </c>
      <c r="CY487" s="437">
        <f t="shared" si="2091"/>
        <v>0</v>
      </c>
      <c r="CZ487" s="437">
        <f t="shared" si="2308"/>
        <v>0</v>
      </c>
      <c r="DA487" s="437">
        <f>IF(W487="nd",+V487,+V487+W487)</f>
        <v>0</v>
      </c>
      <c r="DB487" s="437">
        <f t="shared" si="2309"/>
        <v>0</v>
      </c>
      <c r="DC487" s="437">
        <f t="shared" si="2092"/>
        <v>0</v>
      </c>
      <c r="DD487" s="437">
        <f t="shared" si="2356"/>
        <v>0</v>
      </c>
      <c r="DE487" s="437">
        <f t="shared" si="2219"/>
        <v>0</v>
      </c>
      <c r="DF487" s="437">
        <f t="shared" si="2300"/>
        <v>0</v>
      </c>
      <c r="DG487" s="496">
        <f t="shared" si="2283"/>
        <v>0</v>
      </c>
      <c r="DH487" s="496">
        <f t="shared" si="2081"/>
        <v>0</v>
      </c>
      <c r="DI487" s="496">
        <f t="shared" si="2291"/>
        <v>2</v>
      </c>
      <c r="DJ487" s="496">
        <f t="shared" si="2292"/>
        <v>2</v>
      </c>
      <c r="DK487" s="437">
        <f t="shared" si="2293"/>
        <v>2</v>
      </c>
      <c r="DL487" s="633"/>
      <c r="DM487" s="633"/>
      <c r="DN487" s="51" t="s">
        <v>1509</v>
      </c>
      <c r="DO487" s="447" t="e">
        <f t="shared" si="2364"/>
        <v>#VALUE!</v>
      </c>
      <c r="DP487" s="447" t="e">
        <f t="shared" si="2365"/>
        <v>#VALUE!</v>
      </c>
      <c r="DQ487" s="447" t="e">
        <f t="shared" si="2366"/>
        <v>#VALUE!</v>
      </c>
      <c r="DR487" s="447" t="e">
        <f t="shared" si="2367"/>
        <v>#VALUE!</v>
      </c>
      <c r="DS487" s="447" t="e">
        <f t="shared" si="2368"/>
        <v>#VALUE!</v>
      </c>
      <c r="DT487" s="447" t="e">
        <f t="shared" si="2369"/>
        <v>#VALUE!</v>
      </c>
      <c r="DU487" s="447" t="e">
        <f t="shared" si="2370"/>
        <v>#VALUE!</v>
      </c>
      <c r="DV487" s="447" t="e">
        <f t="shared" si="2371"/>
        <v>#VALUE!</v>
      </c>
      <c r="DW487" s="447" t="e">
        <f t="shared" si="2372"/>
        <v>#VALUE!</v>
      </c>
      <c r="DX487" s="447" t="e">
        <f t="shared" si="2373"/>
        <v>#VALUE!</v>
      </c>
      <c r="DY487" s="447" t="e">
        <f t="shared" si="2374"/>
        <v>#REF!</v>
      </c>
      <c r="DZ487" s="447" t="e">
        <f t="shared" si="2375"/>
        <v>#REF!</v>
      </c>
      <c r="EA487" s="447" t="e">
        <f t="shared" si="2376"/>
        <v>#VALUE!</v>
      </c>
      <c r="EB487" s="447" t="e">
        <f t="shared" si="2377"/>
        <v>#REF!</v>
      </c>
      <c r="EC487" s="447" t="e">
        <f t="shared" si="2378"/>
        <v>#VALUE!</v>
      </c>
      <c r="ED487" s="447" t="e">
        <f t="shared" si="2379"/>
        <v>#VALUE!</v>
      </c>
      <c r="EE487" s="240" t="e">
        <f t="shared" si="2380"/>
        <v>#VALUE!</v>
      </c>
    </row>
    <row r="488" spans="1:135" ht="16.5">
      <c r="A488" s="216" t="s">
        <v>1227</v>
      </c>
      <c r="B488" s="216" t="s">
        <v>31</v>
      </c>
      <c r="D488" s="222" t="s">
        <v>935</v>
      </c>
      <c r="E488" s="216" t="s">
        <v>1043</v>
      </c>
      <c r="F488" s="222" t="s">
        <v>1100</v>
      </c>
      <c r="G488" s="411" t="s">
        <v>1450</v>
      </c>
      <c r="H488" s="239">
        <v>0</v>
      </c>
      <c r="I488" s="252" t="s">
        <v>1823</v>
      </c>
      <c r="J488" s="523">
        <v>0</v>
      </c>
      <c r="K488" s="226">
        <v>0</v>
      </c>
      <c r="L488" s="731">
        <v>0</v>
      </c>
      <c r="M488" s="732" t="s">
        <v>1823</v>
      </c>
      <c r="N488" s="733">
        <v>0</v>
      </c>
      <c r="O488" s="732" t="s">
        <v>1823</v>
      </c>
      <c r="P488" s="733">
        <v>0</v>
      </c>
      <c r="Q488" s="732" t="s">
        <v>1823</v>
      </c>
      <c r="R488" s="733">
        <v>0</v>
      </c>
      <c r="S488" s="732" t="s">
        <v>1823</v>
      </c>
      <c r="T488" s="734">
        <v>0</v>
      </c>
      <c r="U488" s="735">
        <v>0</v>
      </c>
      <c r="V488" s="736">
        <v>0</v>
      </c>
      <c r="W488" s="737" t="s">
        <v>1823</v>
      </c>
      <c r="X488" s="733">
        <v>0</v>
      </c>
      <c r="Y488" s="732" t="s">
        <v>1823</v>
      </c>
      <c r="Z488" s="734">
        <v>0</v>
      </c>
      <c r="AA488" s="738">
        <v>0</v>
      </c>
      <c r="AB488" s="734">
        <v>0</v>
      </c>
      <c r="AC488" s="739">
        <v>0</v>
      </c>
      <c r="AD488" s="734">
        <v>0</v>
      </c>
      <c r="AE488" s="739">
        <v>0</v>
      </c>
      <c r="AF488" s="733">
        <v>0</v>
      </c>
      <c r="AG488" s="732" t="s">
        <v>1823</v>
      </c>
      <c r="AH488" s="733">
        <v>0</v>
      </c>
      <c r="AI488" s="732" t="s">
        <v>1823</v>
      </c>
      <c r="AJ488" s="740"/>
      <c r="AK488" s="733">
        <v>0</v>
      </c>
      <c r="AL488" s="741" t="s">
        <v>1823</v>
      </c>
      <c r="AM488" s="742">
        <v>0</v>
      </c>
      <c r="AN488" s="743">
        <v>0</v>
      </c>
      <c r="AO488" s="735">
        <v>6</v>
      </c>
      <c r="AP488" s="739">
        <v>0</v>
      </c>
      <c r="AQ488" s="731">
        <v>0</v>
      </c>
      <c r="AR488" s="744" t="s">
        <v>1823</v>
      </c>
      <c r="AS488" s="745">
        <v>0</v>
      </c>
      <c r="AT488" s="746">
        <v>0</v>
      </c>
      <c r="AU488" s="745">
        <v>0</v>
      </c>
      <c r="AV488" s="746">
        <v>0</v>
      </c>
      <c r="AW488" s="337">
        <v>0</v>
      </c>
      <c r="AX488" s="337">
        <v>0</v>
      </c>
      <c r="AY488" s="241">
        <v>0</v>
      </c>
      <c r="AZ488" s="242" t="s">
        <v>1823</v>
      </c>
      <c r="BA488" s="241">
        <f>+AY488</f>
        <v>0</v>
      </c>
      <c r="BB488" s="242" t="s">
        <v>1823</v>
      </c>
      <c r="BC488" s="241">
        <f>+BA488</f>
        <v>0</v>
      </c>
      <c r="BD488" s="242" t="s">
        <v>1823</v>
      </c>
      <c r="BE488" s="241">
        <f>+BC488</f>
        <v>0</v>
      </c>
      <c r="BF488" s="242" t="s">
        <v>1823</v>
      </c>
      <c r="BG488" s="241">
        <f>+BE488</f>
        <v>0</v>
      </c>
      <c r="BH488" s="242" t="s">
        <v>1823</v>
      </c>
      <c r="BI488" s="241">
        <f t="shared" ref="BI488" si="2382">+BG488</f>
        <v>0</v>
      </c>
      <c r="BJ488" s="242" t="s">
        <v>1823</v>
      </c>
      <c r="BK488" s="241">
        <f t="shared" ref="BK488" si="2383">+BI488</f>
        <v>0</v>
      </c>
      <c r="BL488" s="242" t="s">
        <v>1823</v>
      </c>
      <c r="BM488" s="337">
        <v>0</v>
      </c>
      <c r="BN488" s="337">
        <v>0</v>
      </c>
      <c r="BO488" s="323"/>
      <c r="BP488" s="324"/>
      <c r="BQ488" s="325"/>
      <c r="BR488" s="324"/>
      <c r="BS488" s="325"/>
      <c r="BT488" s="324"/>
      <c r="BU488" s="325"/>
      <c r="BV488" s="324"/>
      <c r="BW488" s="325"/>
      <c r="BX488" s="324"/>
      <c r="BY488" s="325"/>
      <c r="BZ488" s="324"/>
      <c r="CA488" s="325"/>
      <c r="CB488" s="250"/>
      <c r="CC488" s="238"/>
      <c r="CD488" s="238"/>
      <c r="CQ488" s="240">
        <f t="shared" si="2363"/>
        <v>0</v>
      </c>
      <c r="CT488" s="437">
        <f t="shared" si="2280"/>
        <v>0</v>
      </c>
      <c r="CU488" s="437">
        <f t="shared" si="2186"/>
        <v>0</v>
      </c>
      <c r="CV488" s="437">
        <f t="shared" si="2281"/>
        <v>0</v>
      </c>
      <c r="CW488" s="437">
        <f t="shared" si="2187"/>
        <v>0</v>
      </c>
      <c r="CX488" s="437">
        <f t="shared" si="2282"/>
        <v>0</v>
      </c>
      <c r="CY488" s="437">
        <f t="shared" si="2091"/>
        <v>0</v>
      </c>
      <c r="CZ488" s="437">
        <f t="shared" si="2308"/>
        <v>0</v>
      </c>
      <c r="DA488" s="437">
        <f>IF(W488="nd",+V488,+V488+W488)</f>
        <v>0</v>
      </c>
      <c r="DB488" s="437">
        <f t="shared" si="2309"/>
        <v>0</v>
      </c>
      <c r="DC488" s="437">
        <f t="shared" si="2092"/>
        <v>0</v>
      </c>
      <c r="DD488" s="437">
        <f t="shared" si="2356"/>
        <v>0</v>
      </c>
      <c r="DE488" s="437">
        <f t="shared" si="2219"/>
        <v>0</v>
      </c>
      <c r="DF488" s="437">
        <f t="shared" si="2300"/>
        <v>0</v>
      </c>
      <c r="DG488" s="496">
        <f t="shared" si="2283"/>
        <v>0</v>
      </c>
      <c r="DH488" s="496">
        <f t="shared" si="2081"/>
        <v>0</v>
      </c>
      <c r="DI488" s="496">
        <f t="shared" si="2291"/>
        <v>0</v>
      </c>
      <c r="DJ488" s="496">
        <f t="shared" si="2292"/>
        <v>6</v>
      </c>
      <c r="DK488" s="437">
        <f t="shared" si="2293"/>
        <v>0</v>
      </c>
      <c r="DL488" s="633"/>
      <c r="DM488" s="633"/>
      <c r="DO488" s="447" t="e">
        <f>+CV488-CU488+DO756</f>
        <v>#VALUE!</v>
      </c>
      <c r="DP488" s="447" t="e">
        <f>+CW488-CV488+DP756</f>
        <v>#VALUE!</v>
      </c>
      <c r="DQ488" s="447" t="e">
        <f>+CX488-CW488+DQ756</f>
        <v>#VALUE!</v>
      </c>
      <c r="DR488" s="447" t="e">
        <f>+CY488-CX488+DR756</f>
        <v>#VALUE!</v>
      </c>
      <c r="DS488" s="447" t="e">
        <f>+CY488-CW488+DS756</f>
        <v>#VALUE!</v>
      </c>
      <c r="DT488" s="447" t="e">
        <f>+CZ488-CY488+DT756</f>
        <v>#VALUE!</v>
      </c>
      <c r="DU488" s="447" t="e">
        <f>+DA488-CZ488+DU756</f>
        <v>#VALUE!</v>
      </c>
      <c r="DV488" s="447" t="e">
        <f>+DB488-DA488+DV756</f>
        <v>#VALUE!</v>
      </c>
      <c r="DW488" s="447" t="e">
        <f>+DC488-DB488+DW756</f>
        <v>#VALUE!</v>
      </c>
      <c r="DX488" s="447" t="e">
        <f>+DD488-DB488+DX756</f>
        <v>#VALUE!</v>
      </c>
      <c r="DY488" s="447" t="e">
        <f>+DE488-DD488+DY756</f>
        <v>#VALUE!</v>
      </c>
      <c r="DZ488" s="447" t="e">
        <f>+DF488-DE488+DZ756</f>
        <v>#VALUE!</v>
      </c>
      <c r="EA488" s="447" t="e">
        <f>+DG488-DF488+EA756</f>
        <v>#VALUE!</v>
      </c>
      <c r="EB488" s="447" t="e">
        <f>+DH488-DI488+EB756</f>
        <v>#VALUE!</v>
      </c>
      <c r="EC488" s="447" t="e">
        <f>+DI488-DG488+EC756</f>
        <v>#VALUE!</v>
      </c>
      <c r="ED488" s="447" t="e">
        <f>+DJ488-DI488+ED756</f>
        <v>#VALUE!</v>
      </c>
      <c r="EE488" s="240" t="e">
        <f>+DK488-DJ488+EE756</f>
        <v>#VALUE!</v>
      </c>
    </row>
    <row r="489" spans="1:135" ht="16.5">
      <c r="A489" s="216" t="s">
        <v>1227</v>
      </c>
      <c r="B489" s="216" t="s">
        <v>31</v>
      </c>
      <c r="D489" s="222" t="s">
        <v>935</v>
      </c>
      <c r="E489" s="216" t="s">
        <v>1043</v>
      </c>
      <c r="F489" s="222" t="s">
        <v>1100</v>
      </c>
      <c r="G489" s="411" t="s">
        <v>1451</v>
      </c>
      <c r="H489" s="225">
        <v>0</v>
      </c>
      <c r="I489" s="226">
        <v>0</v>
      </c>
      <c r="J489" s="523">
        <v>0</v>
      </c>
      <c r="K489" s="226">
        <v>0</v>
      </c>
      <c r="L489" s="241">
        <v>0</v>
      </c>
      <c r="M489" s="242" t="s">
        <v>1823</v>
      </c>
      <c r="N489" s="239">
        <v>0</v>
      </c>
      <c r="O489" s="242" t="s">
        <v>1823</v>
      </c>
      <c r="P489" s="239">
        <v>0</v>
      </c>
      <c r="Q489" s="242" t="s">
        <v>1823</v>
      </c>
      <c r="R489" s="239">
        <v>0</v>
      </c>
      <c r="S489" s="242" t="s">
        <v>1823</v>
      </c>
      <c r="T489" s="225">
        <v>0</v>
      </c>
      <c r="U489" s="226">
        <v>0</v>
      </c>
      <c r="V489" s="529">
        <v>0</v>
      </c>
      <c r="W489" s="530" t="s">
        <v>1823</v>
      </c>
      <c r="X489" s="239">
        <v>0</v>
      </c>
      <c r="Y489" s="242" t="s">
        <v>1823</v>
      </c>
      <c r="Z489" s="226">
        <v>0</v>
      </c>
      <c r="AA489" s="227">
        <v>0</v>
      </c>
      <c r="AB489" s="239">
        <v>0</v>
      </c>
      <c r="AC489" s="242" t="s">
        <v>1823</v>
      </c>
      <c r="AD489" s="225">
        <v>0</v>
      </c>
      <c r="AE489" s="264">
        <v>0</v>
      </c>
      <c r="AF489" s="503">
        <f>+AH489</f>
        <v>29</v>
      </c>
      <c r="AG489" s="491">
        <f>+AI489</f>
        <v>45</v>
      </c>
      <c r="AH489" s="503">
        <f>+AK489</f>
        <v>29</v>
      </c>
      <c r="AI489" s="503">
        <f>+AL489</f>
        <v>45</v>
      </c>
      <c r="AJ489" s="322"/>
      <c r="AK489" s="441">
        <f>+AM489</f>
        <v>29</v>
      </c>
      <c r="AL489" s="492">
        <f>+AN489</f>
        <v>45</v>
      </c>
      <c r="AM489" s="523">
        <v>29</v>
      </c>
      <c r="AN489" s="541">
        <v>45</v>
      </c>
      <c r="AO489" s="226">
        <v>0</v>
      </c>
      <c r="AP489" s="264">
        <v>0</v>
      </c>
      <c r="AQ489" s="241">
        <v>0</v>
      </c>
      <c r="AR489" s="259" t="s">
        <v>1823</v>
      </c>
      <c r="AS489" s="337">
        <v>0</v>
      </c>
      <c r="AT489" s="338">
        <v>0</v>
      </c>
      <c r="AU489" s="337">
        <v>0</v>
      </c>
      <c r="AV489" s="338">
        <v>0</v>
      </c>
      <c r="AW489" s="337">
        <v>6</v>
      </c>
      <c r="AX489" s="337">
        <v>0</v>
      </c>
      <c r="AY489" s="241">
        <v>0</v>
      </c>
      <c r="AZ489" s="242" t="s">
        <v>1823</v>
      </c>
      <c r="BA489" s="241">
        <f>+AY489</f>
        <v>0</v>
      </c>
      <c r="BB489" s="242" t="s">
        <v>1823</v>
      </c>
      <c r="BC489" s="241">
        <f>+BA489</f>
        <v>0</v>
      </c>
      <c r="BD489" s="242" t="s">
        <v>1823</v>
      </c>
      <c r="BE489" s="241">
        <f>+BC489</f>
        <v>0</v>
      </c>
      <c r="BF489" s="242" t="s">
        <v>1823</v>
      </c>
      <c r="BG489" s="241">
        <f>+BE489</f>
        <v>0</v>
      </c>
      <c r="BH489" s="242" t="s">
        <v>1823</v>
      </c>
      <c r="BI489" s="241">
        <f t="shared" ref="BI489" si="2384">+BG489</f>
        <v>0</v>
      </c>
      <c r="BJ489" s="242" t="s">
        <v>1823</v>
      </c>
      <c r="BK489" s="241">
        <f t="shared" ref="BK489" si="2385">+BI489</f>
        <v>0</v>
      </c>
      <c r="BL489" s="242" t="s">
        <v>1823</v>
      </c>
      <c r="BM489" s="337">
        <v>4</v>
      </c>
      <c r="BN489" s="337">
        <v>2</v>
      </c>
      <c r="BO489" s="323"/>
      <c r="BP489" s="324"/>
      <c r="BQ489" s="325"/>
      <c r="BR489" s="324"/>
      <c r="BS489" s="325"/>
      <c r="BT489" s="324"/>
      <c r="BU489" s="325"/>
      <c r="BV489" s="324"/>
      <c r="BW489" s="325"/>
      <c r="BX489" s="324"/>
      <c r="BY489" s="325"/>
      <c r="BZ489" s="324"/>
      <c r="CA489" s="325"/>
      <c r="CB489" s="250" t="s">
        <v>980</v>
      </c>
      <c r="CC489" s="238"/>
      <c r="CD489" s="238"/>
      <c r="CQ489" s="240">
        <f t="shared" si="2363"/>
        <v>45</v>
      </c>
      <c r="CT489" s="437">
        <f t="shared" si="2280"/>
        <v>0</v>
      </c>
      <c r="CU489" s="437">
        <f t="shared" si="2186"/>
        <v>0</v>
      </c>
      <c r="CV489" s="437">
        <f t="shared" si="2281"/>
        <v>0</v>
      </c>
      <c r="CW489" s="437">
        <f t="shared" si="2187"/>
        <v>0</v>
      </c>
      <c r="CX489" s="437">
        <f t="shared" si="2282"/>
        <v>0</v>
      </c>
      <c r="CY489" s="437">
        <f t="shared" si="2091"/>
        <v>0</v>
      </c>
      <c r="CZ489" s="437">
        <f t="shared" si="2308"/>
        <v>0</v>
      </c>
      <c r="DA489" s="437">
        <f>IF(W489="nd",+V489,+V489+W489)</f>
        <v>0</v>
      </c>
      <c r="DB489" s="437">
        <f t="shared" si="2309"/>
        <v>0</v>
      </c>
      <c r="DC489" s="437">
        <f t="shared" si="2092"/>
        <v>0</v>
      </c>
      <c r="DD489" s="437">
        <f t="shared" si="2356"/>
        <v>0</v>
      </c>
      <c r="DE489" s="437">
        <f t="shared" si="2219"/>
        <v>0</v>
      </c>
      <c r="DF489" s="437">
        <f t="shared" si="2300"/>
        <v>74</v>
      </c>
      <c r="DG489" s="496">
        <f t="shared" si="2283"/>
        <v>74</v>
      </c>
      <c r="DH489" s="496">
        <f t="shared" si="2081"/>
        <v>74</v>
      </c>
      <c r="DI489" s="496">
        <f t="shared" si="2291"/>
        <v>74</v>
      </c>
      <c r="DJ489" s="496">
        <f t="shared" si="2292"/>
        <v>0</v>
      </c>
      <c r="DK489" s="437">
        <f t="shared" si="2293"/>
        <v>0</v>
      </c>
      <c r="DL489" s="633"/>
      <c r="DM489" s="633"/>
      <c r="DO489" s="447" t="e">
        <f t="shared" ref="DO489:DR498" si="2386">+CV489-CU489+DO488</f>
        <v>#VALUE!</v>
      </c>
      <c r="DP489" s="447" t="e">
        <f t="shared" si="2386"/>
        <v>#VALUE!</v>
      </c>
      <c r="DQ489" s="447" t="e">
        <f t="shared" si="2386"/>
        <v>#VALUE!</v>
      </c>
      <c r="DR489" s="447" t="e">
        <f t="shared" si="2386"/>
        <v>#VALUE!</v>
      </c>
      <c r="DS489" s="447" t="e">
        <f t="shared" ref="DS489:DS498" si="2387">+CY489-CW489+DS488</f>
        <v>#VALUE!</v>
      </c>
      <c r="DT489" s="447" t="e">
        <f t="shared" ref="DT489:DW498" si="2388">+CZ489-CY489+DT488</f>
        <v>#VALUE!</v>
      </c>
      <c r="DU489" s="447" t="e">
        <f t="shared" si="2388"/>
        <v>#VALUE!</v>
      </c>
      <c r="DV489" s="447" t="e">
        <f t="shared" si="2388"/>
        <v>#VALUE!</v>
      </c>
      <c r="DW489" s="447" t="e">
        <f t="shared" si="2388"/>
        <v>#VALUE!</v>
      </c>
      <c r="DX489" s="447" t="e">
        <f t="shared" ref="DX489:DX498" si="2389">+DD489-DB489+DX488</f>
        <v>#VALUE!</v>
      </c>
      <c r="DY489" s="447" t="e">
        <f t="shared" ref="DY489:EA498" si="2390">+DE489-DD489+DY488</f>
        <v>#VALUE!</v>
      </c>
      <c r="DZ489" s="447" t="e">
        <f t="shared" si="2390"/>
        <v>#VALUE!</v>
      </c>
      <c r="EA489" s="447" t="e">
        <f t="shared" si="2390"/>
        <v>#VALUE!</v>
      </c>
      <c r="EB489" s="447" t="e">
        <f t="shared" ref="EB489:EB498" si="2391">+DH489-DI489+EB488</f>
        <v>#VALUE!</v>
      </c>
      <c r="EC489" s="447" t="e">
        <f t="shared" ref="EC489:EC498" si="2392">+DI489-DG489+EC488</f>
        <v>#VALUE!</v>
      </c>
      <c r="ED489" s="447" t="e">
        <f t="shared" ref="ED489:EE498" si="2393">+DJ489-DI489+ED488</f>
        <v>#VALUE!</v>
      </c>
      <c r="EE489" s="240" t="e">
        <f t="shared" si="2393"/>
        <v>#VALUE!</v>
      </c>
    </row>
    <row r="490" spans="1:135" ht="16.5">
      <c r="A490" s="216" t="s">
        <v>1227</v>
      </c>
      <c r="B490" s="216" t="s">
        <v>31</v>
      </c>
      <c r="D490" s="426" t="s">
        <v>935</v>
      </c>
      <c r="E490" s="216" t="s">
        <v>1043</v>
      </c>
      <c r="F490" s="222" t="s">
        <v>1100</v>
      </c>
      <c r="G490" s="411" t="s">
        <v>1452</v>
      </c>
      <c r="H490" s="225">
        <v>0</v>
      </c>
      <c r="I490" s="226">
        <v>0</v>
      </c>
      <c r="J490" s="523">
        <v>0</v>
      </c>
      <c r="K490" s="226">
        <v>0</v>
      </c>
      <c r="L490" s="241">
        <v>0</v>
      </c>
      <c r="M490" s="242" t="s">
        <v>1823</v>
      </c>
      <c r="N490" s="239">
        <v>0</v>
      </c>
      <c r="O490" s="242" t="s">
        <v>1823</v>
      </c>
      <c r="P490" s="239">
        <v>0</v>
      </c>
      <c r="Q490" s="242" t="s">
        <v>1823</v>
      </c>
      <c r="R490" s="239">
        <v>0</v>
      </c>
      <c r="S490" s="242" t="s">
        <v>1823</v>
      </c>
      <c r="T490" s="225">
        <v>0</v>
      </c>
      <c r="U490" s="226">
        <v>0</v>
      </c>
      <c r="V490" s="529">
        <v>0</v>
      </c>
      <c r="W490" s="530" t="s">
        <v>1823</v>
      </c>
      <c r="X490" s="239">
        <v>0</v>
      </c>
      <c r="Y490" s="242" t="s">
        <v>1823</v>
      </c>
      <c r="Z490" s="226">
        <v>0</v>
      </c>
      <c r="AA490" s="227">
        <v>0</v>
      </c>
      <c r="AB490" s="239">
        <v>0</v>
      </c>
      <c r="AC490" s="242" t="s">
        <v>1823</v>
      </c>
      <c r="AD490" s="225">
        <v>0</v>
      </c>
      <c r="AE490" s="264">
        <v>0</v>
      </c>
      <c r="AF490" s="719">
        <f>+AH490</f>
        <v>2</v>
      </c>
      <c r="AG490" s="443" t="s">
        <v>1823</v>
      </c>
      <c r="AH490" s="719">
        <f>+AK490</f>
        <v>2</v>
      </c>
      <c r="AI490" s="443" t="s">
        <v>1823</v>
      </c>
      <c r="AJ490" s="322"/>
      <c r="AK490" s="441">
        <f>+AM490</f>
        <v>2</v>
      </c>
      <c r="AL490" s="519" t="s">
        <v>1823</v>
      </c>
      <c r="AM490" s="523">
        <v>2</v>
      </c>
      <c r="AN490" s="541">
        <v>0</v>
      </c>
      <c r="AO490" s="226">
        <v>0</v>
      </c>
      <c r="AP490" s="264">
        <v>0</v>
      </c>
      <c r="AQ490" s="241">
        <v>0</v>
      </c>
      <c r="AR490" s="259" t="s">
        <v>1823</v>
      </c>
      <c r="AS490" s="337">
        <v>0</v>
      </c>
      <c r="AT490" s="338">
        <v>0</v>
      </c>
      <c r="AU490" s="337">
        <v>1</v>
      </c>
      <c r="AV490" s="338">
        <v>0</v>
      </c>
      <c r="AW490" s="337">
        <v>0</v>
      </c>
      <c r="AX490" s="337">
        <v>0</v>
      </c>
      <c r="AY490" s="241">
        <v>0</v>
      </c>
      <c r="AZ490" s="242" t="s">
        <v>1823</v>
      </c>
      <c r="BA490" s="241">
        <f>+AY490</f>
        <v>0</v>
      </c>
      <c r="BB490" s="242" t="s">
        <v>1823</v>
      </c>
      <c r="BC490" s="241">
        <f>+BA490</f>
        <v>0</v>
      </c>
      <c r="BD490" s="242" t="s">
        <v>1823</v>
      </c>
      <c r="BE490" s="241">
        <f>+BC490</f>
        <v>0</v>
      </c>
      <c r="BF490" s="242" t="s">
        <v>1823</v>
      </c>
      <c r="BG490" s="241">
        <f>+BE490</f>
        <v>0</v>
      </c>
      <c r="BH490" s="242" t="s">
        <v>1823</v>
      </c>
      <c r="BI490" s="241">
        <f t="shared" ref="BI490" si="2394">+BG490</f>
        <v>0</v>
      </c>
      <c r="BJ490" s="242" t="s">
        <v>1823</v>
      </c>
      <c r="BK490" s="241">
        <f t="shared" ref="BK490" si="2395">+BI490</f>
        <v>0</v>
      </c>
      <c r="BL490" s="242" t="s">
        <v>1823</v>
      </c>
      <c r="BM490" s="337">
        <v>0</v>
      </c>
      <c r="BN490" s="337">
        <v>0</v>
      </c>
      <c r="BO490" s="323"/>
      <c r="BP490" s="324"/>
      <c r="BQ490" s="325"/>
      <c r="BR490" s="324"/>
      <c r="BS490" s="325"/>
      <c r="BT490" s="324"/>
      <c r="BU490" s="325"/>
      <c r="BV490" s="324"/>
      <c r="BW490" s="325"/>
      <c r="BX490" s="324"/>
      <c r="BY490" s="325"/>
      <c r="BZ490" s="324"/>
      <c r="CA490" s="325"/>
      <c r="CB490" s="250"/>
      <c r="CC490" s="238"/>
      <c r="CD490" s="238"/>
      <c r="CQ490" s="240">
        <f t="shared" si="2363"/>
        <v>2</v>
      </c>
      <c r="CT490" s="437">
        <f t="shared" si="2280"/>
        <v>0</v>
      </c>
      <c r="CU490" s="437">
        <f t="shared" si="2186"/>
        <v>0</v>
      </c>
      <c r="CV490" s="437">
        <f t="shared" si="2281"/>
        <v>0</v>
      </c>
      <c r="CW490" s="437">
        <f t="shared" si="2187"/>
        <v>0</v>
      </c>
      <c r="CX490" s="437">
        <f t="shared" si="2282"/>
        <v>0</v>
      </c>
      <c r="CY490" s="437">
        <f t="shared" si="2091"/>
        <v>0</v>
      </c>
      <c r="CZ490" s="437">
        <f t="shared" si="2308"/>
        <v>0</v>
      </c>
      <c r="DA490" s="437">
        <f>IF(W490="nd",+V490,+V490+W490)</f>
        <v>0</v>
      </c>
      <c r="DB490" s="437">
        <f t="shared" si="2309"/>
        <v>0</v>
      </c>
      <c r="DC490" s="437">
        <f t="shared" si="2092"/>
        <v>0</v>
      </c>
      <c r="DD490" s="437">
        <f t="shared" si="2356"/>
        <v>0</v>
      </c>
      <c r="DE490" s="437">
        <f t="shared" si="2219"/>
        <v>0</v>
      </c>
      <c r="DF490" s="437">
        <f t="shared" si="2300"/>
        <v>2</v>
      </c>
      <c r="DG490" s="496">
        <f t="shared" si="2283"/>
        <v>2</v>
      </c>
      <c r="DH490" s="496">
        <f t="shared" si="2081"/>
        <v>2</v>
      </c>
      <c r="DI490" s="496">
        <f t="shared" si="2291"/>
        <v>2</v>
      </c>
      <c r="DJ490" s="496">
        <f t="shared" si="2292"/>
        <v>0</v>
      </c>
      <c r="DK490" s="437">
        <f t="shared" si="2293"/>
        <v>0</v>
      </c>
      <c r="DL490" s="633"/>
      <c r="DM490" s="633"/>
      <c r="DO490" s="447" t="e">
        <f t="shared" si="2386"/>
        <v>#VALUE!</v>
      </c>
      <c r="DP490" s="447" t="e">
        <f t="shared" si="2386"/>
        <v>#VALUE!</v>
      </c>
      <c r="DQ490" s="447" t="e">
        <f t="shared" si="2386"/>
        <v>#VALUE!</v>
      </c>
      <c r="DR490" s="447" t="e">
        <f t="shared" si="2386"/>
        <v>#VALUE!</v>
      </c>
      <c r="DS490" s="447" t="e">
        <f t="shared" si="2387"/>
        <v>#VALUE!</v>
      </c>
      <c r="DT490" s="447" t="e">
        <f t="shared" si="2388"/>
        <v>#VALUE!</v>
      </c>
      <c r="DU490" s="447" t="e">
        <f t="shared" si="2388"/>
        <v>#VALUE!</v>
      </c>
      <c r="DV490" s="447" t="e">
        <f t="shared" si="2388"/>
        <v>#VALUE!</v>
      </c>
      <c r="DW490" s="447" t="e">
        <f t="shared" si="2388"/>
        <v>#VALUE!</v>
      </c>
      <c r="DX490" s="447" t="e">
        <f t="shared" si="2389"/>
        <v>#VALUE!</v>
      </c>
      <c r="DY490" s="447" t="e">
        <f t="shared" si="2390"/>
        <v>#VALUE!</v>
      </c>
      <c r="DZ490" s="447" t="e">
        <f t="shared" si="2390"/>
        <v>#VALUE!</v>
      </c>
      <c r="EA490" s="447" t="e">
        <f t="shared" si="2390"/>
        <v>#VALUE!</v>
      </c>
      <c r="EB490" s="447" t="e">
        <f t="shared" si="2391"/>
        <v>#VALUE!</v>
      </c>
      <c r="EC490" s="447" t="e">
        <f t="shared" si="2392"/>
        <v>#VALUE!</v>
      </c>
      <c r="ED490" s="447" t="e">
        <f t="shared" si="2393"/>
        <v>#VALUE!</v>
      </c>
      <c r="EE490" s="240" t="e">
        <f t="shared" si="2393"/>
        <v>#VALUE!</v>
      </c>
    </row>
    <row r="491" spans="1:135" ht="16.5">
      <c r="A491" s="51" t="s">
        <v>1227</v>
      </c>
      <c r="D491" s="426" t="s">
        <v>935</v>
      </c>
      <c r="E491" s="216" t="s">
        <v>1043</v>
      </c>
      <c r="F491" s="222" t="s">
        <v>1100</v>
      </c>
      <c r="G491" s="411" t="s">
        <v>1657</v>
      </c>
      <c r="H491" s="225"/>
      <c r="I491" s="226"/>
      <c r="J491" s="523"/>
      <c r="K491" s="226"/>
      <c r="L491" s="241"/>
      <c r="M491" s="242"/>
      <c r="N491" s="239"/>
      <c r="O491" s="242"/>
      <c r="P491" s="239"/>
      <c r="Q491" s="242"/>
      <c r="R491" s="239"/>
      <c r="S491" s="242"/>
      <c r="T491" s="225"/>
      <c r="U491" s="226"/>
      <c r="V491" s="529"/>
      <c r="W491" s="530"/>
      <c r="X491" s="239"/>
      <c r="Y491" s="242"/>
      <c r="Z491" s="226"/>
      <c r="AA491" s="227"/>
      <c r="AB491" s="239"/>
      <c r="AC491" s="242"/>
      <c r="AD491" s="225"/>
      <c r="AE491" s="264"/>
      <c r="AF491" s="719"/>
      <c r="AG491" s="443"/>
      <c r="AH491" s="719"/>
      <c r="AI491" s="443"/>
      <c r="AJ491" s="322"/>
      <c r="AK491" s="441"/>
      <c r="AL491" s="519"/>
      <c r="AM491" s="523">
        <v>0</v>
      </c>
      <c r="AN491" s="541">
        <v>0</v>
      </c>
      <c r="AO491" s="226">
        <v>0</v>
      </c>
      <c r="AP491" s="264">
        <v>0</v>
      </c>
      <c r="AQ491" s="241">
        <v>0</v>
      </c>
      <c r="AR491" s="259" t="s">
        <v>1823</v>
      </c>
      <c r="AS491" s="337">
        <v>0</v>
      </c>
      <c r="AT491" s="338">
        <v>0</v>
      </c>
      <c r="AU491" s="337">
        <v>0</v>
      </c>
      <c r="AV491" s="338">
        <v>0</v>
      </c>
      <c r="AW491" s="337">
        <v>15</v>
      </c>
      <c r="AX491" s="337">
        <v>2</v>
      </c>
      <c r="AY491" s="241">
        <v>0</v>
      </c>
      <c r="AZ491" s="242" t="s">
        <v>1823</v>
      </c>
      <c r="BA491" s="241">
        <f>+AY491</f>
        <v>0</v>
      </c>
      <c r="BB491" s="242" t="s">
        <v>1823</v>
      </c>
      <c r="BC491" s="241">
        <f>+BA491</f>
        <v>0</v>
      </c>
      <c r="BD491" s="242" t="s">
        <v>1823</v>
      </c>
      <c r="BE491" s="241">
        <f>+BC491</f>
        <v>0</v>
      </c>
      <c r="BF491" s="242" t="s">
        <v>1823</v>
      </c>
      <c r="BG491" s="241">
        <f>+BE491</f>
        <v>0</v>
      </c>
      <c r="BH491" s="242" t="s">
        <v>1823</v>
      </c>
      <c r="BI491" s="241">
        <f t="shared" ref="BI491" si="2396">+BG491</f>
        <v>0</v>
      </c>
      <c r="BJ491" s="242" t="s">
        <v>1823</v>
      </c>
      <c r="BK491" s="241">
        <f t="shared" ref="BK491" si="2397">+BI491</f>
        <v>0</v>
      </c>
      <c r="BL491" s="242" t="s">
        <v>1823</v>
      </c>
      <c r="BM491" s="337">
        <v>5</v>
      </c>
      <c r="BN491" s="96" t="s">
        <v>231</v>
      </c>
      <c r="BO491" s="323"/>
      <c r="BP491" s="324"/>
      <c r="BQ491" s="325"/>
      <c r="BR491" s="324"/>
      <c r="BS491" s="325"/>
      <c r="BT491" s="324"/>
      <c r="BU491" s="325"/>
      <c r="BV491" s="324"/>
      <c r="BW491" s="325"/>
      <c r="BX491" s="324"/>
      <c r="BY491" s="325"/>
      <c r="BZ491" s="324"/>
      <c r="CA491" s="325"/>
      <c r="CB491" s="250"/>
      <c r="CC491" s="238"/>
      <c r="CD491" s="238"/>
      <c r="CQ491" s="240"/>
      <c r="CT491" s="437"/>
      <c r="CU491" s="437"/>
      <c r="CV491" s="437"/>
      <c r="CW491" s="437"/>
      <c r="CX491" s="437"/>
      <c r="CY491" s="437"/>
      <c r="CZ491" s="437"/>
      <c r="DA491" s="437"/>
      <c r="DB491" s="437"/>
      <c r="DC491" s="437"/>
      <c r="DD491" s="437"/>
      <c r="DE491" s="437"/>
      <c r="DF491" s="437"/>
      <c r="DG491" s="496"/>
      <c r="DH491" s="496"/>
      <c r="DI491" s="496">
        <f t="shared" si="2291"/>
        <v>0</v>
      </c>
      <c r="DJ491" s="496">
        <f t="shared" si="2292"/>
        <v>0</v>
      </c>
      <c r="DK491" s="437"/>
      <c r="DL491" s="633"/>
      <c r="DM491" s="633"/>
      <c r="DO491" s="447"/>
      <c r="DP491" s="447"/>
      <c r="DQ491" s="447"/>
      <c r="DR491" s="447"/>
      <c r="DS491" s="447"/>
      <c r="DT491" s="447"/>
      <c r="DU491" s="447"/>
      <c r="DV491" s="447"/>
      <c r="DW491" s="447"/>
      <c r="DX491" s="447"/>
      <c r="DY491" s="447"/>
      <c r="DZ491" s="447"/>
      <c r="EA491" s="447"/>
      <c r="EB491" s="447"/>
      <c r="EC491" s="447"/>
      <c r="ED491" s="447"/>
      <c r="EE491" s="240"/>
    </row>
    <row r="492" spans="1:135">
      <c r="A492" s="51"/>
      <c r="D492" s="426" t="s">
        <v>935</v>
      </c>
      <c r="E492" s="216" t="s">
        <v>1043</v>
      </c>
      <c r="F492" s="222" t="s">
        <v>1100</v>
      </c>
      <c r="G492" t="s">
        <v>1659</v>
      </c>
      <c r="H492" s="225"/>
      <c r="I492" s="226"/>
      <c r="J492" s="523"/>
      <c r="K492" s="226"/>
      <c r="L492" s="241"/>
      <c r="M492" s="242"/>
      <c r="N492" s="239"/>
      <c r="O492" s="242"/>
      <c r="P492" s="239"/>
      <c r="Q492" s="242"/>
      <c r="R492" s="239"/>
      <c r="S492" s="242"/>
      <c r="T492" s="225"/>
      <c r="U492" s="226"/>
      <c r="V492" s="529"/>
      <c r="W492" s="530"/>
      <c r="X492" s="239"/>
      <c r="Y492" s="242"/>
      <c r="Z492" s="226"/>
      <c r="AA492" s="227"/>
      <c r="AB492" s="239"/>
      <c r="AC492" s="242"/>
      <c r="AD492" s="225"/>
      <c r="AE492" s="264"/>
      <c r="AF492" s="719"/>
      <c r="AG492" s="443"/>
      <c r="AH492" s="719"/>
      <c r="AI492" s="443"/>
      <c r="AJ492" s="322"/>
      <c r="AK492" s="441"/>
      <c r="AL492" s="519"/>
      <c r="AM492" s="523"/>
      <c r="AN492" s="541"/>
      <c r="AO492" s="226"/>
      <c r="AP492" s="264"/>
      <c r="AQ492" s="241"/>
      <c r="AR492" s="259"/>
      <c r="AS492" s="337"/>
      <c r="AT492" s="338"/>
      <c r="AU492" s="337">
        <v>0</v>
      </c>
      <c r="AV492" s="338">
        <v>0</v>
      </c>
      <c r="AW492" s="337">
        <v>0</v>
      </c>
      <c r="AX492" s="338">
        <v>0</v>
      </c>
      <c r="AY492" s="241">
        <v>0</v>
      </c>
      <c r="AZ492" s="242" t="s">
        <v>1823</v>
      </c>
      <c r="BA492" s="241">
        <f t="shared" ref="BA492:BA494" si="2398">+AY492</f>
        <v>0</v>
      </c>
      <c r="BB492" s="242" t="s">
        <v>1823</v>
      </c>
      <c r="BC492" s="241">
        <f t="shared" ref="BC492:BC494" si="2399">+BA492</f>
        <v>0</v>
      </c>
      <c r="BD492" s="242" t="s">
        <v>1823</v>
      </c>
      <c r="BE492" s="241">
        <f t="shared" ref="BE492:BE494" si="2400">+BC492</f>
        <v>0</v>
      </c>
      <c r="BF492" s="242" t="s">
        <v>1823</v>
      </c>
      <c r="BG492" s="241">
        <f t="shared" ref="BG492:BG494" si="2401">+BE492</f>
        <v>0</v>
      </c>
      <c r="BH492" s="242" t="s">
        <v>1823</v>
      </c>
      <c r="BI492" s="241">
        <f t="shared" ref="BI492:BI494" si="2402">+BG492</f>
        <v>0</v>
      </c>
      <c r="BJ492" s="242" t="s">
        <v>1823</v>
      </c>
      <c r="BK492" s="241">
        <f t="shared" ref="BK492:BK494" si="2403">+BI492</f>
        <v>0</v>
      </c>
      <c r="BL492" s="242" t="s">
        <v>1823</v>
      </c>
      <c r="BM492" s="337">
        <v>7</v>
      </c>
      <c r="BN492" s="96">
        <v>0</v>
      </c>
      <c r="BO492" s="323"/>
      <c r="BP492" s="324"/>
      <c r="BQ492" s="325"/>
      <c r="BR492" s="324"/>
      <c r="BS492" s="325"/>
      <c r="BT492" s="324"/>
      <c r="BU492" s="325"/>
      <c r="BV492" s="324"/>
      <c r="BW492" s="325"/>
      <c r="BX492" s="324"/>
      <c r="BY492" s="325"/>
      <c r="BZ492" s="324"/>
      <c r="CA492" s="325"/>
      <c r="CB492" s="250"/>
      <c r="CC492" s="238"/>
      <c r="CD492" s="238"/>
      <c r="CQ492" s="240"/>
      <c r="CT492" s="437"/>
      <c r="CU492" s="437"/>
      <c r="CV492" s="437"/>
      <c r="CW492" s="437"/>
      <c r="CX492" s="437"/>
      <c r="CY492" s="437"/>
      <c r="CZ492" s="437"/>
      <c r="DA492" s="437"/>
      <c r="DB492" s="437"/>
      <c r="DC492" s="437"/>
      <c r="DD492" s="437"/>
      <c r="DE492" s="437"/>
      <c r="DF492" s="437"/>
      <c r="DG492" s="496"/>
      <c r="DH492" s="496"/>
      <c r="DI492" s="496"/>
      <c r="DJ492" s="496"/>
      <c r="DK492" s="437"/>
      <c r="DL492" s="633"/>
      <c r="DM492" s="633"/>
      <c r="DO492" s="447"/>
      <c r="DP492" s="447"/>
      <c r="DQ492" s="447"/>
      <c r="DR492" s="447"/>
      <c r="DS492" s="447"/>
      <c r="DT492" s="447"/>
      <c r="DU492" s="447"/>
      <c r="DV492" s="447"/>
      <c r="DW492" s="447"/>
      <c r="DX492" s="447"/>
      <c r="DY492" s="447"/>
      <c r="DZ492" s="447"/>
      <c r="EA492" s="447"/>
      <c r="EB492" s="447"/>
      <c r="EC492" s="447"/>
      <c r="ED492" s="447"/>
      <c r="EE492" s="240"/>
    </row>
    <row r="493" spans="1:135">
      <c r="A493" s="51"/>
      <c r="D493" s="426" t="s">
        <v>935</v>
      </c>
      <c r="E493" s="216" t="s">
        <v>1043</v>
      </c>
      <c r="F493" s="222" t="s">
        <v>1100</v>
      </c>
      <c r="G493" t="s">
        <v>1660</v>
      </c>
      <c r="H493" s="225"/>
      <c r="I493" s="226"/>
      <c r="J493" s="523"/>
      <c r="K493" s="226"/>
      <c r="L493" s="241"/>
      <c r="M493" s="242"/>
      <c r="N493" s="239"/>
      <c r="O493" s="242"/>
      <c r="P493" s="239"/>
      <c r="Q493" s="242"/>
      <c r="R493" s="239"/>
      <c r="S493" s="242"/>
      <c r="T493" s="225"/>
      <c r="U493" s="226"/>
      <c r="V493" s="529"/>
      <c r="W493" s="530"/>
      <c r="X493" s="239"/>
      <c r="Y493" s="242"/>
      <c r="Z493" s="226"/>
      <c r="AA493" s="227"/>
      <c r="AB493" s="239"/>
      <c r="AC493" s="242"/>
      <c r="AD493" s="225"/>
      <c r="AE493" s="264"/>
      <c r="AF493" s="719"/>
      <c r="AG493" s="443"/>
      <c r="AH493" s="719"/>
      <c r="AI493" s="443"/>
      <c r="AJ493" s="322"/>
      <c r="AK493" s="441"/>
      <c r="AL493" s="519"/>
      <c r="AM493" s="523"/>
      <c r="AN493" s="541"/>
      <c r="AO493" s="226"/>
      <c r="AP493" s="264"/>
      <c r="AQ493" s="241"/>
      <c r="AR493" s="259"/>
      <c r="AS493" s="337"/>
      <c r="AT493" s="338"/>
      <c r="AU493" s="337">
        <v>0</v>
      </c>
      <c r="AV493" s="338">
        <v>0</v>
      </c>
      <c r="AW493" s="337">
        <v>0</v>
      </c>
      <c r="AX493" s="338">
        <v>0</v>
      </c>
      <c r="AY493" s="241">
        <v>0</v>
      </c>
      <c r="AZ493" s="242" t="s">
        <v>1823</v>
      </c>
      <c r="BA493" s="241">
        <f t="shared" si="2398"/>
        <v>0</v>
      </c>
      <c r="BB493" s="242" t="s">
        <v>1823</v>
      </c>
      <c r="BC493" s="241">
        <f t="shared" si="2399"/>
        <v>0</v>
      </c>
      <c r="BD493" s="242" t="s">
        <v>1823</v>
      </c>
      <c r="BE493" s="241">
        <f t="shared" si="2400"/>
        <v>0</v>
      </c>
      <c r="BF493" s="242" t="s">
        <v>1823</v>
      </c>
      <c r="BG493" s="241">
        <f t="shared" si="2401"/>
        <v>0</v>
      </c>
      <c r="BH493" s="242" t="s">
        <v>1823</v>
      </c>
      <c r="BI493" s="241">
        <f t="shared" si="2402"/>
        <v>0</v>
      </c>
      <c r="BJ493" s="242" t="s">
        <v>1823</v>
      </c>
      <c r="BK493" s="241">
        <f t="shared" si="2403"/>
        <v>0</v>
      </c>
      <c r="BL493" s="242" t="s">
        <v>1823</v>
      </c>
      <c r="BM493" s="337">
        <v>0</v>
      </c>
      <c r="BN493" s="96">
        <v>32</v>
      </c>
      <c r="BO493" s="323"/>
      <c r="BP493" s="324"/>
      <c r="BQ493" s="325"/>
      <c r="BR493" s="324"/>
      <c r="BS493" s="325"/>
      <c r="BT493" s="324"/>
      <c r="BU493" s="325"/>
      <c r="BV493" s="324"/>
      <c r="BW493" s="325"/>
      <c r="BX493" s="324"/>
      <c r="BY493" s="325"/>
      <c r="BZ493" s="324"/>
      <c r="CA493" s="325"/>
      <c r="CB493" s="250"/>
      <c r="CC493" s="238"/>
      <c r="CD493" s="238"/>
      <c r="CQ493" s="240"/>
      <c r="CT493" s="437"/>
      <c r="CU493" s="437"/>
      <c r="CV493" s="437"/>
      <c r="CW493" s="437"/>
      <c r="CX493" s="437"/>
      <c r="CY493" s="437"/>
      <c r="CZ493" s="437"/>
      <c r="DA493" s="437"/>
      <c r="DB493" s="437"/>
      <c r="DC493" s="437"/>
      <c r="DD493" s="437"/>
      <c r="DE493" s="437"/>
      <c r="DF493" s="437"/>
      <c r="DG493" s="496"/>
      <c r="DH493" s="496"/>
      <c r="DI493" s="496"/>
      <c r="DJ493" s="496"/>
      <c r="DK493" s="437"/>
      <c r="DL493" s="633"/>
      <c r="DM493" s="633"/>
      <c r="DO493" s="447"/>
      <c r="DP493" s="447"/>
      <c r="DQ493" s="447"/>
      <c r="DR493" s="447"/>
      <c r="DS493" s="447"/>
      <c r="DT493" s="447"/>
      <c r="DU493" s="447"/>
      <c r="DV493" s="447"/>
      <c r="DW493" s="447"/>
      <c r="DX493" s="447"/>
      <c r="DY493" s="447"/>
      <c r="DZ493" s="447"/>
      <c r="EA493" s="447"/>
      <c r="EB493" s="447"/>
      <c r="EC493" s="447"/>
      <c r="ED493" s="447"/>
      <c r="EE493" s="240"/>
    </row>
    <row r="494" spans="1:135">
      <c r="A494" s="51"/>
      <c r="D494" s="426" t="s">
        <v>935</v>
      </c>
      <c r="E494" s="216" t="s">
        <v>1043</v>
      </c>
      <c r="F494" s="222" t="s">
        <v>1100</v>
      </c>
      <c r="G494" t="s">
        <v>1661</v>
      </c>
      <c r="H494" s="225"/>
      <c r="I494" s="226"/>
      <c r="J494" s="523"/>
      <c r="K494" s="226"/>
      <c r="L494" s="241"/>
      <c r="M494" s="242"/>
      <c r="N494" s="239"/>
      <c r="O494" s="242"/>
      <c r="P494" s="239"/>
      <c r="Q494" s="242"/>
      <c r="R494" s="239"/>
      <c r="S494" s="242"/>
      <c r="T494" s="225"/>
      <c r="U494" s="226"/>
      <c r="V494" s="529"/>
      <c r="W494" s="530"/>
      <c r="X494" s="239"/>
      <c r="Y494" s="242"/>
      <c r="Z494" s="226"/>
      <c r="AA494" s="227"/>
      <c r="AB494" s="239"/>
      <c r="AC494" s="242"/>
      <c r="AD494" s="225"/>
      <c r="AE494" s="264"/>
      <c r="AF494" s="719"/>
      <c r="AG494" s="443"/>
      <c r="AH494" s="719"/>
      <c r="AI494" s="443"/>
      <c r="AJ494" s="322"/>
      <c r="AK494" s="441"/>
      <c r="AL494" s="519"/>
      <c r="AM494" s="523"/>
      <c r="AN494" s="541"/>
      <c r="AO494" s="226"/>
      <c r="AP494" s="264"/>
      <c r="AQ494" s="241"/>
      <c r="AR494" s="259"/>
      <c r="AS494" s="337"/>
      <c r="AT494" s="338"/>
      <c r="AU494" s="337">
        <v>0</v>
      </c>
      <c r="AV494" s="338">
        <v>0</v>
      </c>
      <c r="AW494" s="337">
        <v>0</v>
      </c>
      <c r="AX494" s="338">
        <v>0</v>
      </c>
      <c r="AY494" s="241">
        <v>0</v>
      </c>
      <c r="AZ494" s="242" t="s">
        <v>1823</v>
      </c>
      <c r="BA494" s="241">
        <f t="shared" si="2398"/>
        <v>0</v>
      </c>
      <c r="BB494" s="242" t="s">
        <v>1823</v>
      </c>
      <c r="BC494" s="241">
        <f t="shared" si="2399"/>
        <v>0</v>
      </c>
      <c r="BD494" s="242" t="s">
        <v>1823</v>
      </c>
      <c r="BE494" s="241">
        <f t="shared" si="2400"/>
        <v>0</v>
      </c>
      <c r="BF494" s="242" t="s">
        <v>1823</v>
      </c>
      <c r="BG494" s="241">
        <f t="shared" si="2401"/>
        <v>0</v>
      </c>
      <c r="BH494" s="242" t="s">
        <v>1823</v>
      </c>
      <c r="BI494" s="241">
        <f t="shared" si="2402"/>
        <v>0</v>
      </c>
      <c r="BJ494" s="242" t="s">
        <v>1823</v>
      </c>
      <c r="BK494" s="241">
        <f t="shared" si="2403"/>
        <v>0</v>
      </c>
      <c r="BL494" s="242" t="s">
        <v>1823</v>
      </c>
      <c r="BM494" s="337">
        <v>9</v>
      </c>
      <c r="BN494" s="96">
        <v>11</v>
      </c>
      <c r="BO494" s="323"/>
      <c r="BP494" s="324"/>
      <c r="BQ494" s="325"/>
      <c r="BR494" s="324"/>
      <c r="BS494" s="325"/>
      <c r="BT494" s="324"/>
      <c r="BU494" s="325"/>
      <c r="BV494" s="324"/>
      <c r="BW494" s="325"/>
      <c r="BX494" s="324"/>
      <c r="BY494" s="325"/>
      <c r="BZ494" s="324"/>
      <c r="CA494" s="325"/>
      <c r="CB494" s="250"/>
      <c r="CC494" s="238"/>
      <c r="CD494" s="238"/>
      <c r="CQ494" s="240"/>
      <c r="CT494" s="437"/>
      <c r="CU494" s="437"/>
      <c r="CV494" s="437"/>
      <c r="CW494" s="437"/>
      <c r="CX494" s="437"/>
      <c r="CY494" s="437"/>
      <c r="CZ494" s="437"/>
      <c r="DA494" s="437"/>
      <c r="DB494" s="437"/>
      <c r="DC494" s="437"/>
      <c r="DD494" s="437"/>
      <c r="DE494" s="437"/>
      <c r="DF494" s="437"/>
      <c r="DG494" s="496"/>
      <c r="DH494" s="496"/>
      <c r="DI494" s="496"/>
      <c r="DJ494" s="496"/>
      <c r="DK494" s="437"/>
      <c r="DL494" s="633"/>
      <c r="DM494" s="633"/>
      <c r="DO494" s="447"/>
      <c r="DP494" s="447"/>
      <c r="DQ494" s="447"/>
      <c r="DR494" s="447"/>
      <c r="DS494" s="447"/>
      <c r="DT494" s="447"/>
      <c r="DU494" s="447"/>
      <c r="DV494" s="447"/>
      <c r="DW494" s="447"/>
      <c r="DX494" s="447"/>
      <c r="DY494" s="447"/>
      <c r="DZ494" s="447"/>
      <c r="EA494" s="447"/>
      <c r="EB494" s="447"/>
      <c r="EC494" s="447"/>
      <c r="ED494" s="447"/>
      <c r="EE494" s="240"/>
    </row>
    <row r="495" spans="1:135" ht="16.5">
      <c r="A495" s="216" t="s">
        <v>1227</v>
      </c>
      <c r="B495" s="216" t="s">
        <v>31</v>
      </c>
      <c r="D495" s="222" t="s">
        <v>935</v>
      </c>
      <c r="E495" s="216" t="s">
        <v>1043</v>
      </c>
      <c r="F495" s="222" t="s">
        <v>1100</v>
      </c>
      <c r="G495" s="411" t="s">
        <v>1453</v>
      </c>
      <c r="H495" s="225">
        <v>0</v>
      </c>
      <c r="I495" s="226">
        <v>0</v>
      </c>
      <c r="J495" s="523">
        <v>0</v>
      </c>
      <c r="K495" s="226">
        <v>0</v>
      </c>
      <c r="L495" s="241">
        <v>0</v>
      </c>
      <c r="M495" s="242" t="s">
        <v>1823</v>
      </c>
      <c r="N495" s="239">
        <v>0</v>
      </c>
      <c r="O495" s="242" t="s">
        <v>1823</v>
      </c>
      <c r="P495" s="239">
        <v>0</v>
      </c>
      <c r="Q495" s="242" t="s">
        <v>1823</v>
      </c>
      <c r="R495" s="239">
        <v>0</v>
      </c>
      <c r="S495" s="242" t="s">
        <v>1823</v>
      </c>
      <c r="T495" s="225">
        <v>0</v>
      </c>
      <c r="U495" s="226">
        <v>0</v>
      </c>
      <c r="V495" s="529">
        <v>0</v>
      </c>
      <c r="W495" s="530" t="s">
        <v>1823</v>
      </c>
      <c r="X495" s="239">
        <v>0</v>
      </c>
      <c r="Y495" s="242" t="s">
        <v>1823</v>
      </c>
      <c r="Z495" s="226">
        <v>0</v>
      </c>
      <c r="AA495" s="227">
        <v>0</v>
      </c>
      <c r="AB495" s="239">
        <v>0</v>
      </c>
      <c r="AC495" s="242" t="s">
        <v>1823</v>
      </c>
      <c r="AD495" s="225">
        <v>0</v>
      </c>
      <c r="AE495" s="264">
        <v>0</v>
      </c>
      <c r="AF495" s="239">
        <v>0</v>
      </c>
      <c r="AG495" s="242" t="s">
        <v>1823</v>
      </c>
      <c r="AH495" s="241">
        <v>0</v>
      </c>
      <c r="AI495" s="242" t="s">
        <v>1823</v>
      </c>
      <c r="AJ495" s="322"/>
      <c r="AK495" s="241">
        <v>0</v>
      </c>
      <c r="AL495" s="401" t="s">
        <v>1823</v>
      </c>
      <c r="AM495" s="523"/>
      <c r="AN495" s="541"/>
      <c r="AO495" s="226">
        <v>0</v>
      </c>
      <c r="AP495" s="264">
        <v>0</v>
      </c>
      <c r="AQ495" s="241">
        <v>0</v>
      </c>
      <c r="AR495" s="259" t="s">
        <v>1823</v>
      </c>
      <c r="AS495" s="337">
        <v>0</v>
      </c>
      <c r="AT495" s="338">
        <v>0</v>
      </c>
      <c r="AU495" s="337">
        <v>3</v>
      </c>
      <c r="AV495" s="338">
        <v>0</v>
      </c>
      <c r="AW495" s="337">
        <v>2</v>
      </c>
      <c r="AX495" s="338">
        <v>1</v>
      </c>
      <c r="AY495" s="241">
        <v>0</v>
      </c>
      <c r="AZ495" s="242" t="s">
        <v>1823</v>
      </c>
      <c r="BA495" s="241">
        <f>+AY495</f>
        <v>0</v>
      </c>
      <c r="BB495" s="242" t="s">
        <v>1823</v>
      </c>
      <c r="BC495" s="241">
        <f>+BA495</f>
        <v>0</v>
      </c>
      <c r="BD495" s="242" t="s">
        <v>1823</v>
      </c>
      <c r="BE495" s="241">
        <f>+BC495</f>
        <v>0</v>
      </c>
      <c r="BF495" s="242" t="s">
        <v>1823</v>
      </c>
      <c r="BG495" s="241">
        <f>+BE495</f>
        <v>0</v>
      </c>
      <c r="BH495" s="242" t="s">
        <v>1823</v>
      </c>
      <c r="BI495" s="241">
        <f t="shared" ref="BI495" si="2404">+BG495</f>
        <v>0</v>
      </c>
      <c r="BJ495" s="242" t="s">
        <v>1823</v>
      </c>
      <c r="BK495" s="241">
        <f t="shared" ref="BK495" si="2405">+BI495</f>
        <v>0</v>
      </c>
      <c r="BL495" s="242" t="s">
        <v>1823</v>
      </c>
      <c r="BM495" s="337">
        <v>0</v>
      </c>
      <c r="BN495" s="337">
        <v>0</v>
      </c>
      <c r="BO495" s="323"/>
      <c r="BP495" s="324"/>
      <c r="BQ495" s="325"/>
      <c r="BR495" s="324"/>
      <c r="BS495" s="325"/>
      <c r="BT495" s="324"/>
      <c r="BU495" s="325"/>
      <c r="BV495" s="324"/>
      <c r="BW495" s="325"/>
      <c r="BX495" s="324"/>
      <c r="BY495" s="325"/>
      <c r="BZ495" s="324"/>
      <c r="CA495" s="325"/>
      <c r="CB495" s="250"/>
      <c r="CC495" s="238"/>
      <c r="CD495" s="238"/>
      <c r="CQ495" s="240">
        <f t="shared" si="2363"/>
        <v>0</v>
      </c>
      <c r="CT495" s="437">
        <f>IF(I495="nd",+H495,+H495+I495)</f>
        <v>0</v>
      </c>
      <c r="CU495" s="437">
        <f>IF(K495="nd",+J495,+J495+K495)</f>
        <v>0</v>
      </c>
      <c r="CV495" s="437">
        <f>IF(M495="nd",+L495,+L495+M495)</f>
        <v>0</v>
      </c>
      <c r="CW495" s="437">
        <f>IF(O495="nd",+N495,+N495+O495)</f>
        <v>0</v>
      </c>
      <c r="CX495" s="437">
        <f>IF(Q495="nd",+P495,+P495+Q495)</f>
        <v>0</v>
      </c>
      <c r="CY495" s="437">
        <f>IF(S495="nd",+R495,+R495+S495)</f>
        <v>0</v>
      </c>
      <c r="CZ495" s="437">
        <f>IF(U495="nd",+T495,+T495+U495)</f>
        <v>0</v>
      </c>
      <c r="DA495" s="437">
        <f>IF(W495="nd",+V495,+V495+W495)</f>
        <v>0</v>
      </c>
      <c r="DB495" s="437">
        <f>IF(Y495="nd",+X495,+X495+Y495)</f>
        <v>0</v>
      </c>
      <c r="DC495" s="437">
        <f>IF(AA495="nd",+Z495,+Z495+AA495)</f>
        <v>0</v>
      </c>
      <c r="DD495" s="437">
        <f>IF(AC495="nd",+AB495,+AB495+AC495)</f>
        <v>0</v>
      </c>
      <c r="DE495" s="437">
        <f>IF(AE495="nd",+AD495,+AD495+AE495)</f>
        <v>0</v>
      </c>
      <c r="DF495" s="437">
        <f>IF(AG495="nd",+AF495,+AF495+AG495)</f>
        <v>0</v>
      </c>
      <c r="DG495" s="496">
        <f>IF(AI495="nd",+AH495,+AH495+AI495)</f>
        <v>0</v>
      </c>
      <c r="DH495" s="496">
        <f>IF(AL495="nd",+AK495,+AK495+AL495)</f>
        <v>0</v>
      </c>
      <c r="DI495" s="496">
        <f>IF(AN495="nd",+AM495,+AM495+AN495)</f>
        <v>0</v>
      </c>
      <c r="DJ495" s="496">
        <f>IF(AP495="nd",+AO495,+AO495+AP495)</f>
        <v>0</v>
      </c>
      <c r="DK495" s="437">
        <f>IF(AR495="nd",+AQ495,+AQ495+AR495)</f>
        <v>0</v>
      </c>
      <c r="DL495" s="633"/>
      <c r="DM495" s="633"/>
      <c r="DO495" s="447" t="e">
        <f>+CV495-CU495+DO490</f>
        <v>#VALUE!</v>
      </c>
      <c r="DP495" s="447" t="e">
        <f>+CW495-CV495+DP490</f>
        <v>#VALUE!</v>
      </c>
      <c r="DQ495" s="447" t="e">
        <f>+CX495-CW495+DQ490</f>
        <v>#VALUE!</v>
      </c>
      <c r="DR495" s="447" t="e">
        <f>+CY495-CX495+DR490</f>
        <v>#VALUE!</v>
      </c>
      <c r="DS495" s="447" t="e">
        <f>+CY495-CW495+DS490</f>
        <v>#VALUE!</v>
      </c>
      <c r="DT495" s="447" t="e">
        <f>+CZ495-CY495+DT490</f>
        <v>#VALUE!</v>
      </c>
      <c r="DU495" s="447" t="e">
        <f>+DA495-CZ495+DU490</f>
        <v>#VALUE!</v>
      </c>
      <c r="DV495" s="447" t="e">
        <f>+DB495-DA495+DV490</f>
        <v>#VALUE!</v>
      </c>
      <c r="DW495" s="447" t="e">
        <f>+DC495-DB495+DW490</f>
        <v>#VALUE!</v>
      </c>
      <c r="DX495" s="447" t="e">
        <f>+DD495-DB495+DX490</f>
        <v>#VALUE!</v>
      </c>
      <c r="DY495" s="447" t="e">
        <f>+DE495-DD495+DY490</f>
        <v>#VALUE!</v>
      </c>
      <c r="DZ495" s="447" t="e">
        <f>+DF495-DE495+DZ490</f>
        <v>#VALUE!</v>
      </c>
      <c r="EA495" s="447" t="e">
        <f>+DG495-DF495+EA490</f>
        <v>#VALUE!</v>
      </c>
      <c r="EB495" s="447" t="e">
        <f>+DH495-DI495+EB490</f>
        <v>#VALUE!</v>
      </c>
      <c r="EC495" s="447" t="e">
        <f>+DI495-DG495+EC490</f>
        <v>#VALUE!</v>
      </c>
      <c r="ED495" s="447" t="e">
        <f>+DJ495-DI495+ED490</f>
        <v>#VALUE!</v>
      </c>
      <c r="EE495" s="240" t="e">
        <f>+DK495-DJ495+EE490</f>
        <v>#VALUE!</v>
      </c>
    </row>
    <row r="496" spans="1:135" ht="16.5">
      <c r="A496" s="216" t="s">
        <v>1227</v>
      </c>
      <c r="B496" s="216" t="s">
        <v>31</v>
      </c>
      <c r="D496" s="426" t="s">
        <v>935</v>
      </c>
      <c r="E496" s="216" t="s">
        <v>1043</v>
      </c>
      <c r="F496" s="222" t="s">
        <v>1100</v>
      </c>
      <c r="G496" s="411" t="s">
        <v>1454</v>
      </c>
      <c r="H496" s="225">
        <v>0</v>
      </c>
      <c r="I496" s="226">
        <v>0</v>
      </c>
      <c r="J496" s="523">
        <v>0</v>
      </c>
      <c r="K496" s="226">
        <v>0</v>
      </c>
      <c r="L496" s="241">
        <v>0</v>
      </c>
      <c r="M496" s="242" t="s">
        <v>1823</v>
      </c>
      <c r="N496" s="239">
        <v>0</v>
      </c>
      <c r="O496" s="242" t="s">
        <v>1823</v>
      </c>
      <c r="P496" s="239">
        <v>0</v>
      </c>
      <c r="Q496" s="242" t="s">
        <v>1823</v>
      </c>
      <c r="R496" s="239">
        <v>0</v>
      </c>
      <c r="S496" s="242" t="s">
        <v>1823</v>
      </c>
      <c r="T496" s="225">
        <v>0</v>
      </c>
      <c r="U496" s="226">
        <v>0</v>
      </c>
      <c r="V496" s="529">
        <v>0</v>
      </c>
      <c r="W496" s="530" t="s">
        <v>1823</v>
      </c>
      <c r="X496" s="239">
        <v>0</v>
      </c>
      <c r="Y496" s="242" t="s">
        <v>1823</v>
      </c>
      <c r="Z496" s="226">
        <v>0</v>
      </c>
      <c r="AA496" s="227">
        <v>0</v>
      </c>
      <c r="AB496" s="239">
        <v>0</v>
      </c>
      <c r="AC496" s="242" t="s">
        <v>1823</v>
      </c>
      <c r="AD496" s="225">
        <v>0</v>
      </c>
      <c r="AE496" s="264">
        <v>0</v>
      </c>
      <c r="AF496" s="719">
        <f>+AH496</f>
        <v>4</v>
      </c>
      <c r="AG496" s="443" t="s">
        <v>1823</v>
      </c>
      <c r="AH496" s="719">
        <f>+AK496</f>
        <v>4</v>
      </c>
      <c r="AI496" s="443" t="s">
        <v>1823</v>
      </c>
      <c r="AJ496" s="322"/>
      <c r="AK496" s="441">
        <f>+AM496</f>
        <v>4</v>
      </c>
      <c r="AL496" s="519" t="s">
        <v>1823</v>
      </c>
      <c r="AM496" s="523">
        <v>4</v>
      </c>
      <c r="AN496" s="541" t="s">
        <v>231</v>
      </c>
      <c r="AO496" s="226">
        <v>0</v>
      </c>
      <c r="AP496" s="264">
        <v>0</v>
      </c>
      <c r="AQ496" s="241">
        <v>0</v>
      </c>
      <c r="AR496" s="259" t="s">
        <v>1823</v>
      </c>
      <c r="AS496" s="337">
        <v>0</v>
      </c>
      <c r="AT496" s="338">
        <v>0</v>
      </c>
      <c r="AU496" s="337">
        <v>0</v>
      </c>
      <c r="AV496" s="338">
        <v>0</v>
      </c>
      <c r="AW496" s="337">
        <v>0</v>
      </c>
      <c r="AX496" s="337">
        <v>0</v>
      </c>
      <c r="AY496" s="241">
        <v>0</v>
      </c>
      <c r="AZ496" s="242" t="s">
        <v>1823</v>
      </c>
      <c r="BA496" s="241">
        <f>+AY496</f>
        <v>0</v>
      </c>
      <c r="BB496" s="242" t="s">
        <v>1823</v>
      </c>
      <c r="BC496" s="241">
        <f>+BA496</f>
        <v>0</v>
      </c>
      <c r="BD496" s="242" t="s">
        <v>1823</v>
      </c>
      <c r="BE496" s="241">
        <f>+BC496</f>
        <v>0</v>
      </c>
      <c r="BF496" s="242" t="s">
        <v>1823</v>
      </c>
      <c r="BG496" s="241">
        <f>+BE496</f>
        <v>0</v>
      </c>
      <c r="BH496" s="242" t="s">
        <v>1823</v>
      </c>
      <c r="BI496" s="241">
        <f t="shared" ref="BI496" si="2406">+BG496</f>
        <v>0</v>
      </c>
      <c r="BJ496" s="242" t="s">
        <v>1823</v>
      </c>
      <c r="BK496" s="241">
        <f t="shared" ref="BK496" si="2407">+BI496</f>
        <v>0</v>
      </c>
      <c r="BL496" s="242" t="s">
        <v>1823</v>
      </c>
      <c r="BM496" s="337">
        <v>0</v>
      </c>
      <c r="BN496" s="337">
        <v>0</v>
      </c>
      <c r="BO496" s="323"/>
      <c r="BP496" s="324"/>
      <c r="BQ496" s="325"/>
      <c r="BR496" s="324"/>
      <c r="BS496" s="325"/>
      <c r="BT496" s="324"/>
      <c r="BU496" s="325"/>
      <c r="BV496" s="324"/>
      <c r="BW496" s="325"/>
      <c r="BX496" s="324"/>
      <c r="BY496" s="325"/>
      <c r="BZ496" s="324"/>
      <c r="CA496" s="325"/>
      <c r="CB496" s="236" t="s">
        <v>28</v>
      </c>
      <c r="CC496" s="238"/>
      <c r="CD496" s="238"/>
      <c r="CQ496" s="240">
        <f t="shared" si="2363"/>
        <v>4</v>
      </c>
      <c r="CT496" s="437">
        <f>IF(I496="nd",+H496,+H496+I496)</f>
        <v>0</v>
      </c>
      <c r="CU496" s="437">
        <f>IF(K496="nd",+J496,+J496+K496)</f>
        <v>0</v>
      </c>
      <c r="CV496" s="437">
        <f>IF(M496="nd",+L496,+L496+M496)</f>
        <v>0</v>
      </c>
      <c r="CW496" s="437">
        <f>IF(O496="nd",+N496,+N496+O496)</f>
        <v>0</v>
      </c>
      <c r="CX496" s="437">
        <f>IF(Q496="nd",+P496,+P496+Q496)</f>
        <v>0</v>
      </c>
      <c r="CY496" s="437">
        <f>IF(S496="nd",+R496,+R496+S496)</f>
        <v>0</v>
      </c>
      <c r="CZ496" s="437">
        <f>IF(U496="nd",+T496,+T496+U496)</f>
        <v>0</v>
      </c>
      <c r="DA496" s="437">
        <f>IF(W496="nd",+V496,+V496+W496)</f>
        <v>0</v>
      </c>
      <c r="DB496" s="437">
        <f>IF(Y496="nd",+X496,+X496+Y496)</f>
        <v>0</v>
      </c>
      <c r="DC496" s="437">
        <f>IF(AA496="nd",+Z496,+Z496+AA496)</f>
        <v>0</v>
      </c>
      <c r="DD496" s="437">
        <f>IF(AC496="nd",+AB496,+AB496+AC496)</f>
        <v>0</v>
      </c>
      <c r="DE496" s="437">
        <f>IF(AE496="nd",+AD496,+AD496+AE496)</f>
        <v>0</v>
      </c>
      <c r="DF496" s="437">
        <f>IF(AG496="nd",+AF496,+AF496+AG496)</f>
        <v>4</v>
      </c>
      <c r="DG496" s="496">
        <f>IF(AI496="nd",+AH496,+AH496+AI496)</f>
        <v>4</v>
      </c>
      <c r="DH496" s="496">
        <f>IF(AL496="nd",+AK496,+AK496+AL496)</f>
        <v>4</v>
      </c>
      <c r="DI496" s="496">
        <f>+AM496</f>
        <v>4</v>
      </c>
      <c r="DJ496" s="496">
        <f>IF(AP496="nd",+AO496,+AO496+AP496)</f>
        <v>0</v>
      </c>
      <c r="DK496" s="437">
        <f>IF(AR496="nd",+AQ496,+AQ496+AR496)</f>
        <v>0</v>
      </c>
      <c r="DL496" s="633"/>
      <c r="DM496" s="633"/>
      <c r="DO496" s="447" t="e">
        <f t="shared" si="2386"/>
        <v>#VALUE!</v>
      </c>
      <c r="DP496" s="447" t="e">
        <f t="shared" si="2386"/>
        <v>#VALUE!</v>
      </c>
      <c r="DQ496" s="447" t="e">
        <f t="shared" si="2386"/>
        <v>#VALUE!</v>
      </c>
      <c r="DR496" s="447" t="e">
        <f t="shared" si="2386"/>
        <v>#VALUE!</v>
      </c>
      <c r="DS496" s="447" t="e">
        <f t="shared" si="2387"/>
        <v>#VALUE!</v>
      </c>
      <c r="DT496" s="447" t="e">
        <f t="shared" si="2388"/>
        <v>#VALUE!</v>
      </c>
      <c r="DU496" s="447" t="e">
        <f t="shared" si="2388"/>
        <v>#VALUE!</v>
      </c>
      <c r="DV496" s="447" t="e">
        <f t="shared" si="2388"/>
        <v>#VALUE!</v>
      </c>
      <c r="DW496" s="447" t="e">
        <f t="shared" si="2388"/>
        <v>#VALUE!</v>
      </c>
      <c r="DX496" s="447" t="e">
        <f t="shared" si="2389"/>
        <v>#VALUE!</v>
      </c>
      <c r="DY496" s="447" t="e">
        <f t="shared" si="2390"/>
        <v>#VALUE!</v>
      </c>
      <c r="DZ496" s="447" t="e">
        <f t="shared" si="2390"/>
        <v>#VALUE!</v>
      </c>
      <c r="EA496" s="447" t="e">
        <f t="shared" si="2390"/>
        <v>#VALUE!</v>
      </c>
      <c r="EB496" s="447" t="e">
        <f t="shared" si="2391"/>
        <v>#VALUE!</v>
      </c>
      <c r="EC496" s="447" t="e">
        <f t="shared" si="2392"/>
        <v>#VALUE!</v>
      </c>
      <c r="ED496" s="447" t="e">
        <f t="shared" si="2393"/>
        <v>#VALUE!</v>
      </c>
      <c r="EE496" s="240" t="e">
        <f t="shared" si="2393"/>
        <v>#VALUE!</v>
      </c>
    </row>
    <row r="497" spans="1:135" ht="16.5">
      <c r="A497" s="216" t="s">
        <v>1227</v>
      </c>
      <c r="B497" s="216" t="s">
        <v>31</v>
      </c>
      <c r="D497" s="222" t="s">
        <v>1180</v>
      </c>
      <c r="E497" s="216" t="s">
        <v>1043</v>
      </c>
      <c r="F497" s="222" t="s">
        <v>1100</v>
      </c>
      <c r="G497" s="411" t="s">
        <v>1455</v>
      </c>
      <c r="H497" s="225">
        <v>0</v>
      </c>
      <c r="I497" s="226">
        <v>0</v>
      </c>
      <c r="J497" s="523">
        <v>0</v>
      </c>
      <c r="K497" s="226">
        <v>0</v>
      </c>
      <c r="L497" s="241">
        <v>0</v>
      </c>
      <c r="M497" s="242" t="s">
        <v>1823</v>
      </c>
      <c r="N497" s="239">
        <v>0</v>
      </c>
      <c r="O497" s="242" t="s">
        <v>1823</v>
      </c>
      <c r="P497" s="239">
        <v>0</v>
      </c>
      <c r="Q497" s="242" t="s">
        <v>1823</v>
      </c>
      <c r="R497" s="239">
        <v>0</v>
      </c>
      <c r="S497" s="242" t="s">
        <v>1823</v>
      </c>
      <c r="T497" s="225">
        <v>0</v>
      </c>
      <c r="U497" s="226">
        <v>0</v>
      </c>
      <c r="V497" s="529">
        <v>0</v>
      </c>
      <c r="W497" s="530" t="s">
        <v>1823</v>
      </c>
      <c r="X497" s="239">
        <v>0</v>
      </c>
      <c r="Y497" s="242" t="s">
        <v>1823</v>
      </c>
      <c r="Z497" s="239">
        <v>0</v>
      </c>
      <c r="AA497" s="242" t="s">
        <v>1823</v>
      </c>
      <c r="AB497" s="226">
        <v>0</v>
      </c>
      <c r="AC497" s="227">
        <v>0</v>
      </c>
      <c r="AD497" s="225">
        <v>0</v>
      </c>
      <c r="AE497" s="264">
        <v>0</v>
      </c>
      <c r="AF497" s="239">
        <v>0</v>
      </c>
      <c r="AG497" s="242" t="s">
        <v>1823</v>
      </c>
      <c r="AH497" s="241">
        <v>0</v>
      </c>
      <c r="AI497" s="242" t="s">
        <v>1823</v>
      </c>
      <c r="AJ497" s="322"/>
      <c r="AK497" s="241">
        <v>0</v>
      </c>
      <c r="AL497" s="401" t="s">
        <v>1823</v>
      </c>
      <c r="AM497" s="523">
        <v>0</v>
      </c>
      <c r="AN497" s="541">
        <v>0</v>
      </c>
      <c r="AO497" s="226">
        <v>0</v>
      </c>
      <c r="AP497" s="264">
        <v>0</v>
      </c>
      <c r="AQ497" s="241">
        <v>0</v>
      </c>
      <c r="AR497" s="259" t="s">
        <v>1823</v>
      </c>
      <c r="AS497" s="337">
        <v>0</v>
      </c>
      <c r="AT497" s="338">
        <v>0</v>
      </c>
      <c r="AU497" s="337">
        <v>2</v>
      </c>
      <c r="AV497" s="338">
        <v>1</v>
      </c>
      <c r="AW497" s="337">
        <v>6</v>
      </c>
      <c r="AX497" s="337">
        <v>0</v>
      </c>
      <c r="AY497" s="241">
        <v>0</v>
      </c>
      <c r="AZ497" s="242" t="s">
        <v>1823</v>
      </c>
      <c r="BA497" s="241">
        <f>+AY497</f>
        <v>0</v>
      </c>
      <c r="BB497" s="242" t="s">
        <v>1823</v>
      </c>
      <c r="BC497" s="241">
        <f>+BA497</f>
        <v>0</v>
      </c>
      <c r="BD497" s="242" t="s">
        <v>1823</v>
      </c>
      <c r="BE497" s="241">
        <f>+BC497</f>
        <v>0</v>
      </c>
      <c r="BF497" s="242" t="s">
        <v>1823</v>
      </c>
      <c r="BG497" s="241">
        <f>+BE497</f>
        <v>0</v>
      </c>
      <c r="BH497" s="242" t="s">
        <v>1823</v>
      </c>
      <c r="BI497" s="241">
        <f t="shared" ref="BI497" si="2408">+BG497</f>
        <v>0</v>
      </c>
      <c r="BJ497" s="242" t="s">
        <v>1823</v>
      </c>
      <c r="BK497" s="241">
        <f t="shared" ref="BK497" si="2409">+BI497</f>
        <v>0</v>
      </c>
      <c r="BL497" s="242" t="s">
        <v>1823</v>
      </c>
      <c r="BM497" s="337">
        <v>4</v>
      </c>
      <c r="BN497" s="337">
        <v>0</v>
      </c>
      <c r="BO497" s="323"/>
      <c r="BP497" s="324"/>
      <c r="BQ497" s="325"/>
      <c r="BR497" s="324"/>
      <c r="BS497" s="325"/>
      <c r="BT497" s="324"/>
      <c r="BU497" s="325"/>
      <c r="BV497" s="324"/>
      <c r="BW497" s="325"/>
      <c r="BX497" s="324"/>
      <c r="BY497" s="325"/>
      <c r="BZ497" s="324"/>
      <c r="CA497" s="325"/>
      <c r="CB497" s="236"/>
      <c r="CC497" s="238"/>
      <c r="CD497" s="238"/>
      <c r="CQ497" s="240">
        <f t="shared" si="2363"/>
        <v>0</v>
      </c>
      <c r="CT497" s="437">
        <f>IF(I497="nd",+H497,+H497+I497)</f>
        <v>0</v>
      </c>
      <c r="CU497" s="437">
        <f>IF(K497="nd",+J497,+J497+K497)</f>
        <v>0</v>
      </c>
      <c r="CV497" s="437">
        <f>IF(M497="nd",+L497,+L497+M497)</f>
        <v>0</v>
      </c>
      <c r="CW497" s="437">
        <f>IF(O497="nd",+N497,+N497+O497)</f>
        <v>0</v>
      </c>
      <c r="CX497" s="437">
        <f>IF(Q497="nd",+P497,+P497+Q497)</f>
        <v>0</v>
      </c>
      <c r="CY497" s="437">
        <f>IF(S497="nd",+R497,+R497+S497)</f>
        <v>0</v>
      </c>
      <c r="CZ497" s="437">
        <f>IF(U497="nd",+T497,+T497+U497)</f>
        <v>0</v>
      </c>
      <c r="DA497" s="437">
        <f>IF(W497="nd",+V497,+V497+W497)</f>
        <v>0</v>
      </c>
      <c r="DB497" s="437">
        <f>IF(Y497="nd",+X497,+X497+Y497)</f>
        <v>0</v>
      </c>
      <c r="DC497" s="437">
        <f>IF(AA497="nd",+Z497,+Z497+AA497)</f>
        <v>0</v>
      </c>
      <c r="DD497" s="437">
        <f>IF(AC497="nd",+AB497,+AB497+AC497)</f>
        <v>0</v>
      </c>
      <c r="DE497" s="437">
        <f>IF(AE497="nd",+AD497,+AD497+AE497)</f>
        <v>0</v>
      </c>
      <c r="DF497" s="437">
        <f>IF(AG497="nd",+AF497,+AF497+AG497)</f>
        <v>0</v>
      </c>
      <c r="DG497" s="496">
        <f>IF(AI497="nd",+AH497,+AH497+AI497)</f>
        <v>0</v>
      </c>
      <c r="DH497" s="496">
        <f>IF(AL497="nd",+AK497,+AK497+AL497)</f>
        <v>0</v>
      </c>
      <c r="DI497" s="496">
        <f>IF(AN497="nd",+AM497,+AM497+AN497)</f>
        <v>0</v>
      </c>
      <c r="DJ497" s="496">
        <f>IF(AP497="nd",+AO497,+AO497+AP497)</f>
        <v>0</v>
      </c>
      <c r="DK497" s="437">
        <f>IF(AR497="nd",+AQ497,+AQ497+AR497)</f>
        <v>0</v>
      </c>
      <c r="DL497" s="633"/>
      <c r="DM497" s="633"/>
      <c r="DO497" s="447" t="e">
        <f t="shared" si="2386"/>
        <v>#VALUE!</v>
      </c>
      <c r="DP497" s="447" t="e">
        <f t="shared" si="2386"/>
        <v>#VALUE!</v>
      </c>
      <c r="DQ497" s="447" t="e">
        <f t="shared" si="2386"/>
        <v>#VALUE!</v>
      </c>
      <c r="DR497" s="447" t="e">
        <f t="shared" si="2386"/>
        <v>#VALUE!</v>
      </c>
      <c r="DS497" s="447" t="e">
        <f t="shared" si="2387"/>
        <v>#VALUE!</v>
      </c>
      <c r="DT497" s="447" t="e">
        <f t="shared" si="2388"/>
        <v>#VALUE!</v>
      </c>
      <c r="DU497" s="447" t="e">
        <f t="shared" si="2388"/>
        <v>#VALUE!</v>
      </c>
      <c r="DV497" s="447" t="e">
        <f t="shared" si="2388"/>
        <v>#VALUE!</v>
      </c>
      <c r="DW497" s="447" t="e">
        <f t="shared" si="2388"/>
        <v>#VALUE!</v>
      </c>
      <c r="DX497" s="447" t="e">
        <f t="shared" si="2389"/>
        <v>#VALUE!</v>
      </c>
      <c r="DY497" s="447" t="e">
        <f t="shared" si="2390"/>
        <v>#VALUE!</v>
      </c>
      <c r="DZ497" s="447" t="e">
        <f t="shared" si="2390"/>
        <v>#VALUE!</v>
      </c>
      <c r="EA497" s="447" t="e">
        <f t="shared" si="2390"/>
        <v>#VALUE!</v>
      </c>
      <c r="EB497" s="447" t="e">
        <f t="shared" si="2391"/>
        <v>#VALUE!</v>
      </c>
      <c r="EC497" s="447" t="e">
        <f t="shared" si="2392"/>
        <v>#VALUE!</v>
      </c>
      <c r="ED497" s="447" t="e">
        <f t="shared" si="2393"/>
        <v>#VALUE!</v>
      </c>
      <c r="EE497" s="240" t="e">
        <f t="shared" si="2393"/>
        <v>#VALUE!</v>
      </c>
    </row>
    <row r="498" spans="1:135" ht="16.5">
      <c r="A498" s="216" t="s">
        <v>1227</v>
      </c>
      <c r="B498" s="216" t="s">
        <v>31</v>
      </c>
      <c r="D498" s="222" t="s">
        <v>1180</v>
      </c>
      <c r="E498" s="216" t="s">
        <v>1043</v>
      </c>
      <c r="F498" s="222" t="s">
        <v>1100</v>
      </c>
      <c r="G498" s="411" t="s">
        <v>1456</v>
      </c>
      <c r="H498" s="225">
        <v>0</v>
      </c>
      <c r="I498" s="226">
        <v>0</v>
      </c>
      <c r="J498" s="523">
        <v>0</v>
      </c>
      <c r="K498" s="226">
        <v>0</v>
      </c>
      <c r="L498" s="458">
        <v>0</v>
      </c>
      <c r="M498" s="459" t="s">
        <v>1823</v>
      </c>
      <c r="N498" s="239">
        <v>0</v>
      </c>
      <c r="O498" s="242" t="s">
        <v>1823</v>
      </c>
      <c r="P498" s="239">
        <v>0</v>
      </c>
      <c r="Q498" s="242" t="s">
        <v>1823</v>
      </c>
      <c r="R498" s="476">
        <v>0</v>
      </c>
      <c r="S498" s="459" t="s">
        <v>1823</v>
      </c>
      <c r="T498" s="460">
        <v>0</v>
      </c>
      <c r="U498" s="361">
        <v>0</v>
      </c>
      <c r="V498" s="747">
        <v>0</v>
      </c>
      <c r="W498" s="748" t="s">
        <v>1823</v>
      </c>
      <c r="X498" s="476">
        <v>0</v>
      </c>
      <c r="Y498" s="459" t="s">
        <v>1823</v>
      </c>
      <c r="Z498" s="476">
        <v>0</v>
      </c>
      <c r="AA498" s="459" t="s">
        <v>1823</v>
      </c>
      <c r="AB498" s="361">
        <v>0</v>
      </c>
      <c r="AC498" s="362">
        <v>0</v>
      </c>
      <c r="AD498" s="460">
        <v>0</v>
      </c>
      <c r="AE498" s="464">
        <v>0</v>
      </c>
      <c r="AF498" s="476">
        <v>0</v>
      </c>
      <c r="AG498" s="459" t="s">
        <v>1823</v>
      </c>
      <c r="AH498" s="458">
        <v>0</v>
      </c>
      <c r="AI498" s="459" t="s">
        <v>1823</v>
      </c>
      <c r="AJ498" s="749"/>
      <c r="AK498" s="241">
        <v>0</v>
      </c>
      <c r="AL498" s="401" t="s">
        <v>1823</v>
      </c>
      <c r="AM498" s="523">
        <v>0</v>
      </c>
      <c r="AN498" s="541">
        <v>0</v>
      </c>
      <c r="AO498" s="361">
        <v>0</v>
      </c>
      <c r="AP498" s="464">
        <v>0</v>
      </c>
      <c r="AQ498" s="458">
        <v>0</v>
      </c>
      <c r="AR498" s="751" t="s">
        <v>1823</v>
      </c>
      <c r="AS498" s="337">
        <v>0</v>
      </c>
      <c r="AT498" s="338">
        <v>0</v>
      </c>
      <c r="AU498" s="337">
        <v>1</v>
      </c>
      <c r="AV498" s="338">
        <v>0</v>
      </c>
      <c r="AW498" s="337">
        <v>1</v>
      </c>
      <c r="AX498" s="337">
        <v>0</v>
      </c>
      <c r="AY498" s="241">
        <v>0</v>
      </c>
      <c r="AZ498" s="242" t="s">
        <v>1823</v>
      </c>
      <c r="BA498" s="241">
        <f t="shared" ref="BA498:BA499" si="2410">+AY498</f>
        <v>0</v>
      </c>
      <c r="BB498" s="242" t="s">
        <v>1823</v>
      </c>
      <c r="BC498" s="241">
        <f t="shared" ref="BC498:BC499" si="2411">+BA498</f>
        <v>0</v>
      </c>
      <c r="BD498" s="242" t="s">
        <v>1823</v>
      </c>
      <c r="BE498" s="241">
        <f t="shared" ref="BE498:BE499" si="2412">+BC498</f>
        <v>0</v>
      </c>
      <c r="BF498" s="242" t="s">
        <v>1823</v>
      </c>
      <c r="BG498" s="241">
        <f t="shared" ref="BG498:BG499" si="2413">+BE498</f>
        <v>0</v>
      </c>
      <c r="BH498" s="242" t="s">
        <v>1823</v>
      </c>
      <c r="BI498" s="241">
        <f t="shared" ref="BI498:BI499" si="2414">+BG498</f>
        <v>0</v>
      </c>
      <c r="BJ498" s="242" t="s">
        <v>1823</v>
      </c>
      <c r="BK498" s="241">
        <f t="shared" ref="BK498:BK499" si="2415">+BI498</f>
        <v>0</v>
      </c>
      <c r="BL498" s="242" t="s">
        <v>1823</v>
      </c>
      <c r="BM498" s="337">
        <v>14</v>
      </c>
      <c r="BN498" s="337">
        <v>6</v>
      </c>
      <c r="BO498" s="323"/>
      <c r="BP498" s="324"/>
      <c r="BQ498" s="325"/>
      <c r="BR498" s="324"/>
      <c r="BS498" s="325"/>
      <c r="BT498" s="324"/>
      <c r="BU498" s="325"/>
      <c r="BV498" s="324"/>
      <c r="BW498" s="325"/>
      <c r="BX498" s="324"/>
      <c r="BY498" s="325"/>
      <c r="BZ498" s="324"/>
      <c r="CA498" s="325"/>
      <c r="CB498" s="236"/>
      <c r="CC498" s="238"/>
      <c r="CD498" s="238"/>
      <c r="CQ498" s="240">
        <f t="shared" si="2363"/>
        <v>0</v>
      </c>
      <c r="CT498" s="437">
        <f>IF(I498="nd",+H498,+H498+I498)</f>
        <v>0</v>
      </c>
      <c r="CU498" s="437">
        <f>IF(K498="nd",+J498,+J498+K498)</f>
        <v>0</v>
      </c>
      <c r="CV498" s="437">
        <f>IF(M498="nd",+L498,+L498+M498)</f>
        <v>0</v>
      </c>
      <c r="CW498" s="437">
        <f>IF(O498="nd",+N498,+N498+O498)</f>
        <v>0</v>
      </c>
      <c r="CX498" s="437">
        <f>IF(Q498="nd",+P498,+P498+Q498)</f>
        <v>0</v>
      </c>
      <c r="CY498" s="437">
        <f>IF(S498="nd",+R498,+R498+S498)</f>
        <v>0</v>
      </c>
      <c r="CZ498" s="437">
        <f>IF(U498="nd",+T498,+T498+U498)</f>
        <v>0</v>
      </c>
      <c r="DA498" s="437">
        <f>IF(W498="nd",+V498,+V498+W498)</f>
        <v>0</v>
      </c>
      <c r="DB498" s="437">
        <f>IF(Y498="nd",+X498,+X498+Y498)</f>
        <v>0</v>
      </c>
      <c r="DC498" s="437">
        <f>IF(AA498="nd",+Z498,+Z498+AA498)</f>
        <v>0</v>
      </c>
      <c r="DD498" s="437">
        <f>IF(AC498="nd",+AB498,+AB498+AC498)</f>
        <v>0</v>
      </c>
      <c r="DE498" s="437">
        <f>IF(AE498="nd",+AD498,+AD498+AE498)</f>
        <v>0</v>
      </c>
      <c r="DF498" s="437">
        <f>IF(AG498="nd",+AF498,+AF498+AG498)</f>
        <v>0</v>
      </c>
      <c r="DG498" s="496">
        <f>IF(AI498="nd",+AH498,+AH498+AI498)</f>
        <v>0</v>
      </c>
      <c r="DH498" s="496">
        <f>IF(AL498="nd",+AK498,+AK498+AL498)</f>
        <v>0</v>
      </c>
      <c r="DI498" s="496">
        <f>IF(AN498="nd",+AM498,+AM498+AN498)</f>
        <v>0</v>
      </c>
      <c r="DJ498" s="496">
        <f>IF(AP498="nd",+AO498,+AO498+AP498)</f>
        <v>0</v>
      </c>
      <c r="DK498" s="437">
        <f>IF(AR498="nd",+AQ498,+AQ498+AR498)</f>
        <v>0</v>
      </c>
      <c r="DL498" s="633"/>
      <c r="DM498" s="633"/>
      <c r="DO498" s="447" t="e">
        <f t="shared" si="2386"/>
        <v>#VALUE!</v>
      </c>
      <c r="DP498" s="447" t="e">
        <f t="shared" si="2386"/>
        <v>#VALUE!</v>
      </c>
      <c r="DQ498" s="447" t="e">
        <f t="shared" si="2386"/>
        <v>#VALUE!</v>
      </c>
      <c r="DR498" s="447" t="e">
        <f t="shared" si="2386"/>
        <v>#VALUE!</v>
      </c>
      <c r="DS498" s="447" t="e">
        <f t="shared" si="2387"/>
        <v>#VALUE!</v>
      </c>
      <c r="DT498" s="447" t="e">
        <f t="shared" si="2388"/>
        <v>#VALUE!</v>
      </c>
      <c r="DU498" s="447" t="e">
        <f t="shared" si="2388"/>
        <v>#VALUE!</v>
      </c>
      <c r="DV498" s="447" t="e">
        <f t="shared" si="2388"/>
        <v>#VALUE!</v>
      </c>
      <c r="DW498" s="447" t="e">
        <f t="shared" si="2388"/>
        <v>#VALUE!</v>
      </c>
      <c r="DX498" s="447" t="e">
        <f t="shared" si="2389"/>
        <v>#VALUE!</v>
      </c>
      <c r="DY498" s="447" t="e">
        <f t="shared" si="2390"/>
        <v>#VALUE!</v>
      </c>
      <c r="DZ498" s="447" t="e">
        <f t="shared" si="2390"/>
        <v>#VALUE!</v>
      </c>
      <c r="EA498" s="447" t="e">
        <f t="shared" si="2390"/>
        <v>#VALUE!</v>
      </c>
      <c r="EB498" s="447" t="e">
        <f t="shared" si="2391"/>
        <v>#VALUE!</v>
      </c>
      <c r="EC498" s="447" t="e">
        <f t="shared" si="2392"/>
        <v>#VALUE!</v>
      </c>
      <c r="ED498" s="447" t="e">
        <f t="shared" si="2393"/>
        <v>#VALUE!</v>
      </c>
      <c r="EE498" s="240" t="e">
        <f t="shared" si="2393"/>
        <v>#VALUE!</v>
      </c>
    </row>
    <row r="499" spans="1:135" ht="17.25" thickBot="1">
      <c r="D499" s="222" t="s">
        <v>1180</v>
      </c>
      <c r="E499" s="216" t="s">
        <v>1043</v>
      </c>
      <c r="F499" s="222" t="s">
        <v>1100</v>
      </c>
      <c r="G499" s="411" t="s">
        <v>1658</v>
      </c>
      <c r="H499" s="225"/>
      <c r="I499" s="226"/>
      <c r="J499" s="226"/>
      <c r="K499" s="226"/>
      <c r="L499" s="239"/>
      <c r="M499" s="252"/>
      <c r="N499" s="239"/>
      <c r="O499" s="242"/>
      <c r="P499" s="239"/>
      <c r="Q499" s="242"/>
      <c r="R499" s="476"/>
      <c r="S499" s="587"/>
      <c r="T499" s="361"/>
      <c r="U499" s="361"/>
      <c r="V499" s="747"/>
      <c r="W499" s="748"/>
      <c r="X499" s="476"/>
      <c r="Y499" s="587"/>
      <c r="Z499" s="476"/>
      <c r="AA499" s="587"/>
      <c r="AB499" s="361"/>
      <c r="AC499" s="361"/>
      <c r="AD499" s="361"/>
      <c r="AE499" s="463"/>
      <c r="AF499" s="476"/>
      <c r="AG499" s="587"/>
      <c r="AH499" s="476"/>
      <c r="AI499" s="459"/>
      <c r="AJ499" s="322"/>
      <c r="AK499" s="239"/>
      <c r="AL499" s="401"/>
      <c r="AM499" s="523"/>
      <c r="AN499" s="541"/>
      <c r="AO499" s="226"/>
      <c r="AP499" s="263"/>
      <c r="AQ499" s="239"/>
      <c r="AR499" s="401"/>
      <c r="AS499" s="337">
        <v>0</v>
      </c>
      <c r="AT499" s="338">
        <v>0</v>
      </c>
      <c r="AU499" s="337">
        <v>0</v>
      </c>
      <c r="AV499" s="338">
        <v>0</v>
      </c>
      <c r="AW499" s="337">
        <v>6</v>
      </c>
      <c r="AX499" s="337">
        <v>0</v>
      </c>
      <c r="AY499" s="241">
        <v>0</v>
      </c>
      <c r="AZ499" s="242" t="s">
        <v>1823</v>
      </c>
      <c r="BA499" s="241">
        <f t="shared" si="2410"/>
        <v>0</v>
      </c>
      <c r="BB499" s="242" t="s">
        <v>1823</v>
      </c>
      <c r="BC499" s="241">
        <f t="shared" si="2411"/>
        <v>0</v>
      </c>
      <c r="BD499" s="242" t="s">
        <v>1823</v>
      </c>
      <c r="BE499" s="241">
        <f t="shared" si="2412"/>
        <v>0</v>
      </c>
      <c r="BF499" s="242" t="s">
        <v>1823</v>
      </c>
      <c r="BG499" s="241">
        <f t="shared" si="2413"/>
        <v>0</v>
      </c>
      <c r="BH499" s="242" t="s">
        <v>1823</v>
      </c>
      <c r="BI499" s="241">
        <f t="shared" si="2414"/>
        <v>0</v>
      </c>
      <c r="BJ499" s="242" t="s">
        <v>1823</v>
      </c>
      <c r="BK499" s="241">
        <f t="shared" si="2415"/>
        <v>0</v>
      </c>
      <c r="BL499" s="242" t="s">
        <v>1823</v>
      </c>
      <c r="BM499" s="337">
        <v>0</v>
      </c>
      <c r="BN499" s="337">
        <v>0</v>
      </c>
      <c r="BO499" s="323"/>
      <c r="BP499" s="324"/>
      <c r="BQ499" s="325"/>
      <c r="BR499" s="324"/>
      <c r="BS499" s="325"/>
      <c r="BT499" s="324"/>
      <c r="BU499" s="325"/>
      <c r="BV499" s="324"/>
      <c r="BW499" s="325"/>
      <c r="BX499" s="324"/>
      <c r="BY499" s="325"/>
      <c r="BZ499" s="324"/>
      <c r="CA499" s="325"/>
      <c r="CB499" s="236"/>
      <c r="CC499" s="238"/>
      <c r="CD499" s="238"/>
      <c r="CQ499" s="240"/>
      <c r="CT499" s="437"/>
      <c r="CU499" s="437"/>
      <c r="CV499" s="437"/>
      <c r="CW499" s="437"/>
      <c r="CX499" s="437"/>
      <c r="CY499" s="437"/>
      <c r="CZ499" s="437"/>
      <c r="DA499" s="437"/>
      <c r="DB499" s="437"/>
      <c r="DC499" s="437"/>
      <c r="DD499" s="437"/>
      <c r="DE499" s="437"/>
      <c r="DF499" s="437"/>
      <c r="DG499" s="496"/>
      <c r="DH499" s="496"/>
      <c r="DI499" s="496"/>
      <c r="DJ499" s="496"/>
      <c r="DK499" s="437"/>
      <c r="DL499" s="633"/>
      <c r="DM499" s="633"/>
      <c r="DO499" s="447"/>
      <c r="DP499" s="447"/>
      <c r="DQ499" s="447"/>
      <c r="DR499" s="447"/>
      <c r="DS499" s="447"/>
      <c r="DT499" s="447"/>
      <c r="DU499" s="447"/>
      <c r="DV499" s="447"/>
      <c r="DW499" s="447"/>
      <c r="DX499" s="447"/>
      <c r="DY499" s="447"/>
      <c r="DZ499" s="447"/>
      <c r="EA499" s="447"/>
      <c r="EB499" s="447"/>
      <c r="EC499" s="447"/>
      <c r="ED499" s="447"/>
      <c r="EE499" s="240"/>
    </row>
    <row r="500" spans="1:135" ht="17.25" thickBot="1">
      <c r="A500" s="51" t="s">
        <v>1496</v>
      </c>
      <c r="C500" s="51" t="s">
        <v>1496</v>
      </c>
      <c r="D500" s="222" t="s">
        <v>935</v>
      </c>
      <c r="E500" s="216" t="s">
        <v>1043</v>
      </c>
      <c r="F500" s="222" t="s">
        <v>1100</v>
      </c>
      <c r="G500" s="728" t="s">
        <v>1542</v>
      </c>
      <c r="H500" s="788">
        <v>23</v>
      </c>
      <c r="I500" s="790">
        <v>45</v>
      </c>
      <c r="J500" s="791"/>
      <c r="K500" s="844">
        <v>45</v>
      </c>
      <c r="L500" s="786">
        <v>35</v>
      </c>
      <c r="M500" s="782">
        <v>12</v>
      </c>
      <c r="N500" s="783"/>
      <c r="O500" s="784"/>
      <c r="P500" s="783"/>
      <c r="Q500" s="784"/>
      <c r="R500" s="800">
        <v>35</v>
      </c>
      <c r="S500" s="845">
        <v>45</v>
      </c>
      <c r="T500" s="802">
        <v>35</v>
      </c>
      <c r="U500" s="845">
        <v>45</v>
      </c>
      <c r="V500" s="803">
        <v>35</v>
      </c>
      <c r="W500" s="789">
        <v>45</v>
      </c>
      <c r="X500" s="803">
        <v>35</v>
      </c>
      <c r="Y500" s="789">
        <v>45</v>
      </c>
      <c r="Z500" s="802">
        <v>35</v>
      </c>
      <c r="AA500" s="845">
        <v>45</v>
      </c>
      <c r="AB500" s="803">
        <v>35</v>
      </c>
      <c r="AC500" s="789">
        <v>45</v>
      </c>
      <c r="AD500" s="802">
        <v>35</v>
      </c>
      <c r="AE500" s="845">
        <v>45</v>
      </c>
      <c r="AF500" s="796"/>
      <c r="AG500" s="804"/>
      <c r="AH500" s="796"/>
      <c r="AI500" s="805"/>
      <c r="AJ500" s="322"/>
      <c r="AK500" s="657"/>
      <c r="AL500" s="665"/>
      <c r="AM500" s="657"/>
      <c r="AN500" s="665"/>
      <c r="AO500" s="729">
        <v>29</v>
      </c>
      <c r="AP500" s="730">
        <v>45</v>
      </c>
      <c r="AQ500" s="729">
        <v>35</v>
      </c>
      <c r="AR500" s="730">
        <v>45</v>
      </c>
      <c r="AS500" s="729">
        <v>35</v>
      </c>
      <c r="AT500" s="730">
        <v>45</v>
      </c>
      <c r="AU500" s="848">
        <v>28</v>
      </c>
      <c r="AV500" s="849">
        <v>44</v>
      </c>
      <c r="AW500" s="951">
        <f>35-SUM(AW488:AW499)</f>
        <v>-1</v>
      </c>
      <c r="AX500" s="951">
        <f>45-SUM(AX488:AX499)</f>
        <v>42</v>
      </c>
      <c r="AY500" s="729">
        <v>35</v>
      </c>
      <c r="AZ500" s="730">
        <v>45</v>
      </c>
      <c r="BA500" s="729">
        <v>35</v>
      </c>
      <c r="BB500" s="730">
        <v>45</v>
      </c>
      <c r="BC500" s="729">
        <v>35</v>
      </c>
      <c r="BD500" s="730">
        <v>45</v>
      </c>
      <c r="BE500" s="729">
        <v>35</v>
      </c>
      <c r="BF500" s="730">
        <v>45</v>
      </c>
      <c r="BG500" s="729">
        <v>35</v>
      </c>
      <c r="BH500" s="730">
        <v>45</v>
      </c>
      <c r="BI500" s="729">
        <v>35</v>
      </c>
      <c r="BJ500" s="730">
        <v>45</v>
      </c>
      <c r="BK500" s="729">
        <v>35</v>
      </c>
      <c r="BL500" s="730">
        <v>45</v>
      </c>
      <c r="BM500" s="951">
        <f>35-SUM(BM488:BM499)</f>
        <v>-8</v>
      </c>
      <c r="BN500" s="951">
        <f>45-SUM(BN488:BN499)</f>
        <v>-6</v>
      </c>
      <c r="BO500" s="323"/>
      <c r="BP500" s="324"/>
      <c r="BQ500" s="325"/>
      <c r="BR500" s="324"/>
      <c r="BS500" s="325"/>
      <c r="BT500" s="324"/>
      <c r="BU500" s="325"/>
      <c r="BV500" s="324"/>
      <c r="BW500" s="325"/>
      <c r="BX500" s="324"/>
      <c r="BY500" s="325"/>
      <c r="BZ500" s="324"/>
      <c r="CA500" s="325"/>
      <c r="CB500" s="236"/>
      <c r="CC500" s="238"/>
      <c r="CD500" s="238"/>
      <c r="CQ500" s="240"/>
      <c r="CT500" s="437">
        <f>IF(I500="nd",+H500,+H500+I500)</f>
        <v>68</v>
      </c>
      <c r="CU500" s="437">
        <f>IF(K500="nd",+J500,+J500+K500)</f>
        <v>45</v>
      </c>
      <c r="CV500" s="437">
        <f>IF(M500="nd",+L500,+L500+M500)</f>
        <v>47</v>
      </c>
      <c r="CW500" s="437">
        <f>IF(O500="nd",+N500,+N500+O500)</f>
        <v>0</v>
      </c>
      <c r="CX500" s="437">
        <f>IF(Q500="nd",+P500,+P500+Q500)</f>
        <v>0</v>
      </c>
      <c r="CY500" s="437">
        <f>IF(S500="nd",+R500,+R500+S500)</f>
        <v>80</v>
      </c>
      <c r="CZ500" s="437">
        <f>IF(U500="nd",+T500,+T500+U500)</f>
        <v>80</v>
      </c>
      <c r="DA500" s="437">
        <f>IF(W500="nd",+V500,+V500+W500)</f>
        <v>80</v>
      </c>
      <c r="DB500" s="437">
        <f>IF(Y500="nd",+X500,+X500+Y500)</f>
        <v>80</v>
      </c>
      <c r="DC500" s="437">
        <f>IF(AA500="nd",+Z500,+Z500+AA500)</f>
        <v>80</v>
      </c>
      <c r="DD500" s="437">
        <f>IF(AC500="nd",+AB500,+AB500+AC500)</f>
        <v>80</v>
      </c>
      <c r="DE500" s="437">
        <f t="shared" ref="DE500:DE532" si="2416">IF(AE500="nd",+AD500,+AD500+AE500)</f>
        <v>80</v>
      </c>
      <c r="DF500" s="437">
        <f>IF(AG500="nd",+AF500,+AF500+AG500)</f>
        <v>0</v>
      </c>
      <c r="DG500" s="496">
        <f t="shared" ref="DG500:DG519" si="2417">IF(AI500="nd",+AH500,+AH500+AI500)</f>
        <v>0</v>
      </c>
      <c r="DH500" s="496">
        <f>IF(AL500="nd",+AK500,+AK500+AL500)</f>
        <v>0</v>
      </c>
      <c r="DI500" s="496">
        <f t="shared" ref="DI500:DI519" si="2418">IF(AN500="nd",+AM500,+AM500+AN500)</f>
        <v>0</v>
      </c>
      <c r="DJ500" s="496">
        <f>IF(AP500="nd",+AO500,+AO500+AP500)</f>
        <v>74</v>
      </c>
      <c r="DK500" s="437">
        <f>IF(AR500="nd",+AQ500,+AQ500+AR500)</f>
        <v>80</v>
      </c>
      <c r="DL500" s="633"/>
      <c r="DM500" s="633"/>
      <c r="DN500" s="51" t="s">
        <v>1498</v>
      </c>
      <c r="DO500" s="447" t="e">
        <f>+CV500-CU500+DO498</f>
        <v>#VALUE!</v>
      </c>
      <c r="DP500" s="447" t="e">
        <f>+CW500-CV500+DP498</f>
        <v>#VALUE!</v>
      </c>
      <c r="DQ500" s="447" t="e">
        <f>+CX500-CW500+DQ498</f>
        <v>#VALUE!</v>
      </c>
      <c r="DR500" s="447" t="e">
        <f>+CY500-CX500+DR498</f>
        <v>#VALUE!</v>
      </c>
      <c r="DS500" s="447" t="e">
        <f>+CY500-CW500+DS498</f>
        <v>#VALUE!</v>
      </c>
      <c r="DT500" s="447" t="e">
        <f>+CZ500-CY500+DT498</f>
        <v>#VALUE!</v>
      </c>
      <c r="DU500" s="447" t="e">
        <f>+DA500-CZ500+DU498</f>
        <v>#VALUE!</v>
      </c>
      <c r="DV500" s="447" t="e">
        <f>+DB500-DA500+DV498</f>
        <v>#VALUE!</v>
      </c>
      <c r="DW500" s="447" t="e">
        <f>+DC500-DB500+DW498</f>
        <v>#VALUE!</v>
      </c>
      <c r="DX500" s="447" t="e">
        <f>+DD500-DB500+DX498</f>
        <v>#VALUE!</v>
      </c>
      <c r="DY500" s="447" t="e">
        <f>+DE500-DD500+DY498</f>
        <v>#VALUE!</v>
      </c>
      <c r="DZ500" s="447" t="e">
        <f>+DF500-DE500+DZ498</f>
        <v>#VALUE!</v>
      </c>
      <c r="EA500" s="447" t="e">
        <f>+DG500-DF500+EA498</f>
        <v>#VALUE!</v>
      </c>
      <c r="EB500" s="447" t="e">
        <f>+DH500-DI500+EB498</f>
        <v>#VALUE!</v>
      </c>
      <c r="EC500" s="447" t="e">
        <f>+DI500-DG500+EC498</f>
        <v>#VALUE!</v>
      </c>
      <c r="ED500" s="447" t="e">
        <f>+DJ500-DI500+ED498</f>
        <v>#VALUE!</v>
      </c>
      <c r="EE500" s="240" t="e">
        <f>+DK500-DJ500+EE498</f>
        <v>#VALUE!</v>
      </c>
    </row>
    <row r="501" spans="1:135" ht="16.5">
      <c r="A501" s="51" t="s">
        <v>1472</v>
      </c>
      <c r="B501" s="216" t="s">
        <v>31</v>
      </c>
      <c r="D501" s="216" t="s">
        <v>409</v>
      </c>
      <c r="E501" s="216" t="s">
        <v>1040</v>
      </c>
      <c r="F501" s="216" t="s">
        <v>1097</v>
      </c>
      <c r="G501" s="411" t="s">
        <v>135</v>
      </c>
      <c r="H501" s="364">
        <f>+J501</f>
        <v>0</v>
      </c>
      <c r="I501" s="252" t="s">
        <v>1823</v>
      </c>
      <c r="J501" s="523">
        <v>0</v>
      </c>
      <c r="K501" s="524">
        <v>0</v>
      </c>
      <c r="L501" s="364">
        <f>+N501</f>
        <v>0</v>
      </c>
      <c r="M501" s="252" t="s">
        <v>1823</v>
      </c>
      <c r="N501" s="523">
        <v>0</v>
      </c>
      <c r="O501" s="524">
        <v>0</v>
      </c>
      <c r="P501" s="565">
        <f>+R501</f>
        <v>3</v>
      </c>
      <c r="Q501" s="561" t="s">
        <v>1823</v>
      </c>
      <c r="R501" s="225">
        <v>3</v>
      </c>
      <c r="S501" s="227">
        <v>0</v>
      </c>
      <c r="T501" s="226">
        <v>5</v>
      </c>
      <c r="U501" s="264">
        <v>0</v>
      </c>
      <c r="V501" s="226">
        <v>5</v>
      </c>
      <c r="W501" s="264">
        <v>0</v>
      </c>
      <c r="X501" s="364">
        <f>+V501</f>
        <v>5</v>
      </c>
      <c r="Y501" s="242" t="s">
        <v>1823</v>
      </c>
      <c r="Z501" s="226">
        <v>6</v>
      </c>
      <c r="AA501" s="264">
        <v>0</v>
      </c>
      <c r="AB501" s="565">
        <f>+Z501</f>
        <v>6</v>
      </c>
      <c r="AC501" s="559" t="s">
        <v>1823</v>
      </c>
      <c r="AD501" s="263">
        <v>5</v>
      </c>
      <c r="AE501" s="264">
        <v>0</v>
      </c>
      <c r="AF501" s="719">
        <f>+AD501</f>
        <v>5</v>
      </c>
      <c r="AG501" s="443" t="s">
        <v>1823</v>
      </c>
      <c r="AH501" s="225">
        <v>0</v>
      </c>
      <c r="AI501" s="227">
        <v>0</v>
      </c>
      <c r="AJ501" s="354"/>
      <c r="AK501" s="308">
        <f t="shared" si="2361"/>
        <v>0</v>
      </c>
      <c r="AL501" s="259" t="s">
        <v>1823</v>
      </c>
      <c r="AM501" s="225">
        <v>0</v>
      </c>
      <c r="AN501" s="227">
        <v>0</v>
      </c>
      <c r="AO501" s="372">
        <f t="shared" ref="AO501:AO517" si="2419">+AM501</f>
        <v>0</v>
      </c>
      <c r="AP501" s="259" t="s">
        <v>1823</v>
      </c>
      <c r="AQ501" s="308">
        <f t="shared" si="2338"/>
        <v>0</v>
      </c>
      <c r="AR501" s="259" t="s">
        <v>1823</v>
      </c>
      <c r="AS501" s="337">
        <v>0</v>
      </c>
      <c r="AT501" s="338">
        <v>0</v>
      </c>
      <c r="AU501" s="337">
        <v>0</v>
      </c>
      <c r="AV501" s="338">
        <v>0</v>
      </c>
      <c r="AW501" s="241">
        <f t="shared" ref="AW501" si="2420">+AY501</f>
        <v>0</v>
      </c>
      <c r="AX501" s="242" t="s">
        <v>1823</v>
      </c>
      <c r="AY501" s="241">
        <f t="shared" ref="AY501" si="2421">+BA501</f>
        <v>0</v>
      </c>
      <c r="AZ501" s="242" t="s">
        <v>1823</v>
      </c>
      <c r="BA501" s="241">
        <f t="shared" ref="BA501" si="2422">+BC501</f>
        <v>0</v>
      </c>
      <c r="BB501" s="242" t="s">
        <v>1823</v>
      </c>
      <c r="BC501" s="241">
        <f t="shared" ref="BC501" si="2423">+BE501</f>
        <v>0</v>
      </c>
      <c r="BD501" s="242" t="s">
        <v>1823</v>
      </c>
      <c r="BE501" s="241">
        <f t="shared" ref="BE501" si="2424">+BG501</f>
        <v>0</v>
      </c>
      <c r="BF501" s="242" t="s">
        <v>1823</v>
      </c>
      <c r="BG501" s="241">
        <f t="shared" ref="BG501" si="2425">+BI501</f>
        <v>0</v>
      </c>
      <c r="BH501" s="242" t="s">
        <v>1823</v>
      </c>
      <c r="BI501" s="337">
        <v>0</v>
      </c>
      <c r="BJ501" s="338">
        <v>0</v>
      </c>
      <c r="BK501" s="241">
        <f t="shared" ref="BK501:BK506" si="2426">+BI501</f>
        <v>0</v>
      </c>
      <c r="BL501" s="242" t="s">
        <v>1823</v>
      </c>
      <c r="BM501" s="337">
        <v>0</v>
      </c>
      <c r="BN501" s="337">
        <v>0</v>
      </c>
      <c r="BO501" s="356"/>
      <c r="BP501" s="324"/>
      <c r="BQ501" s="325"/>
      <c r="BR501" s="324"/>
      <c r="BS501" s="325"/>
      <c r="BT501" s="324"/>
      <c r="BU501" s="325"/>
      <c r="BV501" s="324"/>
      <c r="BW501" s="325"/>
      <c r="BX501" s="324"/>
      <c r="BY501" s="325"/>
      <c r="BZ501" s="324"/>
      <c r="CA501" s="325"/>
      <c r="CB501" s="236"/>
      <c r="CE501" s="226"/>
      <c r="CF501" s="227"/>
      <c r="CQ501" s="240">
        <f>MAX(H501:AI501)</f>
        <v>6</v>
      </c>
      <c r="CT501" s="437">
        <f>IF(I501="nd",+H501,+H501+I501)</f>
        <v>0</v>
      </c>
      <c r="CU501" s="437">
        <f>IF(K501="nd",+J501,+J501+K501)</f>
        <v>0</v>
      </c>
      <c r="CV501" s="437">
        <f>IF(M501="nd",+L501,+L501+M501)</f>
        <v>0</v>
      </c>
      <c r="CW501" s="437">
        <f>IF(O501="nd",+N501,+N501+O501)</f>
        <v>0</v>
      </c>
      <c r="CX501" s="437">
        <f>IF(Q501="nd",+P501,+P501+Q501)</f>
        <v>3</v>
      </c>
      <c r="CY501" s="437">
        <f>IF(S501="nd",+R501,+R501+S501)</f>
        <v>3</v>
      </c>
      <c r="CZ501" s="437">
        <f>IF(U501="nd",+T501,+T501+U501)</f>
        <v>5</v>
      </c>
      <c r="DA501" s="437">
        <f>IF(W501="nd",+V501,+V501+W501)</f>
        <v>5</v>
      </c>
      <c r="DB501" s="437">
        <f>IF(Y501="nd",+X501,+X501+Y501)</f>
        <v>5</v>
      </c>
      <c r="DC501" s="437">
        <f>IF(AA501="nd",+Z501,+Z501+AA501)</f>
        <v>6</v>
      </c>
      <c r="DD501" s="437">
        <f>IF(AC501="nd",+AB501,+AB501+AC501)</f>
        <v>6</v>
      </c>
      <c r="DE501" s="437">
        <f t="shared" si="2416"/>
        <v>5</v>
      </c>
      <c r="DF501" s="437">
        <f>IF(AG501="nd",+AF501,+AF501+AG501)</f>
        <v>5</v>
      </c>
      <c r="DG501" s="496">
        <f t="shared" si="2417"/>
        <v>0</v>
      </c>
      <c r="DH501" s="496">
        <f>IF(AL501="nd",+AK501,+AK501+AL501)</f>
        <v>0</v>
      </c>
      <c r="DI501" s="496">
        <f t="shared" si="2418"/>
        <v>0</v>
      </c>
      <c r="DJ501" s="496">
        <f>IF(AP501="nd",+AO501,+AO501+AP501)</f>
        <v>0</v>
      </c>
      <c r="DK501" s="437">
        <f>IF(AR501="nd",+AQ501,+AQ501+AR501)</f>
        <v>0</v>
      </c>
      <c r="DL501" s="633"/>
      <c r="DM501" s="633"/>
      <c r="DO501" s="447" t="e">
        <f>+CV501-CU501+DO487</f>
        <v>#VALUE!</v>
      </c>
      <c r="DP501" s="447" t="e">
        <f>+CW501-CV501+DP487</f>
        <v>#VALUE!</v>
      </c>
      <c r="DQ501" s="447" t="e">
        <f>+CX501-CW501+DQ487</f>
        <v>#VALUE!</v>
      </c>
      <c r="DR501" s="447" t="e">
        <f>+CY501-CX501+DR487</f>
        <v>#VALUE!</v>
      </c>
      <c r="DS501" s="447" t="e">
        <f>+CY501-CW501+DS487</f>
        <v>#VALUE!</v>
      </c>
      <c r="DT501" s="447" t="e">
        <f>+CZ501-CY501+DT487</f>
        <v>#VALUE!</v>
      </c>
      <c r="DU501" s="447" t="e">
        <f>+DA501-CZ501+DU487</f>
        <v>#VALUE!</v>
      </c>
      <c r="DV501" s="447" t="e">
        <f>+DB501-DA501+DV487</f>
        <v>#VALUE!</v>
      </c>
      <c r="DW501" s="447" t="e">
        <f>+DC501-DB501+DW487</f>
        <v>#VALUE!</v>
      </c>
      <c r="DX501" s="447" t="e">
        <f>+DD501-DB501+DX487</f>
        <v>#VALUE!</v>
      </c>
      <c r="DY501" s="447" t="e">
        <f>+DE501-DD501+DY487</f>
        <v>#REF!</v>
      </c>
      <c r="DZ501" s="447" t="e">
        <f>+DF501-DE501+DZ487</f>
        <v>#REF!</v>
      </c>
      <c r="EA501" s="447" t="e">
        <f>+DG501-DF501+EA487</f>
        <v>#VALUE!</v>
      </c>
      <c r="EB501" s="447" t="e">
        <f>+DH501-DI501+EB487</f>
        <v>#REF!</v>
      </c>
      <c r="EC501" s="447" t="e">
        <f>+DI501-DG501+EC487</f>
        <v>#VALUE!</v>
      </c>
      <c r="ED501" s="447" t="e">
        <f>+DJ501-DI501+ED487</f>
        <v>#VALUE!</v>
      </c>
      <c r="EE501" s="240" t="e">
        <f>+DK501-DJ501+EE487</f>
        <v>#VALUE!</v>
      </c>
    </row>
    <row r="502" spans="1:135" ht="16.5">
      <c r="A502" s="51"/>
      <c r="D502" s="216" t="s">
        <v>409</v>
      </c>
      <c r="E502" s="216" t="s">
        <v>1040</v>
      </c>
      <c r="F502" s="216" t="s">
        <v>1097</v>
      </c>
      <c r="G502" s="411" t="s">
        <v>1718</v>
      </c>
      <c r="H502" s="364"/>
      <c r="I502" s="252"/>
      <c r="J502" s="523"/>
      <c r="K502" s="524"/>
      <c r="L502" s="364"/>
      <c r="M502" s="252"/>
      <c r="N502" s="523"/>
      <c r="O502" s="524"/>
      <c r="P502" s="565"/>
      <c r="Q502" s="561"/>
      <c r="R502" s="225"/>
      <c r="S502" s="227"/>
      <c r="T502" s="226"/>
      <c r="U502" s="264"/>
      <c r="V502" s="226"/>
      <c r="W502" s="264"/>
      <c r="X502" s="364"/>
      <c r="Y502" s="242"/>
      <c r="Z502" s="226"/>
      <c r="AA502" s="264"/>
      <c r="AB502" s="364">
        <f t="shared" ref="AB502" si="2427">+AD502</f>
        <v>0</v>
      </c>
      <c r="AC502" s="242" t="s">
        <v>1823</v>
      </c>
      <c r="AD502" s="263">
        <v>0</v>
      </c>
      <c r="AE502" s="264">
        <v>0</v>
      </c>
      <c r="AF502" s="372">
        <v>0</v>
      </c>
      <c r="AG502" s="259" t="s">
        <v>1823</v>
      </c>
      <c r="AH502" s="225">
        <v>0</v>
      </c>
      <c r="AI502" s="227">
        <v>0</v>
      </c>
      <c r="AJ502" s="354"/>
      <c r="AK502" s="308">
        <f t="shared" ref="AK502" si="2428">+AH502</f>
        <v>0</v>
      </c>
      <c r="AL502" s="259" t="s">
        <v>1823</v>
      </c>
      <c r="AM502" s="225">
        <v>0</v>
      </c>
      <c r="AN502" s="227">
        <v>0</v>
      </c>
      <c r="AO502" s="372">
        <f t="shared" ref="AO502" si="2429">+AM502</f>
        <v>0</v>
      </c>
      <c r="AP502" s="259" t="s">
        <v>1823</v>
      </c>
      <c r="AQ502" s="308">
        <f t="shared" ref="AQ502" si="2430">+AO502</f>
        <v>0</v>
      </c>
      <c r="AR502" s="259" t="s">
        <v>1823</v>
      </c>
      <c r="AS502" s="1027">
        <v>3</v>
      </c>
      <c r="AT502" s="326">
        <v>0</v>
      </c>
      <c r="AU502" s="337">
        <v>1</v>
      </c>
      <c r="AV502" s="338">
        <v>0</v>
      </c>
      <c r="AW502" s="241">
        <f t="shared" ref="AW502" si="2431">+AY502</f>
        <v>2</v>
      </c>
      <c r="AX502" s="242" t="s">
        <v>1823</v>
      </c>
      <c r="AY502" s="241">
        <f t="shared" ref="AY502" si="2432">+BA502</f>
        <v>2</v>
      </c>
      <c r="AZ502" s="242" t="s">
        <v>1823</v>
      </c>
      <c r="BA502" s="241">
        <f t="shared" ref="BA502" si="2433">+BC502</f>
        <v>2</v>
      </c>
      <c r="BB502" s="242" t="s">
        <v>1823</v>
      </c>
      <c r="BC502" s="241">
        <f t="shared" ref="BC502" si="2434">+BE502</f>
        <v>2</v>
      </c>
      <c r="BD502" s="242" t="s">
        <v>1823</v>
      </c>
      <c r="BE502" s="241">
        <f t="shared" ref="BE502" si="2435">+BG502</f>
        <v>2</v>
      </c>
      <c r="BF502" s="242" t="s">
        <v>1823</v>
      </c>
      <c r="BG502" s="241">
        <f t="shared" ref="BG502" si="2436">+BI502</f>
        <v>2</v>
      </c>
      <c r="BH502" s="242" t="s">
        <v>1823</v>
      </c>
      <c r="BI502" s="337">
        <v>2</v>
      </c>
      <c r="BJ502" s="338">
        <v>0</v>
      </c>
      <c r="BK502" s="241">
        <f t="shared" si="2426"/>
        <v>2</v>
      </c>
      <c r="BL502" s="242" t="s">
        <v>1823</v>
      </c>
      <c r="BM502" s="337">
        <v>2</v>
      </c>
      <c r="BN502" s="337">
        <v>0</v>
      </c>
      <c r="BO502" s="356"/>
      <c r="BP502" s="324"/>
      <c r="BQ502" s="325"/>
      <c r="BR502" s="324"/>
      <c r="BS502" s="325"/>
      <c r="BT502" s="324"/>
      <c r="BU502" s="325"/>
      <c r="BV502" s="324"/>
      <c r="BW502" s="325"/>
      <c r="BX502" s="324"/>
      <c r="BY502" s="325"/>
      <c r="BZ502" s="324"/>
      <c r="CA502" s="325"/>
      <c r="CB502" s="236"/>
      <c r="CE502" s="226"/>
      <c r="CF502" s="227"/>
      <c r="CQ502" s="240"/>
      <c r="CT502" s="437"/>
      <c r="CU502" s="437"/>
      <c r="CV502" s="437"/>
      <c r="CW502" s="437"/>
      <c r="CX502" s="437"/>
      <c r="CY502" s="437"/>
      <c r="CZ502" s="437"/>
      <c r="DA502" s="437"/>
      <c r="DB502" s="437"/>
      <c r="DC502" s="437"/>
      <c r="DD502" s="437"/>
      <c r="DE502" s="437">
        <f t="shared" si="2416"/>
        <v>0</v>
      </c>
      <c r="DF502" s="437"/>
      <c r="DG502" s="496">
        <f t="shared" si="2417"/>
        <v>0</v>
      </c>
      <c r="DH502" s="496"/>
      <c r="DI502" s="496">
        <f t="shared" si="2418"/>
        <v>0</v>
      </c>
      <c r="DJ502" s="496"/>
      <c r="DK502" s="437"/>
      <c r="DL502" s="633"/>
      <c r="DM502" s="633"/>
      <c r="DO502" s="447"/>
      <c r="DP502" s="447"/>
      <c r="DQ502" s="447"/>
      <c r="DR502" s="447"/>
      <c r="DS502" s="447"/>
      <c r="DT502" s="447"/>
      <c r="DU502" s="447"/>
      <c r="DV502" s="447"/>
      <c r="DW502" s="447"/>
      <c r="DX502" s="447"/>
      <c r="DY502" s="447"/>
      <c r="DZ502" s="447"/>
      <c r="EA502" s="447"/>
      <c r="EB502" s="447"/>
      <c r="EC502" s="447"/>
      <c r="ED502" s="447"/>
      <c r="EE502" s="240"/>
    </row>
    <row r="503" spans="1:135" ht="16.5">
      <c r="A503" s="51" t="s">
        <v>1227</v>
      </c>
      <c r="B503" s="216" t="s">
        <v>31</v>
      </c>
      <c r="D503" s="216" t="s">
        <v>409</v>
      </c>
      <c r="E503" s="216" t="s">
        <v>1042</v>
      </c>
      <c r="F503" s="216" t="s">
        <v>1106</v>
      </c>
      <c r="G503" s="411" t="s">
        <v>1330</v>
      </c>
      <c r="H503" s="558">
        <f>+J503</f>
        <v>1</v>
      </c>
      <c r="I503" s="558">
        <f>+K503</f>
        <v>1</v>
      </c>
      <c r="J503" s="523">
        <v>1</v>
      </c>
      <c r="K503" s="524">
        <v>1</v>
      </c>
      <c r="L503" s="558">
        <f>+J503</f>
        <v>1</v>
      </c>
      <c r="M503" s="558">
        <f>+K503</f>
        <v>1</v>
      </c>
      <c r="N503" s="523">
        <v>0</v>
      </c>
      <c r="O503" s="524">
        <v>0</v>
      </c>
      <c r="P503" s="239">
        <f>+N503</f>
        <v>0</v>
      </c>
      <c r="Q503" s="252" t="s">
        <v>1823</v>
      </c>
      <c r="R503" s="225">
        <v>0</v>
      </c>
      <c r="S503" s="227">
        <v>0</v>
      </c>
      <c r="T503" s="225">
        <v>0</v>
      </c>
      <c r="U503" s="227">
        <v>0</v>
      </c>
      <c r="V503" s="225">
        <v>0</v>
      </c>
      <c r="W503" s="227">
        <v>0</v>
      </c>
      <c r="X503" s="372">
        <v>0</v>
      </c>
      <c r="Y503" s="259" t="s">
        <v>1823</v>
      </c>
      <c r="Z503" s="372">
        <v>0</v>
      </c>
      <c r="AA503" s="259" t="s">
        <v>1823</v>
      </c>
      <c r="AB503" s="3">
        <f t="shared" si="2354"/>
        <v>0</v>
      </c>
      <c r="AC503" s="129">
        <v>0</v>
      </c>
      <c r="AD503" s="263">
        <v>0</v>
      </c>
      <c r="AE503" s="264">
        <v>0</v>
      </c>
      <c r="AF503" s="372">
        <v>0</v>
      </c>
      <c r="AG503" s="259" t="s">
        <v>1823</v>
      </c>
      <c r="AH503" s="225">
        <v>0</v>
      </c>
      <c r="AI503" s="227">
        <v>0</v>
      </c>
      <c r="AJ503" s="354"/>
      <c r="AK503" s="308">
        <f>+AI503</f>
        <v>0</v>
      </c>
      <c r="AL503" s="259" t="s">
        <v>1823</v>
      </c>
      <c r="AM503" s="225">
        <v>0</v>
      </c>
      <c r="AN503" s="227">
        <v>0</v>
      </c>
      <c r="AO503" s="372">
        <f t="shared" si="2419"/>
        <v>0</v>
      </c>
      <c r="AP503" s="259" t="s">
        <v>1823</v>
      </c>
      <c r="AQ503" s="308">
        <f t="shared" si="2338"/>
        <v>0</v>
      </c>
      <c r="AR503" s="259" t="s">
        <v>1823</v>
      </c>
      <c r="AS503" s="337">
        <v>0</v>
      </c>
      <c r="AT503" s="338">
        <v>0</v>
      </c>
      <c r="AU503" s="337">
        <v>0</v>
      </c>
      <c r="AV503" s="338">
        <v>0</v>
      </c>
      <c r="AW503" s="241">
        <f t="shared" ref="AW503:AW508" si="2437">+AY503</f>
        <v>0</v>
      </c>
      <c r="AX503" s="242" t="s">
        <v>1823</v>
      </c>
      <c r="AY503" s="241">
        <f t="shared" ref="AY503:AY508" si="2438">+BA503</f>
        <v>0</v>
      </c>
      <c r="AZ503" s="242" t="s">
        <v>1823</v>
      </c>
      <c r="BA503" s="241">
        <f t="shared" ref="BA503:BA508" si="2439">+BC503</f>
        <v>0</v>
      </c>
      <c r="BB503" s="242" t="s">
        <v>1823</v>
      </c>
      <c r="BC503" s="241">
        <f t="shared" ref="BC503:BC508" si="2440">+BE503</f>
        <v>0</v>
      </c>
      <c r="BD503" s="242" t="s">
        <v>1823</v>
      </c>
      <c r="BE503" s="241">
        <f t="shared" ref="BE503:BE508" si="2441">+BG503</f>
        <v>0</v>
      </c>
      <c r="BF503" s="242" t="s">
        <v>1823</v>
      </c>
      <c r="BG503" s="241">
        <f t="shared" ref="BG503:BG508" si="2442">+BI503</f>
        <v>0</v>
      </c>
      <c r="BH503" s="242" t="s">
        <v>1823</v>
      </c>
      <c r="BI503" s="337">
        <v>0</v>
      </c>
      <c r="BJ503" s="338">
        <v>0</v>
      </c>
      <c r="BK503" s="241">
        <f t="shared" si="2426"/>
        <v>0</v>
      </c>
      <c r="BL503" s="242" t="s">
        <v>1823</v>
      </c>
      <c r="BM503" s="337">
        <v>0</v>
      </c>
      <c r="BN503" s="337">
        <v>0</v>
      </c>
      <c r="BO503" s="356"/>
      <c r="BP503" s="324"/>
      <c r="BQ503" s="325"/>
      <c r="BR503" s="324"/>
      <c r="BS503" s="325"/>
      <c r="BT503" s="324"/>
      <c r="BU503" s="325"/>
      <c r="BV503" s="324"/>
      <c r="BW503" s="325"/>
      <c r="BX503" s="324"/>
      <c r="BY503" s="325"/>
      <c r="BZ503" s="324"/>
      <c r="CA503" s="325"/>
      <c r="CB503" s="236"/>
      <c r="CE503" s="226"/>
      <c r="CF503" s="227"/>
      <c r="CT503" s="437">
        <f t="shared" ref="CT503:CT540" si="2443">IF(I503="nd",+H503,+H503+I503)</f>
        <v>2</v>
      </c>
      <c r="CU503" s="437">
        <f t="shared" ref="CU503:CU535" si="2444">IF(K503="nd",+J503,+J503+K503)</f>
        <v>2</v>
      </c>
      <c r="CV503" s="437">
        <f>IF(M503="nd",+L503,+L503+M503)</f>
        <v>2</v>
      </c>
      <c r="CW503" s="437">
        <f t="shared" ref="CW503:CW540" si="2445">IF(O503="nd",+N503,+N503+O503)</f>
        <v>0</v>
      </c>
      <c r="CX503" s="437">
        <f t="shared" ref="CX503:CX508" si="2446">IF(Q503="nd",+P503,+P503+Q503)</f>
        <v>0</v>
      </c>
      <c r="CY503" s="437">
        <f t="shared" ref="CY503:CY535" si="2447">IF(S503="nd",+R503,+R503+S503)</f>
        <v>0</v>
      </c>
      <c r="CZ503" s="437">
        <f t="shared" ref="CZ503:CZ528" si="2448">IF(U503="nd",+T503,+T503+U503)</f>
        <v>0</v>
      </c>
      <c r="DA503" s="437">
        <f t="shared" ref="DA503:DA535" si="2449">IF(W503="nd",+V503,+V503+W503)</f>
        <v>0</v>
      </c>
      <c r="DB503" s="437">
        <f t="shared" ref="DB503:DB508" si="2450">IF(Y503="nd",+X503,+X503+Y503)</f>
        <v>0</v>
      </c>
      <c r="DC503" s="437">
        <f t="shared" ref="DC503:DC528" si="2451">IF(AA503="nd",+Z503,+Z503+AA503)</f>
        <v>0</v>
      </c>
      <c r="DD503" s="437">
        <f t="shared" ref="DD503:DD508" si="2452">IF(AC503="nd",+AB503,+AB503+AC503)</f>
        <v>0</v>
      </c>
      <c r="DE503" s="437">
        <f t="shared" si="2416"/>
        <v>0</v>
      </c>
      <c r="DF503" s="437">
        <f t="shared" ref="DF503:DF508" si="2453">IF(AG503="nd",+AF503,+AF503+AG503)</f>
        <v>0</v>
      </c>
      <c r="DG503" s="496">
        <f t="shared" si="2417"/>
        <v>0</v>
      </c>
      <c r="DH503" s="496">
        <f t="shared" ref="DH503:DH508" si="2454">IF(AL503="nd",+AK503,+AK503+AL503)</f>
        <v>0</v>
      </c>
      <c r="DI503" s="496">
        <f t="shared" si="2418"/>
        <v>0</v>
      </c>
      <c r="DJ503" s="496">
        <f t="shared" ref="DJ503:DJ508" si="2455">IF(AP503="nd",+AO503,+AO503+AP503)</f>
        <v>0</v>
      </c>
      <c r="DK503" s="437">
        <f t="shared" ref="DK503:DK508" si="2456">IF(AR503="nd",+AQ503,+AQ503+AR503)</f>
        <v>0</v>
      </c>
      <c r="DL503" s="633"/>
      <c r="DM503" s="633"/>
      <c r="DO503" s="447" t="e">
        <f>+CV503-CU503+DO501</f>
        <v>#VALUE!</v>
      </c>
      <c r="DP503" s="447" t="e">
        <f>+CW503-CV503+DP501</f>
        <v>#VALUE!</v>
      </c>
      <c r="DQ503" s="447" t="e">
        <f>+CX503-CW503+DQ501</f>
        <v>#VALUE!</v>
      </c>
      <c r="DR503" s="447" t="e">
        <f>+CY503-CX503+DR501</f>
        <v>#VALUE!</v>
      </c>
      <c r="DS503" s="447" t="e">
        <f>+CY503-CW503+DS501</f>
        <v>#VALUE!</v>
      </c>
      <c r="DT503" s="447" t="e">
        <f>+CZ503-CY503+DT501</f>
        <v>#VALUE!</v>
      </c>
      <c r="DU503" s="447" t="e">
        <f>+DA503-CZ503+DU501</f>
        <v>#VALUE!</v>
      </c>
      <c r="DV503" s="447" t="e">
        <f>+DB503-DA503+DV501</f>
        <v>#VALUE!</v>
      </c>
      <c r="DW503" s="447" t="e">
        <f>+DC503-DB503+DW501</f>
        <v>#VALUE!</v>
      </c>
      <c r="DX503" s="447" t="e">
        <f>+DD503-DB503+DX501</f>
        <v>#VALUE!</v>
      </c>
      <c r="DY503" s="447" t="e">
        <f>+DE503-DD503+DY501</f>
        <v>#REF!</v>
      </c>
      <c r="DZ503" s="447" t="e">
        <f>+DF503-DE503+DZ501</f>
        <v>#REF!</v>
      </c>
      <c r="EA503" s="447" t="e">
        <f>+DG503-DF503+EA501</f>
        <v>#VALUE!</v>
      </c>
      <c r="EB503" s="447" t="e">
        <f>+DH503-DI503+EB501</f>
        <v>#REF!</v>
      </c>
      <c r="EC503" s="447" t="e">
        <f>+DI503-DG503+EC501</f>
        <v>#VALUE!</v>
      </c>
      <c r="ED503" s="447" t="e">
        <f>+DJ503-DI503+ED501</f>
        <v>#VALUE!</v>
      </c>
      <c r="EE503" s="240" t="e">
        <f>+DK503-DJ503+EE501</f>
        <v>#VALUE!</v>
      </c>
    </row>
    <row r="504" spans="1:135" ht="16.5">
      <c r="A504" s="51" t="s">
        <v>1227</v>
      </c>
      <c r="B504" s="216" t="s">
        <v>31</v>
      </c>
      <c r="D504" s="216" t="s">
        <v>409</v>
      </c>
      <c r="E504" s="216" t="s">
        <v>1042</v>
      </c>
      <c r="F504" s="216" t="s">
        <v>1106</v>
      </c>
      <c r="G504" s="411" t="s">
        <v>1322</v>
      </c>
      <c r="H504" s="419">
        <f t="shared" ref="H504:H511" si="2457">+J504</f>
        <v>0</v>
      </c>
      <c r="I504" s="166" t="s">
        <v>1823</v>
      </c>
      <c r="J504" s="523">
        <v>0</v>
      </c>
      <c r="K504" s="524">
        <v>0</v>
      </c>
      <c r="L504" s="226">
        <v>0</v>
      </c>
      <c r="M504" s="226">
        <v>0</v>
      </c>
      <c r="N504" s="523">
        <v>0</v>
      </c>
      <c r="O504" s="524">
        <v>0</v>
      </c>
      <c r="P504" s="372">
        <f t="shared" ref="P504" si="2458">+R504</f>
        <v>0</v>
      </c>
      <c r="Q504" s="169" t="s">
        <v>1823</v>
      </c>
      <c r="R504" s="225">
        <v>0</v>
      </c>
      <c r="S504" s="227">
        <v>0</v>
      </c>
      <c r="T504" s="10">
        <v>0</v>
      </c>
      <c r="U504" s="4">
        <v>0</v>
      </c>
      <c r="V504" s="225">
        <v>3</v>
      </c>
      <c r="W504" s="227">
        <v>0</v>
      </c>
      <c r="X504" s="560">
        <f>+V504</f>
        <v>3</v>
      </c>
      <c r="Y504" s="559" t="s">
        <v>1823</v>
      </c>
      <c r="Z504" s="226">
        <v>0</v>
      </c>
      <c r="AA504" s="264">
        <v>0</v>
      </c>
      <c r="AB504" s="364">
        <f t="shared" si="2354"/>
        <v>0</v>
      </c>
      <c r="AC504" s="242" t="s">
        <v>1823</v>
      </c>
      <c r="AD504" s="263">
        <v>0</v>
      </c>
      <c r="AE504" s="264">
        <v>0</v>
      </c>
      <c r="AF504" s="503">
        <f>+AH504</f>
        <v>3</v>
      </c>
      <c r="AG504" s="502" t="s">
        <v>1823</v>
      </c>
      <c r="AH504" s="175">
        <v>3</v>
      </c>
      <c r="AI504" s="272">
        <v>0</v>
      </c>
      <c r="AJ504" s="354">
        <v>42355</v>
      </c>
      <c r="AK504" s="486">
        <f>+AH504</f>
        <v>3</v>
      </c>
      <c r="AL504" s="450" t="s">
        <v>1823</v>
      </c>
      <c r="AM504" s="225">
        <v>0</v>
      </c>
      <c r="AN504" s="227">
        <v>0</v>
      </c>
      <c r="AO504" s="372">
        <f>+AM504</f>
        <v>0</v>
      </c>
      <c r="AP504" s="259" t="s">
        <v>1823</v>
      </c>
      <c r="AQ504" s="308">
        <f>+AO504</f>
        <v>0</v>
      </c>
      <c r="AR504" s="259" t="s">
        <v>1823</v>
      </c>
      <c r="AS504" s="337">
        <v>0</v>
      </c>
      <c r="AT504" s="338">
        <v>0</v>
      </c>
      <c r="AU504" s="337">
        <v>0</v>
      </c>
      <c r="AV504" s="338">
        <v>0</v>
      </c>
      <c r="AW504" s="241">
        <f t="shared" si="2437"/>
        <v>0</v>
      </c>
      <c r="AX504" s="242" t="s">
        <v>1823</v>
      </c>
      <c r="AY504" s="241">
        <f t="shared" si="2438"/>
        <v>0</v>
      </c>
      <c r="AZ504" s="242" t="s">
        <v>1823</v>
      </c>
      <c r="BA504" s="241">
        <f t="shared" si="2439"/>
        <v>0</v>
      </c>
      <c r="BB504" s="242" t="s">
        <v>1823</v>
      </c>
      <c r="BC504" s="241">
        <f t="shared" si="2440"/>
        <v>0</v>
      </c>
      <c r="BD504" s="242" t="s">
        <v>1823</v>
      </c>
      <c r="BE504" s="241">
        <f t="shared" si="2441"/>
        <v>0</v>
      </c>
      <c r="BF504" s="242" t="s">
        <v>1823</v>
      </c>
      <c r="BG504" s="241">
        <f t="shared" si="2442"/>
        <v>0</v>
      </c>
      <c r="BH504" s="242" t="s">
        <v>1823</v>
      </c>
      <c r="BI504" s="337">
        <v>0</v>
      </c>
      <c r="BJ504" s="338">
        <v>0</v>
      </c>
      <c r="BK504" s="241">
        <f t="shared" si="2426"/>
        <v>0</v>
      </c>
      <c r="BL504" s="242" t="s">
        <v>1823</v>
      </c>
      <c r="BM504" s="337">
        <v>0</v>
      </c>
      <c r="BN504" s="337">
        <v>0</v>
      </c>
      <c r="BO504" s="356"/>
      <c r="BP504" s="324"/>
      <c r="BQ504" s="325"/>
      <c r="BR504" s="324"/>
      <c r="BS504" s="325"/>
      <c r="BT504" s="324"/>
      <c r="BU504" s="325"/>
      <c r="BV504" s="324"/>
      <c r="BW504" s="325"/>
      <c r="BX504" s="324"/>
      <c r="BY504" s="325"/>
      <c r="BZ504" s="324"/>
      <c r="CA504" s="325"/>
      <c r="CB504" s="236" t="s">
        <v>962</v>
      </c>
      <c r="CE504" s="226"/>
      <c r="CF504" s="227"/>
      <c r="CT504" s="437">
        <f t="shared" si="2443"/>
        <v>0</v>
      </c>
      <c r="CU504" s="437">
        <f t="shared" si="2444"/>
        <v>0</v>
      </c>
      <c r="CV504" s="437">
        <f>IF(M504="nd",+L504,+L504+M504)</f>
        <v>0</v>
      </c>
      <c r="CW504" s="437">
        <f t="shared" si="2445"/>
        <v>0</v>
      </c>
      <c r="CX504" s="437">
        <f t="shared" si="2446"/>
        <v>0</v>
      </c>
      <c r="CY504" s="437">
        <f t="shared" si="2447"/>
        <v>0</v>
      </c>
      <c r="CZ504" s="437">
        <f t="shared" si="2448"/>
        <v>0</v>
      </c>
      <c r="DA504" s="437">
        <f t="shared" si="2449"/>
        <v>3</v>
      </c>
      <c r="DB504" s="437">
        <f t="shared" si="2450"/>
        <v>3</v>
      </c>
      <c r="DC504" s="437">
        <f t="shared" si="2451"/>
        <v>0</v>
      </c>
      <c r="DD504" s="437">
        <f t="shared" si="2452"/>
        <v>0</v>
      </c>
      <c r="DE504" s="437">
        <f t="shared" si="2416"/>
        <v>0</v>
      </c>
      <c r="DF504" s="437">
        <f t="shared" si="2453"/>
        <v>3</v>
      </c>
      <c r="DG504" s="496">
        <f t="shared" si="2417"/>
        <v>3</v>
      </c>
      <c r="DH504" s="496">
        <f t="shared" si="2454"/>
        <v>3</v>
      </c>
      <c r="DI504" s="496">
        <f t="shared" si="2418"/>
        <v>0</v>
      </c>
      <c r="DJ504" s="496">
        <f t="shared" si="2455"/>
        <v>0</v>
      </c>
      <c r="DK504" s="437">
        <f t="shared" si="2456"/>
        <v>0</v>
      </c>
      <c r="DL504" s="633"/>
      <c r="DM504" s="633"/>
      <c r="DO504" s="447" t="e">
        <f t="shared" si="2364"/>
        <v>#VALUE!</v>
      </c>
      <c r="DP504" s="447" t="e">
        <f t="shared" si="2365"/>
        <v>#VALUE!</v>
      </c>
      <c r="DQ504" s="447" t="e">
        <f t="shared" si="2366"/>
        <v>#VALUE!</v>
      </c>
      <c r="DR504" s="447" t="e">
        <f t="shared" si="2367"/>
        <v>#VALUE!</v>
      </c>
      <c r="DS504" s="447" t="e">
        <f t="shared" si="2368"/>
        <v>#VALUE!</v>
      </c>
      <c r="DT504" s="447" t="e">
        <f t="shared" si="2369"/>
        <v>#VALUE!</v>
      </c>
      <c r="DU504" s="447" t="e">
        <f t="shared" si="2370"/>
        <v>#VALUE!</v>
      </c>
      <c r="DV504" s="447" t="e">
        <f t="shared" si="2371"/>
        <v>#VALUE!</v>
      </c>
      <c r="DW504" s="447" t="e">
        <f t="shared" si="2372"/>
        <v>#VALUE!</v>
      </c>
      <c r="DX504" s="447" t="e">
        <f t="shared" si="2373"/>
        <v>#VALUE!</v>
      </c>
      <c r="DY504" s="447" t="e">
        <f t="shared" si="2374"/>
        <v>#REF!</v>
      </c>
      <c r="DZ504" s="447" t="e">
        <f t="shared" si="2375"/>
        <v>#REF!</v>
      </c>
      <c r="EA504" s="447" t="e">
        <f t="shared" si="2376"/>
        <v>#VALUE!</v>
      </c>
      <c r="EB504" s="447" t="e">
        <f t="shared" si="2377"/>
        <v>#REF!</v>
      </c>
      <c r="EC504" s="447" t="e">
        <f t="shared" si="2378"/>
        <v>#VALUE!</v>
      </c>
      <c r="ED504" s="447" t="e">
        <f t="shared" si="2379"/>
        <v>#VALUE!</v>
      </c>
      <c r="EE504" s="240" t="e">
        <f t="shared" si="2380"/>
        <v>#VALUE!</v>
      </c>
    </row>
    <row r="505" spans="1:135" ht="16.5">
      <c r="A505" s="51" t="s">
        <v>1472</v>
      </c>
      <c r="B505" s="216" t="s">
        <v>31</v>
      </c>
      <c r="D505" s="216" t="s">
        <v>409</v>
      </c>
      <c r="E505" s="216" t="s">
        <v>1042</v>
      </c>
      <c r="F505" s="216" t="s">
        <v>1106</v>
      </c>
      <c r="G505" s="411" t="s">
        <v>1318</v>
      </c>
      <c r="H505" s="419">
        <f t="shared" si="2457"/>
        <v>1</v>
      </c>
      <c r="I505" s="166" t="s">
        <v>1823</v>
      </c>
      <c r="J505" s="523">
        <v>1</v>
      </c>
      <c r="K505" s="524">
        <v>0</v>
      </c>
      <c r="L505" s="442">
        <f>+N505</f>
        <v>6</v>
      </c>
      <c r="M505" s="451" t="s">
        <v>1823</v>
      </c>
      <c r="N505" s="523">
        <v>6</v>
      </c>
      <c r="O505" s="524">
        <v>0</v>
      </c>
      <c r="P505" s="239">
        <f>+R505</f>
        <v>6</v>
      </c>
      <c r="Q505" s="166" t="s">
        <v>1823</v>
      </c>
      <c r="R505" s="225">
        <v>6</v>
      </c>
      <c r="S505" s="227">
        <v>0</v>
      </c>
      <c r="T505" s="225">
        <v>2</v>
      </c>
      <c r="U505" s="227">
        <v>0</v>
      </c>
      <c r="V505" s="225">
        <v>2</v>
      </c>
      <c r="W505" s="227">
        <v>0</v>
      </c>
      <c r="X505" s="560">
        <f>+V505</f>
        <v>2</v>
      </c>
      <c r="Y505" s="559" t="s">
        <v>1823</v>
      </c>
      <c r="Z505" s="226">
        <v>0</v>
      </c>
      <c r="AA505" s="264">
        <v>0</v>
      </c>
      <c r="AB505" s="308">
        <f>+Z505</f>
        <v>0</v>
      </c>
      <c r="AC505" s="169" t="s">
        <v>1823</v>
      </c>
      <c r="AD505" s="263">
        <v>0</v>
      </c>
      <c r="AE505" s="264">
        <v>0</v>
      </c>
      <c r="AF505" s="372">
        <f>+AD505</f>
        <v>0</v>
      </c>
      <c r="AG505" s="169" t="s">
        <v>1823</v>
      </c>
      <c r="AH505" s="225">
        <v>0</v>
      </c>
      <c r="AI505" s="227">
        <v>0</v>
      </c>
      <c r="AJ505" s="354"/>
      <c r="AK505" s="637">
        <f>+AM505</f>
        <v>1</v>
      </c>
      <c r="AL505" s="566" t="s">
        <v>1823</v>
      </c>
      <c r="AM505" s="225">
        <v>1</v>
      </c>
      <c r="AN505" s="227">
        <v>0</v>
      </c>
      <c r="AO505" s="637">
        <f t="shared" si="2419"/>
        <v>1</v>
      </c>
      <c r="AP505" s="566" t="s">
        <v>1823</v>
      </c>
      <c r="AQ505" s="638">
        <f t="shared" si="2338"/>
        <v>1</v>
      </c>
      <c r="AR505" s="566" t="s">
        <v>1823</v>
      </c>
      <c r="AS505" s="337">
        <v>0</v>
      </c>
      <c r="AT505" s="338">
        <v>0</v>
      </c>
      <c r="AU505" s="337">
        <v>0</v>
      </c>
      <c r="AV505" s="338">
        <v>0</v>
      </c>
      <c r="AW505" s="241">
        <f t="shared" si="2437"/>
        <v>0</v>
      </c>
      <c r="AX505" s="242" t="s">
        <v>1823</v>
      </c>
      <c r="AY505" s="241">
        <f t="shared" si="2438"/>
        <v>0</v>
      </c>
      <c r="AZ505" s="242" t="s">
        <v>1823</v>
      </c>
      <c r="BA505" s="241">
        <f t="shared" si="2439"/>
        <v>0</v>
      </c>
      <c r="BB505" s="242" t="s">
        <v>1823</v>
      </c>
      <c r="BC505" s="241">
        <f t="shared" si="2440"/>
        <v>0</v>
      </c>
      <c r="BD505" s="242" t="s">
        <v>1823</v>
      </c>
      <c r="BE505" s="241">
        <f t="shared" si="2441"/>
        <v>0</v>
      </c>
      <c r="BF505" s="242" t="s">
        <v>1823</v>
      </c>
      <c r="BG505" s="241">
        <f t="shared" si="2442"/>
        <v>0</v>
      </c>
      <c r="BH505" s="242" t="s">
        <v>1823</v>
      </c>
      <c r="BI505" s="337">
        <v>0</v>
      </c>
      <c r="BJ505" s="338">
        <v>0</v>
      </c>
      <c r="BK505" s="241">
        <f t="shared" si="2426"/>
        <v>0</v>
      </c>
      <c r="BL505" s="242" t="s">
        <v>1823</v>
      </c>
      <c r="BM505" s="337">
        <v>0</v>
      </c>
      <c r="BN505" s="337">
        <v>0</v>
      </c>
      <c r="BO505" s="356"/>
      <c r="BP505" s="324"/>
      <c r="BQ505" s="325"/>
      <c r="BR505" s="324"/>
      <c r="BS505" s="325"/>
      <c r="BT505" s="324"/>
      <c r="BU505" s="325"/>
      <c r="BV505" s="324"/>
      <c r="BW505" s="325"/>
      <c r="BX505" s="324"/>
      <c r="BY505" s="325"/>
      <c r="BZ505" s="324"/>
      <c r="CA505" s="325"/>
      <c r="CB505" s="236"/>
      <c r="CE505" s="226"/>
      <c r="CF505" s="227"/>
      <c r="CT505" s="437">
        <f t="shared" si="2443"/>
        <v>1</v>
      </c>
      <c r="CU505" s="437">
        <f t="shared" si="2444"/>
        <v>1</v>
      </c>
      <c r="CV505" s="437">
        <f>IF(M505="nd",+L505,+L505+M505)</f>
        <v>6</v>
      </c>
      <c r="CW505" s="437">
        <f t="shared" si="2445"/>
        <v>6</v>
      </c>
      <c r="CX505" s="437">
        <f t="shared" si="2446"/>
        <v>6</v>
      </c>
      <c r="CY505" s="437">
        <f t="shared" si="2447"/>
        <v>6</v>
      </c>
      <c r="CZ505" s="437">
        <f t="shared" si="2448"/>
        <v>2</v>
      </c>
      <c r="DA505" s="437">
        <f t="shared" si="2449"/>
        <v>2</v>
      </c>
      <c r="DB505" s="437">
        <f t="shared" si="2450"/>
        <v>2</v>
      </c>
      <c r="DC505" s="437">
        <f t="shared" si="2451"/>
        <v>0</v>
      </c>
      <c r="DD505" s="437">
        <f t="shared" si="2452"/>
        <v>0</v>
      </c>
      <c r="DE505" s="437">
        <f t="shared" si="2416"/>
        <v>0</v>
      </c>
      <c r="DF505" s="437">
        <f t="shared" si="2453"/>
        <v>0</v>
      </c>
      <c r="DG505" s="496">
        <f t="shared" si="2417"/>
        <v>0</v>
      </c>
      <c r="DH505" s="496">
        <f t="shared" si="2454"/>
        <v>1</v>
      </c>
      <c r="DI505" s="496">
        <f t="shared" si="2418"/>
        <v>1</v>
      </c>
      <c r="DJ505" s="496">
        <f t="shared" si="2455"/>
        <v>1</v>
      </c>
      <c r="DK505" s="437">
        <f t="shared" si="2456"/>
        <v>1</v>
      </c>
      <c r="DL505" s="633"/>
      <c r="DM505" s="633"/>
      <c r="DO505" s="447" t="e">
        <f t="shared" si="2364"/>
        <v>#VALUE!</v>
      </c>
      <c r="DP505" s="447" t="e">
        <f t="shared" si="2365"/>
        <v>#VALUE!</v>
      </c>
      <c r="DQ505" s="447" t="e">
        <f t="shared" si="2366"/>
        <v>#VALUE!</v>
      </c>
      <c r="DR505" s="447" t="e">
        <f t="shared" si="2367"/>
        <v>#VALUE!</v>
      </c>
      <c r="DS505" s="447" t="e">
        <f t="shared" si="2368"/>
        <v>#VALUE!</v>
      </c>
      <c r="DT505" s="447" t="e">
        <f t="shared" si="2369"/>
        <v>#VALUE!</v>
      </c>
      <c r="DU505" s="447" t="e">
        <f t="shared" si="2370"/>
        <v>#VALUE!</v>
      </c>
      <c r="DV505" s="447" t="e">
        <f t="shared" si="2371"/>
        <v>#VALUE!</v>
      </c>
      <c r="DW505" s="447" t="e">
        <f t="shared" si="2372"/>
        <v>#VALUE!</v>
      </c>
      <c r="DX505" s="447" t="e">
        <f t="shared" si="2373"/>
        <v>#VALUE!</v>
      </c>
      <c r="DY505" s="447" t="e">
        <f t="shared" si="2374"/>
        <v>#REF!</v>
      </c>
      <c r="DZ505" s="447" t="e">
        <f t="shared" si="2375"/>
        <v>#REF!</v>
      </c>
      <c r="EA505" s="447" t="e">
        <f t="shared" si="2376"/>
        <v>#VALUE!</v>
      </c>
      <c r="EB505" s="447" t="e">
        <f t="shared" si="2377"/>
        <v>#REF!</v>
      </c>
      <c r="EC505" s="447" t="e">
        <f t="shared" si="2378"/>
        <v>#VALUE!</v>
      </c>
      <c r="ED505" s="447" t="e">
        <f t="shared" si="2379"/>
        <v>#VALUE!</v>
      </c>
      <c r="EE505" s="240" t="e">
        <f t="shared" si="2380"/>
        <v>#VALUE!</v>
      </c>
    </row>
    <row r="506" spans="1:135" ht="16.5">
      <c r="A506" s="51" t="s">
        <v>1227</v>
      </c>
      <c r="B506" s="216" t="s">
        <v>31</v>
      </c>
      <c r="D506" s="216" t="s">
        <v>409</v>
      </c>
      <c r="E506" s="216" t="s">
        <v>1042</v>
      </c>
      <c r="F506" s="51" t="s">
        <v>1106</v>
      </c>
      <c r="G506" s="411" t="s">
        <v>1319</v>
      </c>
      <c r="H506" s="721" t="s">
        <v>1823</v>
      </c>
      <c r="I506" s="562">
        <f>+K506</f>
        <v>2</v>
      </c>
      <c r="J506" s="523">
        <v>0</v>
      </c>
      <c r="K506" s="524">
        <v>2</v>
      </c>
      <c r="L506" s="239">
        <f>+J506</f>
        <v>0</v>
      </c>
      <c r="M506" s="166" t="s">
        <v>1823</v>
      </c>
      <c r="N506" s="523">
        <v>0</v>
      </c>
      <c r="O506" s="524">
        <v>0</v>
      </c>
      <c r="P506" s="239">
        <f t="shared" ref="P506" si="2459">+R506</f>
        <v>0</v>
      </c>
      <c r="Q506" s="166" t="s">
        <v>1823</v>
      </c>
      <c r="R506" s="225">
        <v>0</v>
      </c>
      <c r="S506" s="227">
        <v>0</v>
      </c>
      <c r="T506" s="10">
        <v>0</v>
      </c>
      <c r="U506" s="4">
        <v>0</v>
      </c>
      <c r="V506" s="225">
        <v>0</v>
      </c>
      <c r="W506" s="227">
        <v>0</v>
      </c>
      <c r="X506" s="308">
        <f t="shared" ref="X506:X508" si="2460">+Z506</f>
        <v>0</v>
      </c>
      <c r="Y506" s="169" t="s">
        <v>1823</v>
      </c>
      <c r="Z506" s="226">
        <v>0</v>
      </c>
      <c r="AA506" s="264">
        <v>0</v>
      </c>
      <c r="AB506" s="308">
        <f t="shared" ref="AB506:AB508" si="2461">+Z506</f>
        <v>0</v>
      </c>
      <c r="AC506" s="169" t="s">
        <v>1823</v>
      </c>
      <c r="AD506" s="263">
        <v>0</v>
      </c>
      <c r="AE506" s="264">
        <v>0</v>
      </c>
      <c r="AF506" s="372">
        <f t="shared" ref="AF506:AF508" si="2462">+AD506</f>
        <v>0</v>
      </c>
      <c r="AG506" s="169" t="s">
        <v>1823</v>
      </c>
      <c r="AH506" s="225">
        <v>0</v>
      </c>
      <c r="AI506" s="227">
        <v>0</v>
      </c>
      <c r="AJ506" s="354"/>
      <c r="AK506" s="308">
        <f>+AI506</f>
        <v>0</v>
      </c>
      <c r="AL506" s="259" t="s">
        <v>1823</v>
      </c>
      <c r="AM506" s="225">
        <v>0</v>
      </c>
      <c r="AN506" s="227">
        <v>0</v>
      </c>
      <c r="AO506" s="372">
        <f t="shared" si="2419"/>
        <v>0</v>
      </c>
      <c r="AP506" s="259" t="s">
        <v>1823</v>
      </c>
      <c r="AQ506" s="308">
        <f t="shared" si="2338"/>
        <v>0</v>
      </c>
      <c r="AR506" s="259" t="s">
        <v>1823</v>
      </c>
      <c r="AS506" s="337">
        <v>0</v>
      </c>
      <c r="AT506" s="338">
        <v>0</v>
      </c>
      <c r="AU506" s="337">
        <v>0</v>
      </c>
      <c r="AV506" s="338">
        <v>0</v>
      </c>
      <c r="AW506" s="241">
        <f t="shared" si="2437"/>
        <v>0</v>
      </c>
      <c r="AX506" s="242" t="s">
        <v>1823</v>
      </c>
      <c r="AY506" s="241">
        <f t="shared" si="2438"/>
        <v>0</v>
      </c>
      <c r="AZ506" s="242" t="s">
        <v>1823</v>
      </c>
      <c r="BA506" s="241">
        <f t="shared" si="2439"/>
        <v>0</v>
      </c>
      <c r="BB506" s="242" t="s">
        <v>1823</v>
      </c>
      <c r="BC506" s="241">
        <f t="shared" si="2440"/>
        <v>0</v>
      </c>
      <c r="BD506" s="242" t="s">
        <v>1823</v>
      </c>
      <c r="BE506" s="241">
        <f t="shared" si="2441"/>
        <v>0</v>
      </c>
      <c r="BF506" s="242" t="s">
        <v>1823</v>
      </c>
      <c r="BG506" s="241">
        <f t="shared" si="2442"/>
        <v>0</v>
      </c>
      <c r="BH506" s="242" t="s">
        <v>1823</v>
      </c>
      <c r="BI506" s="337">
        <v>0</v>
      </c>
      <c r="BJ506" s="338">
        <v>0</v>
      </c>
      <c r="BK506" s="241">
        <f t="shared" si="2426"/>
        <v>0</v>
      </c>
      <c r="BL506" s="242" t="s">
        <v>1823</v>
      </c>
      <c r="BM506" s="241">
        <f>+BK506</f>
        <v>0</v>
      </c>
      <c r="BN506" s="242" t="s">
        <v>1823</v>
      </c>
      <c r="BO506" s="356"/>
      <c r="BP506" s="324"/>
      <c r="BQ506" s="325"/>
      <c r="BR506" s="324"/>
      <c r="BS506" s="325"/>
      <c r="BT506" s="324"/>
      <c r="BU506" s="325"/>
      <c r="BV506" s="324"/>
      <c r="BW506" s="325"/>
      <c r="BX506" s="324"/>
      <c r="BY506" s="325"/>
      <c r="BZ506" s="324"/>
      <c r="CA506" s="325"/>
      <c r="CB506" s="236"/>
      <c r="CE506" s="226"/>
      <c r="CF506" s="227"/>
      <c r="CT506" s="437" t="e">
        <f t="shared" si="2443"/>
        <v>#VALUE!</v>
      </c>
      <c r="CU506" s="437">
        <f t="shared" si="2444"/>
        <v>2</v>
      </c>
      <c r="CV506" s="437">
        <f>IF(M506="nd",+L506,+L506+M506)</f>
        <v>0</v>
      </c>
      <c r="CW506" s="437">
        <f t="shared" si="2445"/>
        <v>0</v>
      </c>
      <c r="CX506" s="437">
        <f t="shared" si="2446"/>
        <v>0</v>
      </c>
      <c r="CY506" s="437">
        <f t="shared" si="2447"/>
        <v>0</v>
      </c>
      <c r="CZ506" s="437">
        <f t="shared" si="2448"/>
        <v>0</v>
      </c>
      <c r="DA506" s="437">
        <f t="shared" si="2449"/>
        <v>0</v>
      </c>
      <c r="DB506" s="437">
        <f t="shared" si="2450"/>
        <v>0</v>
      </c>
      <c r="DC506" s="437">
        <f t="shared" si="2451"/>
        <v>0</v>
      </c>
      <c r="DD506" s="437">
        <f t="shared" si="2452"/>
        <v>0</v>
      </c>
      <c r="DE506" s="437">
        <f t="shared" si="2416"/>
        <v>0</v>
      </c>
      <c r="DF506" s="437">
        <f t="shared" si="2453"/>
        <v>0</v>
      </c>
      <c r="DG506" s="496">
        <f t="shared" si="2417"/>
        <v>0</v>
      </c>
      <c r="DH506" s="496">
        <f t="shared" si="2454"/>
        <v>0</v>
      </c>
      <c r="DI506" s="496">
        <f t="shared" si="2418"/>
        <v>0</v>
      </c>
      <c r="DJ506" s="496">
        <f t="shared" si="2455"/>
        <v>0</v>
      </c>
      <c r="DK506" s="437">
        <f t="shared" si="2456"/>
        <v>0</v>
      </c>
      <c r="DL506" s="633"/>
      <c r="DM506" s="633"/>
      <c r="DO506" s="447" t="e">
        <f t="shared" si="2364"/>
        <v>#VALUE!</v>
      </c>
      <c r="DP506" s="447" t="e">
        <f t="shared" si="2365"/>
        <v>#VALUE!</v>
      </c>
      <c r="DQ506" s="447" t="e">
        <f t="shared" si="2366"/>
        <v>#VALUE!</v>
      </c>
      <c r="DR506" s="447" t="e">
        <f t="shared" si="2367"/>
        <v>#VALUE!</v>
      </c>
      <c r="DS506" s="447" t="e">
        <f t="shared" si="2368"/>
        <v>#VALUE!</v>
      </c>
      <c r="DT506" s="447" t="e">
        <f t="shared" si="2369"/>
        <v>#VALUE!</v>
      </c>
      <c r="DU506" s="447" t="e">
        <f t="shared" si="2370"/>
        <v>#VALUE!</v>
      </c>
      <c r="DV506" s="447" t="e">
        <f t="shared" si="2371"/>
        <v>#VALUE!</v>
      </c>
      <c r="DW506" s="447" t="e">
        <f t="shared" si="2372"/>
        <v>#VALUE!</v>
      </c>
      <c r="DX506" s="447" t="e">
        <f t="shared" si="2373"/>
        <v>#VALUE!</v>
      </c>
      <c r="DY506" s="447" t="e">
        <f t="shared" si="2374"/>
        <v>#REF!</v>
      </c>
      <c r="DZ506" s="447" t="e">
        <f t="shared" si="2375"/>
        <v>#REF!</v>
      </c>
      <c r="EA506" s="447" t="e">
        <f t="shared" si="2376"/>
        <v>#VALUE!</v>
      </c>
      <c r="EB506" s="447" t="e">
        <f t="shared" si="2377"/>
        <v>#REF!</v>
      </c>
      <c r="EC506" s="447" t="e">
        <f t="shared" si="2378"/>
        <v>#VALUE!</v>
      </c>
      <c r="ED506" s="447" t="e">
        <f t="shared" si="2379"/>
        <v>#VALUE!</v>
      </c>
      <c r="EE506" s="240" t="e">
        <f t="shared" si="2380"/>
        <v>#VALUE!</v>
      </c>
    </row>
    <row r="507" spans="1:135" ht="16.5">
      <c r="A507" s="51" t="s">
        <v>1227</v>
      </c>
      <c r="B507" s="216" t="s">
        <v>31</v>
      </c>
      <c r="D507" s="216" t="s">
        <v>409</v>
      </c>
      <c r="E507" s="216" t="s">
        <v>1042</v>
      </c>
      <c r="F507" s="216" t="s">
        <v>1106</v>
      </c>
      <c r="G507" s="411" t="s">
        <v>1719</v>
      </c>
      <c r="H507" s="419">
        <f t="shared" si="2457"/>
        <v>0</v>
      </c>
      <c r="I507" s="166" t="s">
        <v>1823</v>
      </c>
      <c r="J507" s="523">
        <v>0</v>
      </c>
      <c r="K507" s="524">
        <v>0</v>
      </c>
      <c r="L507" s="239">
        <f>+J507</f>
        <v>0</v>
      </c>
      <c r="M507" s="166" t="s">
        <v>1823</v>
      </c>
      <c r="N507" s="523">
        <v>0</v>
      </c>
      <c r="O507" s="524">
        <v>0</v>
      </c>
      <c r="P507" s="239">
        <f t="shared" ref="P507" si="2463">+R507</f>
        <v>0</v>
      </c>
      <c r="Q507" s="166" t="s">
        <v>1823</v>
      </c>
      <c r="R507" s="225">
        <v>0</v>
      </c>
      <c r="S507" s="227">
        <v>0</v>
      </c>
      <c r="T507" s="10">
        <v>2</v>
      </c>
      <c r="U507" s="4">
        <v>0</v>
      </c>
      <c r="V507" s="225">
        <v>0</v>
      </c>
      <c r="W507" s="227">
        <v>0</v>
      </c>
      <c r="X507" s="308">
        <f t="shared" ref="X507" si="2464">+Z507</f>
        <v>0</v>
      </c>
      <c r="Y507" s="169" t="s">
        <v>1823</v>
      </c>
      <c r="Z507" s="226">
        <v>0</v>
      </c>
      <c r="AA507" s="264">
        <v>0</v>
      </c>
      <c r="AB507" s="308">
        <f t="shared" ref="AB507" si="2465">+Z507</f>
        <v>0</v>
      </c>
      <c r="AC507" s="169" t="s">
        <v>1823</v>
      </c>
      <c r="AD507" s="263">
        <v>0</v>
      </c>
      <c r="AE507" s="264">
        <v>0</v>
      </c>
      <c r="AF507" s="372">
        <f t="shared" ref="AF507" si="2466">+AD507</f>
        <v>0</v>
      </c>
      <c r="AG507" s="169" t="s">
        <v>1823</v>
      </c>
      <c r="AH507" s="225">
        <v>0</v>
      </c>
      <c r="AI507" s="227">
        <v>0</v>
      </c>
      <c r="AJ507" s="354"/>
      <c r="AK507" s="308"/>
      <c r="AL507" s="259"/>
      <c r="AM507" s="225">
        <v>0</v>
      </c>
      <c r="AN507" s="227">
        <v>0</v>
      </c>
      <c r="AO507" s="372">
        <f t="shared" ref="AO507" si="2467">+AM507</f>
        <v>0</v>
      </c>
      <c r="AP507" s="259" t="s">
        <v>1823</v>
      </c>
      <c r="AQ507" s="308">
        <f t="shared" ref="AQ507" si="2468">+AO507</f>
        <v>0</v>
      </c>
      <c r="AR507" s="259" t="s">
        <v>1823</v>
      </c>
      <c r="AS507" s="337">
        <v>0</v>
      </c>
      <c r="AT507" s="338">
        <v>0</v>
      </c>
      <c r="AU507" s="337">
        <v>0</v>
      </c>
      <c r="AV507" s="338">
        <v>0</v>
      </c>
      <c r="AW507" s="241">
        <f t="shared" si="2437"/>
        <v>0</v>
      </c>
      <c r="AX507" s="242" t="s">
        <v>1823</v>
      </c>
      <c r="AY507" s="241">
        <f t="shared" si="2438"/>
        <v>0</v>
      </c>
      <c r="AZ507" s="242" t="s">
        <v>1823</v>
      </c>
      <c r="BA507" s="241">
        <f t="shared" si="2439"/>
        <v>0</v>
      </c>
      <c r="BB507" s="242" t="s">
        <v>1823</v>
      </c>
      <c r="BC507" s="241">
        <f t="shared" si="2440"/>
        <v>0</v>
      </c>
      <c r="BD507" s="242" t="s">
        <v>1823</v>
      </c>
      <c r="BE507" s="241">
        <f t="shared" si="2441"/>
        <v>0</v>
      </c>
      <c r="BF507" s="242" t="s">
        <v>1823</v>
      </c>
      <c r="BG507" s="241">
        <f t="shared" si="2442"/>
        <v>0</v>
      </c>
      <c r="BH507" s="242" t="s">
        <v>1823</v>
      </c>
      <c r="BI507" s="337">
        <v>0</v>
      </c>
      <c r="BJ507" s="338">
        <v>0</v>
      </c>
      <c r="BK507" s="337">
        <v>0</v>
      </c>
      <c r="BL507" s="338">
        <v>0</v>
      </c>
      <c r="BM507" s="241">
        <f>+BK507</f>
        <v>0</v>
      </c>
      <c r="BN507" s="242" t="s">
        <v>1823</v>
      </c>
      <c r="BO507" s="356"/>
      <c r="BP507" s="324"/>
      <c r="BQ507" s="325"/>
      <c r="BR507" s="324"/>
      <c r="BS507" s="325"/>
      <c r="BT507" s="324"/>
      <c r="BU507" s="325"/>
      <c r="BV507" s="324"/>
      <c r="BW507" s="325"/>
      <c r="BX507" s="324"/>
      <c r="BY507" s="325"/>
      <c r="BZ507" s="324"/>
      <c r="CA507" s="325"/>
      <c r="CB507" s="236"/>
      <c r="CE507" s="226"/>
      <c r="CF507" s="227"/>
      <c r="CT507" s="437">
        <f t="shared" si="2443"/>
        <v>0</v>
      </c>
      <c r="CU507" s="437">
        <f t="shared" si="2444"/>
        <v>0</v>
      </c>
      <c r="CV507" s="437">
        <f>IF(M507="nd",+L507,+L507+M507)</f>
        <v>0</v>
      </c>
      <c r="CW507" s="437">
        <f t="shared" si="2445"/>
        <v>0</v>
      </c>
      <c r="CX507" s="437">
        <f t="shared" si="2446"/>
        <v>0</v>
      </c>
      <c r="CY507" s="437">
        <f t="shared" si="2447"/>
        <v>0</v>
      </c>
      <c r="CZ507" s="437">
        <f t="shared" si="2448"/>
        <v>2</v>
      </c>
      <c r="DA507" s="437">
        <f t="shared" si="2449"/>
        <v>0</v>
      </c>
      <c r="DB507" s="437">
        <f t="shared" si="2450"/>
        <v>0</v>
      </c>
      <c r="DC507" s="437">
        <f t="shared" si="2451"/>
        <v>0</v>
      </c>
      <c r="DD507" s="437">
        <f t="shared" si="2452"/>
        <v>0</v>
      </c>
      <c r="DE507" s="437">
        <f t="shared" si="2416"/>
        <v>0</v>
      </c>
      <c r="DF507" s="437">
        <f t="shared" si="2453"/>
        <v>0</v>
      </c>
      <c r="DG507" s="496">
        <f t="shared" si="2417"/>
        <v>0</v>
      </c>
      <c r="DH507" s="496">
        <f t="shared" si="2454"/>
        <v>0</v>
      </c>
      <c r="DI507" s="496">
        <f t="shared" si="2418"/>
        <v>0</v>
      </c>
      <c r="DJ507" s="496">
        <f t="shared" si="2455"/>
        <v>0</v>
      </c>
      <c r="DK507" s="437">
        <f t="shared" si="2456"/>
        <v>0</v>
      </c>
      <c r="DL507" s="633"/>
      <c r="DM507" s="633"/>
      <c r="DO507" s="447" t="e">
        <f t="shared" si="2364"/>
        <v>#VALUE!</v>
      </c>
      <c r="DP507" s="447" t="e">
        <f t="shared" si="2365"/>
        <v>#VALUE!</v>
      </c>
      <c r="DQ507" s="447" t="e">
        <f t="shared" si="2366"/>
        <v>#VALUE!</v>
      </c>
      <c r="DR507" s="447" t="e">
        <f t="shared" si="2367"/>
        <v>#VALUE!</v>
      </c>
      <c r="DS507" s="447" t="e">
        <f t="shared" si="2368"/>
        <v>#VALUE!</v>
      </c>
      <c r="DT507" s="447" t="e">
        <f t="shared" si="2369"/>
        <v>#VALUE!</v>
      </c>
      <c r="DU507" s="447" t="e">
        <f t="shared" si="2370"/>
        <v>#VALUE!</v>
      </c>
      <c r="DV507" s="447" t="e">
        <f t="shared" si="2371"/>
        <v>#VALUE!</v>
      </c>
      <c r="DW507" s="447" t="e">
        <f t="shared" si="2372"/>
        <v>#VALUE!</v>
      </c>
      <c r="DX507" s="447" t="e">
        <f t="shared" si="2373"/>
        <v>#VALUE!</v>
      </c>
      <c r="DY507" s="447" t="e">
        <f t="shared" si="2374"/>
        <v>#REF!</v>
      </c>
      <c r="DZ507" s="447" t="e">
        <f t="shared" si="2375"/>
        <v>#REF!</v>
      </c>
      <c r="EA507" s="447" t="e">
        <f t="shared" si="2376"/>
        <v>#VALUE!</v>
      </c>
      <c r="EB507" s="447" t="e">
        <f t="shared" si="2377"/>
        <v>#REF!</v>
      </c>
      <c r="EC507" s="447" t="e">
        <f t="shared" si="2378"/>
        <v>#VALUE!</v>
      </c>
      <c r="ED507" s="447" t="e">
        <f t="shared" si="2379"/>
        <v>#VALUE!</v>
      </c>
      <c r="EE507" s="240" t="e">
        <f t="shared" si="2380"/>
        <v>#VALUE!</v>
      </c>
    </row>
    <row r="508" spans="1:135" ht="16.5">
      <c r="A508" s="51" t="s">
        <v>1227</v>
      </c>
      <c r="B508" s="216" t="s">
        <v>31</v>
      </c>
      <c r="D508" s="216" t="s">
        <v>409</v>
      </c>
      <c r="E508" s="216" t="s">
        <v>1042</v>
      </c>
      <c r="F508" s="216" t="s">
        <v>1106</v>
      </c>
      <c r="G508" s="411" t="s">
        <v>1320</v>
      </c>
      <c r="H508" s="721" t="s">
        <v>1823</v>
      </c>
      <c r="I508" s="562">
        <f>+K508</f>
        <v>2</v>
      </c>
      <c r="J508" s="523">
        <v>0</v>
      </c>
      <c r="K508" s="524">
        <v>2</v>
      </c>
      <c r="L508" s="166" t="s">
        <v>1823</v>
      </c>
      <c r="M508" s="239">
        <f>+O508</f>
        <v>2</v>
      </c>
      <c r="N508" s="523">
        <v>0</v>
      </c>
      <c r="O508" s="524">
        <v>2</v>
      </c>
      <c r="P508" s="721" t="s">
        <v>1823</v>
      </c>
      <c r="Q508" s="562">
        <f>+O508</f>
        <v>2</v>
      </c>
      <c r="R508" s="225">
        <v>0</v>
      </c>
      <c r="S508" s="227">
        <v>0</v>
      </c>
      <c r="T508" s="10">
        <v>0</v>
      </c>
      <c r="U508" s="4">
        <v>0</v>
      </c>
      <c r="V508" s="225">
        <v>0</v>
      </c>
      <c r="W508" s="227">
        <v>0</v>
      </c>
      <c r="X508" s="308">
        <f t="shared" si="2460"/>
        <v>0</v>
      </c>
      <c r="Y508" s="169" t="s">
        <v>1823</v>
      </c>
      <c r="Z508" s="226">
        <v>0</v>
      </c>
      <c r="AA508" s="264">
        <v>0</v>
      </c>
      <c r="AB508" s="308">
        <f t="shared" si="2461"/>
        <v>0</v>
      </c>
      <c r="AC508" s="169" t="s">
        <v>1823</v>
      </c>
      <c r="AD508" s="263">
        <v>0</v>
      </c>
      <c r="AE508" s="264">
        <v>0</v>
      </c>
      <c r="AF508" s="372">
        <f t="shared" si="2462"/>
        <v>0</v>
      </c>
      <c r="AG508" s="169" t="s">
        <v>1823</v>
      </c>
      <c r="AH508" s="225">
        <v>0</v>
      </c>
      <c r="AI508" s="227">
        <v>0</v>
      </c>
      <c r="AJ508" s="354"/>
      <c r="AK508" s="308">
        <f>+AI508</f>
        <v>0</v>
      </c>
      <c r="AL508" s="259" t="s">
        <v>1823</v>
      </c>
      <c r="AM508" s="225">
        <v>0</v>
      </c>
      <c r="AN508" s="227">
        <v>0</v>
      </c>
      <c r="AO508" s="372">
        <f t="shared" si="2419"/>
        <v>0</v>
      </c>
      <c r="AP508" s="259" t="s">
        <v>1823</v>
      </c>
      <c r="AQ508" s="308">
        <f t="shared" si="2338"/>
        <v>0</v>
      </c>
      <c r="AR508" s="259" t="s">
        <v>1823</v>
      </c>
      <c r="AS508" s="337">
        <v>0</v>
      </c>
      <c r="AT508" s="338">
        <v>0</v>
      </c>
      <c r="AU508" s="337">
        <v>0</v>
      </c>
      <c r="AV508" s="338">
        <v>0</v>
      </c>
      <c r="AW508" s="241">
        <f t="shared" si="2437"/>
        <v>0</v>
      </c>
      <c r="AX508" s="242" t="s">
        <v>1823</v>
      </c>
      <c r="AY508" s="241">
        <f t="shared" si="2438"/>
        <v>0</v>
      </c>
      <c r="AZ508" s="242" t="s">
        <v>1823</v>
      </c>
      <c r="BA508" s="241">
        <f t="shared" si="2439"/>
        <v>0</v>
      </c>
      <c r="BB508" s="242" t="s">
        <v>1823</v>
      </c>
      <c r="BC508" s="241">
        <f t="shared" si="2440"/>
        <v>0</v>
      </c>
      <c r="BD508" s="242" t="s">
        <v>1823</v>
      </c>
      <c r="BE508" s="241">
        <f t="shared" si="2441"/>
        <v>0</v>
      </c>
      <c r="BF508" s="242" t="s">
        <v>1823</v>
      </c>
      <c r="BG508" s="241">
        <f t="shared" si="2442"/>
        <v>0</v>
      </c>
      <c r="BH508" s="242" t="s">
        <v>1823</v>
      </c>
      <c r="BI508" s="337">
        <v>0</v>
      </c>
      <c r="BJ508" s="338">
        <v>0</v>
      </c>
      <c r="BK508" s="337">
        <v>0</v>
      </c>
      <c r="BL508" s="338">
        <v>0</v>
      </c>
      <c r="BM508" s="241">
        <f>+BK508</f>
        <v>0</v>
      </c>
      <c r="BN508" s="242" t="s">
        <v>1823</v>
      </c>
      <c r="BO508" s="356"/>
      <c r="BP508" s="324"/>
      <c r="BQ508" s="325"/>
      <c r="BR508" s="324"/>
      <c r="BS508" s="325"/>
      <c r="BT508" s="324"/>
      <c r="BU508" s="325"/>
      <c r="BV508" s="324"/>
      <c r="BW508" s="325"/>
      <c r="BX508" s="324"/>
      <c r="BY508" s="325"/>
      <c r="BZ508" s="324"/>
      <c r="CA508" s="325"/>
      <c r="CB508" s="236"/>
      <c r="CE508" s="226"/>
      <c r="CF508" s="227"/>
      <c r="CT508" s="437" t="e">
        <f t="shared" si="2443"/>
        <v>#VALUE!</v>
      </c>
      <c r="CU508" s="437">
        <f t="shared" si="2444"/>
        <v>2</v>
      </c>
      <c r="CV508" s="437">
        <f>+M508</f>
        <v>2</v>
      </c>
      <c r="CW508" s="437">
        <f t="shared" si="2445"/>
        <v>2</v>
      </c>
      <c r="CX508" s="437" t="e">
        <f t="shared" si="2446"/>
        <v>#VALUE!</v>
      </c>
      <c r="CY508" s="437">
        <f t="shared" si="2447"/>
        <v>0</v>
      </c>
      <c r="CZ508" s="437">
        <f t="shared" si="2448"/>
        <v>0</v>
      </c>
      <c r="DA508" s="437">
        <f t="shared" si="2449"/>
        <v>0</v>
      </c>
      <c r="DB508" s="437">
        <f t="shared" si="2450"/>
        <v>0</v>
      </c>
      <c r="DC508" s="437">
        <f t="shared" si="2451"/>
        <v>0</v>
      </c>
      <c r="DD508" s="437">
        <f t="shared" si="2452"/>
        <v>0</v>
      </c>
      <c r="DE508" s="437">
        <f t="shared" si="2416"/>
        <v>0</v>
      </c>
      <c r="DF508" s="437">
        <f t="shared" si="2453"/>
        <v>0</v>
      </c>
      <c r="DG508" s="496">
        <f t="shared" si="2417"/>
        <v>0</v>
      </c>
      <c r="DH508" s="496">
        <f t="shared" si="2454"/>
        <v>0</v>
      </c>
      <c r="DI508" s="496">
        <f t="shared" si="2418"/>
        <v>0</v>
      </c>
      <c r="DJ508" s="496">
        <f t="shared" si="2455"/>
        <v>0</v>
      </c>
      <c r="DK508" s="437">
        <f t="shared" si="2456"/>
        <v>0</v>
      </c>
      <c r="DL508" s="633"/>
      <c r="DM508" s="633"/>
      <c r="DO508" s="447" t="e">
        <f t="shared" si="2364"/>
        <v>#VALUE!</v>
      </c>
      <c r="DP508" s="447" t="e">
        <f t="shared" si="2365"/>
        <v>#VALUE!</v>
      </c>
      <c r="DQ508" s="447" t="e">
        <f t="shared" si="2366"/>
        <v>#VALUE!</v>
      </c>
      <c r="DR508" s="447" t="e">
        <f t="shared" si="2367"/>
        <v>#VALUE!</v>
      </c>
      <c r="DS508" s="447" t="e">
        <f t="shared" si="2368"/>
        <v>#VALUE!</v>
      </c>
      <c r="DT508" s="447" t="e">
        <f t="shared" si="2369"/>
        <v>#VALUE!</v>
      </c>
      <c r="DU508" s="447" t="e">
        <f t="shared" si="2370"/>
        <v>#VALUE!</v>
      </c>
      <c r="DV508" s="447" t="e">
        <f t="shared" si="2371"/>
        <v>#VALUE!</v>
      </c>
      <c r="DW508" s="447" t="e">
        <f t="shared" si="2372"/>
        <v>#VALUE!</v>
      </c>
      <c r="DX508" s="447" t="e">
        <f t="shared" si="2373"/>
        <v>#VALUE!</v>
      </c>
      <c r="DY508" s="447" t="e">
        <f t="shared" si="2374"/>
        <v>#REF!</v>
      </c>
      <c r="DZ508" s="447" t="e">
        <f t="shared" si="2375"/>
        <v>#REF!</v>
      </c>
      <c r="EA508" s="447" t="e">
        <f t="shared" si="2376"/>
        <v>#VALUE!</v>
      </c>
      <c r="EB508" s="447" t="e">
        <f t="shared" si="2377"/>
        <v>#REF!</v>
      </c>
      <c r="EC508" s="447" t="e">
        <f t="shared" si="2378"/>
        <v>#VALUE!</v>
      </c>
      <c r="ED508" s="447" t="e">
        <f t="shared" si="2379"/>
        <v>#VALUE!</v>
      </c>
      <c r="EE508" s="240" t="e">
        <f t="shared" si="2380"/>
        <v>#VALUE!</v>
      </c>
    </row>
    <row r="509" spans="1:135" ht="16.5">
      <c r="A509" s="51" t="s">
        <v>1227</v>
      </c>
      <c r="B509" s="216" t="s">
        <v>31</v>
      </c>
      <c r="D509" s="216" t="s">
        <v>409</v>
      </c>
      <c r="E509" s="216" t="s">
        <v>1042</v>
      </c>
      <c r="F509" s="216" t="s">
        <v>1106</v>
      </c>
      <c r="G509" s="411" t="s">
        <v>1321</v>
      </c>
      <c r="H509" s="721" t="s">
        <v>1823</v>
      </c>
      <c r="I509" s="562">
        <f>+K509</f>
        <v>1</v>
      </c>
      <c r="J509" s="523">
        <v>0</v>
      </c>
      <c r="K509" s="524">
        <v>1</v>
      </c>
      <c r="L509" s="166" t="s">
        <v>1823</v>
      </c>
      <c r="M509" s="239">
        <f>+O509</f>
        <v>1</v>
      </c>
      <c r="N509" s="523">
        <v>0</v>
      </c>
      <c r="O509" s="524">
        <v>1</v>
      </c>
      <c r="P509" s="166" t="s">
        <v>1823</v>
      </c>
      <c r="Q509" s="239">
        <f>+S509</f>
        <v>1</v>
      </c>
      <c r="R509" s="225">
        <v>0</v>
      </c>
      <c r="S509" s="227">
        <v>1</v>
      </c>
      <c r="T509" s="225">
        <v>0</v>
      </c>
      <c r="U509" s="227">
        <v>2</v>
      </c>
      <c r="V509" s="225">
        <v>0</v>
      </c>
      <c r="W509" s="227">
        <v>1</v>
      </c>
      <c r="X509" s="166" t="s">
        <v>1823</v>
      </c>
      <c r="Y509" s="253">
        <f>+AA509</f>
        <v>1</v>
      </c>
      <c r="Z509" s="226">
        <v>0</v>
      </c>
      <c r="AA509" s="264">
        <v>1</v>
      </c>
      <c r="AB509" s="166" t="s">
        <v>1823</v>
      </c>
      <c r="AC509" s="253">
        <f>+AE509</f>
        <v>1</v>
      </c>
      <c r="AD509" s="263">
        <v>0</v>
      </c>
      <c r="AE509" s="264">
        <v>1</v>
      </c>
      <c r="AF509" s="166" t="s">
        <v>1823</v>
      </c>
      <c r="AG509" s="253">
        <f>+AI509</f>
        <v>1</v>
      </c>
      <c r="AH509" s="225">
        <v>0</v>
      </c>
      <c r="AI509" s="227">
        <v>1</v>
      </c>
      <c r="AJ509" s="354"/>
      <c r="AK509" s="166" t="s">
        <v>1823</v>
      </c>
      <c r="AL509" s="253">
        <f>+AN509</f>
        <v>1</v>
      </c>
      <c r="AM509" s="225">
        <v>0</v>
      </c>
      <c r="AN509" s="227">
        <v>1</v>
      </c>
      <c r="AO509" s="166" t="s">
        <v>1823</v>
      </c>
      <c r="AP509" s="253">
        <f t="shared" ref="AP509" si="2469">+AR509</f>
        <v>1</v>
      </c>
      <c r="AQ509" s="166" t="s">
        <v>1823</v>
      </c>
      <c r="AR509" s="253">
        <f t="shared" ref="AR509" si="2470">+AT509</f>
        <v>1</v>
      </c>
      <c r="AS509" s="337">
        <v>0</v>
      </c>
      <c r="AT509" s="338">
        <v>1</v>
      </c>
      <c r="AU509" s="337">
        <v>0</v>
      </c>
      <c r="AV509" s="338">
        <v>0</v>
      </c>
      <c r="AW509" s="241">
        <f t="shared" ref="AW509:AW510" si="2471">+AY509</f>
        <v>0</v>
      </c>
      <c r="AX509" s="242" t="s">
        <v>1823</v>
      </c>
      <c r="AY509" s="241">
        <f t="shared" ref="AY509:AY510" si="2472">+BA509</f>
        <v>0</v>
      </c>
      <c r="AZ509" s="242" t="s">
        <v>1823</v>
      </c>
      <c r="BA509" s="241">
        <f t="shared" ref="BA509:BA510" si="2473">+BC509</f>
        <v>0</v>
      </c>
      <c r="BB509" s="242" t="s">
        <v>1823</v>
      </c>
      <c r="BC509" s="241">
        <f t="shared" ref="BC509:BC510" si="2474">+BE509</f>
        <v>0</v>
      </c>
      <c r="BD509" s="242" t="s">
        <v>1823</v>
      </c>
      <c r="BE509" s="241">
        <f t="shared" ref="BE509:BE510" si="2475">+BG509</f>
        <v>0</v>
      </c>
      <c r="BF509" s="242" t="s">
        <v>1823</v>
      </c>
      <c r="BG509" s="241">
        <f t="shared" ref="BG509:BG510" si="2476">+BI509</f>
        <v>0</v>
      </c>
      <c r="BH509" s="242" t="s">
        <v>1823</v>
      </c>
      <c r="BI509" s="337">
        <v>0</v>
      </c>
      <c r="BJ509" s="338">
        <v>0</v>
      </c>
      <c r="BK509" s="241">
        <f>+BI509</f>
        <v>0</v>
      </c>
      <c r="BL509" s="242" t="s">
        <v>1823</v>
      </c>
      <c r="BM509" s="337">
        <v>0</v>
      </c>
      <c r="BN509" s="337">
        <v>0</v>
      </c>
      <c r="BO509" s="356"/>
      <c r="BP509" s="324"/>
      <c r="BQ509" s="325"/>
      <c r="BR509" s="324"/>
      <c r="BS509" s="325"/>
      <c r="BT509" s="324"/>
      <c r="BU509" s="325"/>
      <c r="BV509" s="324"/>
      <c r="BW509" s="325"/>
      <c r="BX509" s="324"/>
      <c r="BY509" s="325"/>
      <c r="BZ509" s="324"/>
      <c r="CA509" s="325"/>
      <c r="CB509" s="236"/>
      <c r="CE509" s="226"/>
      <c r="CF509" s="227"/>
      <c r="CT509" s="437" t="e">
        <f t="shared" si="2443"/>
        <v>#VALUE!</v>
      </c>
      <c r="CU509" s="437">
        <f t="shared" si="2444"/>
        <v>1</v>
      </c>
      <c r="CV509" s="437">
        <f>+M509</f>
        <v>1</v>
      </c>
      <c r="CW509" s="437">
        <f t="shared" si="2445"/>
        <v>1</v>
      </c>
      <c r="CX509" s="437">
        <f>+Q509</f>
        <v>1</v>
      </c>
      <c r="CY509" s="437">
        <f t="shared" si="2447"/>
        <v>1</v>
      </c>
      <c r="CZ509" s="437">
        <f t="shared" si="2448"/>
        <v>2</v>
      </c>
      <c r="DA509" s="437">
        <f t="shared" si="2449"/>
        <v>1</v>
      </c>
      <c r="DB509" s="437">
        <f>+AA509</f>
        <v>1</v>
      </c>
      <c r="DC509" s="437">
        <f t="shared" si="2451"/>
        <v>1</v>
      </c>
      <c r="DD509" s="437">
        <f>+AC509</f>
        <v>1</v>
      </c>
      <c r="DE509" s="437">
        <f t="shared" si="2416"/>
        <v>1</v>
      </c>
      <c r="DF509" s="437">
        <f>+AG509</f>
        <v>1</v>
      </c>
      <c r="DG509" s="496">
        <f t="shared" si="2417"/>
        <v>1</v>
      </c>
      <c r="DH509" s="496">
        <f>+AL509</f>
        <v>1</v>
      </c>
      <c r="DI509" s="496">
        <f t="shared" si="2418"/>
        <v>1</v>
      </c>
      <c r="DJ509" s="496">
        <f>+AP509</f>
        <v>1</v>
      </c>
      <c r="DK509" s="437">
        <f>+AR509</f>
        <v>1</v>
      </c>
      <c r="DL509" s="633"/>
      <c r="DM509" s="633"/>
      <c r="DO509" s="447" t="e">
        <f t="shared" si="2364"/>
        <v>#VALUE!</v>
      </c>
      <c r="DP509" s="447" t="e">
        <f t="shared" si="2365"/>
        <v>#VALUE!</v>
      </c>
      <c r="DQ509" s="447" t="e">
        <f t="shared" si="2366"/>
        <v>#VALUE!</v>
      </c>
      <c r="DR509" s="447" t="e">
        <f t="shared" si="2367"/>
        <v>#VALUE!</v>
      </c>
      <c r="DS509" s="447" t="e">
        <f t="shared" si="2368"/>
        <v>#VALUE!</v>
      </c>
      <c r="DT509" s="447" t="e">
        <f t="shared" si="2369"/>
        <v>#VALUE!</v>
      </c>
      <c r="DU509" s="447" t="e">
        <f t="shared" si="2370"/>
        <v>#VALUE!</v>
      </c>
      <c r="DV509" s="447" t="e">
        <f t="shared" si="2371"/>
        <v>#VALUE!</v>
      </c>
      <c r="DW509" s="447" t="e">
        <f t="shared" si="2372"/>
        <v>#VALUE!</v>
      </c>
      <c r="DX509" s="447" t="e">
        <f t="shared" si="2373"/>
        <v>#VALUE!</v>
      </c>
      <c r="DY509" s="447" t="e">
        <f t="shared" si="2374"/>
        <v>#REF!</v>
      </c>
      <c r="DZ509" s="447" t="e">
        <f t="shared" si="2375"/>
        <v>#REF!</v>
      </c>
      <c r="EA509" s="447" t="e">
        <f t="shared" si="2376"/>
        <v>#VALUE!</v>
      </c>
      <c r="EB509" s="447" t="e">
        <f t="shared" si="2377"/>
        <v>#REF!</v>
      </c>
      <c r="EC509" s="447" t="e">
        <f t="shared" si="2378"/>
        <v>#VALUE!</v>
      </c>
      <c r="ED509" s="447" t="e">
        <f t="shared" si="2379"/>
        <v>#VALUE!</v>
      </c>
      <c r="EE509" s="240" t="e">
        <f t="shared" si="2380"/>
        <v>#VALUE!</v>
      </c>
    </row>
    <row r="510" spans="1:135" ht="16.5">
      <c r="A510" s="216" t="s">
        <v>1227</v>
      </c>
      <c r="B510" s="216" t="s">
        <v>31</v>
      </c>
      <c r="D510" s="216" t="s">
        <v>409</v>
      </c>
      <c r="E510" s="216" t="s">
        <v>1094</v>
      </c>
      <c r="F510" s="216" t="s">
        <v>1106</v>
      </c>
      <c r="G510" s="411" t="s">
        <v>138</v>
      </c>
      <c r="H510" s="364">
        <f t="shared" si="2457"/>
        <v>0</v>
      </c>
      <c r="I510" s="252" t="s">
        <v>1823</v>
      </c>
      <c r="J510" s="523">
        <v>0</v>
      </c>
      <c r="K510" s="524">
        <v>0</v>
      </c>
      <c r="L510" s="364">
        <f>+N510</f>
        <v>0</v>
      </c>
      <c r="M510" s="252" t="s">
        <v>1823</v>
      </c>
      <c r="N510" s="523">
        <v>0</v>
      </c>
      <c r="O510" s="524">
        <v>0</v>
      </c>
      <c r="P510" s="364">
        <f>+R510</f>
        <v>0</v>
      </c>
      <c r="Q510" s="252" t="s">
        <v>1823</v>
      </c>
      <c r="R510" s="225">
        <v>0</v>
      </c>
      <c r="S510" s="227">
        <v>0</v>
      </c>
      <c r="T510" s="225">
        <v>0</v>
      </c>
      <c r="U510" s="227">
        <v>0</v>
      </c>
      <c r="V510" s="364">
        <f>+T510</f>
        <v>0</v>
      </c>
      <c r="W510" s="242" t="s">
        <v>1823</v>
      </c>
      <c r="X510" s="364"/>
      <c r="Y510" s="242"/>
      <c r="Z510" s="226">
        <v>3</v>
      </c>
      <c r="AA510" s="264">
        <v>0</v>
      </c>
      <c r="AB510" s="364"/>
      <c r="AC510" s="242"/>
      <c r="AD510" s="364"/>
      <c r="AE510" s="242"/>
      <c r="AF510" s="364">
        <f>+AH510</f>
        <v>0</v>
      </c>
      <c r="AG510" s="242" t="s">
        <v>1823</v>
      </c>
      <c r="AH510" s="225">
        <v>0</v>
      </c>
      <c r="AI510" s="227">
        <v>0</v>
      </c>
      <c r="AJ510" s="354"/>
      <c r="AK510" s="308">
        <f t="shared" si="2361"/>
        <v>0</v>
      </c>
      <c r="AL510" s="259" t="s">
        <v>1823</v>
      </c>
      <c r="AM510" s="225">
        <v>0</v>
      </c>
      <c r="AN510" s="227">
        <v>0</v>
      </c>
      <c r="AO510" s="372">
        <f t="shared" si="2419"/>
        <v>0</v>
      </c>
      <c r="AP510" s="259" t="s">
        <v>1823</v>
      </c>
      <c r="AQ510" s="308">
        <f t="shared" si="2338"/>
        <v>0</v>
      </c>
      <c r="AR510" s="259" t="s">
        <v>1823</v>
      </c>
      <c r="AS510" s="337">
        <v>0</v>
      </c>
      <c r="AT510" s="338">
        <v>0</v>
      </c>
      <c r="AU510" s="337">
        <v>0</v>
      </c>
      <c r="AV510" s="338">
        <v>0</v>
      </c>
      <c r="AW510" s="241">
        <f t="shared" si="2471"/>
        <v>0</v>
      </c>
      <c r="AX510" s="242" t="s">
        <v>1823</v>
      </c>
      <c r="AY510" s="241">
        <f t="shared" si="2472"/>
        <v>0</v>
      </c>
      <c r="AZ510" s="242" t="s">
        <v>1823</v>
      </c>
      <c r="BA510" s="241">
        <f t="shared" si="2473"/>
        <v>0</v>
      </c>
      <c r="BB510" s="242" t="s">
        <v>1823</v>
      </c>
      <c r="BC510" s="241">
        <f t="shared" si="2474"/>
        <v>0</v>
      </c>
      <c r="BD510" s="242" t="s">
        <v>1823</v>
      </c>
      <c r="BE510" s="241">
        <f t="shared" si="2475"/>
        <v>0</v>
      </c>
      <c r="BF510" s="242" t="s">
        <v>1823</v>
      </c>
      <c r="BG510" s="241">
        <f t="shared" si="2476"/>
        <v>0</v>
      </c>
      <c r="BH510" s="242" t="s">
        <v>1823</v>
      </c>
      <c r="BI510" s="337">
        <v>0</v>
      </c>
      <c r="BJ510" s="338">
        <v>0</v>
      </c>
      <c r="BK510" s="337">
        <v>0</v>
      </c>
      <c r="BL510" s="338">
        <v>0</v>
      </c>
      <c r="BM510" s="241">
        <f>+BK510</f>
        <v>0</v>
      </c>
      <c r="BN510" s="242" t="s">
        <v>1823</v>
      </c>
      <c r="BO510" s="356"/>
      <c r="BP510" s="324"/>
      <c r="BQ510" s="325"/>
      <c r="BR510" s="324"/>
      <c r="BS510" s="325"/>
      <c r="BT510" s="324"/>
      <c r="BU510" s="325"/>
      <c r="BV510" s="324"/>
      <c r="BW510" s="325"/>
      <c r="BX510" s="324"/>
      <c r="BY510" s="325"/>
      <c r="BZ510" s="324"/>
      <c r="CA510" s="325"/>
      <c r="CB510" s="236" t="s">
        <v>410</v>
      </c>
      <c r="CE510" s="226"/>
      <c r="CF510" s="227"/>
      <c r="CQ510" s="240">
        <f>MAX(H510:AI510)</f>
        <v>3</v>
      </c>
      <c r="CT510" s="437">
        <f t="shared" si="2443"/>
        <v>0</v>
      </c>
      <c r="CU510" s="437">
        <f t="shared" si="2444"/>
        <v>0</v>
      </c>
      <c r="CV510" s="437">
        <f>IF(M510="nd",+L510,+L510+M510)</f>
        <v>0</v>
      </c>
      <c r="CW510" s="437">
        <f t="shared" si="2445"/>
        <v>0</v>
      </c>
      <c r="CX510" s="437">
        <f t="shared" ref="CX510:CX516" si="2477">IF(Q510="nd",+P510,+P510+Q510)</f>
        <v>0</v>
      </c>
      <c r="CY510" s="437">
        <f t="shared" si="2447"/>
        <v>0</v>
      </c>
      <c r="CZ510" s="437">
        <f t="shared" si="2448"/>
        <v>0</v>
      </c>
      <c r="DA510" s="437">
        <f t="shared" si="2449"/>
        <v>0</v>
      </c>
      <c r="DB510" s="437">
        <f t="shared" ref="DB510:DB534" si="2478">IF(Y510="nd",+X510,+X510+Y510)</f>
        <v>0</v>
      </c>
      <c r="DC510" s="437">
        <f t="shared" si="2451"/>
        <v>3</v>
      </c>
      <c r="DD510" s="437">
        <f t="shared" ref="DD510:DD542" si="2479">IF(AC510="nd",+AB510,+AB510+AC510)</f>
        <v>0</v>
      </c>
      <c r="DE510" s="437">
        <f t="shared" si="2416"/>
        <v>0</v>
      </c>
      <c r="DF510" s="437">
        <f t="shared" ref="DF510:DF528" si="2480">IF(AG510="nd",+AF510,+AF510+AG510)</f>
        <v>0</v>
      </c>
      <c r="DG510" s="496">
        <f t="shared" si="2417"/>
        <v>0</v>
      </c>
      <c r="DH510" s="496">
        <f t="shared" ref="DH510:DH542" si="2481">IF(AL510="nd",+AK510,+AK510+AL510)</f>
        <v>0</v>
      </c>
      <c r="DI510" s="496">
        <f t="shared" si="2418"/>
        <v>0</v>
      </c>
      <c r="DJ510" s="496">
        <f t="shared" ref="DJ510:DJ519" si="2482">IF(AP510="nd",+AO510,+AO510+AP510)</f>
        <v>0</v>
      </c>
      <c r="DK510" s="437">
        <f t="shared" ref="DK510:DK519" si="2483">IF(AR510="nd",+AQ510,+AQ510+AR510)</f>
        <v>0</v>
      </c>
      <c r="DL510" s="633"/>
      <c r="DM510" s="633"/>
      <c r="DO510" s="447" t="e">
        <f t="shared" si="2364"/>
        <v>#VALUE!</v>
      </c>
      <c r="DP510" s="447" t="e">
        <f t="shared" si="2365"/>
        <v>#VALUE!</v>
      </c>
      <c r="DQ510" s="447" t="e">
        <f t="shared" si="2366"/>
        <v>#VALUE!</v>
      </c>
      <c r="DR510" s="447" t="e">
        <f t="shared" si="2367"/>
        <v>#VALUE!</v>
      </c>
      <c r="DS510" s="447" t="e">
        <f t="shared" si="2368"/>
        <v>#VALUE!</v>
      </c>
      <c r="DT510" s="447" t="e">
        <f t="shared" si="2369"/>
        <v>#VALUE!</v>
      </c>
      <c r="DU510" s="447" t="e">
        <f t="shared" si="2370"/>
        <v>#VALUE!</v>
      </c>
      <c r="DV510" s="447" t="e">
        <f t="shared" si="2371"/>
        <v>#VALUE!</v>
      </c>
      <c r="DW510" s="447" t="e">
        <f t="shared" si="2372"/>
        <v>#VALUE!</v>
      </c>
      <c r="DX510" s="447" t="e">
        <f t="shared" si="2373"/>
        <v>#VALUE!</v>
      </c>
      <c r="DY510" s="447" t="e">
        <f t="shared" si="2374"/>
        <v>#REF!</v>
      </c>
      <c r="DZ510" s="447" t="e">
        <f t="shared" si="2375"/>
        <v>#REF!</v>
      </c>
      <c r="EA510" s="447" t="e">
        <f t="shared" si="2376"/>
        <v>#VALUE!</v>
      </c>
      <c r="EB510" s="447" t="e">
        <f t="shared" si="2377"/>
        <v>#REF!</v>
      </c>
      <c r="EC510" s="447" t="e">
        <f t="shared" si="2378"/>
        <v>#VALUE!</v>
      </c>
      <c r="ED510" s="447" t="e">
        <f t="shared" si="2379"/>
        <v>#VALUE!</v>
      </c>
      <c r="EE510" s="240" t="e">
        <f t="shared" si="2380"/>
        <v>#VALUE!</v>
      </c>
    </row>
    <row r="511" spans="1:135" ht="16.5">
      <c r="A511" s="51" t="s">
        <v>1227</v>
      </c>
      <c r="B511" s="216" t="s">
        <v>31</v>
      </c>
      <c r="D511" s="216" t="s">
        <v>409</v>
      </c>
      <c r="E511" s="216" t="s">
        <v>1042</v>
      </c>
      <c r="F511" s="216" t="s">
        <v>1106</v>
      </c>
      <c r="G511" s="411" t="s">
        <v>1323</v>
      </c>
      <c r="H511" s="419">
        <f t="shared" si="2457"/>
        <v>0</v>
      </c>
      <c r="I511" s="166" t="s">
        <v>1823</v>
      </c>
      <c r="J511" s="523">
        <v>0</v>
      </c>
      <c r="K511" s="524">
        <v>0</v>
      </c>
      <c r="L511" s="372">
        <f t="shared" ref="L511" si="2484">+N511</f>
        <v>0</v>
      </c>
      <c r="M511" s="167" t="s">
        <v>1823</v>
      </c>
      <c r="N511" s="523">
        <v>0</v>
      </c>
      <c r="O511" s="524">
        <v>0</v>
      </c>
      <c r="P511" s="372">
        <f t="shared" ref="P511" si="2485">+R511</f>
        <v>0</v>
      </c>
      <c r="Q511" s="169" t="s">
        <v>1823</v>
      </c>
      <c r="R511" s="225">
        <v>0</v>
      </c>
      <c r="S511" s="227">
        <v>0</v>
      </c>
      <c r="T511" s="10">
        <v>0</v>
      </c>
      <c r="U511" s="4">
        <v>0</v>
      </c>
      <c r="V511" s="3">
        <v>0</v>
      </c>
      <c r="W511" s="227">
        <v>0</v>
      </c>
      <c r="X511" s="565">
        <f>+Z511</f>
        <v>1</v>
      </c>
      <c r="Y511" s="639" t="s">
        <v>1823</v>
      </c>
      <c r="Z511" s="225">
        <v>1</v>
      </c>
      <c r="AA511" s="264">
        <v>0</v>
      </c>
      <c r="AB511" s="565">
        <f>+Z511</f>
        <v>1</v>
      </c>
      <c r="AC511" s="639" t="s">
        <v>1823</v>
      </c>
      <c r="AD511" s="263">
        <v>0</v>
      </c>
      <c r="AE511" s="264">
        <v>0</v>
      </c>
      <c r="AF511" s="372">
        <f t="shared" ref="AF511:AF512" si="2486">+AD511</f>
        <v>0</v>
      </c>
      <c r="AG511" s="169" t="s">
        <v>1823</v>
      </c>
      <c r="AH511" s="225">
        <v>0</v>
      </c>
      <c r="AI511" s="227">
        <v>0</v>
      </c>
      <c r="AJ511" s="354"/>
      <c r="AK511" s="308"/>
      <c r="AL511" s="259" t="s">
        <v>1823</v>
      </c>
      <c r="AM511" s="225">
        <v>1</v>
      </c>
      <c r="AN511" s="227">
        <v>0</v>
      </c>
      <c r="AO511" s="372">
        <f t="shared" si="2419"/>
        <v>1</v>
      </c>
      <c r="AP511" s="259" t="s">
        <v>1823</v>
      </c>
      <c r="AQ511" s="308">
        <f t="shared" si="2338"/>
        <v>1</v>
      </c>
      <c r="AR511" s="338"/>
      <c r="AS511" s="337">
        <v>1</v>
      </c>
      <c r="AT511" s="338">
        <v>0</v>
      </c>
      <c r="AU511" s="337">
        <v>0</v>
      </c>
      <c r="AV511" s="338">
        <v>0</v>
      </c>
      <c r="AW511" s="241">
        <f t="shared" ref="AW511:AW513" si="2487">+AY511</f>
        <v>0</v>
      </c>
      <c r="AX511" s="242" t="s">
        <v>1823</v>
      </c>
      <c r="AY511" s="241">
        <f t="shared" ref="AY511:AY513" si="2488">+BA511</f>
        <v>0</v>
      </c>
      <c r="AZ511" s="242" t="s">
        <v>1823</v>
      </c>
      <c r="BA511" s="241">
        <f t="shared" ref="BA511:BA513" si="2489">+BC511</f>
        <v>0</v>
      </c>
      <c r="BB511" s="242" t="s">
        <v>1823</v>
      </c>
      <c r="BC511" s="241">
        <f t="shared" ref="BC511:BC513" si="2490">+BE511</f>
        <v>0</v>
      </c>
      <c r="BD511" s="242" t="s">
        <v>1823</v>
      </c>
      <c r="BE511" s="241">
        <f t="shared" ref="BE511:BE513" si="2491">+BG511</f>
        <v>0</v>
      </c>
      <c r="BF511" s="242" t="s">
        <v>1823</v>
      </c>
      <c r="BG511" s="241">
        <f t="shared" ref="BG511:BG513" si="2492">+BI511</f>
        <v>0</v>
      </c>
      <c r="BH511" s="242" t="s">
        <v>1823</v>
      </c>
      <c r="BI511" s="337">
        <v>0</v>
      </c>
      <c r="BJ511" s="338">
        <v>0</v>
      </c>
      <c r="BK511" s="241">
        <f t="shared" ref="BK511:BK518" si="2493">+BI511</f>
        <v>0</v>
      </c>
      <c r="BL511" s="242" t="s">
        <v>1823</v>
      </c>
      <c r="BM511" s="337">
        <v>0</v>
      </c>
      <c r="BN511" s="337">
        <v>0</v>
      </c>
      <c r="BO511" s="356"/>
      <c r="BP511" s="324"/>
      <c r="BQ511" s="325"/>
      <c r="BR511" s="324"/>
      <c r="BS511" s="325"/>
      <c r="BT511" s="324"/>
      <c r="BU511" s="325"/>
      <c r="BV511" s="324"/>
      <c r="BW511" s="325"/>
      <c r="BX511" s="324"/>
      <c r="BY511" s="325"/>
      <c r="BZ511" s="324"/>
      <c r="CA511" s="325"/>
      <c r="CB511" s="236"/>
      <c r="CE511" s="226"/>
      <c r="CF511" s="227"/>
      <c r="CT511" s="437">
        <f t="shared" si="2443"/>
        <v>0</v>
      </c>
      <c r="CU511" s="437">
        <f t="shared" si="2444"/>
        <v>0</v>
      </c>
      <c r="CV511" s="437">
        <f>IF(M511="nd",+L511,+L511+M511)</f>
        <v>0</v>
      </c>
      <c r="CW511" s="437">
        <f t="shared" si="2445"/>
        <v>0</v>
      </c>
      <c r="CX511" s="437">
        <f t="shared" si="2477"/>
        <v>0</v>
      </c>
      <c r="CY511" s="437">
        <f t="shared" si="2447"/>
        <v>0</v>
      </c>
      <c r="CZ511" s="437">
        <f t="shared" si="2448"/>
        <v>0</v>
      </c>
      <c r="DA511" s="437">
        <f t="shared" si="2449"/>
        <v>0</v>
      </c>
      <c r="DB511" s="437">
        <f t="shared" si="2478"/>
        <v>1</v>
      </c>
      <c r="DC511" s="437">
        <f t="shared" si="2451"/>
        <v>1</v>
      </c>
      <c r="DD511" s="437">
        <f t="shared" si="2479"/>
        <v>1</v>
      </c>
      <c r="DE511" s="437">
        <f t="shared" si="2416"/>
        <v>0</v>
      </c>
      <c r="DF511" s="437">
        <f t="shared" si="2480"/>
        <v>0</v>
      </c>
      <c r="DG511" s="496">
        <f t="shared" si="2417"/>
        <v>0</v>
      </c>
      <c r="DH511" s="496">
        <f t="shared" si="2481"/>
        <v>0</v>
      </c>
      <c r="DI511" s="496">
        <f t="shared" si="2418"/>
        <v>1</v>
      </c>
      <c r="DJ511" s="496">
        <f t="shared" si="2482"/>
        <v>1</v>
      </c>
      <c r="DK511" s="437">
        <f t="shared" si="2483"/>
        <v>1</v>
      </c>
      <c r="DL511" s="633"/>
      <c r="DM511" s="633"/>
      <c r="DO511" s="447" t="e">
        <f t="shared" si="2364"/>
        <v>#VALUE!</v>
      </c>
      <c r="DP511" s="447" t="e">
        <f t="shared" si="2365"/>
        <v>#VALUE!</v>
      </c>
      <c r="DQ511" s="447" t="e">
        <f t="shared" si="2366"/>
        <v>#VALUE!</v>
      </c>
      <c r="DR511" s="447" t="e">
        <f t="shared" si="2367"/>
        <v>#VALUE!</v>
      </c>
      <c r="DS511" s="447" t="e">
        <f t="shared" si="2368"/>
        <v>#VALUE!</v>
      </c>
      <c r="DT511" s="447" t="e">
        <f t="shared" si="2369"/>
        <v>#VALUE!</v>
      </c>
      <c r="DU511" s="447" t="e">
        <f t="shared" si="2370"/>
        <v>#VALUE!</v>
      </c>
      <c r="DV511" s="447" t="e">
        <f t="shared" si="2371"/>
        <v>#VALUE!</v>
      </c>
      <c r="DW511" s="447" t="e">
        <f t="shared" si="2372"/>
        <v>#VALUE!</v>
      </c>
      <c r="DX511" s="447" t="e">
        <f t="shared" si="2373"/>
        <v>#VALUE!</v>
      </c>
      <c r="DY511" s="447" t="e">
        <f t="shared" si="2374"/>
        <v>#REF!</v>
      </c>
      <c r="DZ511" s="447" t="e">
        <f t="shared" si="2375"/>
        <v>#REF!</v>
      </c>
      <c r="EA511" s="447" t="e">
        <f t="shared" si="2376"/>
        <v>#VALUE!</v>
      </c>
      <c r="EB511" s="447" t="e">
        <f t="shared" si="2377"/>
        <v>#REF!</v>
      </c>
      <c r="EC511" s="447" t="e">
        <f t="shared" si="2378"/>
        <v>#VALUE!</v>
      </c>
      <c r="ED511" s="447" t="e">
        <f t="shared" si="2379"/>
        <v>#VALUE!</v>
      </c>
      <c r="EE511" s="240" t="e">
        <f t="shared" si="2380"/>
        <v>#VALUE!</v>
      </c>
    </row>
    <row r="512" spans="1:135" ht="16.5">
      <c r="A512" s="51" t="s">
        <v>1227</v>
      </c>
      <c r="B512" s="216" t="s">
        <v>31</v>
      </c>
      <c r="D512" s="216" t="s">
        <v>409</v>
      </c>
      <c r="E512" s="216" t="s">
        <v>1042</v>
      </c>
      <c r="F512" s="216" t="s">
        <v>1106</v>
      </c>
      <c r="G512" s="411" t="s">
        <v>1324</v>
      </c>
      <c r="H512" s="721" t="s">
        <v>1823</v>
      </c>
      <c r="I512" s="562">
        <f>+K512</f>
        <v>1</v>
      </c>
      <c r="J512" s="523">
        <v>0</v>
      </c>
      <c r="K512" s="524">
        <v>1</v>
      </c>
      <c r="L512" s="558">
        <f>+N512</f>
        <v>1</v>
      </c>
      <c r="M512" s="558">
        <f>+O512</f>
        <v>2</v>
      </c>
      <c r="N512" s="523">
        <v>1</v>
      </c>
      <c r="O512" s="524">
        <v>2</v>
      </c>
      <c r="P512" s="558">
        <f>+N512</f>
        <v>1</v>
      </c>
      <c r="Q512" s="562">
        <f>+O512</f>
        <v>2</v>
      </c>
      <c r="R512" s="225">
        <v>1</v>
      </c>
      <c r="S512" s="227">
        <v>0</v>
      </c>
      <c r="T512" s="10">
        <v>0</v>
      </c>
      <c r="U512" s="4">
        <v>0</v>
      </c>
      <c r="V512" s="3">
        <v>0</v>
      </c>
      <c r="W512" s="227">
        <v>0</v>
      </c>
      <c r="X512" s="308">
        <f t="shared" ref="X512" si="2494">+Z512</f>
        <v>0</v>
      </c>
      <c r="Y512" s="169" t="s">
        <v>1823</v>
      </c>
      <c r="Z512" s="226">
        <v>0</v>
      </c>
      <c r="AA512" s="264">
        <v>0</v>
      </c>
      <c r="AB512" s="308">
        <f t="shared" ref="AB512" si="2495">+Z512</f>
        <v>0</v>
      </c>
      <c r="AC512" s="169" t="s">
        <v>1823</v>
      </c>
      <c r="AD512" s="263">
        <v>0</v>
      </c>
      <c r="AE512" s="264">
        <v>0</v>
      </c>
      <c r="AF512" s="372">
        <f t="shared" si="2486"/>
        <v>0</v>
      </c>
      <c r="AG512" s="169" t="s">
        <v>1823</v>
      </c>
      <c r="AH512" s="225">
        <v>0</v>
      </c>
      <c r="AI512" s="227">
        <v>0</v>
      </c>
      <c r="AJ512" s="354"/>
      <c r="AK512" s="308">
        <f>+AI512</f>
        <v>0</v>
      </c>
      <c r="AL512" s="259" t="s">
        <v>1823</v>
      </c>
      <c r="AM512" s="225">
        <v>0</v>
      </c>
      <c r="AN512" s="227">
        <v>0</v>
      </c>
      <c r="AO512" s="372">
        <f>+AM512</f>
        <v>0</v>
      </c>
      <c r="AP512" s="259" t="s">
        <v>1823</v>
      </c>
      <c r="AQ512" s="308">
        <f>+AO512</f>
        <v>0</v>
      </c>
      <c r="AR512" s="259" t="s">
        <v>1823</v>
      </c>
      <c r="AS512" s="337">
        <v>0</v>
      </c>
      <c r="AT512" s="338">
        <v>0</v>
      </c>
      <c r="AU512" s="337">
        <v>0</v>
      </c>
      <c r="AV512" s="338">
        <v>0</v>
      </c>
      <c r="AW512" s="241">
        <f t="shared" si="2487"/>
        <v>0</v>
      </c>
      <c r="AX512" s="242" t="s">
        <v>1823</v>
      </c>
      <c r="AY512" s="241">
        <f t="shared" si="2488"/>
        <v>0</v>
      </c>
      <c r="AZ512" s="242" t="s">
        <v>1823</v>
      </c>
      <c r="BA512" s="241">
        <f t="shared" si="2489"/>
        <v>0</v>
      </c>
      <c r="BB512" s="242" t="s">
        <v>1823</v>
      </c>
      <c r="BC512" s="241">
        <f t="shared" si="2490"/>
        <v>0</v>
      </c>
      <c r="BD512" s="242" t="s">
        <v>1823</v>
      </c>
      <c r="BE512" s="241">
        <f t="shared" si="2491"/>
        <v>0</v>
      </c>
      <c r="BF512" s="242" t="s">
        <v>1823</v>
      </c>
      <c r="BG512" s="241">
        <f t="shared" si="2492"/>
        <v>0</v>
      </c>
      <c r="BH512" s="242" t="s">
        <v>1823</v>
      </c>
      <c r="BI512" s="337">
        <v>0</v>
      </c>
      <c r="BJ512" s="338">
        <v>0</v>
      </c>
      <c r="BK512" s="241">
        <f t="shared" si="2493"/>
        <v>0</v>
      </c>
      <c r="BL512" s="242" t="s">
        <v>1823</v>
      </c>
      <c r="BM512" s="241">
        <f>+BK512</f>
        <v>0</v>
      </c>
      <c r="BN512" s="242" t="s">
        <v>1823</v>
      </c>
      <c r="BO512" s="356"/>
      <c r="BP512" s="324"/>
      <c r="BQ512" s="325"/>
      <c r="BR512" s="324"/>
      <c r="BS512" s="325"/>
      <c r="BT512" s="324"/>
      <c r="BU512" s="325"/>
      <c r="BV512" s="324"/>
      <c r="BW512" s="325"/>
      <c r="BX512" s="324"/>
      <c r="BY512" s="325"/>
      <c r="BZ512" s="324"/>
      <c r="CA512" s="325"/>
      <c r="CB512" s="236"/>
      <c r="CE512" s="226"/>
      <c r="CF512" s="227"/>
      <c r="CT512" s="437" t="e">
        <f t="shared" si="2443"/>
        <v>#VALUE!</v>
      </c>
      <c r="CU512" s="437">
        <f t="shared" si="2444"/>
        <v>1</v>
      </c>
      <c r="CV512" s="437">
        <f>+M512+L512</f>
        <v>3</v>
      </c>
      <c r="CW512" s="437">
        <f t="shared" si="2445"/>
        <v>3</v>
      </c>
      <c r="CX512" s="437">
        <f t="shared" si="2477"/>
        <v>3</v>
      </c>
      <c r="CY512" s="437">
        <f t="shared" si="2447"/>
        <v>1</v>
      </c>
      <c r="CZ512" s="437">
        <f t="shared" si="2448"/>
        <v>0</v>
      </c>
      <c r="DA512" s="437">
        <f t="shared" si="2449"/>
        <v>0</v>
      </c>
      <c r="DB512" s="437">
        <f t="shared" si="2478"/>
        <v>0</v>
      </c>
      <c r="DC512" s="437">
        <f t="shared" si="2451"/>
        <v>0</v>
      </c>
      <c r="DD512" s="437">
        <f t="shared" si="2479"/>
        <v>0</v>
      </c>
      <c r="DE512" s="437">
        <f t="shared" si="2416"/>
        <v>0</v>
      </c>
      <c r="DF512" s="437">
        <f t="shared" si="2480"/>
        <v>0</v>
      </c>
      <c r="DG512" s="496">
        <f t="shared" si="2417"/>
        <v>0</v>
      </c>
      <c r="DH512" s="496">
        <f t="shared" si="2481"/>
        <v>0</v>
      </c>
      <c r="DI512" s="496">
        <f t="shared" si="2418"/>
        <v>0</v>
      </c>
      <c r="DJ512" s="496">
        <f t="shared" si="2482"/>
        <v>0</v>
      </c>
      <c r="DK512" s="437">
        <f t="shared" si="2483"/>
        <v>0</v>
      </c>
      <c r="DL512" s="633"/>
      <c r="DM512" s="633"/>
      <c r="DO512" s="447" t="e">
        <f t="shared" si="2364"/>
        <v>#VALUE!</v>
      </c>
      <c r="DP512" s="447" t="e">
        <f t="shared" si="2365"/>
        <v>#VALUE!</v>
      </c>
      <c r="DQ512" s="447" t="e">
        <f t="shared" si="2366"/>
        <v>#VALUE!</v>
      </c>
      <c r="DR512" s="447" t="e">
        <f t="shared" si="2367"/>
        <v>#VALUE!</v>
      </c>
      <c r="DS512" s="447" t="e">
        <f t="shared" si="2368"/>
        <v>#VALUE!</v>
      </c>
      <c r="DT512" s="447" t="e">
        <f t="shared" si="2369"/>
        <v>#VALUE!</v>
      </c>
      <c r="DU512" s="447" t="e">
        <f t="shared" si="2370"/>
        <v>#VALUE!</v>
      </c>
      <c r="DV512" s="447" t="e">
        <f t="shared" si="2371"/>
        <v>#VALUE!</v>
      </c>
      <c r="DW512" s="447" t="e">
        <f t="shared" si="2372"/>
        <v>#VALUE!</v>
      </c>
      <c r="DX512" s="447" t="e">
        <f t="shared" si="2373"/>
        <v>#VALUE!</v>
      </c>
      <c r="DY512" s="447" t="e">
        <f t="shared" si="2374"/>
        <v>#REF!</v>
      </c>
      <c r="DZ512" s="447" t="e">
        <f t="shared" si="2375"/>
        <v>#REF!</v>
      </c>
      <c r="EA512" s="447" t="e">
        <f t="shared" si="2376"/>
        <v>#VALUE!</v>
      </c>
      <c r="EB512" s="447" t="e">
        <f t="shared" si="2377"/>
        <v>#REF!</v>
      </c>
      <c r="EC512" s="447" t="e">
        <f t="shared" si="2378"/>
        <v>#VALUE!</v>
      </c>
      <c r="ED512" s="447" t="e">
        <f t="shared" si="2379"/>
        <v>#VALUE!</v>
      </c>
      <c r="EE512" s="240" t="e">
        <f t="shared" si="2380"/>
        <v>#VALUE!</v>
      </c>
    </row>
    <row r="513" spans="1:135" ht="16.5">
      <c r="A513" s="51" t="s">
        <v>1227</v>
      </c>
      <c r="B513" s="216" t="s">
        <v>31</v>
      </c>
      <c r="D513" s="216" t="s">
        <v>409</v>
      </c>
      <c r="E513" s="216" t="s">
        <v>1042</v>
      </c>
      <c r="F513" s="216" t="s">
        <v>1106</v>
      </c>
      <c r="G513" s="411" t="s">
        <v>1325</v>
      </c>
      <c r="H513" s="721" t="s">
        <v>1823</v>
      </c>
      <c r="I513" s="562">
        <f>+K513</f>
        <v>2</v>
      </c>
      <c r="J513" s="523">
        <v>0</v>
      </c>
      <c r="K513" s="524">
        <v>2</v>
      </c>
      <c r="L513" s="166" t="s">
        <v>1823</v>
      </c>
      <c r="M513" s="239">
        <f>+O513</f>
        <v>2</v>
      </c>
      <c r="N513" s="523">
        <v>0</v>
      </c>
      <c r="O513" s="524">
        <v>2</v>
      </c>
      <c r="P513" s="721" t="s">
        <v>1823</v>
      </c>
      <c r="Q513" s="562">
        <f>+O513</f>
        <v>2</v>
      </c>
      <c r="R513" s="225">
        <v>0</v>
      </c>
      <c r="S513" s="227">
        <v>0</v>
      </c>
      <c r="T513" s="10">
        <v>0</v>
      </c>
      <c r="U513" s="4">
        <v>0</v>
      </c>
      <c r="V513" s="3">
        <v>0</v>
      </c>
      <c r="W513" s="227">
        <v>0</v>
      </c>
      <c r="X513" s="308">
        <f t="shared" ref="X513" si="2496">+Z513</f>
        <v>0</v>
      </c>
      <c r="Y513" s="169" t="s">
        <v>1823</v>
      </c>
      <c r="Z513" s="226">
        <v>0</v>
      </c>
      <c r="AA513" s="264">
        <v>0</v>
      </c>
      <c r="AB513" s="308">
        <f t="shared" ref="AB513" si="2497">+Z513</f>
        <v>0</v>
      </c>
      <c r="AC513" s="169" t="s">
        <v>1823</v>
      </c>
      <c r="AD513" s="263">
        <v>0</v>
      </c>
      <c r="AE513" s="264">
        <v>0</v>
      </c>
      <c r="AF513" s="372">
        <f t="shared" ref="AF513" si="2498">+AD513</f>
        <v>0</v>
      </c>
      <c r="AG513" s="169" t="s">
        <v>1823</v>
      </c>
      <c r="AH513" s="225">
        <v>0</v>
      </c>
      <c r="AI513" s="227">
        <v>0</v>
      </c>
      <c r="AJ513" s="354"/>
      <c r="AK513" s="308">
        <f t="shared" ref="AK513:AK517" si="2499">+AI513</f>
        <v>0</v>
      </c>
      <c r="AL513" s="259" t="s">
        <v>1823</v>
      </c>
      <c r="AM513" s="225">
        <v>0</v>
      </c>
      <c r="AN513" s="227">
        <v>0</v>
      </c>
      <c r="AO513" s="372">
        <f t="shared" si="2419"/>
        <v>0</v>
      </c>
      <c r="AP513" s="259" t="s">
        <v>1823</v>
      </c>
      <c r="AQ513" s="308">
        <f t="shared" si="2338"/>
        <v>0</v>
      </c>
      <c r="AR513" s="259" t="s">
        <v>1823</v>
      </c>
      <c r="AS513" s="337">
        <v>0</v>
      </c>
      <c r="AT513" s="338">
        <v>0</v>
      </c>
      <c r="AU513" s="337">
        <v>0</v>
      </c>
      <c r="AV513" s="338">
        <v>0</v>
      </c>
      <c r="AW513" s="241">
        <f t="shared" si="2487"/>
        <v>0</v>
      </c>
      <c r="AX513" s="242" t="s">
        <v>1823</v>
      </c>
      <c r="AY513" s="241">
        <f t="shared" si="2488"/>
        <v>0</v>
      </c>
      <c r="AZ513" s="242" t="s">
        <v>1823</v>
      </c>
      <c r="BA513" s="241">
        <f t="shared" si="2489"/>
        <v>0</v>
      </c>
      <c r="BB513" s="242" t="s">
        <v>1823</v>
      </c>
      <c r="BC513" s="241">
        <f t="shared" si="2490"/>
        <v>0</v>
      </c>
      <c r="BD513" s="242" t="s">
        <v>1823</v>
      </c>
      <c r="BE513" s="241">
        <f t="shared" si="2491"/>
        <v>0</v>
      </c>
      <c r="BF513" s="242" t="s">
        <v>1823</v>
      </c>
      <c r="BG513" s="241">
        <f t="shared" si="2492"/>
        <v>0</v>
      </c>
      <c r="BH513" s="242" t="s">
        <v>1823</v>
      </c>
      <c r="BI513" s="337">
        <v>0</v>
      </c>
      <c r="BJ513" s="338">
        <v>0</v>
      </c>
      <c r="BK513" s="241">
        <f t="shared" si="2493"/>
        <v>0</v>
      </c>
      <c r="BL513" s="242" t="s">
        <v>1823</v>
      </c>
      <c r="BM513" s="337">
        <v>0</v>
      </c>
      <c r="BN513" s="337">
        <v>0</v>
      </c>
      <c r="BO513" s="356"/>
      <c r="BP513" s="324"/>
      <c r="BQ513" s="325"/>
      <c r="BR513" s="324"/>
      <c r="BS513" s="325"/>
      <c r="BT513" s="324"/>
      <c r="BU513" s="325"/>
      <c r="BV513" s="324"/>
      <c r="BW513" s="325"/>
      <c r="BX513" s="324"/>
      <c r="BY513" s="325"/>
      <c r="BZ513" s="324"/>
      <c r="CA513" s="325"/>
      <c r="CB513" s="236"/>
      <c r="CE513" s="226"/>
      <c r="CF513" s="227"/>
      <c r="CT513" s="437" t="e">
        <f t="shared" si="2443"/>
        <v>#VALUE!</v>
      </c>
      <c r="CU513" s="437">
        <f t="shared" si="2444"/>
        <v>2</v>
      </c>
      <c r="CV513" s="437">
        <f>+M513</f>
        <v>2</v>
      </c>
      <c r="CW513" s="437">
        <f t="shared" si="2445"/>
        <v>2</v>
      </c>
      <c r="CX513" s="437" t="e">
        <f t="shared" si="2477"/>
        <v>#VALUE!</v>
      </c>
      <c r="CY513" s="437">
        <f t="shared" si="2447"/>
        <v>0</v>
      </c>
      <c r="CZ513" s="437">
        <f t="shared" si="2448"/>
        <v>0</v>
      </c>
      <c r="DA513" s="437">
        <f t="shared" si="2449"/>
        <v>0</v>
      </c>
      <c r="DB513" s="437">
        <f t="shared" si="2478"/>
        <v>0</v>
      </c>
      <c r="DC513" s="437">
        <f t="shared" si="2451"/>
        <v>0</v>
      </c>
      <c r="DD513" s="437">
        <f t="shared" si="2479"/>
        <v>0</v>
      </c>
      <c r="DE513" s="437">
        <f t="shared" si="2416"/>
        <v>0</v>
      </c>
      <c r="DF513" s="437">
        <f t="shared" si="2480"/>
        <v>0</v>
      </c>
      <c r="DG513" s="496">
        <f t="shared" si="2417"/>
        <v>0</v>
      </c>
      <c r="DH513" s="496">
        <f t="shared" si="2481"/>
        <v>0</v>
      </c>
      <c r="DI513" s="496">
        <f t="shared" si="2418"/>
        <v>0</v>
      </c>
      <c r="DJ513" s="496">
        <f t="shared" si="2482"/>
        <v>0</v>
      </c>
      <c r="DK513" s="437">
        <f t="shared" si="2483"/>
        <v>0</v>
      </c>
      <c r="DL513" s="633"/>
      <c r="DM513" s="633"/>
      <c r="DO513" s="447" t="e">
        <f t="shared" si="2364"/>
        <v>#VALUE!</v>
      </c>
      <c r="DP513" s="447" t="e">
        <f t="shared" si="2365"/>
        <v>#VALUE!</v>
      </c>
      <c r="DQ513" s="447" t="e">
        <f t="shared" si="2366"/>
        <v>#VALUE!</v>
      </c>
      <c r="DR513" s="447" t="e">
        <f t="shared" si="2367"/>
        <v>#VALUE!</v>
      </c>
      <c r="DS513" s="447" t="e">
        <f t="shared" si="2368"/>
        <v>#VALUE!</v>
      </c>
      <c r="DT513" s="447" t="e">
        <f t="shared" si="2369"/>
        <v>#VALUE!</v>
      </c>
      <c r="DU513" s="447" t="e">
        <f t="shared" si="2370"/>
        <v>#VALUE!</v>
      </c>
      <c r="DV513" s="447" t="e">
        <f t="shared" si="2371"/>
        <v>#VALUE!</v>
      </c>
      <c r="DW513" s="447" t="e">
        <f t="shared" si="2372"/>
        <v>#VALUE!</v>
      </c>
      <c r="DX513" s="447" t="e">
        <f t="shared" si="2373"/>
        <v>#VALUE!</v>
      </c>
      <c r="DY513" s="447" t="e">
        <f t="shared" si="2374"/>
        <v>#REF!</v>
      </c>
      <c r="DZ513" s="447" t="e">
        <f t="shared" si="2375"/>
        <v>#REF!</v>
      </c>
      <c r="EA513" s="447" t="e">
        <f t="shared" si="2376"/>
        <v>#VALUE!</v>
      </c>
      <c r="EB513" s="447" t="e">
        <f t="shared" si="2377"/>
        <v>#REF!</v>
      </c>
      <c r="EC513" s="447" t="e">
        <f t="shared" si="2378"/>
        <v>#VALUE!</v>
      </c>
      <c r="ED513" s="447" t="e">
        <f t="shared" si="2379"/>
        <v>#VALUE!</v>
      </c>
      <c r="EE513" s="240" t="e">
        <f t="shared" si="2380"/>
        <v>#VALUE!</v>
      </c>
    </row>
    <row r="514" spans="1:135" ht="16.5">
      <c r="A514" s="51" t="s">
        <v>1227</v>
      </c>
      <c r="B514" s="216" t="s">
        <v>31</v>
      </c>
      <c r="D514" s="216" t="s">
        <v>409</v>
      </c>
      <c r="E514" s="216" t="s">
        <v>1042</v>
      </c>
      <c r="F514" s="216" t="s">
        <v>1106</v>
      </c>
      <c r="G514" s="411" t="s">
        <v>1326</v>
      </c>
      <c r="H514" s="597">
        <f>+J514</f>
        <v>2</v>
      </c>
      <c r="I514" s="571" t="s">
        <v>1823</v>
      </c>
      <c r="J514" s="523">
        <v>2</v>
      </c>
      <c r="K514" s="524">
        <v>0</v>
      </c>
      <c r="L514" s="239">
        <f>+N514</f>
        <v>2</v>
      </c>
      <c r="M514" s="166" t="s">
        <v>1823</v>
      </c>
      <c r="N514" s="523">
        <v>2</v>
      </c>
      <c r="O514" s="524">
        <v>0</v>
      </c>
      <c r="P514" s="558">
        <f>+N514</f>
        <v>2</v>
      </c>
      <c r="Q514" s="571" t="s">
        <v>1823</v>
      </c>
      <c r="R514" s="225">
        <v>1</v>
      </c>
      <c r="S514" s="227">
        <v>0</v>
      </c>
      <c r="T514" s="10">
        <v>0</v>
      </c>
      <c r="U514" s="4">
        <v>0</v>
      </c>
      <c r="V514" s="3">
        <v>0</v>
      </c>
      <c r="W514" s="227">
        <v>0</v>
      </c>
      <c r="X514" s="308">
        <f t="shared" ref="X514:X515" si="2500">+Z514</f>
        <v>0</v>
      </c>
      <c r="Y514" s="169" t="s">
        <v>1823</v>
      </c>
      <c r="Z514" s="226">
        <v>0</v>
      </c>
      <c r="AA514" s="264">
        <v>0</v>
      </c>
      <c r="AB514" s="308">
        <f t="shared" ref="AB514:AB515" si="2501">+Z514</f>
        <v>0</v>
      </c>
      <c r="AC514" s="169" t="s">
        <v>1823</v>
      </c>
      <c r="AD514" s="263">
        <v>0</v>
      </c>
      <c r="AE514" s="264">
        <v>0</v>
      </c>
      <c r="AF514" s="372">
        <f t="shared" ref="AF514:AF515" si="2502">+AD514</f>
        <v>0</v>
      </c>
      <c r="AG514" s="169" t="s">
        <v>1823</v>
      </c>
      <c r="AH514" s="225">
        <v>0</v>
      </c>
      <c r="AI514" s="227">
        <v>0</v>
      </c>
      <c r="AJ514" s="354"/>
      <c r="AK514" s="308">
        <f t="shared" si="2499"/>
        <v>0</v>
      </c>
      <c r="AL514" s="259" t="s">
        <v>1823</v>
      </c>
      <c r="AM514" s="225">
        <v>0</v>
      </c>
      <c r="AN514" s="227">
        <v>0</v>
      </c>
      <c r="AO514" s="372">
        <f t="shared" si="2419"/>
        <v>0</v>
      </c>
      <c r="AP514" s="259" t="s">
        <v>1823</v>
      </c>
      <c r="AQ514" s="308">
        <f t="shared" si="2338"/>
        <v>0</v>
      </c>
      <c r="AR514" s="259" t="s">
        <v>1823</v>
      </c>
      <c r="AS514" s="337">
        <v>0</v>
      </c>
      <c r="AT514" s="338">
        <v>0</v>
      </c>
      <c r="AU514" s="337">
        <v>0</v>
      </c>
      <c r="AV514" s="338">
        <v>0</v>
      </c>
      <c r="AW514" s="241">
        <f t="shared" ref="AW514:AW517" si="2503">+AY514</f>
        <v>0</v>
      </c>
      <c r="AX514" s="242" t="s">
        <v>1823</v>
      </c>
      <c r="AY514" s="241">
        <f t="shared" ref="AY514:AY517" si="2504">+BA514</f>
        <v>0</v>
      </c>
      <c r="AZ514" s="242" t="s">
        <v>1823</v>
      </c>
      <c r="BA514" s="241">
        <f t="shared" ref="BA514:BA517" si="2505">+BC514</f>
        <v>0</v>
      </c>
      <c r="BB514" s="242" t="s">
        <v>1823</v>
      </c>
      <c r="BC514" s="241">
        <f t="shared" ref="BC514:BC517" si="2506">+BE514</f>
        <v>0</v>
      </c>
      <c r="BD514" s="242" t="s">
        <v>1823</v>
      </c>
      <c r="BE514" s="241">
        <f t="shared" ref="BE514:BE517" si="2507">+BG514</f>
        <v>0</v>
      </c>
      <c r="BF514" s="242" t="s">
        <v>1823</v>
      </c>
      <c r="BG514" s="241">
        <f t="shared" ref="BG514:BG517" si="2508">+BI514</f>
        <v>0</v>
      </c>
      <c r="BH514" s="242" t="s">
        <v>1823</v>
      </c>
      <c r="BI514" s="337">
        <v>0</v>
      </c>
      <c r="BJ514" s="338">
        <v>0</v>
      </c>
      <c r="BK514" s="241">
        <f t="shared" si="2493"/>
        <v>0</v>
      </c>
      <c r="BL514" s="242" t="s">
        <v>1823</v>
      </c>
      <c r="BM514" s="241">
        <f>+BK514</f>
        <v>0</v>
      </c>
      <c r="BN514" s="242" t="s">
        <v>1823</v>
      </c>
      <c r="BO514" s="356"/>
      <c r="BP514" s="324"/>
      <c r="BQ514" s="325"/>
      <c r="BR514" s="324"/>
      <c r="BS514" s="325"/>
      <c r="BT514" s="324"/>
      <c r="BU514" s="325"/>
      <c r="BV514" s="324"/>
      <c r="BW514" s="325"/>
      <c r="BX514" s="324"/>
      <c r="BY514" s="325"/>
      <c r="BZ514" s="324"/>
      <c r="CA514" s="325"/>
      <c r="CB514" s="236"/>
      <c r="CE514" s="226"/>
      <c r="CF514" s="227"/>
      <c r="CT514" s="437">
        <f t="shared" si="2443"/>
        <v>2</v>
      </c>
      <c r="CU514" s="437">
        <f t="shared" si="2444"/>
        <v>2</v>
      </c>
      <c r="CV514" s="437">
        <f t="shared" ref="CV514:CV546" si="2509">IF(M514="nd",+L514,+L514+M514)</f>
        <v>2</v>
      </c>
      <c r="CW514" s="437">
        <f t="shared" si="2445"/>
        <v>2</v>
      </c>
      <c r="CX514" s="437">
        <f t="shared" si="2477"/>
        <v>2</v>
      </c>
      <c r="CY514" s="437">
        <f t="shared" si="2447"/>
        <v>1</v>
      </c>
      <c r="CZ514" s="437">
        <f t="shared" si="2448"/>
        <v>0</v>
      </c>
      <c r="DA514" s="437">
        <f t="shared" si="2449"/>
        <v>0</v>
      </c>
      <c r="DB514" s="437">
        <f t="shared" si="2478"/>
        <v>0</v>
      </c>
      <c r="DC514" s="437">
        <f t="shared" si="2451"/>
        <v>0</v>
      </c>
      <c r="DD514" s="437">
        <f t="shared" si="2479"/>
        <v>0</v>
      </c>
      <c r="DE514" s="437">
        <f t="shared" si="2416"/>
        <v>0</v>
      </c>
      <c r="DF514" s="437">
        <f t="shared" si="2480"/>
        <v>0</v>
      </c>
      <c r="DG514" s="496">
        <f t="shared" si="2417"/>
        <v>0</v>
      </c>
      <c r="DH514" s="496">
        <f t="shared" si="2481"/>
        <v>0</v>
      </c>
      <c r="DI514" s="496">
        <f t="shared" si="2418"/>
        <v>0</v>
      </c>
      <c r="DJ514" s="496">
        <f t="shared" si="2482"/>
        <v>0</v>
      </c>
      <c r="DK514" s="437">
        <f t="shared" si="2483"/>
        <v>0</v>
      </c>
      <c r="DL514" s="633"/>
      <c r="DM514" s="633"/>
      <c r="DO514" s="447" t="e">
        <f t="shared" si="2364"/>
        <v>#VALUE!</v>
      </c>
      <c r="DP514" s="447" t="e">
        <f t="shared" si="2365"/>
        <v>#VALUE!</v>
      </c>
      <c r="DQ514" s="447" t="e">
        <f t="shared" si="2366"/>
        <v>#VALUE!</v>
      </c>
      <c r="DR514" s="447" t="e">
        <f t="shared" si="2367"/>
        <v>#VALUE!</v>
      </c>
      <c r="DS514" s="447" t="e">
        <f t="shared" si="2368"/>
        <v>#VALUE!</v>
      </c>
      <c r="DT514" s="447" t="e">
        <f t="shared" si="2369"/>
        <v>#VALUE!</v>
      </c>
      <c r="DU514" s="447" t="e">
        <f t="shared" si="2370"/>
        <v>#VALUE!</v>
      </c>
      <c r="DV514" s="447" t="e">
        <f t="shared" si="2371"/>
        <v>#VALUE!</v>
      </c>
      <c r="DW514" s="447" t="e">
        <f t="shared" si="2372"/>
        <v>#VALUE!</v>
      </c>
      <c r="DX514" s="447" t="e">
        <f t="shared" si="2373"/>
        <v>#VALUE!</v>
      </c>
      <c r="DY514" s="447" t="e">
        <f t="shared" si="2374"/>
        <v>#REF!</v>
      </c>
      <c r="DZ514" s="447" t="e">
        <f t="shared" si="2375"/>
        <v>#REF!</v>
      </c>
      <c r="EA514" s="447" t="e">
        <f t="shared" si="2376"/>
        <v>#VALUE!</v>
      </c>
      <c r="EB514" s="447" t="e">
        <f t="shared" si="2377"/>
        <v>#REF!</v>
      </c>
      <c r="EC514" s="447" t="e">
        <f t="shared" si="2378"/>
        <v>#VALUE!</v>
      </c>
      <c r="ED514" s="447" t="e">
        <f t="shared" si="2379"/>
        <v>#VALUE!</v>
      </c>
      <c r="EE514" s="240" t="e">
        <f t="shared" si="2380"/>
        <v>#VALUE!</v>
      </c>
    </row>
    <row r="515" spans="1:135" ht="16.5">
      <c r="A515" s="51" t="s">
        <v>1227</v>
      </c>
      <c r="B515" s="216" t="s">
        <v>31</v>
      </c>
      <c r="D515" s="216" t="s">
        <v>409</v>
      </c>
      <c r="E515" s="216" t="s">
        <v>1042</v>
      </c>
      <c r="F515" s="216" t="s">
        <v>1106</v>
      </c>
      <c r="G515" s="411" t="s">
        <v>1327</v>
      </c>
      <c r="H515" s="419">
        <v>0</v>
      </c>
      <c r="I515" s="166" t="s">
        <v>1823</v>
      </c>
      <c r="J515" s="523">
        <v>0</v>
      </c>
      <c r="K515" s="524">
        <v>0</v>
      </c>
      <c r="L515" s="239">
        <f>+N515</f>
        <v>0</v>
      </c>
      <c r="M515" s="166" t="s">
        <v>1823</v>
      </c>
      <c r="N515" s="523">
        <v>0</v>
      </c>
      <c r="O515" s="524">
        <v>1</v>
      </c>
      <c r="P515" s="721" t="s">
        <v>1823</v>
      </c>
      <c r="Q515" s="562">
        <f>+O515</f>
        <v>1</v>
      </c>
      <c r="R515" s="225">
        <v>0</v>
      </c>
      <c r="S515" s="227">
        <v>0</v>
      </c>
      <c r="T515" s="10">
        <v>0</v>
      </c>
      <c r="U515" s="4">
        <v>0</v>
      </c>
      <c r="V515" s="3">
        <v>0</v>
      </c>
      <c r="W515" s="227">
        <v>0</v>
      </c>
      <c r="X515" s="308">
        <f t="shared" si="2500"/>
        <v>0</v>
      </c>
      <c r="Y515" s="169" t="s">
        <v>1823</v>
      </c>
      <c r="Z515" s="226">
        <v>0</v>
      </c>
      <c r="AA515" s="264">
        <v>0</v>
      </c>
      <c r="AB515" s="308">
        <f t="shared" si="2501"/>
        <v>0</v>
      </c>
      <c r="AC515" s="169" t="s">
        <v>1823</v>
      </c>
      <c r="AD515" s="263">
        <v>0</v>
      </c>
      <c r="AE515" s="264">
        <v>0</v>
      </c>
      <c r="AF515" s="372">
        <f t="shared" si="2502"/>
        <v>0</v>
      </c>
      <c r="AG515" s="169" t="s">
        <v>1823</v>
      </c>
      <c r="AH515" s="225">
        <v>0</v>
      </c>
      <c r="AI515" s="227">
        <v>0</v>
      </c>
      <c r="AJ515" s="354"/>
      <c r="AK515" s="308">
        <f t="shared" si="2499"/>
        <v>0</v>
      </c>
      <c r="AL515" s="259" t="s">
        <v>1823</v>
      </c>
      <c r="AM515" s="225">
        <v>0</v>
      </c>
      <c r="AN515" s="227">
        <v>0</v>
      </c>
      <c r="AO515" s="372">
        <f t="shared" si="2419"/>
        <v>0</v>
      </c>
      <c r="AP515" s="259" t="s">
        <v>1823</v>
      </c>
      <c r="AQ515" s="308">
        <f t="shared" si="2338"/>
        <v>0</v>
      </c>
      <c r="AR515" s="259" t="s">
        <v>1823</v>
      </c>
      <c r="AS515" s="337">
        <v>0</v>
      </c>
      <c r="AT515" s="338">
        <v>0</v>
      </c>
      <c r="AU515" s="337">
        <v>0</v>
      </c>
      <c r="AV515" s="338">
        <v>0</v>
      </c>
      <c r="AW515" s="241">
        <f t="shared" si="2503"/>
        <v>0</v>
      </c>
      <c r="AX515" s="242" t="s">
        <v>1823</v>
      </c>
      <c r="AY515" s="241">
        <f t="shared" si="2504"/>
        <v>0</v>
      </c>
      <c r="AZ515" s="242" t="s">
        <v>1823</v>
      </c>
      <c r="BA515" s="241">
        <f t="shared" si="2505"/>
        <v>0</v>
      </c>
      <c r="BB515" s="242" t="s">
        <v>1823</v>
      </c>
      <c r="BC515" s="241">
        <f t="shared" si="2506"/>
        <v>0</v>
      </c>
      <c r="BD515" s="242" t="s">
        <v>1823</v>
      </c>
      <c r="BE515" s="241">
        <f t="shared" si="2507"/>
        <v>0</v>
      </c>
      <c r="BF515" s="242" t="s">
        <v>1823</v>
      </c>
      <c r="BG515" s="241">
        <f t="shared" si="2508"/>
        <v>0</v>
      </c>
      <c r="BH515" s="242" t="s">
        <v>1823</v>
      </c>
      <c r="BI515" s="337">
        <v>0</v>
      </c>
      <c r="BJ515" s="338">
        <v>0</v>
      </c>
      <c r="BK515" s="241">
        <f t="shared" si="2493"/>
        <v>0</v>
      </c>
      <c r="BL515" s="242" t="s">
        <v>1823</v>
      </c>
      <c r="BM515" s="241">
        <f>+BK515</f>
        <v>0</v>
      </c>
      <c r="BN515" s="242" t="s">
        <v>1823</v>
      </c>
      <c r="BO515" s="356"/>
      <c r="BP515" s="324"/>
      <c r="BQ515" s="325"/>
      <c r="BR515" s="324"/>
      <c r="BS515" s="325"/>
      <c r="BT515" s="324"/>
      <c r="BU515" s="325"/>
      <c r="BV515" s="324"/>
      <c r="BW515" s="325"/>
      <c r="BX515" s="324"/>
      <c r="BY515" s="325"/>
      <c r="BZ515" s="324"/>
      <c r="CA515" s="325"/>
      <c r="CB515" s="236"/>
      <c r="CE515" s="226"/>
      <c r="CF515" s="227"/>
      <c r="CT515" s="437">
        <f t="shared" si="2443"/>
        <v>0</v>
      </c>
      <c r="CU515" s="437">
        <f t="shared" si="2444"/>
        <v>0</v>
      </c>
      <c r="CV515" s="437">
        <f t="shared" si="2509"/>
        <v>0</v>
      </c>
      <c r="CW515" s="437">
        <f t="shared" si="2445"/>
        <v>1</v>
      </c>
      <c r="CX515" s="437" t="e">
        <f t="shared" si="2477"/>
        <v>#VALUE!</v>
      </c>
      <c r="CY515" s="437">
        <f t="shared" si="2447"/>
        <v>0</v>
      </c>
      <c r="CZ515" s="437">
        <f t="shared" si="2448"/>
        <v>0</v>
      </c>
      <c r="DA515" s="437">
        <f t="shared" si="2449"/>
        <v>0</v>
      </c>
      <c r="DB515" s="437">
        <f t="shared" si="2478"/>
        <v>0</v>
      </c>
      <c r="DC515" s="437">
        <f t="shared" si="2451"/>
        <v>0</v>
      </c>
      <c r="DD515" s="437">
        <f t="shared" si="2479"/>
        <v>0</v>
      </c>
      <c r="DE515" s="437">
        <f t="shared" si="2416"/>
        <v>0</v>
      </c>
      <c r="DF515" s="437">
        <f t="shared" si="2480"/>
        <v>0</v>
      </c>
      <c r="DG515" s="496">
        <f t="shared" si="2417"/>
        <v>0</v>
      </c>
      <c r="DH515" s="496">
        <f t="shared" si="2481"/>
        <v>0</v>
      </c>
      <c r="DI515" s="496">
        <f t="shared" si="2418"/>
        <v>0</v>
      </c>
      <c r="DJ515" s="496">
        <f t="shared" si="2482"/>
        <v>0</v>
      </c>
      <c r="DK515" s="437">
        <f t="shared" si="2483"/>
        <v>0</v>
      </c>
      <c r="DL515" s="633"/>
      <c r="DM515" s="633"/>
      <c r="DO515" s="447" t="e">
        <f t="shared" si="2364"/>
        <v>#VALUE!</v>
      </c>
      <c r="DP515" s="447" t="e">
        <f t="shared" si="2365"/>
        <v>#VALUE!</v>
      </c>
      <c r="DQ515" s="447" t="e">
        <f t="shared" si="2366"/>
        <v>#VALUE!</v>
      </c>
      <c r="DR515" s="447" t="e">
        <f t="shared" si="2367"/>
        <v>#VALUE!</v>
      </c>
      <c r="DS515" s="447" t="e">
        <f t="shared" si="2368"/>
        <v>#VALUE!</v>
      </c>
      <c r="DT515" s="447" t="e">
        <f t="shared" si="2369"/>
        <v>#VALUE!</v>
      </c>
      <c r="DU515" s="447" t="e">
        <f t="shared" si="2370"/>
        <v>#VALUE!</v>
      </c>
      <c r="DV515" s="447" t="e">
        <f t="shared" si="2371"/>
        <v>#VALUE!</v>
      </c>
      <c r="DW515" s="447" t="e">
        <f t="shared" si="2372"/>
        <v>#VALUE!</v>
      </c>
      <c r="DX515" s="447" t="e">
        <f t="shared" si="2373"/>
        <v>#VALUE!</v>
      </c>
      <c r="DY515" s="447" t="e">
        <f t="shared" si="2374"/>
        <v>#REF!</v>
      </c>
      <c r="DZ515" s="447" t="e">
        <f t="shared" si="2375"/>
        <v>#REF!</v>
      </c>
      <c r="EA515" s="447" t="e">
        <f t="shared" si="2376"/>
        <v>#VALUE!</v>
      </c>
      <c r="EB515" s="447" t="e">
        <f t="shared" si="2377"/>
        <v>#REF!</v>
      </c>
      <c r="EC515" s="447" t="e">
        <f t="shared" si="2378"/>
        <v>#VALUE!</v>
      </c>
      <c r="ED515" s="447" t="e">
        <f t="shared" si="2379"/>
        <v>#VALUE!</v>
      </c>
      <c r="EE515" s="240" t="e">
        <f t="shared" si="2380"/>
        <v>#VALUE!</v>
      </c>
    </row>
    <row r="516" spans="1:135" ht="16.5">
      <c r="A516" s="51" t="s">
        <v>1227</v>
      </c>
      <c r="B516" s="216" t="s">
        <v>31</v>
      </c>
      <c r="D516" s="216" t="s">
        <v>409</v>
      </c>
      <c r="E516" s="216" t="s">
        <v>1042</v>
      </c>
      <c r="F516" s="216" t="s">
        <v>1106</v>
      </c>
      <c r="G516" s="411" t="s">
        <v>1328</v>
      </c>
      <c r="H516" s="419">
        <v>0</v>
      </c>
      <c r="I516" s="166" t="s">
        <v>1823</v>
      </c>
      <c r="J516" s="523">
        <v>0</v>
      </c>
      <c r="K516" s="524">
        <v>0</v>
      </c>
      <c r="L516" s="558">
        <v>1</v>
      </c>
      <c r="M516" s="571" t="s">
        <v>1823</v>
      </c>
      <c r="N516" s="523">
        <v>1</v>
      </c>
      <c r="O516" s="524">
        <v>0</v>
      </c>
      <c r="P516" s="558">
        <f>+N516</f>
        <v>1</v>
      </c>
      <c r="Q516" s="571" t="s">
        <v>1823</v>
      </c>
      <c r="R516" s="225">
        <v>0</v>
      </c>
      <c r="S516" s="227">
        <v>0</v>
      </c>
      <c r="T516" s="10">
        <v>0</v>
      </c>
      <c r="U516" s="4">
        <v>0</v>
      </c>
      <c r="V516" s="3">
        <v>0</v>
      </c>
      <c r="W516" s="227">
        <v>0</v>
      </c>
      <c r="X516" s="308">
        <f t="shared" ref="X516" si="2510">+Z516</f>
        <v>0</v>
      </c>
      <c r="Y516" s="169" t="s">
        <v>1823</v>
      </c>
      <c r="Z516" s="226">
        <v>0</v>
      </c>
      <c r="AA516" s="264">
        <v>0</v>
      </c>
      <c r="AB516" s="308">
        <f t="shared" ref="AB516" si="2511">+Z516</f>
        <v>0</v>
      </c>
      <c r="AC516" s="169" t="s">
        <v>1823</v>
      </c>
      <c r="AD516" s="263">
        <v>0</v>
      </c>
      <c r="AE516" s="264">
        <v>0</v>
      </c>
      <c r="AF516" s="372">
        <f t="shared" ref="AF516" si="2512">+AD516</f>
        <v>0</v>
      </c>
      <c r="AG516" s="169" t="s">
        <v>1823</v>
      </c>
      <c r="AH516" s="225">
        <v>0</v>
      </c>
      <c r="AI516" s="227">
        <v>0</v>
      </c>
      <c r="AJ516" s="354"/>
      <c r="AK516" s="308">
        <f t="shared" si="2499"/>
        <v>0</v>
      </c>
      <c r="AL516" s="259" t="s">
        <v>1823</v>
      </c>
      <c r="AM516" s="225">
        <v>0</v>
      </c>
      <c r="AN516" s="227">
        <v>0</v>
      </c>
      <c r="AO516" s="372">
        <f t="shared" si="2419"/>
        <v>0</v>
      </c>
      <c r="AP516" s="259" t="s">
        <v>1823</v>
      </c>
      <c r="AQ516" s="308">
        <f t="shared" si="2338"/>
        <v>0</v>
      </c>
      <c r="AR516" s="259" t="s">
        <v>1823</v>
      </c>
      <c r="AS516" s="337">
        <v>0</v>
      </c>
      <c r="AT516" s="338">
        <v>0</v>
      </c>
      <c r="AU516" s="337">
        <v>0</v>
      </c>
      <c r="AV516" s="338">
        <v>0</v>
      </c>
      <c r="AW516" s="241">
        <f t="shared" si="2503"/>
        <v>0</v>
      </c>
      <c r="AX516" s="242" t="s">
        <v>1823</v>
      </c>
      <c r="AY516" s="241">
        <f t="shared" si="2504"/>
        <v>0</v>
      </c>
      <c r="AZ516" s="242" t="s">
        <v>1823</v>
      </c>
      <c r="BA516" s="241">
        <f t="shared" si="2505"/>
        <v>0</v>
      </c>
      <c r="BB516" s="242" t="s">
        <v>1823</v>
      </c>
      <c r="BC516" s="241">
        <f t="shared" si="2506"/>
        <v>0</v>
      </c>
      <c r="BD516" s="242" t="s">
        <v>1823</v>
      </c>
      <c r="BE516" s="241">
        <f t="shared" si="2507"/>
        <v>0</v>
      </c>
      <c r="BF516" s="242" t="s">
        <v>1823</v>
      </c>
      <c r="BG516" s="241">
        <f t="shared" si="2508"/>
        <v>0</v>
      </c>
      <c r="BH516" s="242" t="s">
        <v>1823</v>
      </c>
      <c r="BI516" s="337">
        <v>0</v>
      </c>
      <c r="BJ516" s="338">
        <v>0</v>
      </c>
      <c r="BK516" s="241">
        <f t="shared" si="2493"/>
        <v>0</v>
      </c>
      <c r="BL516" s="242" t="s">
        <v>1823</v>
      </c>
      <c r="BM516" s="337">
        <v>0</v>
      </c>
      <c r="BN516" s="337">
        <v>0</v>
      </c>
      <c r="BO516" s="356"/>
      <c r="BP516" s="324"/>
      <c r="BQ516" s="325"/>
      <c r="BR516" s="324"/>
      <c r="BS516" s="325"/>
      <c r="BT516" s="324"/>
      <c r="BU516" s="325"/>
      <c r="BV516" s="324"/>
      <c r="BW516" s="325"/>
      <c r="BX516" s="324"/>
      <c r="BY516" s="325"/>
      <c r="BZ516" s="324"/>
      <c r="CA516" s="325"/>
      <c r="CB516" s="236"/>
      <c r="CE516" s="226"/>
      <c r="CF516" s="227"/>
      <c r="CT516" s="437">
        <f t="shared" si="2443"/>
        <v>0</v>
      </c>
      <c r="CU516" s="437">
        <f t="shared" si="2444"/>
        <v>0</v>
      </c>
      <c r="CV516" s="437">
        <f t="shared" si="2509"/>
        <v>1</v>
      </c>
      <c r="CW516" s="437">
        <f t="shared" si="2445"/>
        <v>1</v>
      </c>
      <c r="CX516" s="437">
        <f t="shared" si="2477"/>
        <v>1</v>
      </c>
      <c r="CY516" s="437">
        <f t="shared" si="2447"/>
        <v>0</v>
      </c>
      <c r="CZ516" s="437">
        <f t="shared" si="2448"/>
        <v>0</v>
      </c>
      <c r="DA516" s="437">
        <f t="shared" si="2449"/>
        <v>0</v>
      </c>
      <c r="DB516" s="437">
        <f t="shared" si="2478"/>
        <v>0</v>
      </c>
      <c r="DC516" s="437">
        <f t="shared" si="2451"/>
        <v>0</v>
      </c>
      <c r="DD516" s="437">
        <f t="shared" si="2479"/>
        <v>0</v>
      </c>
      <c r="DE516" s="437">
        <f t="shared" si="2416"/>
        <v>0</v>
      </c>
      <c r="DF516" s="437">
        <f t="shared" si="2480"/>
        <v>0</v>
      </c>
      <c r="DG516" s="496">
        <f t="shared" si="2417"/>
        <v>0</v>
      </c>
      <c r="DH516" s="496">
        <f t="shared" si="2481"/>
        <v>0</v>
      </c>
      <c r="DI516" s="496">
        <f t="shared" si="2418"/>
        <v>0</v>
      </c>
      <c r="DJ516" s="496">
        <f t="shared" si="2482"/>
        <v>0</v>
      </c>
      <c r="DK516" s="437">
        <f t="shared" si="2483"/>
        <v>0</v>
      </c>
      <c r="DL516" s="633"/>
      <c r="DM516" s="633"/>
      <c r="DO516" s="447" t="e">
        <f t="shared" si="2364"/>
        <v>#VALUE!</v>
      </c>
      <c r="DP516" s="447" t="e">
        <f t="shared" si="2365"/>
        <v>#VALUE!</v>
      </c>
      <c r="DQ516" s="447" t="e">
        <f t="shared" si="2366"/>
        <v>#VALUE!</v>
      </c>
      <c r="DR516" s="447" t="e">
        <f t="shared" si="2367"/>
        <v>#VALUE!</v>
      </c>
      <c r="DS516" s="447" t="e">
        <f t="shared" si="2368"/>
        <v>#VALUE!</v>
      </c>
      <c r="DT516" s="447" t="e">
        <f t="shared" si="2369"/>
        <v>#VALUE!</v>
      </c>
      <c r="DU516" s="447" t="e">
        <f t="shared" si="2370"/>
        <v>#VALUE!</v>
      </c>
      <c r="DV516" s="447" t="e">
        <f t="shared" si="2371"/>
        <v>#VALUE!</v>
      </c>
      <c r="DW516" s="447" t="e">
        <f t="shared" si="2372"/>
        <v>#VALUE!</v>
      </c>
      <c r="DX516" s="447" t="e">
        <f t="shared" si="2373"/>
        <v>#VALUE!</v>
      </c>
      <c r="DY516" s="447" t="e">
        <f t="shared" si="2374"/>
        <v>#REF!</v>
      </c>
      <c r="DZ516" s="447" t="e">
        <f t="shared" si="2375"/>
        <v>#REF!</v>
      </c>
      <c r="EA516" s="447" t="e">
        <f t="shared" si="2376"/>
        <v>#VALUE!</v>
      </c>
      <c r="EB516" s="447" t="e">
        <f t="shared" si="2377"/>
        <v>#REF!</v>
      </c>
      <c r="EC516" s="447" t="e">
        <f t="shared" si="2378"/>
        <v>#VALUE!</v>
      </c>
      <c r="ED516" s="447" t="e">
        <f t="shared" si="2379"/>
        <v>#VALUE!</v>
      </c>
      <c r="EE516" s="240" t="e">
        <f t="shared" si="2380"/>
        <v>#VALUE!</v>
      </c>
    </row>
    <row r="517" spans="1:135" ht="16.5">
      <c r="A517" s="51" t="s">
        <v>1227</v>
      </c>
      <c r="B517" s="216" t="s">
        <v>31</v>
      </c>
      <c r="D517" s="216" t="s">
        <v>409</v>
      </c>
      <c r="E517" s="216" t="s">
        <v>1042</v>
      </c>
      <c r="F517" s="216" t="s">
        <v>1106</v>
      </c>
      <c r="G517" s="411" t="s">
        <v>1329</v>
      </c>
      <c r="H517" s="597">
        <f>+J517</f>
        <v>3</v>
      </c>
      <c r="I517" s="571" t="s">
        <v>1823</v>
      </c>
      <c r="J517" s="523">
        <v>3</v>
      </c>
      <c r="K517" s="524">
        <v>0</v>
      </c>
      <c r="L517" s="558">
        <f>+J517</f>
        <v>3</v>
      </c>
      <c r="M517" s="571" t="s">
        <v>1823</v>
      </c>
      <c r="N517" s="523">
        <v>0</v>
      </c>
      <c r="O517" s="524">
        <v>1</v>
      </c>
      <c r="P517" s="558">
        <f>+R517</f>
        <v>1</v>
      </c>
      <c r="Q517" s="558">
        <f>+S517</f>
        <v>1</v>
      </c>
      <c r="R517" s="225">
        <v>1</v>
      </c>
      <c r="S517" s="227">
        <v>1</v>
      </c>
      <c r="T517" s="10">
        <v>0</v>
      </c>
      <c r="U517" s="227">
        <v>1</v>
      </c>
      <c r="V517" s="225">
        <v>1</v>
      </c>
      <c r="W517" s="227">
        <v>1</v>
      </c>
      <c r="X517" s="565">
        <f>+V517</f>
        <v>1</v>
      </c>
      <c r="Y517" s="562">
        <f>+W517</f>
        <v>1</v>
      </c>
      <c r="Z517" s="226">
        <v>1</v>
      </c>
      <c r="AA517" s="264">
        <v>0</v>
      </c>
      <c r="AB517" s="486">
        <f>+Z517</f>
        <v>1</v>
      </c>
      <c r="AC517" s="502" t="s">
        <v>1823</v>
      </c>
      <c r="AD517" s="263">
        <v>0</v>
      </c>
      <c r="AE517" s="264">
        <v>0</v>
      </c>
      <c r="AF517" s="372">
        <f t="shared" ref="AF517" si="2513">+AD517</f>
        <v>0</v>
      </c>
      <c r="AG517" s="169" t="s">
        <v>1823</v>
      </c>
      <c r="AH517" s="225">
        <v>0</v>
      </c>
      <c r="AI517" s="227">
        <v>0</v>
      </c>
      <c r="AJ517" s="354"/>
      <c r="AK517" s="308">
        <f t="shared" si="2499"/>
        <v>0</v>
      </c>
      <c r="AL517" s="259" t="s">
        <v>1823</v>
      </c>
      <c r="AM517" s="225">
        <v>0</v>
      </c>
      <c r="AN517" s="227">
        <v>0</v>
      </c>
      <c r="AO517" s="372">
        <f t="shared" si="2419"/>
        <v>0</v>
      </c>
      <c r="AP517" s="259" t="s">
        <v>1823</v>
      </c>
      <c r="AQ517" s="308">
        <f t="shared" si="2338"/>
        <v>0</v>
      </c>
      <c r="AR517" s="259" t="s">
        <v>1823</v>
      </c>
      <c r="AS517" s="337">
        <v>0</v>
      </c>
      <c r="AT517" s="338">
        <v>0</v>
      </c>
      <c r="AU517" s="337">
        <v>0</v>
      </c>
      <c r="AV517" s="338">
        <v>0</v>
      </c>
      <c r="AW517" s="241">
        <f t="shared" si="2503"/>
        <v>0</v>
      </c>
      <c r="AX517" s="242" t="s">
        <v>1823</v>
      </c>
      <c r="AY517" s="241">
        <f t="shared" si="2504"/>
        <v>0</v>
      </c>
      <c r="AZ517" s="242" t="s">
        <v>1823</v>
      </c>
      <c r="BA517" s="241">
        <f t="shared" si="2505"/>
        <v>0</v>
      </c>
      <c r="BB517" s="242" t="s">
        <v>1823</v>
      </c>
      <c r="BC517" s="241">
        <f t="shared" si="2506"/>
        <v>0</v>
      </c>
      <c r="BD517" s="242" t="s">
        <v>1823</v>
      </c>
      <c r="BE517" s="241">
        <f t="shared" si="2507"/>
        <v>0</v>
      </c>
      <c r="BF517" s="242" t="s">
        <v>1823</v>
      </c>
      <c r="BG517" s="241">
        <f t="shared" si="2508"/>
        <v>0</v>
      </c>
      <c r="BH517" s="242" t="s">
        <v>1823</v>
      </c>
      <c r="BI517" s="337">
        <v>0</v>
      </c>
      <c r="BJ517" s="338">
        <v>0</v>
      </c>
      <c r="BK517" s="241">
        <f t="shared" si="2493"/>
        <v>0</v>
      </c>
      <c r="BL517" s="242" t="s">
        <v>1823</v>
      </c>
      <c r="BM517" s="241">
        <f>+BK517</f>
        <v>0</v>
      </c>
      <c r="BN517" s="242" t="s">
        <v>1823</v>
      </c>
      <c r="BO517" s="356"/>
      <c r="BP517" s="324"/>
      <c r="BQ517" s="325"/>
      <c r="BR517" s="324"/>
      <c r="BS517" s="325"/>
      <c r="BT517" s="324"/>
      <c r="BU517" s="325"/>
      <c r="BV517" s="324"/>
      <c r="BW517" s="325"/>
      <c r="BX517" s="324"/>
      <c r="BY517" s="325"/>
      <c r="BZ517" s="324"/>
      <c r="CA517" s="325"/>
      <c r="CB517" s="236" t="s">
        <v>85</v>
      </c>
      <c r="CE517" s="226"/>
      <c r="CF517" s="227"/>
      <c r="CT517" s="437">
        <f t="shared" si="2443"/>
        <v>3</v>
      </c>
      <c r="CU517" s="437">
        <f t="shared" si="2444"/>
        <v>3</v>
      </c>
      <c r="CV517" s="437">
        <f t="shared" si="2509"/>
        <v>3</v>
      </c>
      <c r="CW517" s="437">
        <f t="shared" si="2445"/>
        <v>1</v>
      </c>
      <c r="CX517" s="437">
        <f>+Q517</f>
        <v>1</v>
      </c>
      <c r="CY517" s="437">
        <f t="shared" si="2447"/>
        <v>2</v>
      </c>
      <c r="CZ517" s="437">
        <f t="shared" si="2448"/>
        <v>1</v>
      </c>
      <c r="DA517" s="437">
        <f t="shared" si="2449"/>
        <v>2</v>
      </c>
      <c r="DB517" s="437">
        <f t="shared" si="2478"/>
        <v>2</v>
      </c>
      <c r="DC517" s="437">
        <f t="shared" si="2451"/>
        <v>1</v>
      </c>
      <c r="DD517" s="437">
        <f t="shared" si="2479"/>
        <v>1</v>
      </c>
      <c r="DE517" s="437">
        <f t="shared" si="2416"/>
        <v>0</v>
      </c>
      <c r="DF517" s="437">
        <f t="shared" si="2480"/>
        <v>0</v>
      </c>
      <c r="DG517" s="496">
        <f t="shared" si="2417"/>
        <v>0</v>
      </c>
      <c r="DH517" s="496">
        <f t="shared" si="2481"/>
        <v>0</v>
      </c>
      <c r="DI517" s="496">
        <f t="shared" si="2418"/>
        <v>0</v>
      </c>
      <c r="DJ517" s="496">
        <f t="shared" si="2482"/>
        <v>0</v>
      </c>
      <c r="DK517" s="437">
        <f t="shared" si="2483"/>
        <v>0</v>
      </c>
      <c r="DL517" s="633"/>
      <c r="DM517" s="633"/>
      <c r="DO517" s="447" t="e">
        <f t="shared" si="2364"/>
        <v>#VALUE!</v>
      </c>
      <c r="DP517" s="447" t="e">
        <f t="shared" si="2365"/>
        <v>#VALUE!</v>
      </c>
      <c r="DQ517" s="447" t="e">
        <f t="shared" si="2366"/>
        <v>#VALUE!</v>
      </c>
      <c r="DR517" s="447" t="e">
        <f t="shared" si="2367"/>
        <v>#VALUE!</v>
      </c>
      <c r="DS517" s="447" t="e">
        <f t="shared" si="2368"/>
        <v>#VALUE!</v>
      </c>
      <c r="DT517" s="447" t="e">
        <f t="shared" si="2369"/>
        <v>#VALUE!</v>
      </c>
      <c r="DU517" s="447" t="e">
        <f t="shared" si="2370"/>
        <v>#VALUE!</v>
      </c>
      <c r="DV517" s="447" t="e">
        <f t="shared" si="2371"/>
        <v>#VALUE!</v>
      </c>
      <c r="DW517" s="447" t="e">
        <f t="shared" si="2372"/>
        <v>#VALUE!</v>
      </c>
      <c r="DX517" s="447" t="e">
        <f t="shared" si="2373"/>
        <v>#VALUE!</v>
      </c>
      <c r="DY517" s="447" t="e">
        <f t="shared" si="2374"/>
        <v>#REF!</v>
      </c>
      <c r="DZ517" s="447" t="e">
        <f t="shared" si="2375"/>
        <v>#REF!</v>
      </c>
      <c r="EA517" s="447" t="e">
        <f t="shared" si="2376"/>
        <v>#VALUE!</v>
      </c>
      <c r="EB517" s="447" t="e">
        <f t="shared" si="2377"/>
        <v>#REF!</v>
      </c>
      <c r="EC517" s="447" t="e">
        <f t="shared" si="2378"/>
        <v>#VALUE!</v>
      </c>
      <c r="ED517" s="447" t="e">
        <f t="shared" si="2379"/>
        <v>#VALUE!</v>
      </c>
      <c r="EE517" s="240" t="e">
        <f t="shared" si="2380"/>
        <v>#VALUE!</v>
      </c>
    </row>
    <row r="518" spans="1:135" ht="16.5">
      <c r="A518" s="51" t="s">
        <v>1227</v>
      </c>
      <c r="B518" s="216" t="s">
        <v>31</v>
      </c>
      <c r="D518" s="426" t="s">
        <v>409</v>
      </c>
      <c r="E518" s="216" t="s">
        <v>1042</v>
      </c>
      <c r="F518" s="216" t="s">
        <v>1103</v>
      </c>
      <c r="G518" s="411" t="s">
        <v>1380</v>
      </c>
      <c r="H518" s="241">
        <f>+J518</f>
        <v>0</v>
      </c>
      <c r="I518" s="252" t="s">
        <v>1823</v>
      </c>
      <c r="J518" s="527">
        <v>0</v>
      </c>
      <c r="K518" s="528">
        <v>0</v>
      </c>
      <c r="L518" s="239">
        <f>+N518</f>
        <v>0</v>
      </c>
      <c r="M518" s="252" t="s">
        <v>1823</v>
      </c>
      <c r="N518" s="527">
        <v>0</v>
      </c>
      <c r="O518" s="528">
        <v>0</v>
      </c>
      <c r="P518" s="239">
        <f>+N518</f>
        <v>0</v>
      </c>
      <c r="Q518" s="252" t="s">
        <v>1823</v>
      </c>
      <c r="R518" s="3">
        <v>0</v>
      </c>
      <c r="S518" s="4">
        <v>0</v>
      </c>
      <c r="T518" s="10">
        <v>0</v>
      </c>
      <c r="U518" s="10">
        <v>0</v>
      </c>
      <c r="V518" s="3">
        <v>0</v>
      </c>
      <c r="W518" s="4">
        <v>0</v>
      </c>
      <c r="X518" s="241">
        <f>+V518</f>
        <v>0</v>
      </c>
      <c r="Y518" s="242" t="s">
        <v>1823</v>
      </c>
      <c r="Z518" s="10">
        <v>0</v>
      </c>
      <c r="AA518" s="10">
        <v>0</v>
      </c>
      <c r="AB518" s="241">
        <f>+Z518</f>
        <v>0</v>
      </c>
      <c r="AC518" s="242" t="s">
        <v>1823</v>
      </c>
      <c r="AD518" s="108">
        <v>0</v>
      </c>
      <c r="AE518" s="129">
        <v>0</v>
      </c>
      <c r="AF518" s="241">
        <f>+AD518</f>
        <v>0</v>
      </c>
      <c r="AG518" s="252" t="s">
        <v>1823</v>
      </c>
      <c r="AH518" s="3">
        <v>0</v>
      </c>
      <c r="AI518" s="4">
        <v>0</v>
      </c>
      <c r="AJ518" s="354"/>
      <c r="AK518" s="308">
        <f>+AH518</f>
        <v>0</v>
      </c>
      <c r="AL518" s="259" t="s">
        <v>1823</v>
      </c>
      <c r="AM518" s="225">
        <v>0</v>
      </c>
      <c r="AN518" s="227">
        <v>0</v>
      </c>
      <c r="AO518" s="372">
        <f>+AM518</f>
        <v>0</v>
      </c>
      <c r="AP518" s="259" t="s">
        <v>1823</v>
      </c>
      <c r="AQ518" s="308">
        <f>+AO518</f>
        <v>0</v>
      </c>
      <c r="AR518" s="259" t="s">
        <v>1823</v>
      </c>
      <c r="AS518" s="337">
        <v>0</v>
      </c>
      <c r="AT518" s="338">
        <v>0</v>
      </c>
      <c r="AU518" s="337">
        <v>0</v>
      </c>
      <c r="AV518" s="338">
        <v>0</v>
      </c>
      <c r="AW518" s="241">
        <f t="shared" ref="AW518" si="2514">+AY518</f>
        <v>0</v>
      </c>
      <c r="AX518" s="242" t="s">
        <v>1823</v>
      </c>
      <c r="AY518" s="241">
        <f t="shared" ref="AY518" si="2515">+BA518</f>
        <v>0</v>
      </c>
      <c r="AZ518" s="242" t="s">
        <v>1823</v>
      </c>
      <c r="BA518" s="241">
        <f t="shared" ref="BA518" si="2516">+BC518</f>
        <v>0</v>
      </c>
      <c r="BB518" s="242" t="s">
        <v>1823</v>
      </c>
      <c r="BC518" s="241">
        <f t="shared" ref="BC518" si="2517">+BE518</f>
        <v>0</v>
      </c>
      <c r="BD518" s="242" t="s">
        <v>1823</v>
      </c>
      <c r="BE518" s="241">
        <f t="shared" ref="BE518" si="2518">+BG518</f>
        <v>0</v>
      </c>
      <c r="BF518" s="242" t="s">
        <v>1823</v>
      </c>
      <c r="BG518" s="241">
        <f t="shared" ref="BG518" si="2519">+BI518</f>
        <v>0</v>
      </c>
      <c r="BH518" s="242" t="s">
        <v>1823</v>
      </c>
      <c r="BI518" s="337">
        <v>0</v>
      </c>
      <c r="BJ518" s="338">
        <v>0</v>
      </c>
      <c r="BK518" s="241">
        <f t="shared" si="2493"/>
        <v>0</v>
      </c>
      <c r="BL518" s="242" t="s">
        <v>1823</v>
      </c>
      <c r="BM518" s="337">
        <v>0</v>
      </c>
      <c r="BN518" s="337">
        <v>0</v>
      </c>
      <c r="BO518" s="356"/>
      <c r="BP518" s="324"/>
      <c r="BQ518" s="325"/>
      <c r="BR518" s="324"/>
      <c r="BS518" s="325"/>
      <c r="BT518" s="324"/>
      <c r="BU518" s="325"/>
      <c r="BV518" s="324"/>
      <c r="BW518" s="325"/>
      <c r="BX518" s="324"/>
      <c r="BY518" s="325"/>
      <c r="BZ518" s="324"/>
      <c r="CA518" s="325"/>
      <c r="CB518" s="334" t="s">
        <v>932</v>
      </c>
      <c r="CC518" s="261"/>
      <c r="CE518" s="226"/>
      <c r="CF518" s="226"/>
      <c r="CT518" s="437">
        <f t="shared" si="2443"/>
        <v>0</v>
      </c>
      <c r="CU518" s="437">
        <f t="shared" si="2444"/>
        <v>0</v>
      </c>
      <c r="CV518" s="437">
        <f t="shared" si="2509"/>
        <v>0</v>
      </c>
      <c r="CW518" s="437">
        <f t="shared" si="2445"/>
        <v>0</v>
      </c>
      <c r="CX518" s="437">
        <f t="shared" ref="CX518:CX540" si="2520">IF(Q518="nd",+P518,+P518+Q518)</f>
        <v>0</v>
      </c>
      <c r="CY518" s="437">
        <f t="shared" si="2447"/>
        <v>0</v>
      </c>
      <c r="CZ518" s="437">
        <f t="shared" si="2448"/>
        <v>0</v>
      </c>
      <c r="DA518" s="437">
        <f t="shared" si="2449"/>
        <v>0</v>
      </c>
      <c r="DB518" s="437">
        <f t="shared" si="2478"/>
        <v>0</v>
      </c>
      <c r="DC518" s="437">
        <f t="shared" si="2451"/>
        <v>0</v>
      </c>
      <c r="DD518" s="437">
        <f t="shared" si="2479"/>
        <v>0</v>
      </c>
      <c r="DE518" s="437">
        <f t="shared" si="2416"/>
        <v>0</v>
      </c>
      <c r="DF518" s="437">
        <f t="shared" si="2480"/>
        <v>0</v>
      </c>
      <c r="DG518" s="496">
        <f t="shared" si="2417"/>
        <v>0</v>
      </c>
      <c r="DH518" s="496">
        <f t="shared" si="2481"/>
        <v>0</v>
      </c>
      <c r="DI518" s="496">
        <f t="shared" si="2418"/>
        <v>0</v>
      </c>
      <c r="DJ518" s="496">
        <f t="shared" si="2482"/>
        <v>0</v>
      </c>
      <c r="DK518" s="437">
        <f t="shared" si="2483"/>
        <v>0</v>
      </c>
      <c r="DL518" s="633"/>
      <c r="DM518" s="633"/>
      <c r="DO518" s="447" t="e">
        <f>+CV518-CU518+DO543</f>
        <v>#VALUE!</v>
      </c>
      <c r="DP518" s="447" t="e">
        <f>+CW518-CV518+DP543</f>
        <v>#VALUE!</v>
      </c>
      <c r="DQ518" s="447" t="e">
        <f>+CX518-CW518+DQ543</f>
        <v>#VALUE!</v>
      </c>
      <c r="DR518" s="447" t="e">
        <f>+CY518-CX518+DR543</f>
        <v>#VALUE!</v>
      </c>
      <c r="DS518" s="447" t="e">
        <f>+CY518-CW518+DS543</f>
        <v>#VALUE!</v>
      </c>
      <c r="DT518" s="447" t="e">
        <f>+CZ518-CY518+DT543</f>
        <v>#VALUE!</v>
      </c>
      <c r="DU518" s="447" t="e">
        <f>+DA518-CZ518+DU543</f>
        <v>#VALUE!</v>
      </c>
      <c r="DV518" s="447" t="e">
        <f>+DB518-DA518+DV543</f>
        <v>#VALUE!</v>
      </c>
      <c r="DW518" s="447" t="e">
        <f>+DC518-DB518+DW543</f>
        <v>#VALUE!</v>
      </c>
      <c r="DX518" s="447" t="e">
        <f>+DD518-DB518+DX543</f>
        <v>#VALUE!</v>
      </c>
      <c r="DY518" s="447" t="e">
        <f>+DE518-DD518+DY543</f>
        <v>#REF!</v>
      </c>
      <c r="DZ518" s="447" t="e">
        <f>+DF518-DE518+DZ543</f>
        <v>#VALUE!</v>
      </c>
      <c r="EA518" s="447" t="e">
        <f>+DG518-DF518+EA543</f>
        <v>#VALUE!</v>
      </c>
      <c r="EB518" s="447" t="e">
        <f>+DH518-DI518+EB543</f>
        <v>#REF!</v>
      </c>
      <c r="EC518" s="447" t="e">
        <f>+DI518-DG518+EC543</f>
        <v>#VALUE!</v>
      </c>
      <c r="ED518" s="447" t="e">
        <f>+DJ518-DI518+ED543</f>
        <v>#VALUE!</v>
      </c>
      <c r="EE518" s="240" t="e">
        <f>+DK518-DJ518+EE543</f>
        <v>#VALUE!</v>
      </c>
    </row>
    <row r="519" spans="1:135" ht="16.5">
      <c r="A519" s="51" t="s">
        <v>1227</v>
      </c>
      <c r="B519" s="216" t="s">
        <v>31</v>
      </c>
      <c r="D519" s="222" t="s">
        <v>1000</v>
      </c>
      <c r="E519" s="216" t="s">
        <v>1042</v>
      </c>
      <c r="F519" s="216" t="s">
        <v>1103</v>
      </c>
      <c r="G519" s="411" t="s">
        <v>1377</v>
      </c>
      <c r="H519" s="364">
        <v>0</v>
      </c>
      <c r="I519" s="252" t="s">
        <v>1823</v>
      </c>
      <c r="J519" s="527">
        <v>0</v>
      </c>
      <c r="K519" s="528">
        <v>0</v>
      </c>
      <c r="L519" s="226">
        <v>0</v>
      </c>
      <c r="M519" s="226">
        <v>0</v>
      </c>
      <c r="N519" s="527">
        <v>0</v>
      </c>
      <c r="O519" s="528">
        <v>0</v>
      </c>
      <c r="P519" s="239">
        <f>+N519</f>
        <v>0</v>
      </c>
      <c r="Q519" s="252" t="s">
        <v>1823</v>
      </c>
      <c r="R519" s="417">
        <v>0</v>
      </c>
      <c r="S519" s="418">
        <v>0</v>
      </c>
      <c r="T519" s="504">
        <v>0</v>
      </c>
      <c r="U519" s="259" t="s">
        <v>1823</v>
      </c>
      <c r="V519" s="225">
        <v>0</v>
      </c>
      <c r="W519" s="264">
        <v>0</v>
      </c>
      <c r="X519" s="225">
        <v>0</v>
      </c>
      <c r="Y519" s="264">
        <v>0</v>
      </c>
      <c r="Z519" s="504">
        <v>0</v>
      </c>
      <c r="AA519" s="259" t="s">
        <v>1823</v>
      </c>
      <c r="AB519" s="225">
        <v>0</v>
      </c>
      <c r="AC519" s="264">
        <v>0</v>
      </c>
      <c r="AD519" s="263">
        <v>2</v>
      </c>
      <c r="AE519" s="264">
        <v>0</v>
      </c>
      <c r="AF519" s="503">
        <f>+AH519</f>
        <v>4</v>
      </c>
      <c r="AG519" s="491">
        <f>+AI519</f>
        <v>1</v>
      </c>
      <c r="AH519" s="427">
        <v>4</v>
      </c>
      <c r="AI519" s="428">
        <v>1</v>
      </c>
      <c r="AJ519" s="354"/>
      <c r="AK519" s="503">
        <f>+AH519</f>
        <v>4</v>
      </c>
      <c r="AL519" s="491">
        <f>+AI519</f>
        <v>1</v>
      </c>
      <c r="AM519" s="225">
        <v>0</v>
      </c>
      <c r="AN519" s="339">
        <v>0</v>
      </c>
      <c r="AO519" s="372">
        <v>0</v>
      </c>
      <c r="AP519" s="259" t="s">
        <v>1823</v>
      </c>
      <c r="AQ519" s="308">
        <v>0</v>
      </c>
      <c r="AR519" s="259" t="s">
        <v>1823</v>
      </c>
      <c r="AS519" s="337">
        <v>0</v>
      </c>
      <c r="AT519" s="338">
        <v>0</v>
      </c>
      <c r="AU519" s="337">
        <v>0</v>
      </c>
      <c r="AV519" s="338">
        <v>0</v>
      </c>
      <c r="AW519" s="241">
        <f t="shared" ref="AW519" si="2521">+AY519</f>
        <v>0</v>
      </c>
      <c r="AX519" s="242" t="s">
        <v>1823</v>
      </c>
      <c r="AY519" s="241">
        <f t="shared" ref="AY519" si="2522">+BA519</f>
        <v>0</v>
      </c>
      <c r="AZ519" s="242" t="s">
        <v>1823</v>
      </c>
      <c r="BA519" s="241">
        <f t="shared" ref="BA519" si="2523">+BC519</f>
        <v>0</v>
      </c>
      <c r="BB519" s="242" t="s">
        <v>1823</v>
      </c>
      <c r="BC519" s="241">
        <f t="shared" ref="BC519" si="2524">+BE519</f>
        <v>0</v>
      </c>
      <c r="BD519" s="242" t="s">
        <v>1823</v>
      </c>
      <c r="BE519" s="241">
        <f t="shared" ref="BE519" si="2525">+BG519</f>
        <v>0</v>
      </c>
      <c r="BF519" s="242" t="s">
        <v>1823</v>
      </c>
      <c r="BG519" s="241">
        <f t="shared" ref="BG519" si="2526">+BI519</f>
        <v>0</v>
      </c>
      <c r="BH519" s="242" t="s">
        <v>1823</v>
      </c>
      <c r="BI519" s="241">
        <f t="shared" ref="BI519" si="2527">+BK519</f>
        <v>0</v>
      </c>
      <c r="BJ519" s="242" t="s">
        <v>1823</v>
      </c>
      <c r="BK519" s="337">
        <v>0</v>
      </c>
      <c r="BL519" s="338">
        <v>0</v>
      </c>
      <c r="BM519" s="241">
        <f>+BK519</f>
        <v>0</v>
      </c>
      <c r="BN519" s="242" t="s">
        <v>1823</v>
      </c>
      <c r="BO519" s="356"/>
      <c r="BP519" s="324"/>
      <c r="BQ519" s="325"/>
      <c r="BR519" s="324"/>
      <c r="BS519" s="325"/>
      <c r="BT519" s="324"/>
      <c r="BU519" s="325"/>
      <c r="BV519" s="324"/>
      <c r="BW519" s="325"/>
      <c r="BX519" s="324"/>
      <c r="BY519" s="325"/>
      <c r="BZ519" s="324"/>
      <c r="CA519" s="325"/>
      <c r="CB519" s="236" t="s">
        <v>85</v>
      </c>
      <c r="CE519" s="226"/>
      <c r="CF519" s="227"/>
      <c r="CT519" s="437">
        <f t="shared" si="2443"/>
        <v>0</v>
      </c>
      <c r="CU519" s="437">
        <f t="shared" si="2444"/>
        <v>0</v>
      </c>
      <c r="CV519" s="437">
        <f t="shared" si="2509"/>
        <v>0</v>
      </c>
      <c r="CW519" s="437">
        <f t="shared" si="2445"/>
        <v>0</v>
      </c>
      <c r="CX519" s="437">
        <f t="shared" si="2520"/>
        <v>0</v>
      </c>
      <c r="CY519" s="437">
        <f t="shared" si="2447"/>
        <v>0</v>
      </c>
      <c r="CZ519" s="437">
        <f t="shared" si="2448"/>
        <v>0</v>
      </c>
      <c r="DA519" s="437">
        <f t="shared" si="2449"/>
        <v>0</v>
      </c>
      <c r="DB519" s="437">
        <f t="shared" si="2478"/>
        <v>0</v>
      </c>
      <c r="DC519" s="437">
        <f t="shared" si="2451"/>
        <v>0</v>
      </c>
      <c r="DD519" s="437">
        <f t="shared" si="2479"/>
        <v>0</v>
      </c>
      <c r="DE519" s="437">
        <f t="shared" si="2416"/>
        <v>2</v>
      </c>
      <c r="DF519" s="437">
        <f t="shared" si="2480"/>
        <v>5</v>
      </c>
      <c r="DG519" s="496">
        <f t="shared" si="2417"/>
        <v>5</v>
      </c>
      <c r="DH519" s="496">
        <f t="shared" si="2481"/>
        <v>5</v>
      </c>
      <c r="DI519" s="496">
        <f t="shared" si="2418"/>
        <v>0</v>
      </c>
      <c r="DJ519" s="496">
        <f t="shared" si="2482"/>
        <v>0</v>
      </c>
      <c r="DK519" s="437">
        <f t="shared" si="2483"/>
        <v>0</v>
      </c>
      <c r="DL519" s="633"/>
      <c r="DM519" s="633"/>
      <c r="DO519" s="447" t="e">
        <f>+CV519-CU519+DO517</f>
        <v>#VALUE!</v>
      </c>
      <c r="DP519" s="447" t="e">
        <f>+CW519-CV519+DP517</f>
        <v>#VALUE!</v>
      </c>
      <c r="DQ519" s="447" t="e">
        <f>+CX519-CW519+DQ517</f>
        <v>#VALUE!</v>
      </c>
      <c r="DR519" s="447" t="e">
        <f>+CY519-CX519+DR517</f>
        <v>#VALUE!</v>
      </c>
      <c r="DS519" s="447" t="e">
        <f>+CY519-CW519+DS517</f>
        <v>#VALUE!</v>
      </c>
      <c r="DT519" s="447" t="e">
        <f>+CZ519-CY519+DT517</f>
        <v>#VALUE!</v>
      </c>
      <c r="DU519" s="447" t="e">
        <f>+DA519-CZ519+DU517</f>
        <v>#VALUE!</v>
      </c>
      <c r="DV519" s="447" t="e">
        <f>+DB519-DA519+DV517</f>
        <v>#VALUE!</v>
      </c>
      <c r="DW519" s="447" t="e">
        <f>+DC519-DB519+DW517</f>
        <v>#VALUE!</v>
      </c>
      <c r="DX519" s="447" t="e">
        <f>+DD519-DB519+DX517</f>
        <v>#VALUE!</v>
      </c>
      <c r="DY519" s="447" t="e">
        <f>+DE519-DD519+DY517</f>
        <v>#REF!</v>
      </c>
      <c r="DZ519" s="447" t="e">
        <f>+DF519-DE519+DZ517</f>
        <v>#REF!</v>
      </c>
      <c r="EA519" s="447" t="e">
        <f>+DG519-DF519+EA517</f>
        <v>#VALUE!</v>
      </c>
      <c r="EB519" s="447" t="e">
        <f>+DH519-DI519+EB517</f>
        <v>#REF!</v>
      </c>
      <c r="EC519" s="447" t="e">
        <f>+DI519-DG519+EC517</f>
        <v>#VALUE!</v>
      </c>
      <c r="ED519" s="447" t="e">
        <f>+DJ519-DI519+ED517</f>
        <v>#VALUE!</v>
      </c>
      <c r="EE519" s="240" t="e">
        <f>+DK519-DJ519+EE517</f>
        <v>#VALUE!</v>
      </c>
    </row>
    <row r="520" spans="1:135" ht="16.5">
      <c r="A520" s="51"/>
      <c r="D520" s="222" t="s">
        <v>1000</v>
      </c>
      <c r="E520" s="216" t="s">
        <v>1042</v>
      </c>
      <c r="F520" s="216" t="s">
        <v>1103</v>
      </c>
      <c r="G520" s="411" t="s">
        <v>2162</v>
      </c>
      <c r="H520" s="364"/>
      <c r="I520" s="252"/>
      <c r="J520" s="527">
        <v>0</v>
      </c>
      <c r="K520" s="528">
        <v>0</v>
      </c>
      <c r="L520" s="226">
        <v>0</v>
      </c>
      <c r="M520" s="226">
        <v>0</v>
      </c>
      <c r="N520" s="527">
        <v>0</v>
      </c>
      <c r="O520" s="528">
        <v>0</v>
      </c>
      <c r="P520" s="239">
        <f>+N520</f>
        <v>0</v>
      </c>
      <c r="Q520" s="252" t="s">
        <v>1823</v>
      </c>
      <c r="R520" s="417">
        <v>0</v>
      </c>
      <c r="S520" s="418">
        <v>0</v>
      </c>
      <c r="T520" s="504">
        <v>0</v>
      </c>
      <c r="U520" s="259" t="s">
        <v>1823</v>
      </c>
      <c r="V520" s="276">
        <v>0</v>
      </c>
      <c r="W520" s="316">
        <v>5</v>
      </c>
      <c r="X520" s="226">
        <v>0</v>
      </c>
      <c r="Y520" s="264">
        <v>5</v>
      </c>
      <c r="Z520" s="504">
        <v>0</v>
      </c>
      <c r="AA520" s="259" t="s">
        <v>1823</v>
      </c>
      <c r="AB520" s="226">
        <v>0</v>
      </c>
      <c r="AC520" s="264">
        <v>0</v>
      </c>
      <c r="AD520" s="263">
        <v>0</v>
      </c>
      <c r="AE520" s="264">
        <v>0</v>
      </c>
      <c r="AF520" s="241">
        <f>+AD520</f>
        <v>0</v>
      </c>
      <c r="AG520" s="252" t="s">
        <v>1823</v>
      </c>
      <c r="AH520" s="3">
        <v>0</v>
      </c>
      <c r="AI520" s="4">
        <v>0</v>
      </c>
      <c r="AJ520" s="354"/>
      <c r="AK520" s="308">
        <f>+AH520</f>
        <v>0</v>
      </c>
      <c r="AL520" s="259" t="s">
        <v>1823</v>
      </c>
      <c r="AM520" s="225">
        <v>0</v>
      </c>
      <c r="AN520" s="227">
        <v>0</v>
      </c>
      <c r="AO520" s="372">
        <f>+AM520</f>
        <v>0</v>
      </c>
      <c r="AP520" s="259" t="s">
        <v>1823</v>
      </c>
      <c r="AQ520" s="308">
        <f>+AO520</f>
        <v>0</v>
      </c>
      <c r="AR520" s="259" t="s">
        <v>1823</v>
      </c>
      <c r="AS520" s="337">
        <v>0</v>
      </c>
      <c r="AT520" s="338">
        <v>0</v>
      </c>
      <c r="AU520" s="337">
        <v>0</v>
      </c>
      <c r="AV520" s="338">
        <v>0</v>
      </c>
      <c r="AW520" s="239"/>
      <c r="AX520" s="252"/>
      <c r="AY520" s="239"/>
      <c r="AZ520" s="252"/>
      <c r="BA520" s="239"/>
      <c r="BB520" s="252"/>
      <c r="BC520" s="239"/>
      <c r="BD520" s="252"/>
      <c r="BE520" s="239"/>
      <c r="BF520" s="252"/>
      <c r="BG520" s="239"/>
      <c r="BH520" s="252"/>
      <c r="BI520" s="239"/>
      <c r="BJ520" s="252"/>
      <c r="BK520" s="337"/>
      <c r="BL520" s="337"/>
      <c r="BM520" s="239"/>
      <c r="BN520" s="252"/>
      <c r="BO520" s="1092"/>
      <c r="BP520" s="324"/>
      <c r="BQ520" s="324"/>
      <c r="BR520" s="324"/>
      <c r="BS520" s="324"/>
      <c r="BT520" s="324"/>
      <c r="BU520" s="325"/>
      <c r="BV520" s="324"/>
      <c r="BW520" s="324"/>
      <c r="BX520" s="324"/>
      <c r="BY520" s="324"/>
      <c r="BZ520" s="324"/>
      <c r="CA520" s="324"/>
      <c r="CB520" s="236"/>
      <c r="CE520" s="226"/>
      <c r="CF520" s="227"/>
      <c r="CT520" s="437"/>
      <c r="CU520" s="437"/>
      <c r="CV520" s="437"/>
      <c r="CW520" s="437"/>
      <c r="CX520" s="437"/>
      <c r="CY520" s="437"/>
      <c r="CZ520" s="437"/>
      <c r="DA520" s="437">
        <f t="shared" si="2449"/>
        <v>5</v>
      </c>
      <c r="DB520" s="437"/>
      <c r="DC520" s="437"/>
      <c r="DD520" s="437"/>
      <c r="DE520" s="437">
        <f t="shared" si="2416"/>
        <v>0</v>
      </c>
      <c r="DF520" s="437"/>
      <c r="DG520" s="496"/>
      <c r="DH520" s="496"/>
      <c r="DI520" s="496"/>
      <c r="DJ520" s="496"/>
      <c r="DK520" s="437"/>
      <c r="DL520" s="633"/>
      <c r="DM520" s="633"/>
      <c r="DO520" s="447"/>
      <c r="DP520" s="447"/>
      <c r="DQ520" s="447"/>
      <c r="DR520" s="447"/>
      <c r="DS520" s="447"/>
      <c r="DT520" s="447"/>
      <c r="DU520" s="447"/>
      <c r="DV520" s="447"/>
      <c r="DW520" s="447"/>
      <c r="DX520" s="447"/>
      <c r="DY520" s="447"/>
      <c r="DZ520" s="447"/>
      <c r="EA520" s="447"/>
      <c r="EB520" s="447"/>
      <c r="EC520" s="447"/>
      <c r="ED520" s="447"/>
      <c r="EE520" s="240"/>
    </row>
    <row r="521" spans="1:135" ht="16.5">
      <c r="A521" s="51" t="s">
        <v>1169</v>
      </c>
      <c r="B521" s="216" t="s">
        <v>31</v>
      </c>
      <c r="D521" s="216" t="s">
        <v>1098</v>
      </c>
      <c r="E521" s="216" t="s">
        <v>1042</v>
      </c>
      <c r="F521" s="216" t="s">
        <v>1103</v>
      </c>
      <c r="G521" s="223" t="s">
        <v>149</v>
      </c>
      <c r="H521" s="299"/>
      <c r="I521" s="233"/>
      <c r="J521" s="589"/>
      <c r="K521" s="590"/>
      <c r="L521" s="299"/>
      <c r="M521" s="233"/>
      <c r="N521" s="589"/>
      <c r="O521" s="590"/>
      <c r="P521" s="299"/>
      <c r="Q521" s="232"/>
      <c r="R521" s="299"/>
      <c r="S521" s="232"/>
      <c r="T521" s="299"/>
      <c r="U521" s="232"/>
      <c r="V521" s="299"/>
      <c r="W521" s="232"/>
      <c r="X521" s="299"/>
      <c r="Y521" s="232"/>
      <c r="Z521" s="299"/>
      <c r="AA521" s="232"/>
      <c r="AB521" s="299"/>
      <c r="AC521" s="232"/>
      <c r="AD521" s="299"/>
      <c r="AE521" s="232"/>
      <c r="AF521" s="299"/>
      <c r="AG521" s="232"/>
      <c r="AH521" s="299" t="s">
        <v>1169</v>
      </c>
      <c r="AI521" s="232"/>
      <c r="AJ521" s="374"/>
      <c r="AK521" s="291"/>
      <c r="AL521" s="232"/>
      <c r="AM521" s="299" t="s">
        <v>1169</v>
      </c>
      <c r="AN521" s="232"/>
      <c r="AO521" s="299" t="s">
        <v>1169</v>
      </c>
      <c r="AP521" s="232"/>
      <c r="AQ521" s="299" t="s">
        <v>1169</v>
      </c>
      <c r="AR521" s="300"/>
      <c r="AS521" s="299" t="s">
        <v>1169</v>
      </c>
      <c r="AT521" s="300"/>
      <c r="AU521" s="299" t="s">
        <v>1169</v>
      </c>
      <c r="AV521" s="299"/>
      <c r="AW521" s="299"/>
      <c r="AX521" s="299"/>
      <c r="AY521" s="299"/>
      <c r="AZ521" s="299"/>
      <c r="BA521" s="299"/>
      <c r="BB521" s="299"/>
      <c r="BC521" s="299"/>
      <c r="BD521" s="299"/>
      <c r="BE521" s="299"/>
      <c r="BF521" s="299"/>
      <c r="BG521" s="299"/>
      <c r="BH521" s="299"/>
      <c r="BI521" s="299"/>
      <c r="BJ521" s="299"/>
      <c r="BK521" s="299"/>
      <c r="BL521" s="299"/>
      <c r="BM521" s="299"/>
      <c r="BN521" s="299"/>
      <c r="BO521" s="360"/>
      <c r="BP521" s="248"/>
      <c r="BQ521" s="248"/>
      <c r="BR521" s="248"/>
      <c r="BS521" s="248"/>
      <c r="BT521" s="248"/>
      <c r="BU521" s="249"/>
      <c r="BV521" s="248"/>
      <c r="BW521" s="248"/>
      <c r="BX521" s="248"/>
      <c r="BY521" s="248"/>
      <c r="BZ521" s="248"/>
      <c r="CA521" s="248"/>
      <c r="CB521" s="236" t="s">
        <v>994</v>
      </c>
      <c r="CC521" s="261" t="s">
        <v>812</v>
      </c>
      <c r="CE521" s="226"/>
      <c r="CF521" s="227"/>
      <c r="CT521" s="437">
        <f t="shared" si="2443"/>
        <v>0</v>
      </c>
      <c r="CU521" s="437">
        <f t="shared" si="2444"/>
        <v>0</v>
      </c>
      <c r="CV521" s="437">
        <f t="shared" si="2509"/>
        <v>0</v>
      </c>
      <c r="CW521" s="437">
        <f t="shared" si="2445"/>
        <v>0</v>
      </c>
      <c r="CX521" s="437">
        <f t="shared" si="2520"/>
        <v>0</v>
      </c>
      <c r="CY521" s="437">
        <f t="shared" si="2447"/>
        <v>0</v>
      </c>
      <c r="CZ521" s="437">
        <f t="shared" si="2448"/>
        <v>0</v>
      </c>
      <c r="DA521" s="437">
        <f t="shared" si="2449"/>
        <v>0</v>
      </c>
      <c r="DB521" s="437">
        <f t="shared" si="2478"/>
        <v>0</v>
      </c>
      <c r="DC521" s="437">
        <f t="shared" si="2451"/>
        <v>0</v>
      </c>
      <c r="DD521" s="437">
        <f t="shared" si="2479"/>
        <v>0</v>
      </c>
      <c r="DE521" s="437">
        <f t="shared" si="2416"/>
        <v>0</v>
      </c>
      <c r="DF521" s="437">
        <f t="shared" si="2480"/>
        <v>0</v>
      </c>
      <c r="DG521" s="496"/>
      <c r="DH521" s="496">
        <f t="shared" si="2481"/>
        <v>0</v>
      </c>
      <c r="DI521" s="496">
        <v>0</v>
      </c>
      <c r="DJ521" s="496">
        <v>0</v>
      </c>
      <c r="DK521" s="437"/>
      <c r="DL521" s="633"/>
      <c r="DM521" s="633"/>
      <c r="DO521" s="447" t="e">
        <f>+CV521-CU521+DO519</f>
        <v>#VALUE!</v>
      </c>
      <c r="DP521" s="447" t="e">
        <f>+CW521-CV521+DP519</f>
        <v>#VALUE!</v>
      </c>
      <c r="DQ521" s="447" t="e">
        <f>+CX521-CW521+DQ519</f>
        <v>#VALUE!</v>
      </c>
      <c r="DR521" s="447" t="e">
        <f>+CY521-CX521+DR519</f>
        <v>#VALUE!</v>
      </c>
      <c r="DS521" s="447" t="e">
        <f>+CY521-CW521+DS519</f>
        <v>#VALUE!</v>
      </c>
      <c r="DT521" s="447" t="e">
        <f>+CZ521-CY521+DT519</f>
        <v>#VALUE!</v>
      </c>
      <c r="DU521" s="447" t="e">
        <f>+DA521-CZ521+DU519</f>
        <v>#VALUE!</v>
      </c>
      <c r="DV521" s="447" t="e">
        <f>+DB521-DA521+DV519</f>
        <v>#VALUE!</v>
      </c>
      <c r="DW521" s="447" t="e">
        <f>+DC521-DB521+DW519</f>
        <v>#VALUE!</v>
      </c>
      <c r="DX521" s="447" t="e">
        <f>+DD521-DB521+DX519</f>
        <v>#VALUE!</v>
      </c>
      <c r="DY521" s="447" t="e">
        <f>+DE521-DD521+DY519</f>
        <v>#REF!</v>
      </c>
      <c r="DZ521" s="447" t="e">
        <f>+DF521-DE521+DZ519</f>
        <v>#REF!</v>
      </c>
      <c r="EA521" s="447" t="e">
        <f>+DG521-DF521+EA519</f>
        <v>#VALUE!</v>
      </c>
      <c r="EB521" s="447" t="e">
        <f>+DH521-DI521+EB519</f>
        <v>#REF!</v>
      </c>
      <c r="EC521" s="447" t="e">
        <f>+DI521-DG521+EC519</f>
        <v>#VALUE!</v>
      </c>
      <c r="ED521" s="447" t="e">
        <f>+DJ521-DI521+ED519</f>
        <v>#VALUE!</v>
      </c>
      <c r="EE521" s="240" t="e">
        <f>+DK521-DJ521+EE519</f>
        <v>#VALUE!</v>
      </c>
    </row>
    <row r="522" spans="1:135" ht="16.5">
      <c r="A522" s="51" t="s">
        <v>1227</v>
      </c>
      <c r="B522" s="216" t="s">
        <v>31</v>
      </c>
      <c r="D522" s="216" t="s">
        <v>1098</v>
      </c>
      <c r="E522" s="216" t="s">
        <v>1042</v>
      </c>
      <c r="F522" s="216" t="s">
        <v>1103</v>
      </c>
      <c r="G522" s="411" t="s">
        <v>161</v>
      </c>
      <c r="H522" s="442">
        <f>+J522</f>
        <v>3</v>
      </c>
      <c r="I522" s="442">
        <f>+K522</f>
        <v>5</v>
      </c>
      <c r="J522" s="523">
        <v>3</v>
      </c>
      <c r="K522" s="524">
        <v>5</v>
      </c>
      <c r="L522" s="595">
        <v>0</v>
      </c>
      <c r="M522" s="530" t="s">
        <v>1823</v>
      </c>
      <c r="N522" s="595">
        <v>0</v>
      </c>
      <c r="O522" s="530" t="s">
        <v>1823</v>
      </c>
      <c r="P522" s="364">
        <v>0</v>
      </c>
      <c r="Q522" s="252" t="s">
        <v>1823</v>
      </c>
      <c r="R522" s="225">
        <v>0</v>
      </c>
      <c r="S522" s="227">
        <v>0</v>
      </c>
      <c r="T522" s="239">
        <v>0</v>
      </c>
      <c r="U522" s="242" t="s">
        <v>1823</v>
      </c>
      <c r="V522" s="225">
        <v>0</v>
      </c>
      <c r="W522" s="227">
        <v>0</v>
      </c>
      <c r="X522" s="225">
        <v>0</v>
      </c>
      <c r="Y522" s="227">
        <v>0</v>
      </c>
      <c r="Z522" s="239">
        <v>0</v>
      </c>
      <c r="AA522" s="242" t="s">
        <v>1823</v>
      </c>
      <c r="AB522" s="263">
        <v>0</v>
      </c>
      <c r="AC522" s="264">
        <v>0</v>
      </c>
      <c r="AD522" s="263">
        <v>0</v>
      </c>
      <c r="AE522" s="264">
        <v>0</v>
      </c>
      <c r="AF522" s="372">
        <f>+AD522</f>
        <v>0</v>
      </c>
      <c r="AG522" s="242" t="s">
        <v>1823</v>
      </c>
      <c r="AH522" s="225">
        <v>0</v>
      </c>
      <c r="AI522" s="227">
        <v>0</v>
      </c>
      <c r="AJ522" s="354"/>
      <c r="AK522" s="638">
        <f>+AM522</f>
        <v>1</v>
      </c>
      <c r="AL522" s="628">
        <f>+AN522</f>
        <v>1</v>
      </c>
      <c r="AM522" s="225">
        <v>1</v>
      </c>
      <c r="AN522" s="227">
        <v>1</v>
      </c>
      <c r="AO522" s="637">
        <f>+AM522</f>
        <v>1</v>
      </c>
      <c r="AP522" s="628">
        <f>+AN522</f>
        <v>1</v>
      </c>
      <c r="AQ522" s="337">
        <v>1</v>
      </c>
      <c r="AR522" s="338">
        <v>0</v>
      </c>
      <c r="AS522" s="308">
        <v>0</v>
      </c>
      <c r="AT522" s="259" t="s">
        <v>1823</v>
      </c>
      <c r="AU522" s="337">
        <v>0</v>
      </c>
      <c r="AV522" s="338">
        <v>0</v>
      </c>
      <c r="AW522" s="241">
        <f t="shared" ref="AW522" si="2528">+AY522</f>
        <v>0</v>
      </c>
      <c r="AX522" s="242" t="s">
        <v>1823</v>
      </c>
      <c r="AY522" s="241">
        <f t="shared" ref="AY522" si="2529">+BA522</f>
        <v>0</v>
      </c>
      <c r="AZ522" s="242" t="s">
        <v>1823</v>
      </c>
      <c r="BA522" s="241">
        <f t="shared" ref="BA522" si="2530">+BC522</f>
        <v>0</v>
      </c>
      <c r="BB522" s="242" t="s">
        <v>1823</v>
      </c>
      <c r="BC522" s="241">
        <f t="shared" ref="BC522" si="2531">+BE522</f>
        <v>0</v>
      </c>
      <c r="BD522" s="242" t="s">
        <v>1823</v>
      </c>
      <c r="BE522" s="241">
        <f t="shared" ref="BE522" si="2532">+BG522</f>
        <v>0</v>
      </c>
      <c r="BF522" s="242" t="s">
        <v>1823</v>
      </c>
      <c r="BG522" s="337">
        <v>0</v>
      </c>
      <c r="BH522" s="337">
        <v>0</v>
      </c>
      <c r="BI522" s="241">
        <f t="shared" ref="BI522" si="2533">+BK522</f>
        <v>0</v>
      </c>
      <c r="BJ522" s="242" t="s">
        <v>1823</v>
      </c>
      <c r="BK522" s="241">
        <f t="shared" ref="BK522" si="2534">+BM522</f>
        <v>0</v>
      </c>
      <c r="BL522" s="242" t="s">
        <v>1823</v>
      </c>
      <c r="BM522" s="241">
        <f t="shared" ref="BM522" si="2535">+BO522</f>
        <v>0</v>
      </c>
      <c r="BN522" s="242" t="s">
        <v>1823</v>
      </c>
      <c r="BO522" s="356"/>
      <c r="BP522" s="324"/>
      <c r="BQ522" s="325"/>
      <c r="BR522" s="324"/>
      <c r="BS522" s="325"/>
      <c r="BT522" s="324"/>
      <c r="BU522" s="325"/>
      <c r="BV522" s="324"/>
      <c r="BW522" s="325"/>
      <c r="BX522" s="324"/>
      <c r="BY522" s="325"/>
      <c r="BZ522" s="324"/>
      <c r="CA522" s="325"/>
      <c r="CB522" s="334" t="s">
        <v>712</v>
      </c>
      <c r="CC522" s="261" t="s">
        <v>812</v>
      </c>
      <c r="CE522" s="226"/>
      <c r="CF522" s="227"/>
      <c r="CT522" s="437">
        <f t="shared" si="2443"/>
        <v>8</v>
      </c>
      <c r="CU522" s="437">
        <f t="shared" si="2444"/>
        <v>8</v>
      </c>
      <c r="CV522" s="437">
        <f t="shared" si="2509"/>
        <v>0</v>
      </c>
      <c r="CW522" s="437">
        <f t="shared" si="2445"/>
        <v>0</v>
      </c>
      <c r="CX522" s="437">
        <f t="shared" si="2520"/>
        <v>0</v>
      </c>
      <c r="CY522" s="437">
        <f t="shared" si="2447"/>
        <v>0</v>
      </c>
      <c r="CZ522" s="437">
        <f t="shared" si="2448"/>
        <v>0</v>
      </c>
      <c r="DA522" s="437">
        <f t="shared" si="2449"/>
        <v>0</v>
      </c>
      <c r="DB522" s="437">
        <f t="shared" si="2478"/>
        <v>0</v>
      </c>
      <c r="DC522" s="437">
        <f t="shared" si="2451"/>
        <v>0</v>
      </c>
      <c r="DD522" s="437">
        <f t="shared" si="2479"/>
        <v>0</v>
      </c>
      <c r="DE522" s="437">
        <f t="shared" si="2416"/>
        <v>0</v>
      </c>
      <c r="DF522" s="437">
        <f t="shared" si="2480"/>
        <v>0</v>
      </c>
      <c r="DG522" s="496">
        <f t="shared" ref="DG522:DG553" si="2536">IF(AI522="nd",+AH522,+AH522+AI522)</f>
        <v>0</v>
      </c>
      <c r="DH522" s="496">
        <f t="shared" si="2481"/>
        <v>2</v>
      </c>
      <c r="DI522" s="496">
        <f t="shared" ref="DI522:DI553" si="2537">IF(AN522="nd",+AM522,+AM522+AN522)</f>
        <v>2</v>
      </c>
      <c r="DJ522" s="496">
        <f t="shared" ref="DJ522:DJ528" si="2538">IF(AP522="nd",+AO522,+AO522+AP522)</f>
        <v>2</v>
      </c>
      <c r="DK522" s="437">
        <f>IF(AR522="nd",+AQ522,+AQ522+AR522)</f>
        <v>1</v>
      </c>
      <c r="DL522" s="633"/>
      <c r="DM522" s="633"/>
      <c r="DO522" s="447" t="e">
        <f t="shared" si="2364"/>
        <v>#VALUE!</v>
      </c>
      <c r="DP522" s="447" t="e">
        <f t="shared" si="2365"/>
        <v>#VALUE!</v>
      </c>
      <c r="DQ522" s="447" t="e">
        <f t="shared" si="2366"/>
        <v>#VALUE!</v>
      </c>
      <c r="DR522" s="447" t="e">
        <f t="shared" si="2367"/>
        <v>#VALUE!</v>
      </c>
      <c r="DS522" s="447" t="e">
        <f t="shared" si="2368"/>
        <v>#VALUE!</v>
      </c>
      <c r="DT522" s="447" t="e">
        <f t="shared" si="2369"/>
        <v>#VALUE!</v>
      </c>
      <c r="DU522" s="447" t="e">
        <f t="shared" si="2370"/>
        <v>#VALUE!</v>
      </c>
      <c r="DV522" s="447" t="e">
        <f t="shared" si="2371"/>
        <v>#VALUE!</v>
      </c>
      <c r="DW522" s="447" t="e">
        <f t="shared" si="2372"/>
        <v>#VALUE!</v>
      </c>
      <c r="DX522" s="447" t="e">
        <f t="shared" si="2373"/>
        <v>#VALUE!</v>
      </c>
      <c r="DY522" s="447" t="e">
        <f t="shared" si="2374"/>
        <v>#REF!</v>
      </c>
      <c r="DZ522" s="447" t="e">
        <f t="shared" si="2375"/>
        <v>#REF!</v>
      </c>
      <c r="EA522" s="447" t="e">
        <f t="shared" si="2376"/>
        <v>#VALUE!</v>
      </c>
      <c r="EB522" s="447" t="e">
        <f t="shared" si="2377"/>
        <v>#REF!</v>
      </c>
      <c r="EC522" s="447" t="e">
        <f t="shared" si="2378"/>
        <v>#VALUE!</v>
      </c>
      <c r="ED522" s="447" t="e">
        <f t="shared" si="2379"/>
        <v>#VALUE!</v>
      </c>
      <c r="EE522" s="240" t="e">
        <f t="shared" si="2380"/>
        <v>#VALUE!</v>
      </c>
    </row>
    <row r="523" spans="1:135" ht="16.5">
      <c r="A523" s="51" t="s">
        <v>1227</v>
      </c>
      <c r="B523" s="216" t="s">
        <v>31</v>
      </c>
      <c r="D523" s="222" t="s">
        <v>1098</v>
      </c>
      <c r="E523" s="216" t="s">
        <v>1042</v>
      </c>
      <c r="F523" s="216" t="s">
        <v>1103</v>
      </c>
      <c r="G523" s="411" t="s">
        <v>1393</v>
      </c>
      <c r="H523" s="565">
        <f>+J523</f>
        <v>2</v>
      </c>
      <c r="I523" s="561" t="s">
        <v>1823</v>
      </c>
      <c r="J523" s="523">
        <v>2</v>
      </c>
      <c r="K523" s="524">
        <v>0</v>
      </c>
      <c r="L523" s="226">
        <v>0</v>
      </c>
      <c r="M523" s="226">
        <v>0</v>
      </c>
      <c r="N523" s="529">
        <f t="shared" ref="N523" si="2539">+L523</f>
        <v>0</v>
      </c>
      <c r="O523" s="530" t="s">
        <v>1823</v>
      </c>
      <c r="P523" s="239">
        <f>+N523</f>
        <v>0</v>
      </c>
      <c r="Q523" s="252" t="s">
        <v>1823</v>
      </c>
      <c r="R523" s="3">
        <v>0</v>
      </c>
      <c r="S523" s="4">
        <v>0</v>
      </c>
      <c r="T523" s="239">
        <v>0</v>
      </c>
      <c r="U523" s="242" t="s">
        <v>1823</v>
      </c>
      <c r="V523" s="225">
        <v>0</v>
      </c>
      <c r="W523" s="227">
        <v>0</v>
      </c>
      <c r="X523" s="225">
        <v>0</v>
      </c>
      <c r="Y523" s="227">
        <v>2</v>
      </c>
      <c r="Z523" s="721" t="s">
        <v>1823</v>
      </c>
      <c r="AA523" s="564">
        <f>+Y523</f>
        <v>2</v>
      </c>
      <c r="AB523" s="263">
        <v>0</v>
      </c>
      <c r="AC523" s="264">
        <v>0</v>
      </c>
      <c r="AD523" s="263">
        <v>0</v>
      </c>
      <c r="AE523" s="264">
        <v>0</v>
      </c>
      <c r="AF523" s="372">
        <f>+AD523</f>
        <v>0</v>
      </c>
      <c r="AG523" s="242" t="s">
        <v>1823</v>
      </c>
      <c r="AH523" s="225">
        <v>0</v>
      </c>
      <c r="AI523" s="227">
        <v>0</v>
      </c>
      <c r="AJ523" s="354"/>
      <c r="AK523" s="308">
        <f t="shared" ref="AK523" si="2540">+AH523</f>
        <v>0</v>
      </c>
      <c r="AL523" s="259" t="s">
        <v>1823</v>
      </c>
      <c r="AM523" s="225">
        <v>0</v>
      </c>
      <c r="AN523" s="227">
        <v>0</v>
      </c>
      <c r="AO523" s="372">
        <f t="shared" ref="AO523" si="2541">+AM523</f>
        <v>0</v>
      </c>
      <c r="AP523" s="259" t="s">
        <v>1823</v>
      </c>
      <c r="AQ523" s="337">
        <v>0</v>
      </c>
      <c r="AR523" s="338">
        <v>0</v>
      </c>
      <c r="AS523" s="308">
        <f t="shared" ref="AS523" si="2542">+AQ523</f>
        <v>0</v>
      </c>
      <c r="AT523" s="259" t="s">
        <v>1823</v>
      </c>
      <c r="AU523" s="337">
        <v>0</v>
      </c>
      <c r="AV523" s="338">
        <v>0</v>
      </c>
      <c r="AW523" s="241">
        <f t="shared" ref="AW523" si="2543">+AY523</f>
        <v>0</v>
      </c>
      <c r="AX523" s="242" t="s">
        <v>1823</v>
      </c>
      <c r="AY523" s="241">
        <f t="shared" ref="AY523" si="2544">+BA523</f>
        <v>0</v>
      </c>
      <c r="AZ523" s="242" t="s">
        <v>1823</v>
      </c>
      <c r="BA523" s="241">
        <f t="shared" ref="BA523" si="2545">+BC523</f>
        <v>0</v>
      </c>
      <c r="BB523" s="242" t="s">
        <v>1823</v>
      </c>
      <c r="BC523" s="241">
        <f t="shared" ref="BC523" si="2546">+BE523</f>
        <v>0</v>
      </c>
      <c r="BD523" s="242" t="s">
        <v>1823</v>
      </c>
      <c r="BE523" s="241">
        <f t="shared" ref="BE523" si="2547">+BG523</f>
        <v>0</v>
      </c>
      <c r="BF523" s="242" t="s">
        <v>1823</v>
      </c>
      <c r="BG523" s="337">
        <v>0</v>
      </c>
      <c r="BH523" s="337">
        <v>0</v>
      </c>
      <c r="BI523" s="241">
        <f t="shared" ref="BI523" si="2548">+BK523</f>
        <v>0</v>
      </c>
      <c r="BJ523" s="242" t="s">
        <v>1823</v>
      </c>
      <c r="BK523" s="241">
        <f t="shared" ref="BK523" si="2549">+BM523</f>
        <v>0</v>
      </c>
      <c r="BL523" s="242" t="s">
        <v>1823</v>
      </c>
      <c r="BM523" s="241">
        <f t="shared" ref="BM523" si="2550">+BO523</f>
        <v>0</v>
      </c>
      <c r="BN523" s="242" t="s">
        <v>1823</v>
      </c>
      <c r="BO523" s="356"/>
      <c r="BP523" s="324"/>
      <c r="BQ523" s="325"/>
      <c r="BR523" s="324"/>
      <c r="BS523" s="325"/>
      <c r="BT523" s="324"/>
      <c r="BU523" s="325"/>
      <c r="BV523" s="324"/>
      <c r="BW523" s="325"/>
      <c r="BX523" s="324"/>
      <c r="BY523" s="325"/>
      <c r="BZ523" s="324"/>
      <c r="CA523" s="325"/>
      <c r="CB523" s="236" t="s">
        <v>934</v>
      </c>
      <c r="CE523" s="226"/>
      <c r="CF523" s="227"/>
      <c r="CT523" s="437">
        <f t="shared" si="2443"/>
        <v>2</v>
      </c>
      <c r="CU523" s="437">
        <f t="shared" si="2444"/>
        <v>2</v>
      </c>
      <c r="CV523" s="437">
        <f t="shared" si="2509"/>
        <v>0</v>
      </c>
      <c r="CW523" s="437">
        <f t="shared" si="2445"/>
        <v>0</v>
      </c>
      <c r="CX523" s="437">
        <f t="shared" si="2520"/>
        <v>0</v>
      </c>
      <c r="CY523" s="437">
        <f t="shared" si="2447"/>
        <v>0</v>
      </c>
      <c r="CZ523" s="437">
        <f t="shared" si="2448"/>
        <v>0</v>
      </c>
      <c r="DA523" s="437">
        <f t="shared" si="2449"/>
        <v>0</v>
      </c>
      <c r="DB523" s="437">
        <f t="shared" si="2478"/>
        <v>2</v>
      </c>
      <c r="DC523" s="437" t="e">
        <f t="shared" si="2451"/>
        <v>#VALUE!</v>
      </c>
      <c r="DD523" s="437">
        <f t="shared" si="2479"/>
        <v>0</v>
      </c>
      <c r="DE523" s="437">
        <f t="shared" si="2416"/>
        <v>0</v>
      </c>
      <c r="DF523" s="437">
        <f t="shared" si="2480"/>
        <v>0</v>
      </c>
      <c r="DG523" s="496">
        <f t="shared" si="2536"/>
        <v>0</v>
      </c>
      <c r="DH523" s="496">
        <f t="shared" si="2481"/>
        <v>0</v>
      </c>
      <c r="DI523" s="496">
        <f t="shared" si="2537"/>
        <v>0</v>
      </c>
      <c r="DJ523" s="496">
        <f t="shared" si="2538"/>
        <v>0</v>
      </c>
      <c r="DK523" s="437">
        <f>IF(AR523="nd",+AQ523,+AQ523+AR523)</f>
        <v>0</v>
      </c>
      <c r="DL523" s="633"/>
      <c r="DM523" s="633"/>
      <c r="DO523" s="447" t="e">
        <f t="shared" si="2364"/>
        <v>#VALUE!</v>
      </c>
      <c r="DP523" s="447" t="e">
        <f t="shared" si="2365"/>
        <v>#VALUE!</v>
      </c>
      <c r="DQ523" s="447" t="e">
        <f t="shared" si="2366"/>
        <v>#VALUE!</v>
      </c>
      <c r="DR523" s="447" t="e">
        <f t="shared" si="2367"/>
        <v>#VALUE!</v>
      </c>
      <c r="DS523" s="447" t="e">
        <f t="shared" si="2368"/>
        <v>#VALUE!</v>
      </c>
      <c r="DT523" s="447" t="e">
        <f t="shared" si="2369"/>
        <v>#VALUE!</v>
      </c>
      <c r="DU523" s="447" t="e">
        <f t="shared" si="2370"/>
        <v>#VALUE!</v>
      </c>
      <c r="DV523" s="447" t="e">
        <f t="shared" si="2371"/>
        <v>#VALUE!</v>
      </c>
      <c r="DW523" s="447" t="e">
        <f t="shared" si="2372"/>
        <v>#VALUE!</v>
      </c>
      <c r="DX523" s="447" t="e">
        <f t="shared" si="2373"/>
        <v>#VALUE!</v>
      </c>
      <c r="DY523" s="447" t="e">
        <f t="shared" si="2374"/>
        <v>#REF!</v>
      </c>
      <c r="DZ523" s="447" t="e">
        <f t="shared" si="2375"/>
        <v>#REF!</v>
      </c>
      <c r="EA523" s="447" t="e">
        <f t="shared" si="2376"/>
        <v>#VALUE!</v>
      </c>
      <c r="EB523" s="447" t="e">
        <f t="shared" si="2377"/>
        <v>#REF!</v>
      </c>
      <c r="EC523" s="447" t="e">
        <f t="shared" si="2378"/>
        <v>#VALUE!</v>
      </c>
      <c r="ED523" s="447" t="e">
        <f t="shared" si="2379"/>
        <v>#VALUE!</v>
      </c>
      <c r="EE523" s="240" t="e">
        <f t="shared" si="2380"/>
        <v>#VALUE!</v>
      </c>
    </row>
    <row r="524" spans="1:135" ht="16.5">
      <c r="B524" s="216" t="s">
        <v>31</v>
      </c>
      <c r="D524" s="216" t="s">
        <v>1098</v>
      </c>
      <c r="E524" s="216" t="s">
        <v>1042</v>
      </c>
      <c r="F524" s="216" t="s">
        <v>1103</v>
      </c>
      <c r="G524" s="258" t="s">
        <v>1068</v>
      </c>
      <c r="H524" s="320"/>
      <c r="I524" s="239"/>
      <c r="J524" s="523"/>
      <c r="K524" s="524"/>
      <c r="L524" s="226"/>
      <c r="M524" s="226"/>
      <c r="N524" s="523"/>
      <c r="O524" s="524"/>
      <c r="P524" s="226"/>
      <c r="Q524" s="226"/>
      <c r="R524" s="225"/>
      <c r="S524" s="227"/>
      <c r="T524" s="226"/>
      <c r="U524" s="227"/>
      <c r="V524" s="225"/>
      <c r="W524" s="227"/>
      <c r="X524" s="226"/>
      <c r="Y524" s="227"/>
      <c r="Z524" s="226"/>
      <c r="AA524" s="226"/>
      <c r="AB524" s="225"/>
      <c r="AC524" s="264"/>
      <c r="AD524" s="225">
        <v>0</v>
      </c>
      <c r="AE524" s="227">
        <v>0</v>
      </c>
      <c r="AF524" s="226"/>
      <c r="AG524" s="242"/>
      <c r="AH524" s="225">
        <v>0</v>
      </c>
      <c r="AI524" s="227">
        <v>1</v>
      </c>
      <c r="AJ524" s="354"/>
      <c r="AK524" s="225">
        <v>0</v>
      </c>
      <c r="AL524" s="227">
        <v>0</v>
      </c>
      <c r="AM524" s="225">
        <v>0</v>
      </c>
      <c r="AN524" s="227">
        <v>0</v>
      </c>
      <c r="AO524" s="372">
        <v>0</v>
      </c>
      <c r="AP524" s="259" t="s">
        <v>1823</v>
      </c>
      <c r="AQ524" s="337" t="s">
        <v>1174</v>
      </c>
      <c r="AR524" s="338"/>
      <c r="AS524" s="337" t="s">
        <v>1174</v>
      </c>
      <c r="AT524" s="338"/>
      <c r="AU524" s="337" t="s">
        <v>1171</v>
      </c>
      <c r="AV524" s="338"/>
      <c r="AW524" s="337"/>
      <c r="AX524" s="337"/>
      <c r="AY524" s="337"/>
      <c r="AZ524" s="338"/>
      <c r="BA524" s="337"/>
      <c r="BB524" s="337"/>
      <c r="BC524" s="337"/>
      <c r="BD524" s="337"/>
      <c r="BE524" s="337"/>
      <c r="BF524" s="337"/>
      <c r="BG524" s="337"/>
      <c r="BH524" s="337"/>
      <c r="BI524" s="337"/>
      <c r="BJ524" s="338"/>
      <c r="BK524" s="337"/>
      <c r="BL524" s="337"/>
      <c r="BM524" s="337"/>
      <c r="BN524" s="337"/>
      <c r="BO524" s="356"/>
      <c r="BP524" s="324"/>
      <c r="BQ524" s="325"/>
      <c r="BR524" s="324"/>
      <c r="BS524" s="325"/>
      <c r="BT524" s="324"/>
      <c r="BU524" s="325"/>
      <c r="BV524" s="324"/>
      <c r="BW524" s="325"/>
      <c r="BX524" s="324"/>
      <c r="BY524" s="325"/>
      <c r="BZ524" s="324"/>
      <c r="CA524" s="325"/>
      <c r="CB524" s="236" t="s">
        <v>712</v>
      </c>
      <c r="CC524" s="261"/>
      <c r="CE524" s="226"/>
      <c r="CF524" s="227"/>
      <c r="CT524" s="437">
        <f t="shared" si="2443"/>
        <v>0</v>
      </c>
      <c r="CU524" s="437">
        <f t="shared" si="2444"/>
        <v>0</v>
      </c>
      <c r="CV524" s="437">
        <f t="shared" si="2509"/>
        <v>0</v>
      </c>
      <c r="CW524" s="437">
        <f t="shared" si="2445"/>
        <v>0</v>
      </c>
      <c r="CX524" s="437">
        <f t="shared" si="2520"/>
        <v>0</v>
      </c>
      <c r="CY524" s="437">
        <f t="shared" si="2447"/>
        <v>0</v>
      </c>
      <c r="CZ524" s="437">
        <f t="shared" si="2448"/>
        <v>0</v>
      </c>
      <c r="DA524" s="437">
        <f t="shared" si="2449"/>
        <v>0</v>
      </c>
      <c r="DB524" s="437">
        <f t="shared" si="2478"/>
        <v>0</v>
      </c>
      <c r="DC524" s="437">
        <f t="shared" si="2451"/>
        <v>0</v>
      </c>
      <c r="DD524" s="437">
        <f t="shared" si="2479"/>
        <v>0</v>
      </c>
      <c r="DE524" s="437">
        <f t="shared" si="2416"/>
        <v>0</v>
      </c>
      <c r="DF524" s="437">
        <f t="shared" si="2480"/>
        <v>0</v>
      </c>
      <c r="DG524" s="496">
        <f t="shared" si="2536"/>
        <v>1</v>
      </c>
      <c r="DH524" s="496">
        <f t="shared" si="2481"/>
        <v>0</v>
      </c>
      <c r="DI524" s="496">
        <f t="shared" si="2537"/>
        <v>0</v>
      </c>
      <c r="DJ524" s="496">
        <f t="shared" si="2538"/>
        <v>0</v>
      </c>
      <c r="DK524" s="437"/>
      <c r="DL524" s="633"/>
      <c r="DM524" s="633"/>
      <c r="DO524" s="447" t="e">
        <f t="shared" si="2364"/>
        <v>#VALUE!</v>
      </c>
      <c r="DP524" s="447" t="e">
        <f t="shared" si="2365"/>
        <v>#VALUE!</v>
      </c>
      <c r="DQ524" s="447" t="e">
        <f t="shared" si="2366"/>
        <v>#VALUE!</v>
      </c>
      <c r="DR524" s="447" t="e">
        <f t="shared" si="2367"/>
        <v>#VALUE!</v>
      </c>
      <c r="DS524" s="447" t="e">
        <f t="shared" si="2368"/>
        <v>#VALUE!</v>
      </c>
      <c r="DT524" s="447" t="e">
        <f t="shared" si="2369"/>
        <v>#VALUE!</v>
      </c>
      <c r="DU524" s="447" t="e">
        <f t="shared" si="2370"/>
        <v>#VALUE!</v>
      </c>
      <c r="DV524" s="447" t="e">
        <f t="shared" si="2371"/>
        <v>#VALUE!</v>
      </c>
      <c r="DW524" s="447" t="e">
        <f t="shared" si="2372"/>
        <v>#VALUE!</v>
      </c>
      <c r="DX524" s="447" t="e">
        <f t="shared" si="2373"/>
        <v>#VALUE!</v>
      </c>
      <c r="DY524" s="447" t="e">
        <f t="shared" si="2374"/>
        <v>#REF!</v>
      </c>
      <c r="DZ524" s="447" t="e">
        <f t="shared" si="2375"/>
        <v>#REF!</v>
      </c>
      <c r="EA524" s="447" t="e">
        <f t="shared" si="2376"/>
        <v>#VALUE!</v>
      </c>
      <c r="EB524" s="447" t="e">
        <f t="shared" si="2377"/>
        <v>#REF!</v>
      </c>
      <c r="EC524" s="447" t="e">
        <f t="shared" si="2378"/>
        <v>#VALUE!</v>
      </c>
      <c r="ED524" s="447" t="e">
        <f t="shared" si="2379"/>
        <v>#VALUE!</v>
      </c>
      <c r="EE524" s="240" t="e">
        <f t="shared" si="2380"/>
        <v>#VALUE!</v>
      </c>
    </row>
    <row r="525" spans="1:135" ht="16.5">
      <c r="A525" s="51" t="s">
        <v>1227</v>
      </c>
      <c r="B525" s="216" t="s">
        <v>31</v>
      </c>
      <c r="D525" s="216" t="s">
        <v>1098</v>
      </c>
      <c r="E525" s="216" t="s">
        <v>1042</v>
      </c>
      <c r="F525" s="216" t="s">
        <v>1103</v>
      </c>
      <c r="G525" s="411" t="s">
        <v>1389</v>
      </c>
      <c r="H525" s="226">
        <v>0</v>
      </c>
      <c r="I525" s="226">
        <v>0</v>
      </c>
      <c r="J525" s="523">
        <v>0</v>
      </c>
      <c r="K525" s="524">
        <v>0</v>
      </c>
      <c r="L525" s="226">
        <v>0</v>
      </c>
      <c r="M525" s="226">
        <v>0</v>
      </c>
      <c r="N525" s="529">
        <f t="shared" ref="N525" si="2551">+L525</f>
        <v>0</v>
      </c>
      <c r="O525" s="530" t="s">
        <v>1823</v>
      </c>
      <c r="P525" s="239">
        <f t="shared" ref="P525:P540" si="2552">+N525</f>
        <v>0</v>
      </c>
      <c r="Q525" s="252" t="s">
        <v>1823</v>
      </c>
      <c r="R525" s="3">
        <v>0</v>
      </c>
      <c r="S525" s="4">
        <v>0</v>
      </c>
      <c r="T525" s="239">
        <v>0</v>
      </c>
      <c r="U525" s="242" t="s">
        <v>1823</v>
      </c>
      <c r="V525" s="225">
        <v>0</v>
      </c>
      <c r="W525" s="227">
        <v>0</v>
      </c>
      <c r="X525" s="225">
        <v>0</v>
      </c>
      <c r="Y525" s="227">
        <v>0</v>
      </c>
      <c r="Z525" s="239">
        <v>0</v>
      </c>
      <c r="AA525" s="242" t="s">
        <v>1823</v>
      </c>
      <c r="AB525" s="263">
        <v>0</v>
      </c>
      <c r="AC525" s="264">
        <v>0</v>
      </c>
      <c r="AD525" s="263">
        <v>0</v>
      </c>
      <c r="AE525" s="264">
        <v>0</v>
      </c>
      <c r="AF525" s="372">
        <f>+AD525</f>
        <v>0</v>
      </c>
      <c r="AG525" s="242" t="s">
        <v>1823</v>
      </c>
      <c r="AH525" s="225">
        <v>0</v>
      </c>
      <c r="AI525" s="227">
        <v>0</v>
      </c>
      <c r="AJ525" s="354"/>
      <c r="AK525" s="308">
        <f>+AH525</f>
        <v>0</v>
      </c>
      <c r="AL525" s="259" t="s">
        <v>1823</v>
      </c>
      <c r="AM525" s="225">
        <v>0</v>
      </c>
      <c r="AN525" s="227">
        <v>1</v>
      </c>
      <c r="AO525" s="637">
        <v>0</v>
      </c>
      <c r="AP525" s="566">
        <f>+AN525</f>
        <v>1</v>
      </c>
      <c r="AQ525" s="337">
        <v>0</v>
      </c>
      <c r="AR525" s="338">
        <v>0</v>
      </c>
      <c r="AS525" s="308">
        <v>0</v>
      </c>
      <c r="AT525" s="259" t="s">
        <v>1823</v>
      </c>
      <c r="AU525" s="337">
        <v>0</v>
      </c>
      <c r="AV525" s="338">
        <v>0</v>
      </c>
      <c r="AW525" s="241">
        <f t="shared" ref="AW525" si="2553">+AY525</f>
        <v>0</v>
      </c>
      <c r="AX525" s="242" t="s">
        <v>1823</v>
      </c>
      <c r="AY525" s="241">
        <f t="shared" ref="AY525" si="2554">+BA525</f>
        <v>0</v>
      </c>
      <c r="AZ525" s="242" t="s">
        <v>1823</v>
      </c>
      <c r="BA525" s="241">
        <f t="shared" ref="BA525" si="2555">+BC525</f>
        <v>0</v>
      </c>
      <c r="BB525" s="242" t="s">
        <v>1823</v>
      </c>
      <c r="BC525" s="241">
        <f t="shared" ref="BC525" si="2556">+BE525</f>
        <v>0</v>
      </c>
      <c r="BD525" s="242" t="s">
        <v>1823</v>
      </c>
      <c r="BE525" s="241">
        <f t="shared" ref="BE525" si="2557">+BG525</f>
        <v>0</v>
      </c>
      <c r="BF525" s="242" t="s">
        <v>1823</v>
      </c>
      <c r="BG525" s="337">
        <v>0</v>
      </c>
      <c r="BH525" s="337">
        <v>0</v>
      </c>
      <c r="BI525" s="241">
        <f t="shared" ref="BI525" si="2558">+BK525</f>
        <v>0</v>
      </c>
      <c r="BJ525" s="242" t="s">
        <v>1823</v>
      </c>
      <c r="BK525" s="241">
        <f t="shared" ref="BK525" si="2559">+BM525</f>
        <v>0</v>
      </c>
      <c r="BL525" s="242" t="s">
        <v>1823</v>
      </c>
      <c r="BM525" s="241">
        <f t="shared" ref="BM525" si="2560">+BO525</f>
        <v>0</v>
      </c>
      <c r="BN525" s="242" t="s">
        <v>1823</v>
      </c>
      <c r="BO525" s="356"/>
      <c r="BP525" s="324"/>
      <c r="BQ525" s="325"/>
      <c r="BR525" s="324"/>
      <c r="BS525" s="325"/>
      <c r="BT525" s="324"/>
      <c r="BU525" s="325"/>
      <c r="BV525" s="324"/>
      <c r="BW525" s="325"/>
      <c r="BX525" s="324"/>
      <c r="BY525" s="325"/>
      <c r="BZ525" s="324"/>
      <c r="CA525" s="325"/>
      <c r="CB525" s="236" t="s">
        <v>712</v>
      </c>
      <c r="CC525" s="261"/>
      <c r="CE525" s="226"/>
      <c r="CF525" s="227"/>
      <c r="CT525" s="437">
        <f t="shared" si="2443"/>
        <v>0</v>
      </c>
      <c r="CU525" s="437">
        <f t="shared" si="2444"/>
        <v>0</v>
      </c>
      <c r="CV525" s="437">
        <f t="shared" si="2509"/>
        <v>0</v>
      </c>
      <c r="CW525" s="437">
        <f t="shared" si="2445"/>
        <v>0</v>
      </c>
      <c r="CX525" s="437">
        <f t="shared" si="2520"/>
        <v>0</v>
      </c>
      <c r="CY525" s="437">
        <f t="shared" si="2447"/>
        <v>0</v>
      </c>
      <c r="CZ525" s="437">
        <f t="shared" si="2448"/>
        <v>0</v>
      </c>
      <c r="DA525" s="437">
        <f t="shared" si="2449"/>
        <v>0</v>
      </c>
      <c r="DB525" s="437">
        <f t="shared" si="2478"/>
        <v>0</v>
      </c>
      <c r="DC525" s="437">
        <f t="shared" si="2451"/>
        <v>0</v>
      </c>
      <c r="DD525" s="437">
        <f t="shared" si="2479"/>
        <v>0</v>
      </c>
      <c r="DE525" s="437">
        <f t="shared" si="2416"/>
        <v>0</v>
      </c>
      <c r="DF525" s="437">
        <f t="shared" si="2480"/>
        <v>0</v>
      </c>
      <c r="DG525" s="496">
        <f t="shared" si="2536"/>
        <v>0</v>
      </c>
      <c r="DH525" s="496">
        <f t="shared" si="2481"/>
        <v>0</v>
      </c>
      <c r="DI525" s="496">
        <f t="shared" si="2537"/>
        <v>1</v>
      </c>
      <c r="DJ525" s="496">
        <f t="shared" si="2538"/>
        <v>1</v>
      </c>
      <c r="DK525" s="437">
        <f t="shared" ref="DK525:DK570" si="2561">IF(AR525="nd",+AQ525,+AQ525+AR525)</f>
        <v>0</v>
      </c>
      <c r="DL525" s="633"/>
      <c r="DM525" s="633"/>
      <c r="DO525" s="447" t="e">
        <f t="shared" si="2364"/>
        <v>#VALUE!</v>
      </c>
      <c r="DP525" s="447" t="e">
        <f t="shared" si="2365"/>
        <v>#VALUE!</v>
      </c>
      <c r="DQ525" s="447" t="e">
        <f t="shared" si="2366"/>
        <v>#VALUE!</v>
      </c>
      <c r="DR525" s="447" t="e">
        <f t="shared" si="2367"/>
        <v>#VALUE!</v>
      </c>
      <c r="DS525" s="447" t="e">
        <f t="shared" si="2368"/>
        <v>#VALUE!</v>
      </c>
      <c r="DT525" s="447" t="e">
        <f t="shared" si="2369"/>
        <v>#VALUE!</v>
      </c>
      <c r="DU525" s="447" t="e">
        <f t="shared" si="2370"/>
        <v>#VALUE!</v>
      </c>
      <c r="DV525" s="447" t="e">
        <f t="shared" si="2371"/>
        <v>#VALUE!</v>
      </c>
      <c r="DW525" s="447" t="e">
        <f t="shared" si="2372"/>
        <v>#VALUE!</v>
      </c>
      <c r="DX525" s="447" t="e">
        <f t="shared" si="2373"/>
        <v>#VALUE!</v>
      </c>
      <c r="DY525" s="447" t="e">
        <f t="shared" si="2374"/>
        <v>#REF!</v>
      </c>
      <c r="DZ525" s="447" t="e">
        <f t="shared" si="2375"/>
        <v>#REF!</v>
      </c>
      <c r="EA525" s="447" t="e">
        <f t="shared" si="2376"/>
        <v>#VALUE!</v>
      </c>
      <c r="EB525" s="447" t="e">
        <f t="shared" si="2377"/>
        <v>#REF!</v>
      </c>
      <c r="EC525" s="447" t="e">
        <f t="shared" si="2378"/>
        <v>#VALUE!</v>
      </c>
      <c r="ED525" s="447" t="e">
        <f t="shared" si="2379"/>
        <v>#VALUE!</v>
      </c>
      <c r="EE525" s="240" t="e">
        <f t="shared" si="2380"/>
        <v>#VALUE!</v>
      </c>
    </row>
    <row r="526" spans="1:135" ht="16.5">
      <c r="A526" s="51" t="s">
        <v>1227</v>
      </c>
      <c r="B526" s="216" t="s">
        <v>31</v>
      </c>
      <c r="D526" s="216" t="s">
        <v>1098</v>
      </c>
      <c r="E526" s="216" t="s">
        <v>1042</v>
      </c>
      <c r="F526" s="216" t="s">
        <v>1103</v>
      </c>
      <c r="G526" s="411" t="s">
        <v>1394</v>
      </c>
      <c r="H526" s="226">
        <v>0</v>
      </c>
      <c r="I526" s="226">
        <v>1</v>
      </c>
      <c r="J526" s="523">
        <v>0</v>
      </c>
      <c r="K526" s="524">
        <v>2</v>
      </c>
      <c r="L526" s="226">
        <v>0</v>
      </c>
      <c r="M526" s="226">
        <v>0</v>
      </c>
      <c r="N526" s="529">
        <f t="shared" ref="N526:N527" si="2562">+L526</f>
        <v>0</v>
      </c>
      <c r="O526" s="530" t="s">
        <v>1823</v>
      </c>
      <c r="P526" s="239">
        <f t="shared" si="2552"/>
        <v>0</v>
      </c>
      <c r="Q526" s="252" t="s">
        <v>1823</v>
      </c>
      <c r="R526" s="3">
        <v>0</v>
      </c>
      <c r="S526" s="4">
        <v>0</v>
      </c>
      <c r="T526" s="239">
        <v>0</v>
      </c>
      <c r="U526" s="242" t="s">
        <v>1823</v>
      </c>
      <c r="V526" s="225">
        <v>0</v>
      </c>
      <c r="W526" s="227">
        <v>0</v>
      </c>
      <c r="X526" s="225">
        <v>0</v>
      </c>
      <c r="Y526" s="227">
        <v>0</v>
      </c>
      <c r="Z526" s="239">
        <v>0</v>
      </c>
      <c r="AA526" s="242" t="s">
        <v>1823</v>
      </c>
      <c r="AB526" s="263">
        <v>0</v>
      </c>
      <c r="AC526" s="264">
        <v>0</v>
      </c>
      <c r="AD526" s="263">
        <v>0</v>
      </c>
      <c r="AE526" s="264">
        <v>0</v>
      </c>
      <c r="AF526" s="372">
        <f>+AD526</f>
        <v>0</v>
      </c>
      <c r="AG526" s="242" t="s">
        <v>1823</v>
      </c>
      <c r="AH526" s="3">
        <v>0</v>
      </c>
      <c r="AI526" s="4">
        <v>1</v>
      </c>
      <c r="AJ526" s="354"/>
      <c r="AK526" s="225">
        <v>0</v>
      </c>
      <c r="AL526" s="227">
        <v>1</v>
      </c>
      <c r="AM526" s="225">
        <v>0</v>
      </c>
      <c r="AN526" s="227">
        <v>1</v>
      </c>
      <c r="AO526" s="637">
        <v>0</v>
      </c>
      <c r="AP526" s="566">
        <f>+AN526</f>
        <v>1</v>
      </c>
      <c r="AQ526" s="337">
        <v>0</v>
      </c>
      <c r="AR526" s="338">
        <v>0</v>
      </c>
      <c r="AS526" s="308">
        <v>0</v>
      </c>
      <c r="AT526" s="259" t="s">
        <v>1823</v>
      </c>
      <c r="AU526" s="337">
        <v>0</v>
      </c>
      <c r="AV526" s="338">
        <v>0</v>
      </c>
      <c r="AW526" s="241">
        <f t="shared" ref="AW526" si="2563">+AY526</f>
        <v>0</v>
      </c>
      <c r="AX526" s="242" t="s">
        <v>1823</v>
      </c>
      <c r="AY526" s="241">
        <f t="shared" ref="AY526" si="2564">+BA526</f>
        <v>0</v>
      </c>
      <c r="AZ526" s="242" t="s">
        <v>1823</v>
      </c>
      <c r="BA526" s="241">
        <f t="shared" ref="BA526" si="2565">+BC526</f>
        <v>0</v>
      </c>
      <c r="BB526" s="242" t="s">
        <v>1823</v>
      </c>
      <c r="BC526" s="241">
        <f t="shared" ref="BC526" si="2566">+BE526</f>
        <v>0</v>
      </c>
      <c r="BD526" s="242" t="s">
        <v>1823</v>
      </c>
      <c r="BE526" s="241">
        <f t="shared" ref="BE526" si="2567">+BG526</f>
        <v>0</v>
      </c>
      <c r="BF526" s="242" t="s">
        <v>1823</v>
      </c>
      <c r="BG526" s="337">
        <v>0</v>
      </c>
      <c r="BH526" s="337">
        <v>0</v>
      </c>
      <c r="BI526" s="241">
        <f t="shared" ref="BI526" si="2568">+BK526</f>
        <v>0</v>
      </c>
      <c r="BJ526" s="242" t="s">
        <v>1823</v>
      </c>
      <c r="BK526" s="241">
        <f t="shared" ref="BK526" si="2569">+BM526</f>
        <v>0</v>
      </c>
      <c r="BL526" s="242" t="s">
        <v>1823</v>
      </c>
      <c r="BM526" s="241">
        <f t="shared" ref="BM526" si="2570">+BO526</f>
        <v>0</v>
      </c>
      <c r="BN526" s="242" t="s">
        <v>1823</v>
      </c>
      <c r="BO526" s="356"/>
      <c r="BP526" s="324"/>
      <c r="BQ526" s="325"/>
      <c r="BR526" s="324"/>
      <c r="BS526" s="325"/>
      <c r="BT526" s="324"/>
      <c r="BU526" s="325"/>
      <c r="BV526" s="324"/>
      <c r="BW526" s="325"/>
      <c r="BX526" s="324"/>
      <c r="BY526" s="325"/>
      <c r="BZ526" s="324"/>
      <c r="CA526" s="325"/>
      <c r="CB526" s="236" t="s">
        <v>712</v>
      </c>
      <c r="CC526" s="261"/>
      <c r="CE526" s="226"/>
      <c r="CF526" s="227"/>
      <c r="CT526" s="437">
        <f t="shared" si="2443"/>
        <v>1</v>
      </c>
      <c r="CU526" s="437">
        <f t="shared" si="2444"/>
        <v>2</v>
      </c>
      <c r="CV526" s="437">
        <f t="shared" si="2509"/>
        <v>0</v>
      </c>
      <c r="CW526" s="437">
        <f t="shared" si="2445"/>
        <v>0</v>
      </c>
      <c r="CX526" s="437">
        <f t="shared" si="2520"/>
        <v>0</v>
      </c>
      <c r="CY526" s="437">
        <f t="shared" si="2447"/>
        <v>0</v>
      </c>
      <c r="CZ526" s="437">
        <f t="shared" si="2448"/>
        <v>0</v>
      </c>
      <c r="DA526" s="437">
        <f t="shared" si="2449"/>
        <v>0</v>
      </c>
      <c r="DB526" s="437">
        <f t="shared" si="2478"/>
        <v>0</v>
      </c>
      <c r="DC526" s="437">
        <f t="shared" si="2451"/>
        <v>0</v>
      </c>
      <c r="DD526" s="437">
        <f t="shared" si="2479"/>
        <v>0</v>
      </c>
      <c r="DE526" s="437">
        <f t="shared" si="2416"/>
        <v>0</v>
      </c>
      <c r="DF526" s="437">
        <f t="shared" si="2480"/>
        <v>0</v>
      </c>
      <c r="DG526" s="496">
        <f t="shared" si="2536"/>
        <v>1</v>
      </c>
      <c r="DH526" s="496">
        <f t="shared" si="2481"/>
        <v>1</v>
      </c>
      <c r="DI526" s="496">
        <f t="shared" si="2537"/>
        <v>1</v>
      </c>
      <c r="DJ526" s="496">
        <f t="shared" si="2538"/>
        <v>1</v>
      </c>
      <c r="DK526" s="437">
        <f t="shared" si="2561"/>
        <v>0</v>
      </c>
      <c r="DL526" s="633"/>
      <c r="DM526" s="633"/>
      <c r="DO526" s="447" t="e">
        <f t="shared" si="2364"/>
        <v>#VALUE!</v>
      </c>
      <c r="DP526" s="447" t="e">
        <f t="shared" si="2365"/>
        <v>#VALUE!</v>
      </c>
      <c r="DQ526" s="447" t="e">
        <f t="shared" si="2366"/>
        <v>#VALUE!</v>
      </c>
      <c r="DR526" s="447" t="e">
        <f t="shared" si="2367"/>
        <v>#VALUE!</v>
      </c>
      <c r="DS526" s="447" t="e">
        <f t="shared" si="2368"/>
        <v>#VALUE!</v>
      </c>
      <c r="DT526" s="447" t="e">
        <f t="shared" si="2369"/>
        <v>#VALUE!</v>
      </c>
      <c r="DU526" s="447" t="e">
        <f t="shared" si="2370"/>
        <v>#VALUE!</v>
      </c>
      <c r="DV526" s="447" t="e">
        <f t="shared" si="2371"/>
        <v>#VALUE!</v>
      </c>
      <c r="DW526" s="447" t="e">
        <f t="shared" si="2372"/>
        <v>#VALUE!</v>
      </c>
      <c r="DX526" s="447" t="e">
        <f t="shared" si="2373"/>
        <v>#VALUE!</v>
      </c>
      <c r="DY526" s="447" t="e">
        <f t="shared" si="2374"/>
        <v>#REF!</v>
      </c>
      <c r="DZ526" s="447" t="e">
        <f t="shared" si="2375"/>
        <v>#REF!</v>
      </c>
      <c r="EA526" s="447" t="e">
        <f t="shared" si="2376"/>
        <v>#VALUE!</v>
      </c>
      <c r="EB526" s="447" t="e">
        <f t="shared" si="2377"/>
        <v>#REF!</v>
      </c>
      <c r="EC526" s="447" t="e">
        <f t="shared" si="2378"/>
        <v>#VALUE!</v>
      </c>
      <c r="ED526" s="447" t="e">
        <f t="shared" si="2379"/>
        <v>#VALUE!</v>
      </c>
      <c r="EE526" s="240" t="e">
        <f t="shared" si="2380"/>
        <v>#VALUE!</v>
      </c>
    </row>
    <row r="527" spans="1:135" ht="16.5">
      <c r="A527" s="51" t="s">
        <v>1227</v>
      </c>
      <c r="B527" s="216" t="s">
        <v>31</v>
      </c>
      <c r="D527" s="216" t="s">
        <v>1098</v>
      </c>
      <c r="E527" s="216" t="s">
        <v>1042</v>
      </c>
      <c r="F527" s="216" t="s">
        <v>1103</v>
      </c>
      <c r="G527" s="411" t="s">
        <v>1395</v>
      </c>
      <c r="H527" s="226">
        <v>0</v>
      </c>
      <c r="I527" s="226">
        <v>0</v>
      </c>
      <c r="J527" s="523">
        <v>0</v>
      </c>
      <c r="K527" s="524">
        <v>0</v>
      </c>
      <c r="L527" s="226">
        <v>0</v>
      </c>
      <c r="M527" s="524">
        <v>0</v>
      </c>
      <c r="N527" s="529">
        <f t="shared" si="2562"/>
        <v>0</v>
      </c>
      <c r="O527" s="530" t="s">
        <v>1823</v>
      </c>
      <c r="P527" s="239">
        <f t="shared" si="2552"/>
        <v>0</v>
      </c>
      <c r="Q527" s="252" t="s">
        <v>1823</v>
      </c>
      <c r="R527" s="3">
        <v>0</v>
      </c>
      <c r="S527" s="4">
        <v>0</v>
      </c>
      <c r="T527" s="239">
        <v>0</v>
      </c>
      <c r="U527" s="242" t="s">
        <v>1823</v>
      </c>
      <c r="V527" s="225">
        <v>0</v>
      </c>
      <c r="W527" s="227">
        <v>0</v>
      </c>
      <c r="X527" s="225">
        <v>0</v>
      </c>
      <c r="Y527" s="227">
        <v>0</v>
      </c>
      <c r="Z527" s="239">
        <v>0</v>
      </c>
      <c r="AA527" s="242" t="s">
        <v>1823</v>
      </c>
      <c r="AB527" s="263">
        <v>0</v>
      </c>
      <c r="AC527" s="264">
        <v>0</v>
      </c>
      <c r="AD527" s="263">
        <v>0</v>
      </c>
      <c r="AE527" s="264">
        <v>0</v>
      </c>
      <c r="AF527" s="372">
        <f>+AD527</f>
        <v>0</v>
      </c>
      <c r="AG527" s="242" t="s">
        <v>1823</v>
      </c>
      <c r="AH527" s="225">
        <v>0</v>
      </c>
      <c r="AI527" s="227">
        <v>0</v>
      </c>
      <c r="AJ527" s="354"/>
      <c r="AK527" s="225">
        <v>0</v>
      </c>
      <c r="AL527" s="226">
        <v>0</v>
      </c>
      <c r="AM527" s="225">
        <v>1</v>
      </c>
      <c r="AN527" s="227">
        <v>0</v>
      </c>
      <c r="AO527" s="637">
        <f>+AM527</f>
        <v>1</v>
      </c>
      <c r="AP527" s="566" t="s">
        <v>1823</v>
      </c>
      <c r="AQ527" s="337">
        <v>0</v>
      </c>
      <c r="AR527" s="338">
        <v>0</v>
      </c>
      <c r="AS527" s="308">
        <v>0</v>
      </c>
      <c r="AT527" s="259" t="s">
        <v>1823</v>
      </c>
      <c r="AU527" s="337">
        <v>0</v>
      </c>
      <c r="AV527" s="338">
        <v>0</v>
      </c>
      <c r="AW527" s="241">
        <f t="shared" ref="AW527:AW529" si="2571">+AY527</f>
        <v>0</v>
      </c>
      <c r="AX527" s="242" t="s">
        <v>1823</v>
      </c>
      <c r="AY527" s="241">
        <f t="shared" ref="AY527:AY529" si="2572">+BA527</f>
        <v>0</v>
      </c>
      <c r="AZ527" s="242" t="s">
        <v>1823</v>
      </c>
      <c r="BA527" s="241">
        <f t="shared" ref="BA527:BA529" si="2573">+BC527</f>
        <v>0</v>
      </c>
      <c r="BB527" s="242" t="s">
        <v>1823</v>
      </c>
      <c r="BC527" s="241">
        <f t="shared" ref="BC527:BC529" si="2574">+BE527</f>
        <v>0</v>
      </c>
      <c r="BD527" s="242" t="s">
        <v>1823</v>
      </c>
      <c r="BE527" s="241">
        <f t="shared" ref="BE527:BE528" si="2575">+BG527</f>
        <v>0</v>
      </c>
      <c r="BF527" s="242" t="s">
        <v>1823</v>
      </c>
      <c r="BG527" s="337">
        <v>0</v>
      </c>
      <c r="BH527" s="337">
        <v>0</v>
      </c>
      <c r="BI527" s="241">
        <f t="shared" ref="BI527:BI528" si="2576">+BK527</f>
        <v>0</v>
      </c>
      <c r="BJ527" s="242" t="s">
        <v>1823</v>
      </c>
      <c r="BK527" s="241">
        <f t="shared" ref="BK527:BK528" si="2577">+BM527</f>
        <v>0</v>
      </c>
      <c r="BL527" s="242" t="s">
        <v>1823</v>
      </c>
      <c r="BM527" s="241">
        <f t="shared" ref="BM527:BM528" si="2578">+BO527</f>
        <v>0</v>
      </c>
      <c r="BN527" s="242" t="s">
        <v>1823</v>
      </c>
      <c r="BO527" s="356"/>
      <c r="BP527" s="324"/>
      <c r="BQ527" s="325"/>
      <c r="BR527" s="324"/>
      <c r="BS527" s="325"/>
      <c r="BT527" s="324"/>
      <c r="BU527" s="325"/>
      <c r="BV527" s="324"/>
      <c r="BW527" s="325"/>
      <c r="BX527" s="324"/>
      <c r="BY527" s="325"/>
      <c r="BZ527" s="324"/>
      <c r="CA527" s="325"/>
      <c r="CB527" s="236" t="s">
        <v>712</v>
      </c>
      <c r="CC527" s="261"/>
      <c r="CE527" s="226"/>
      <c r="CF527" s="227"/>
      <c r="CT527" s="437">
        <f t="shared" si="2443"/>
        <v>0</v>
      </c>
      <c r="CU527" s="437">
        <f t="shared" si="2444"/>
        <v>0</v>
      </c>
      <c r="CV527" s="437">
        <f t="shared" si="2509"/>
        <v>0</v>
      </c>
      <c r="CW527" s="437">
        <f t="shared" si="2445"/>
        <v>0</v>
      </c>
      <c r="CX527" s="437">
        <f t="shared" si="2520"/>
        <v>0</v>
      </c>
      <c r="CY527" s="437">
        <f t="shared" si="2447"/>
        <v>0</v>
      </c>
      <c r="CZ527" s="437">
        <f t="shared" si="2448"/>
        <v>0</v>
      </c>
      <c r="DA527" s="437">
        <f t="shared" si="2449"/>
        <v>0</v>
      </c>
      <c r="DB527" s="437">
        <f t="shared" si="2478"/>
        <v>0</v>
      </c>
      <c r="DC527" s="437">
        <f t="shared" si="2451"/>
        <v>0</v>
      </c>
      <c r="DD527" s="437">
        <f t="shared" si="2479"/>
        <v>0</v>
      </c>
      <c r="DE527" s="437">
        <f t="shared" si="2416"/>
        <v>0</v>
      </c>
      <c r="DF527" s="437">
        <f t="shared" si="2480"/>
        <v>0</v>
      </c>
      <c r="DG527" s="496">
        <f t="shared" si="2536"/>
        <v>0</v>
      </c>
      <c r="DH527" s="496">
        <f t="shared" si="2481"/>
        <v>0</v>
      </c>
      <c r="DI527" s="496">
        <f t="shared" si="2537"/>
        <v>1</v>
      </c>
      <c r="DJ527" s="496">
        <f t="shared" si="2538"/>
        <v>1</v>
      </c>
      <c r="DK527" s="437">
        <f t="shared" si="2561"/>
        <v>0</v>
      </c>
      <c r="DL527" s="633"/>
      <c r="DM527" s="633"/>
      <c r="DO527" s="447" t="e">
        <f t="shared" si="2364"/>
        <v>#VALUE!</v>
      </c>
      <c r="DP527" s="447" t="e">
        <f t="shared" si="2365"/>
        <v>#VALUE!</v>
      </c>
      <c r="DQ527" s="447" t="e">
        <f t="shared" si="2366"/>
        <v>#VALUE!</v>
      </c>
      <c r="DR527" s="447" t="e">
        <f t="shared" si="2367"/>
        <v>#VALUE!</v>
      </c>
      <c r="DS527" s="447" t="e">
        <f t="shared" si="2368"/>
        <v>#VALUE!</v>
      </c>
      <c r="DT527" s="447" t="e">
        <f t="shared" si="2369"/>
        <v>#VALUE!</v>
      </c>
      <c r="DU527" s="447" t="e">
        <f t="shared" si="2370"/>
        <v>#VALUE!</v>
      </c>
      <c r="DV527" s="447" t="e">
        <f t="shared" si="2371"/>
        <v>#VALUE!</v>
      </c>
      <c r="DW527" s="447" t="e">
        <f t="shared" si="2372"/>
        <v>#VALUE!</v>
      </c>
      <c r="DX527" s="447" t="e">
        <f t="shared" si="2373"/>
        <v>#VALUE!</v>
      </c>
      <c r="DY527" s="447" t="e">
        <f t="shared" si="2374"/>
        <v>#REF!</v>
      </c>
      <c r="DZ527" s="447" t="e">
        <f t="shared" si="2375"/>
        <v>#REF!</v>
      </c>
      <c r="EA527" s="447" t="e">
        <f t="shared" si="2376"/>
        <v>#VALUE!</v>
      </c>
      <c r="EB527" s="447" t="e">
        <f t="shared" si="2377"/>
        <v>#REF!</v>
      </c>
      <c r="EC527" s="447" t="e">
        <f t="shared" si="2378"/>
        <v>#VALUE!</v>
      </c>
      <c r="ED527" s="447" t="e">
        <f t="shared" si="2379"/>
        <v>#VALUE!</v>
      </c>
      <c r="EE527" s="240" t="e">
        <f t="shared" si="2380"/>
        <v>#VALUE!</v>
      </c>
    </row>
    <row r="528" spans="1:135" ht="16.5">
      <c r="A528" s="51" t="s">
        <v>1227</v>
      </c>
      <c r="B528" s="216" t="s">
        <v>31</v>
      </c>
      <c r="D528" s="216" t="s">
        <v>1098</v>
      </c>
      <c r="E528" s="216" t="s">
        <v>1042</v>
      </c>
      <c r="F528" s="216" t="s">
        <v>1103</v>
      </c>
      <c r="G528" s="411" t="s">
        <v>1396</v>
      </c>
      <c r="H528" s="226">
        <v>0</v>
      </c>
      <c r="I528" s="226">
        <v>0</v>
      </c>
      <c r="J528" s="523">
        <v>0</v>
      </c>
      <c r="K528" s="524">
        <v>0</v>
      </c>
      <c r="L528" s="226">
        <v>0</v>
      </c>
      <c r="M528" s="524">
        <v>0</v>
      </c>
      <c r="N528" s="529">
        <f t="shared" ref="N528" si="2579">+L528</f>
        <v>0</v>
      </c>
      <c r="O528" s="530" t="s">
        <v>1823</v>
      </c>
      <c r="P528" s="239">
        <f t="shared" si="2552"/>
        <v>0</v>
      </c>
      <c r="Q528" s="252" t="s">
        <v>1823</v>
      </c>
      <c r="R528" s="3">
        <v>0</v>
      </c>
      <c r="S528" s="4">
        <v>0</v>
      </c>
      <c r="T528" s="239">
        <v>0</v>
      </c>
      <c r="U528" s="242" t="s">
        <v>1823</v>
      </c>
      <c r="V528" s="225">
        <v>0</v>
      </c>
      <c r="W528" s="227">
        <v>0</v>
      </c>
      <c r="X528" s="225">
        <v>0</v>
      </c>
      <c r="Y528" s="227">
        <v>0</v>
      </c>
      <c r="Z528" s="239">
        <v>0</v>
      </c>
      <c r="AA528" s="242" t="s">
        <v>1823</v>
      </c>
      <c r="AB528" s="263">
        <v>0</v>
      </c>
      <c r="AC528" s="264">
        <v>0</v>
      </c>
      <c r="AD528" s="263">
        <v>0</v>
      </c>
      <c r="AE528" s="264">
        <v>0</v>
      </c>
      <c r="AF528" s="372">
        <f>+AD528</f>
        <v>0</v>
      </c>
      <c r="AG528" s="242" t="s">
        <v>1823</v>
      </c>
      <c r="AH528" s="225">
        <v>0</v>
      </c>
      <c r="AI528" s="227">
        <v>0</v>
      </c>
      <c r="AJ528" s="354"/>
      <c r="AK528" s="225">
        <v>0</v>
      </c>
      <c r="AL528" s="226">
        <v>0</v>
      </c>
      <c r="AM528" s="225">
        <v>1</v>
      </c>
      <c r="AN528" s="227">
        <v>0</v>
      </c>
      <c r="AO528" s="637">
        <f>+AM528</f>
        <v>1</v>
      </c>
      <c r="AP528" s="566" t="s">
        <v>1823</v>
      </c>
      <c r="AQ528" s="337">
        <v>1</v>
      </c>
      <c r="AR528" s="338">
        <v>0</v>
      </c>
      <c r="AS528" s="308">
        <v>0</v>
      </c>
      <c r="AT528" s="259" t="s">
        <v>1823</v>
      </c>
      <c r="AU528" s="337">
        <v>0</v>
      </c>
      <c r="AV528" s="338">
        <v>0</v>
      </c>
      <c r="AW528" s="241">
        <f t="shared" si="2571"/>
        <v>0</v>
      </c>
      <c r="AX528" s="242" t="s">
        <v>1823</v>
      </c>
      <c r="AY528" s="241">
        <f t="shared" si="2572"/>
        <v>0</v>
      </c>
      <c r="AZ528" s="242" t="s">
        <v>1823</v>
      </c>
      <c r="BA528" s="241">
        <f t="shared" si="2573"/>
        <v>0</v>
      </c>
      <c r="BB528" s="242" t="s">
        <v>1823</v>
      </c>
      <c r="BC528" s="241">
        <f t="shared" si="2574"/>
        <v>0</v>
      </c>
      <c r="BD528" s="242" t="s">
        <v>1823</v>
      </c>
      <c r="BE528" s="241">
        <f t="shared" si="2575"/>
        <v>0</v>
      </c>
      <c r="BF528" s="242" t="s">
        <v>1823</v>
      </c>
      <c r="BG528" s="337">
        <v>0</v>
      </c>
      <c r="BH528" s="337">
        <v>0</v>
      </c>
      <c r="BI528" s="241">
        <f t="shared" si="2576"/>
        <v>0</v>
      </c>
      <c r="BJ528" s="242" t="s">
        <v>1823</v>
      </c>
      <c r="BK528" s="241">
        <f t="shared" si="2577"/>
        <v>0</v>
      </c>
      <c r="BL528" s="242" t="s">
        <v>1823</v>
      </c>
      <c r="BM528" s="241">
        <f t="shared" si="2578"/>
        <v>0</v>
      </c>
      <c r="BN528" s="242" t="s">
        <v>1823</v>
      </c>
      <c r="BO528" s="356"/>
      <c r="BP528" s="324"/>
      <c r="BQ528" s="325"/>
      <c r="BR528" s="324"/>
      <c r="BS528" s="325"/>
      <c r="BT528" s="324"/>
      <c r="BU528" s="325"/>
      <c r="BV528" s="324"/>
      <c r="BW528" s="325"/>
      <c r="BX528" s="324"/>
      <c r="BY528" s="325"/>
      <c r="BZ528" s="324"/>
      <c r="CA528" s="325"/>
      <c r="CB528" s="236"/>
      <c r="CC528" s="261"/>
      <c r="CE528" s="226"/>
      <c r="CF528" s="227"/>
      <c r="CT528" s="437">
        <f t="shared" si="2443"/>
        <v>0</v>
      </c>
      <c r="CU528" s="437">
        <f t="shared" si="2444"/>
        <v>0</v>
      </c>
      <c r="CV528" s="437">
        <f t="shared" si="2509"/>
        <v>0</v>
      </c>
      <c r="CW528" s="437">
        <f t="shared" si="2445"/>
        <v>0</v>
      </c>
      <c r="CX528" s="437">
        <f t="shared" si="2520"/>
        <v>0</v>
      </c>
      <c r="CY528" s="437">
        <f t="shared" si="2447"/>
        <v>0</v>
      </c>
      <c r="CZ528" s="437">
        <f t="shared" si="2448"/>
        <v>0</v>
      </c>
      <c r="DA528" s="437">
        <f t="shared" si="2449"/>
        <v>0</v>
      </c>
      <c r="DB528" s="437">
        <f t="shared" si="2478"/>
        <v>0</v>
      </c>
      <c r="DC528" s="437">
        <f t="shared" si="2451"/>
        <v>0</v>
      </c>
      <c r="DD528" s="437">
        <f t="shared" si="2479"/>
        <v>0</v>
      </c>
      <c r="DE528" s="437">
        <f t="shared" si="2416"/>
        <v>0</v>
      </c>
      <c r="DF528" s="437">
        <f t="shared" si="2480"/>
        <v>0</v>
      </c>
      <c r="DG528" s="496">
        <f t="shared" si="2536"/>
        <v>0</v>
      </c>
      <c r="DH528" s="496">
        <f t="shared" si="2481"/>
        <v>0</v>
      </c>
      <c r="DI528" s="496">
        <f t="shared" si="2537"/>
        <v>1</v>
      </c>
      <c r="DJ528" s="496">
        <f t="shared" si="2538"/>
        <v>1</v>
      </c>
      <c r="DK528" s="437">
        <f t="shared" si="2561"/>
        <v>1</v>
      </c>
      <c r="DL528" s="633"/>
      <c r="DM528" s="633"/>
      <c r="DO528" s="447" t="e">
        <f t="shared" si="2364"/>
        <v>#VALUE!</v>
      </c>
      <c r="DP528" s="447" t="e">
        <f t="shared" si="2365"/>
        <v>#VALUE!</v>
      </c>
      <c r="DQ528" s="447" t="e">
        <f t="shared" si="2366"/>
        <v>#VALUE!</v>
      </c>
      <c r="DR528" s="447" t="e">
        <f t="shared" si="2367"/>
        <v>#VALUE!</v>
      </c>
      <c r="DS528" s="447" t="e">
        <f t="shared" si="2368"/>
        <v>#VALUE!</v>
      </c>
      <c r="DT528" s="447" t="e">
        <f t="shared" si="2369"/>
        <v>#VALUE!</v>
      </c>
      <c r="DU528" s="447" t="e">
        <f t="shared" si="2370"/>
        <v>#VALUE!</v>
      </c>
      <c r="DV528" s="447" t="e">
        <f t="shared" si="2371"/>
        <v>#VALUE!</v>
      </c>
      <c r="DW528" s="447" t="e">
        <f t="shared" si="2372"/>
        <v>#VALUE!</v>
      </c>
      <c r="DX528" s="447" t="e">
        <f t="shared" si="2373"/>
        <v>#VALUE!</v>
      </c>
      <c r="DY528" s="447" t="e">
        <f t="shared" si="2374"/>
        <v>#REF!</v>
      </c>
      <c r="DZ528" s="447" t="e">
        <f t="shared" si="2375"/>
        <v>#REF!</v>
      </c>
      <c r="EA528" s="447" t="e">
        <f t="shared" si="2376"/>
        <v>#VALUE!</v>
      </c>
      <c r="EB528" s="447" t="e">
        <f t="shared" si="2377"/>
        <v>#REF!</v>
      </c>
      <c r="EC528" s="447" t="e">
        <f t="shared" si="2378"/>
        <v>#VALUE!</v>
      </c>
      <c r="ED528" s="447" t="e">
        <f t="shared" si="2379"/>
        <v>#VALUE!</v>
      </c>
      <c r="EE528" s="240" t="e">
        <f t="shared" si="2380"/>
        <v>#VALUE!</v>
      </c>
    </row>
    <row r="529" spans="1:135" ht="16.5">
      <c r="A529" s="51" t="s">
        <v>1227</v>
      </c>
      <c r="B529" s="216" t="s">
        <v>31</v>
      </c>
      <c r="D529" s="216" t="s">
        <v>1099</v>
      </c>
      <c r="E529" s="216" t="s">
        <v>1042</v>
      </c>
      <c r="F529" s="216" t="s">
        <v>1103</v>
      </c>
      <c r="G529" s="411" t="s">
        <v>1390</v>
      </c>
      <c r="H529" s="226">
        <v>2</v>
      </c>
      <c r="I529" s="226">
        <v>1</v>
      </c>
      <c r="J529" s="523">
        <v>1</v>
      </c>
      <c r="K529" s="524">
        <v>1</v>
      </c>
      <c r="L529" s="226">
        <v>0</v>
      </c>
      <c r="M529" s="524">
        <v>0</v>
      </c>
      <c r="N529" s="571" t="s">
        <v>1823</v>
      </c>
      <c r="O529" s="564">
        <f>+Q529</f>
        <v>2</v>
      </c>
      <c r="P529" s="571" t="s">
        <v>1823</v>
      </c>
      <c r="Q529" s="564">
        <f>+S529</f>
        <v>2</v>
      </c>
      <c r="R529" s="225">
        <v>0</v>
      </c>
      <c r="S529" s="227">
        <v>2</v>
      </c>
      <c r="T529" s="571" t="s">
        <v>1823</v>
      </c>
      <c r="U529" s="564">
        <f>+W529</f>
        <v>3</v>
      </c>
      <c r="V529" s="225">
        <v>0</v>
      </c>
      <c r="W529" s="227">
        <v>3</v>
      </c>
      <c r="X529" s="226">
        <v>1</v>
      </c>
      <c r="Y529" s="227">
        <v>2</v>
      </c>
      <c r="Z529" s="563">
        <f>+X529</f>
        <v>1</v>
      </c>
      <c r="AA529" s="563">
        <f>+Y529</f>
        <v>2</v>
      </c>
      <c r="AB529" s="225">
        <v>0</v>
      </c>
      <c r="AC529" s="264">
        <v>1</v>
      </c>
      <c r="AD529" s="263">
        <v>0</v>
      </c>
      <c r="AE529" s="264">
        <v>1</v>
      </c>
      <c r="AF529" s="166" t="s">
        <v>1823</v>
      </c>
      <c r="AG529" s="22">
        <f>+AI529</f>
        <v>1</v>
      </c>
      <c r="AH529" s="225">
        <v>0</v>
      </c>
      <c r="AI529" s="264">
        <v>1</v>
      </c>
      <c r="AJ529" s="354"/>
      <c r="AK529" s="308">
        <f>+AH529</f>
        <v>0</v>
      </c>
      <c r="AL529" s="328">
        <f>+AI529</f>
        <v>1</v>
      </c>
      <c r="AM529" s="225">
        <v>0</v>
      </c>
      <c r="AN529" s="227">
        <v>2</v>
      </c>
      <c r="AO529" s="720" t="s">
        <v>1823</v>
      </c>
      <c r="AP529" s="567">
        <f>+AN529</f>
        <v>2</v>
      </c>
      <c r="AQ529" s="337">
        <v>0</v>
      </c>
      <c r="AR529" s="338">
        <v>0</v>
      </c>
      <c r="AS529" s="308">
        <v>0</v>
      </c>
      <c r="AT529" s="259" t="s">
        <v>1823</v>
      </c>
      <c r="AU529" s="337">
        <v>0</v>
      </c>
      <c r="AV529" s="338">
        <v>0</v>
      </c>
      <c r="AW529" s="241">
        <f t="shared" si="2571"/>
        <v>0</v>
      </c>
      <c r="AX529" s="242" t="s">
        <v>1823</v>
      </c>
      <c r="AY529" s="241">
        <f t="shared" si="2572"/>
        <v>0</v>
      </c>
      <c r="AZ529" s="242" t="s">
        <v>1823</v>
      </c>
      <c r="BA529" s="241">
        <f t="shared" si="2573"/>
        <v>0</v>
      </c>
      <c r="BB529" s="242" t="s">
        <v>1823</v>
      </c>
      <c r="BC529" s="241">
        <f t="shared" si="2574"/>
        <v>0</v>
      </c>
      <c r="BD529" s="242" t="s">
        <v>1823</v>
      </c>
      <c r="BE529" s="241">
        <v>0</v>
      </c>
      <c r="BF529" s="242" t="s">
        <v>1823</v>
      </c>
      <c r="BG529" s="337">
        <v>1</v>
      </c>
      <c r="BH529" s="337">
        <v>0</v>
      </c>
      <c r="BI529" s="241">
        <f t="shared" ref="BI529" si="2580">+BK529</f>
        <v>0</v>
      </c>
      <c r="BJ529" s="242" t="s">
        <v>1823</v>
      </c>
      <c r="BK529" s="241">
        <f t="shared" ref="BK529" si="2581">+BM529</f>
        <v>0</v>
      </c>
      <c r="BL529" s="242" t="s">
        <v>1823</v>
      </c>
      <c r="BM529" s="241">
        <f t="shared" ref="BM529" si="2582">+BO529</f>
        <v>0</v>
      </c>
      <c r="BN529" s="242" t="s">
        <v>1823</v>
      </c>
      <c r="BO529" s="356"/>
      <c r="BP529" s="324"/>
      <c r="BQ529" s="325"/>
      <c r="BR529" s="324"/>
      <c r="BS529" s="325"/>
      <c r="BT529" s="324"/>
      <c r="BU529" s="325"/>
      <c r="BV529" s="324"/>
      <c r="BW529" s="325"/>
      <c r="BX529" s="324"/>
      <c r="BY529" s="325"/>
      <c r="BZ529" s="324"/>
      <c r="CA529" s="325"/>
      <c r="CB529" s="334" t="s">
        <v>712</v>
      </c>
      <c r="CC529" s="261" t="s">
        <v>812</v>
      </c>
      <c r="CE529" s="226"/>
      <c r="CF529" s="227"/>
      <c r="CT529" s="437">
        <f t="shared" si="2443"/>
        <v>3</v>
      </c>
      <c r="CU529" s="437">
        <f t="shared" si="2444"/>
        <v>2</v>
      </c>
      <c r="CV529" s="437">
        <f t="shared" si="2509"/>
        <v>0</v>
      </c>
      <c r="CW529" s="437" t="e">
        <f t="shared" si="2445"/>
        <v>#VALUE!</v>
      </c>
      <c r="CX529" s="437" t="e">
        <f t="shared" si="2520"/>
        <v>#VALUE!</v>
      </c>
      <c r="CY529" s="437">
        <f t="shared" si="2447"/>
        <v>2</v>
      </c>
      <c r="CZ529" s="437">
        <f>+U529</f>
        <v>3</v>
      </c>
      <c r="DA529" s="437">
        <f t="shared" si="2449"/>
        <v>3</v>
      </c>
      <c r="DB529" s="437">
        <f t="shared" si="2478"/>
        <v>3</v>
      </c>
      <c r="DC529" s="437">
        <f>+AA529</f>
        <v>2</v>
      </c>
      <c r="DD529" s="437">
        <f t="shared" si="2479"/>
        <v>1</v>
      </c>
      <c r="DE529" s="437">
        <f t="shared" si="2416"/>
        <v>1</v>
      </c>
      <c r="DF529" s="437">
        <f>+AG529</f>
        <v>1</v>
      </c>
      <c r="DG529" s="496">
        <f t="shared" si="2536"/>
        <v>1</v>
      </c>
      <c r="DH529" s="496">
        <f t="shared" si="2481"/>
        <v>1</v>
      </c>
      <c r="DI529" s="496">
        <f t="shared" si="2537"/>
        <v>2</v>
      </c>
      <c r="DJ529" s="496">
        <f>+DI529</f>
        <v>2</v>
      </c>
      <c r="DK529" s="437">
        <f t="shared" si="2561"/>
        <v>0</v>
      </c>
      <c r="DL529" s="633"/>
      <c r="DM529" s="633"/>
      <c r="DO529" s="447" t="e">
        <f t="shared" si="2364"/>
        <v>#VALUE!</v>
      </c>
      <c r="DP529" s="447" t="e">
        <f t="shared" si="2365"/>
        <v>#VALUE!</v>
      </c>
      <c r="DQ529" s="447" t="e">
        <f t="shared" si="2366"/>
        <v>#VALUE!</v>
      </c>
      <c r="DR529" s="447" t="e">
        <f t="shared" si="2367"/>
        <v>#VALUE!</v>
      </c>
      <c r="DS529" s="447" t="e">
        <f t="shared" si="2368"/>
        <v>#VALUE!</v>
      </c>
      <c r="DT529" s="447" t="e">
        <f t="shared" si="2369"/>
        <v>#VALUE!</v>
      </c>
      <c r="DU529" s="447" t="e">
        <f t="shared" si="2370"/>
        <v>#VALUE!</v>
      </c>
      <c r="DV529" s="447" t="e">
        <f t="shared" si="2371"/>
        <v>#VALUE!</v>
      </c>
      <c r="DW529" s="447" t="e">
        <f t="shared" si="2372"/>
        <v>#VALUE!</v>
      </c>
      <c r="DX529" s="447" t="e">
        <f t="shared" si="2373"/>
        <v>#VALUE!</v>
      </c>
      <c r="DY529" s="447" t="e">
        <f t="shared" si="2374"/>
        <v>#REF!</v>
      </c>
      <c r="DZ529" s="447" t="e">
        <f t="shared" si="2375"/>
        <v>#REF!</v>
      </c>
      <c r="EA529" s="447" t="e">
        <f t="shared" si="2376"/>
        <v>#VALUE!</v>
      </c>
      <c r="EB529" s="447" t="e">
        <f t="shared" si="2377"/>
        <v>#REF!</v>
      </c>
      <c r="EC529" s="447" t="e">
        <f t="shared" si="2378"/>
        <v>#VALUE!</v>
      </c>
      <c r="ED529" s="447" t="e">
        <f t="shared" si="2379"/>
        <v>#VALUE!</v>
      </c>
      <c r="EE529" s="240" t="e">
        <f t="shared" si="2380"/>
        <v>#VALUE!</v>
      </c>
    </row>
    <row r="530" spans="1:135" ht="16.5">
      <c r="A530" s="51" t="s">
        <v>1227</v>
      </c>
      <c r="B530" s="216" t="s">
        <v>31</v>
      </c>
      <c r="D530" s="216" t="s">
        <v>1099</v>
      </c>
      <c r="E530" s="216" t="s">
        <v>1042</v>
      </c>
      <c r="F530" s="216" t="s">
        <v>1103</v>
      </c>
      <c r="G530" s="411" t="s">
        <v>1391</v>
      </c>
      <c r="H530" s="226">
        <v>0</v>
      </c>
      <c r="I530" s="226">
        <v>0</v>
      </c>
      <c r="J530" s="523">
        <v>0</v>
      </c>
      <c r="K530" s="524">
        <v>0</v>
      </c>
      <c r="L530" s="226">
        <v>0</v>
      </c>
      <c r="M530" s="524">
        <v>0</v>
      </c>
      <c r="N530" s="239">
        <f t="shared" ref="N530" si="2583">+L530</f>
        <v>0</v>
      </c>
      <c r="O530" s="252" t="s">
        <v>1823</v>
      </c>
      <c r="P530" s="239">
        <f t="shared" si="2552"/>
        <v>0</v>
      </c>
      <c r="Q530" s="252" t="s">
        <v>1823</v>
      </c>
      <c r="R530" s="225">
        <v>0</v>
      </c>
      <c r="S530" s="227">
        <v>0</v>
      </c>
      <c r="T530" s="241">
        <f>+V530</f>
        <v>2</v>
      </c>
      <c r="U530" s="242" t="s">
        <v>1823</v>
      </c>
      <c r="V530" s="225">
        <v>2</v>
      </c>
      <c r="W530" s="227">
        <v>0</v>
      </c>
      <c r="X530" s="226">
        <v>1</v>
      </c>
      <c r="Y530" s="227">
        <v>0</v>
      </c>
      <c r="Z530" s="560">
        <f>+X530</f>
        <v>1</v>
      </c>
      <c r="AA530" s="561" t="s">
        <v>1823</v>
      </c>
      <c r="AB530" s="225">
        <v>0</v>
      </c>
      <c r="AC530" s="264">
        <v>0</v>
      </c>
      <c r="AD530" s="263">
        <v>2</v>
      </c>
      <c r="AE530" s="264">
        <v>0</v>
      </c>
      <c r="AF530" s="560">
        <f>+AD530</f>
        <v>2</v>
      </c>
      <c r="AG530" s="561" t="s">
        <v>1823</v>
      </c>
      <c r="AH530" s="225">
        <v>1</v>
      </c>
      <c r="AI530" s="227">
        <v>0</v>
      </c>
      <c r="AJ530" s="354"/>
      <c r="AK530" s="638">
        <f>+AH530</f>
        <v>1</v>
      </c>
      <c r="AL530" s="566" t="s">
        <v>1823</v>
      </c>
      <c r="AM530" s="225">
        <v>0</v>
      </c>
      <c r="AN530" s="227">
        <v>0</v>
      </c>
      <c r="AO530" s="372">
        <v>0</v>
      </c>
      <c r="AP530" s="259" t="s">
        <v>1823</v>
      </c>
      <c r="AQ530" s="337">
        <v>0</v>
      </c>
      <c r="AR530" s="338">
        <v>0</v>
      </c>
      <c r="AS530" s="308">
        <v>0</v>
      </c>
      <c r="AT530" s="259" t="s">
        <v>1823</v>
      </c>
      <c r="AU530" s="337">
        <v>1</v>
      </c>
      <c r="AV530" s="338">
        <v>0</v>
      </c>
      <c r="AW530" s="241">
        <f t="shared" ref="AW530" si="2584">+AY530</f>
        <v>1</v>
      </c>
      <c r="AX530" s="242" t="s">
        <v>1823</v>
      </c>
      <c r="AY530" s="241">
        <f t="shared" ref="AY530" si="2585">+BA530</f>
        <v>1</v>
      </c>
      <c r="AZ530" s="242" t="s">
        <v>1823</v>
      </c>
      <c r="BA530" s="241">
        <f t="shared" ref="BA530" si="2586">+BC530</f>
        <v>1</v>
      </c>
      <c r="BB530" s="242" t="s">
        <v>1823</v>
      </c>
      <c r="BC530" s="241">
        <f t="shared" ref="BC530" si="2587">+BE530</f>
        <v>1</v>
      </c>
      <c r="BD530" s="242" t="s">
        <v>1823</v>
      </c>
      <c r="BE530" s="241">
        <f t="shared" ref="BE530:BE536" si="2588">+BG530</f>
        <v>1</v>
      </c>
      <c r="BF530" s="242" t="s">
        <v>1823</v>
      </c>
      <c r="BG530" s="337">
        <v>1</v>
      </c>
      <c r="BH530" s="337">
        <v>0</v>
      </c>
      <c r="BI530" s="241">
        <f t="shared" ref="BI530" si="2589">+BK530</f>
        <v>0</v>
      </c>
      <c r="BJ530" s="242" t="s">
        <v>1823</v>
      </c>
      <c r="BK530" s="241">
        <f t="shared" ref="BK530" si="2590">+BM530</f>
        <v>0</v>
      </c>
      <c r="BL530" s="242" t="s">
        <v>1823</v>
      </c>
      <c r="BM530" s="241">
        <f t="shared" ref="BM530" si="2591">+BO530</f>
        <v>0</v>
      </c>
      <c r="BN530" s="242" t="s">
        <v>1823</v>
      </c>
      <c r="BO530" s="356"/>
      <c r="BP530" s="324"/>
      <c r="BQ530" s="325"/>
      <c r="BR530" s="324"/>
      <c r="BS530" s="325"/>
      <c r="BT530" s="324"/>
      <c r="BU530" s="325"/>
      <c r="BV530" s="324"/>
      <c r="BW530" s="325"/>
      <c r="BX530" s="324"/>
      <c r="BY530" s="325"/>
      <c r="BZ530" s="324"/>
      <c r="CA530" s="325"/>
      <c r="CB530" s="334"/>
      <c r="CC530" s="261"/>
      <c r="CE530" s="226"/>
      <c r="CF530" s="227"/>
      <c r="CT530" s="437">
        <f t="shared" si="2443"/>
        <v>0</v>
      </c>
      <c r="CU530" s="437">
        <f t="shared" si="2444"/>
        <v>0</v>
      </c>
      <c r="CV530" s="437">
        <f t="shared" si="2509"/>
        <v>0</v>
      </c>
      <c r="CW530" s="437">
        <f t="shared" si="2445"/>
        <v>0</v>
      </c>
      <c r="CX530" s="437">
        <f t="shared" si="2520"/>
        <v>0</v>
      </c>
      <c r="CY530" s="437">
        <f t="shared" si="2447"/>
        <v>0</v>
      </c>
      <c r="CZ530" s="437">
        <f>IF(U530="nd",+T530,+T530+U530)</f>
        <v>2</v>
      </c>
      <c r="DA530" s="437">
        <f t="shared" si="2449"/>
        <v>2</v>
      </c>
      <c r="DB530" s="437">
        <f t="shared" si="2478"/>
        <v>1</v>
      </c>
      <c r="DC530" s="437">
        <f>IF(AA530="nd",+Z530,+Z530+AA530)</f>
        <v>1</v>
      </c>
      <c r="DD530" s="437">
        <f t="shared" si="2479"/>
        <v>0</v>
      </c>
      <c r="DE530" s="437">
        <f t="shared" si="2416"/>
        <v>2</v>
      </c>
      <c r="DF530" s="437">
        <f>IF(AG530="nd",+AF530,+AF530+AG530)</f>
        <v>2</v>
      </c>
      <c r="DG530" s="496">
        <f t="shared" si="2536"/>
        <v>1</v>
      </c>
      <c r="DH530" s="496">
        <f t="shared" si="2481"/>
        <v>1</v>
      </c>
      <c r="DI530" s="496">
        <f t="shared" si="2537"/>
        <v>0</v>
      </c>
      <c r="DJ530" s="496">
        <f>IF(AP530="nd",+AO530,+AO530+AP530)</f>
        <v>0</v>
      </c>
      <c r="DK530" s="437">
        <f t="shared" si="2561"/>
        <v>0</v>
      </c>
      <c r="DL530" s="633"/>
      <c r="DM530" s="633"/>
      <c r="DO530" s="447" t="e">
        <f t="shared" si="2364"/>
        <v>#VALUE!</v>
      </c>
      <c r="DP530" s="447" t="e">
        <f t="shared" si="2365"/>
        <v>#VALUE!</v>
      </c>
      <c r="DQ530" s="447" t="e">
        <f t="shared" si="2366"/>
        <v>#VALUE!</v>
      </c>
      <c r="DR530" s="447" t="e">
        <f t="shared" si="2367"/>
        <v>#VALUE!</v>
      </c>
      <c r="DS530" s="447" t="e">
        <f t="shared" si="2368"/>
        <v>#VALUE!</v>
      </c>
      <c r="DT530" s="447" t="e">
        <f t="shared" si="2369"/>
        <v>#VALUE!</v>
      </c>
      <c r="DU530" s="447" t="e">
        <f t="shared" si="2370"/>
        <v>#VALUE!</v>
      </c>
      <c r="DV530" s="447" t="e">
        <f t="shared" si="2371"/>
        <v>#VALUE!</v>
      </c>
      <c r="DW530" s="447" t="e">
        <f t="shared" si="2372"/>
        <v>#VALUE!</v>
      </c>
      <c r="DX530" s="447" t="e">
        <f t="shared" si="2373"/>
        <v>#VALUE!</v>
      </c>
      <c r="DY530" s="447" t="e">
        <f t="shared" si="2374"/>
        <v>#REF!</v>
      </c>
      <c r="DZ530" s="447" t="e">
        <f t="shared" si="2375"/>
        <v>#REF!</v>
      </c>
      <c r="EA530" s="447" t="e">
        <f t="shared" si="2376"/>
        <v>#VALUE!</v>
      </c>
      <c r="EB530" s="447" t="e">
        <f t="shared" si="2377"/>
        <v>#REF!</v>
      </c>
      <c r="EC530" s="447" t="e">
        <f t="shared" si="2378"/>
        <v>#VALUE!</v>
      </c>
      <c r="ED530" s="447" t="e">
        <f t="shared" si="2379"/>
        <v>#VALUE!</v>
      </c>
      <c r="EE530" s="240" t="e">
        <f t="shared" si="2380"/>
        <v>#VALUE!</v>
      </c>
    </row>
    <row r="531" spans="1:135" ht="16.5">
      <c r="A531" s="51" t="s">
        <v>1227</v>
      </c>
      <c r="B531" s="216" t="s">
        <v>31</v>
      </c>
      <c r="D531" s="216" t="s">
        <v>1099</v>
      </c>
      <c r="E531" s="216" t="s">
        <v>1042</v>
      </c>
      <c r="F531" s="216" t="s">
        <v>1103</v>
      </c>
      <c r="G531" s="411" t="s">
        <v>147</v>
      </c>
      <c r="H531" s="226">
        <v>0</v>
      </c>
      <c r="I531" s="226">
        <v>0</v>
      </c>
      <c r="J531" s="523">
        <v>0</v>
      </c>
      <c r="K531" s="524">
        <v>1</v>
      </c>
      <c r="L531" s="226">
        <v>0</v>
      </c>
      <c r="M531" s="524">
        <v>0</v>
      </c>
      <c r="N531" s="571" t="s">
        <v>1823</v>
      </c>
      <c r="O531" s="564">
        <f>+Q531</f>
        <v>1</v>
      </c>
      <c r="P531" s="571" t="s">
        <v>1823</v>
      </c>
      <c r="Q531" s="564">
        <f>+S531</f>
        <v>1</v>
      </c>
      <c r="R531" s="225">
        <v>0</v>
      </c>
      <c r="S531" s="227">
        <v>1</v>
      </c>
      <c r="T531" s="166" t="s">
        <v>1823</v>
      </c>
      <c r="U531" s="21">
        <f>+S531</f>
        <v>1</v>
      </c>
      <c r="V531" s="225">
        <v>0</v>
      </c>
      <c r="W531" s="227">
        <v>1</v>
      </c>
      <c r="X531" s="226">
        <v>0</v>
      </c>
      <c r="Y531" s="227">
        <v>1</v>
      </c>
      <c r="Z531" s="571" t="s">
        <v>1823</v>
      </c>
      <c r="AA531" s="563">
        <f>+AC531</f>
        <v>1</v>
      </c>
      <c r="AB531" s="225">
        <v>0</v>
      </c>
      <c r="AC531" s="264">
        <v>1</v>
      </c>
      <c r="AD531" s="263">
        <v>0</v>
      </c>
      <c r="AE531" s="264">
        <v>1</v>
      </c>
      <c r="AF531" s="166" t="s">
        <v>1823</v>
      </c>
      <c r="AG531" s="22">
        <f>+AE531</f>
        <v>1</v>
      </c>
      <c r="AH531" s="225">
        <v>0</v>
      </c>
      <c r="AI531" s="227">
        <v>2</v>
      </c>
      <c r="AJ531" s="354"/>
      <c r="AK531" s="308">
        <f>+AH531</f>
        <v>0</v>
      </c>
      <c r="AL531" s="328">
        <f>+AN531</f>
        <v>1</v>
      </c>
      <c r="AM531" s="225">
        <v>0</v>
      </c>
      <c r="AN531" s="227">
        <v>1</v>
      </c>
      <c r="AO531" s="380" t="s">
        <v>1823</v>
      </c>
      <c r="AP531" s="328">
        <f>+AN531</f>
        <v>1</v>
      </c>
      <c r="AQ531" s="337">
        <v>0</v>
      </c>
      <c r="AR531" s="338">
        <v>1</v>
      </c>
      <c r="AS531" s="308">
        <v>0</v>
      </c>
      <c r="AT531" s="259" t="s">
        <v>1823</v>
      </c>
      <c r="AU531" s="337">
        <v>0</v>
      </c>
      <c r="AV531" s="338">
        <v>0</v>
      </c>
      <c r="AW531" s="241">
        <f t="shared" ref="AW531" si="2592">+AY531</f>
        <v>0</v>
      </c>
      <c r="AX531" s="242" t="s">
        <v>1823</v>
      </c>
      <c r="AY531" s="241">
        <f t="shared" ref="AY531" si="2593">+BA531</f>
        <v>0</v>
      </c>
      <c r="AZ531" s="242" t="s">
        <v>1823</v>
      </c>
      <c r="BA531" s="241">
        <f t="shared" ref="BA531" si="2594">+BC531</f>
        <v>0</v>
      </c>
      <c r="BB531" s="242" t="s">
        <v>1823</v>
      </c>
      <c r="BC531" s="241">
        <f t="shared" ref="BC531" si="2595">+BE531</f>
        <v>0</v>
      </c>
      <c r="BD531" s="242" t="s">
        <v>1823</v>
      </c>
      <c r="BE531" s="241">
        <f t="shared" si="2588"/>
        <v>0</v>
      </c>
      <c r="BF531" s="242" t="s">
        <v>1823</v>
      </c>
      <c r="BG531" s="337">
        <v>0</v>
      </c>
      <c r="BH531" s="337">
        <v>0</v>
      </c>
      <c r="BI531" s="241">
        <f t="shared" ref="BI531" si="2596">+BK531</f>
        <v>0</v>
      </c>
      <c r="BJ531" s="242" t="s">
        <v>1823</v>
      </c>
      <c r="BK531" s="241">
        <f t="shared" ref="BK531" si="2597">+BM531</f>
        <v>0</v>
      </c>
      <c r="BL531" s="242" t="s">
        <v>1823</v>
      </c>
      <c r="BM531" s="241">
        <f t="shared" ref="BM531" si="2598">+BO531</f>
        <v>0</v>
      </c>
      <c r="BN531" s="242" t="s">
        <v>1823</v>
      </c>
      <c r="BO531" s="356"/>
      <c r="BP531" s="324"/>
      <c r="BQ531" s="325"/>
      <c r="BR531" s="324"/>
      <c r="BS531" s="325"/>
      <c r="BT531" s="324"/>
      <c r="BU531" s="325"/>
      <c r="BV531" s="324"/>
      <c r="BW531" s="325"/>
      <c r="BX531" s="324"/>
      <c r="BY531" s="325"/>
      <c r="BZ531" s="324"/>
      <c r="CA531" s="325"/>
      <c r="CB531" s="334" t="s">
        <v>712</v>
      </c>
      <c r="CC531" s="261" t="s">
        <v>812</v>
      </c>
      <c r="CE531" s="226"/>
      <c r="CF531" s="227"/>
      <c r="CT531" s="437">
        <f t="shared" si="2443"/>
        <v>0</v>
      </c>
      <c r="CU531" s="437">
        <f t="shared" si="2444"/>
        <v>1</v>
      </c>
      <c r="CV531" s="437">
        <f t="shared" si="2509"/>
        <v>0</v>
      </c>
      <c r="CW531" s="437" t="e">
        <f t="shared" si="2445"/>
        <v>#VALUE!</v>
      </c>
      <c r="CX531" s="437" t="e">
        <f t="shared" si="2520"/>
        <v>#VALUE!</v>
      </c>
      <c r="CY531" s="437">
        <f t="shared" si="2447"/>
        <v>1</v>
      </c>
      <c r="CZ531" s="437">
        <f>+U531</f>
        <v>1</v>
      </c>
      <c r="DA531" s="437">
        <f t="shared" si="2449"/>
        <v>1</v>
      </c>
      <c r="DB531" s="437">
        <f t="shared" si="2478"/>
        <v>1</v>
      </c>
      <c r="DC531" s="437">
        <f>+AA531</f>
        <v>1</v>
      </c>
      <c r="DD531" s="437">
        <f t="shared" si="2479"/>
        <v>1</v>
      </c>
      <c r="DE531" s="437">
        <f t="shared" si="2416"/>
        <v>1</v>
      </c>
      <c r="DF531" s="437">
        <f>+AG531</f>
        <v>1</v>
      </c>
      <c r="DG531" s="496">
        <f t="shared" si="2536"/>
        <v>2</v>
      </c>
      <c r="DH531" s="496">
        <f t="shared" si="2481"/>
        <v>1</v>
      </c>
      <c r="DI531" s="496">
        <f t="shared" si="2537"/>
        <v>1</v>
      </c>
      <c r="DJ531" s="496">
        <f>+AP531</f>
        <v>1</v>
      </c>
      <c r="DK531" s="437">
        <f t="shared" si="2561"/>
        <v>1</v>
      </c>
      <c r="DL531" s="633"/>
      <c r="DM531" s="633"/>
      <c r="DO531" s="447" t="e">
        <f t="shared" si="2364"/>
        <v>#VALUE!</v>
      </c>
      <c r="DP531" s="447" t="e">
        <f t="shared" si="2365"/>
        <v>#VALUE!</v>
      </c>
      <c r="DQ531" s="447" t="e">
        <f t="shared" si="2366"/>
        <v>#VALUE!</v>
      </c>
      <c r="DR531" s="447" t="e">
        <f t="shared" si="2367"/>
        <v>#VALUE!</v>
      </c>
      <c r="DS531" s="447" t="e">
        <f t="shared" si="2368"/>
        <v>#VALUE!</v>
      </c>
      <c r="DT531" s="447" t="e">
        <f t="shared" si="2369"/>
        <v>#VALUE!</v>
      </c>
      <c r="DU531" s="447" t="e">
        <f t="shared" si="2370"/>
        <v>#VALUE!</v>
      </c>
      <c r="DV531" s="447" t="e">
        <f t="shared" si="2371"/>
        <v>#VALUE!</v>
      </c>
      <c r="DW531" s="447" t="e">
        <f t="shared" si="2372"/>
        <v>#VALUE!</v>
      </c>
      <c r="DX531" s="447" t="e">
        <f t="shared" si="2373"/>
        <v>#VALUE!</v>
      </c>
      <c r="DY531" s="447" t="e">
        <f t="shared" si="2374"/>
        <v>#REF!</v>
      </c>
      <c r="DZ531" s="447" t="e">
        <f t="shared" si="2375"/>
        <v>#REF!</v>
      </c>
      <c r="EA531" s="447" t="e">
        <f t="shared" si="2376"/>
        <v>#VALUE!</v>
      </c>
      <c r="EB531" s="447" t="e">
        <f t="shared" si="2377"/>
        <v>#REF!</v>
      </c>
      <c r="EC531" s="447" t="e">
        <f t="shared" si="2378"/>
        <v>#VALUE!</v>
      </c>
      <c r="ED531" s="447" t="e">
        <f t="shared" si="2379"/>
        <v>#VALUE!</v>
      </c>
      <c r="EE531" s="240" t="e">
        <f t="shared" si="2380"/>
        <v>#VALUE!</v>
      </c>
    </row>
    <row r="532" spans="1:135" ht="16.5">
      <c r="A532" s="51" t="s">
        <v>1227</v>
      </c>
      <c r="B532" s="216" t="s">
        <v>31</v>
      </c>
      <c r="D532" s="216" t="s">
        <v>1099</v>
      </c>
      <c r="E532" s="216" t="s">
        <v>1042</v>
      </c>
      <c r="F532" s="216" t="s">
        <v>1103</v>
      </c>
      <c r="G532" s="411" t="s">
        <v>148</v>
      </c>
      <c r="H532" s="226">
        <v>0</v>
      </c>
      <c r="I532" s="226">
        <v>1</v>
      </c>
      <c r="J532" s="523">
        <v>1</v>
      </c>
      <c r="K532" s="524">
        <v>2</v>
      </c>
      <c r="L532" s="226">
        <v>0</v>
      </c>
      <c r="M532" s="524">
        <v>0</v>
      </c>
      <c r="N532" s="529">
        <f t="shared" ref="N532:N540" si="2599">+L532</f>
        <v>0</v>
      </c>
      <c r="O532" s="530" t="s">
        <v>1823</v>
      </c>
      <c r="P532" s="239">
        <f t="shared" si="2552"/>
        <v>0</v>
      </c>
      <c r="Q532" s="252" t="s">
        <v>1823</v>
      </c>
      <c r="R532" s="225">
        <v>0</v>
      </c>
      <c r="S532" s="227">
        <v>0</v>
      </c>
      <c r="T532" s="241">
        <f t="shared" ref="T532:T540" si="2600">+R532</f>
        <v>0</v>
      </c>
      <c r="U532" s="242" t="s">
        <v>1823</v>
      </c>
      <c r="V532" s="225">
        <v>0</v>
      </c>
      <c r="W532" s="227">
        <v>0</v>
      </c>
      <c r="X532" s="226">
        <v>0</v>
      </c>
      <c r="Y532" s="227">
        <v>0</v>
      </c>
      <c r="Z532" s="241">
        <f t="shared" ref="Z532:Z539" si="2601">+AB532</f>
        <v>0</v>
      </c>
      <c r="AA532" s="252" t="s">
        <v>1823</v>
      </c>
      <c r="AB532" s="225">
        <v>0</v>
      </c>
      <c r="AC532" s="264">
        <v>0</v>
      </c>
      <c r="AD532" s="263">
        <v>0</v>
      </c>
      <c r="AE532" s="264">
        <v>0</v>
      </c>
      <c r="AF532" s="241">
        <f>+AH532</f>
        <v>0</v>
      </c>
      <c r="AG532" s="252" t="s">
        <v>1823</v>
      </c>
      <c r="AH532" s="225">
        <v>0</v>
      </c>
      <c r="AI532" s="227">
        <v>0</v>
      </c>
      <c r="AJ532" s="354"/>
      <c r="AK532" s="225">
        <v>0</v>
      </c>
      <c r="AL532" s="226">
        <v>0</v>
      </c>
      <c r="AM532" s="225">
        <v>0</v>
      </c>
      <c r="AN532" s="227">
        <v>0</v>
      </c>
      <c r="AO532" s="372">
        <v>0</v>
      </c>
      <c r="AP532" s="259" t="s">
        <v>1823</v>
      </c>
      <c r="AQ532" s="337">
        <v>0</v>
      </c>
      <c r="AR532" s="338">
        <v>0</v>
      </c>
      <c r="AS532" s="308">
        <v>0</v>
      </c>
      <c r="AT532" s="259" t="s">
        <v>1823</v>
      </c>
      <c r="AU532" s="337">
        <v>0</v>
      </c>
      <c r="AV532" s="338">
        <v>0</v>
      </c>
      <c r="AW532" s="241">
        <f t="shared" ref="AW532" si="2602">+AY532</f>
        <v>0</v>
      </c>
      <c r="AX532" s="242" t="s">
        <v>1823</v>
      </c>
      <c r="AY532" s="241">
        <f t="shared" ref="AY532" si="2603">+BA532</f>
        <v>0</v>
      </c>
      <c r="AZ532" s="242" t="s">
        <v>1823</v>
      </c>
      <c r="BA532" s="241">
        <f t="shared" ref="BA532" si="2604">+BC532</f>
        <v>0</v>
      </c>
      <c r="BB532" s="242" t="s">
        <v>1823</v>
      </c>
      <c r="BC532" s="241">
        <f t="shared" ref="BC532" si="2605">+BE532</f>
        <v>0</v>
      </c>
      <c r="BD532" s="242" t="s">
        <v>1823</v>
      </c>
      <c r="BE532" s="241">
        <f t="shared" si="2588"/>
        <v>0</v>
      </c>
      <c r="BF532" s="242" t="s">
        <v>1823</v>
      </c>
      <c r="BG532" s="337">
        <v>0</v>
      </c>
      <c r="BH532" s="337">
        <v>0</v>
      </c>
      <c r="BI532" s="241">
        <f t="shared" ref="BI532" si="2606">+BK532</f>
        <v>0</v>
      </c>
      <c r="BJ532" s="242" t="s">
        <v>1823</v>
      </c>
      <c r="BK532" s="241">
        <f t="shared" ref="BK532" si="2607">+BM532</f>
        <v>0</v>
      </c>
      <c r="BL532" s="242" t="s">
        <v>1823</v>
      </c>
      <c r="BM532" s="241">
        <f t="shared" ref="BM532" si="2608">+BO532</f>
        <v>0</v>
      </c>
      <c r="BN532" s="242" t="s">
        <v>1823</v>
      </c>
      <c r="BO532" s="356"/>
      <c r="BP532" s="324"/>
      <c r="BQ532" s="325"/>
      <c r="BR532" s="324"/>
      <c r="BS532" s="325"/>
      <c r="BT532" s="324"/>
      <c r="BU532" s="325"/>
      <c r="BV532" s="324"/>
      <c r="BW532" s="325"/>
      <c r="BX532" s="324"/>
      <c r="BY532" s="325"/>
      <c r="BZ532" s="324"/>
      <c r="CA532" s="325"/>
      <c r="CB532" s="236" t="s">
        <v>712</v>
      </c>
      <c r="CC532" s="261" t="s">
        <v>812</v>
      </c>
      <c r="CE532" s="226"/>
      <c r="CF532" s="227"/>
      <c r="CT532" s="437">
        <f t="shared" si="2443"/>
        <v>1</v>
      </c>
      <c r="CU532" s="437">
        <f t="shared" si="2444"/>
        <v>3</v>
      </c>
      <c r="CV532" s="437">
        <f t="shared" si="2509"/>
        <v>0</v>
      </c>
      <c r="CW532" s="437">
        <f t="shared" si="2445"/>
        <v>0</v>
      </c>
      <c r="CX532" s="437">
        <f t="shared" si="2520"/>
        <v>0</v>
      </c>
      <c r="CY532" s="437">
        <f t="shared" si="2447"/>
        <v>0</v>
      </c>
      <c r="CZ532" s="437">
        <f t="shared" ref="CZ532:CZ540" si="2609">IF(U532="nd",+T532,+T532+U532)</f>
        <v>0</v>
      </c>
      <c r="DA532" s="437">
        <f t="shared" si="2449"/>
        <v>0</v>
      </c>
      <c r="DB532" s="437">
        <f t="shared" si="2478"/>
        <v>0</v>
      </c>
      <c r="DC532" s="437">
        <f t="shared" ref="DC532:DC545" si="2610">IF(AA532="nd",+Z532,+Z532+AA532)</f>
        <v>0</v>
      </c>
      <c r="DD532" s="437">
        <f t="shared" si="2479"/>
        <v>0</v>
      </c>
      <c r="DE532" s="437">
        <f t="shared" si="2416"/>
        <v>0</v>
      </c>
      <c r="DF532" s="437">
        <f>IF(AG532="nd",+AF532,+AF532+AG532)</f>
        <v>0</v>
      </c>
      <c r="DG532" s="496">
        <f t="shared" si="2536"/>
        <v>0</v>
      </c>
      <c r="DH532" s="496">
        <f t="shared" si="2481"/>
        <v>0</v>
      </c>
      <c r="DI532" s="496">
        <f t="shared" si="2537"/>
        <v>0</v>
      </c>
      <c r="DJ532" s="496">
        <f>IF(AP532="nd",+AO532,+AO532+AP532)</f>
        <v>0</v>
      </c>
      <c r="DK532" s="437">
        <f t="shared" si="2561"/>
        <v>0</v>
      </c>
      <c r="DL532" s="633"/>
      <c r="DM532" s="633"/>
      <c r="DO532" s="447" t="e">
        <f t="shared" si="2364"/>
        <v>#VALUE!</v>
      </c>
      <c r="DP532" s="447" t="e">
        <f t="shared" si="2365"/>
        <v>#VALUE!</v>
      </c>
      <c r="DQ532" s="447" t="e">
        <f t="shared" si="2366"/>
        <v>#VALUE!</v>
      </c>
      <c r="DR532" s="447" t="e">
        <f t="shared" si="2367"/>
        <v>#VALUE!</v>
      </c>
      <c r="DS532" s="447" t="e">
        <f t="shared" si="2368"/>
        <v>#VALUE!</v>
      </c>
      <c r="DT532" s="447" t="e">
        <f t="shared" si="2369"/>
        <v>#VALUE!</v>
      </c>
      <c r="DU532" s="447" t="e">
        <f t="shared" si="2370"/>
        <v>#VALUE!</v>
      </c>
      <c r="DV532" s="447" t="e">
        <f t="shared" si="2371"/>
        <v>#VALUE!</v>
      </c>
      <c r="DW532" s="447" t="e">
        <f t="shared" si="2372"/>
        <v>#VALUE!</v>
      </c>
      <c r="DX532" s="447" t="e">
        <f t="shared" si="2373"/>
        <v>#VALUE!</v>
      </c>
      <c r="DY532" s="447" t="e">
        <f t="shared" si="2374"/>
        <v>#REF!</v>
      </c>
      <c r="DZ532" s="447" t="e">
        <f t="shared" si="2375"/>
        <v>#REF!</v>
      </c>
      <c r="EA532" s="447" t="e">
        <f t="shared" si="2376"/>
        <v>#VALUE!</v>
      </c>
      <c r="EB532" s="447" t="e">
        <f t="shared" si="2377"/>
        <v>#REF!</v>
      </c>
      <c r="EC532" s="447" t="e">
        <f t="shared" si="2378"/>
        <v>#VALUE!</v>
      </c>
      <c r="ED532" s="447" t="e">
        <f t="shared" si="2379"/>
        <v>#VALUE!</v>
      </c>
      <c r="EE532" s="240" t="e">
        <f t="shared" si="2380"/>
        <v>#VALUE!</v>
      </c>
    </row>
    <row r="533" spans="1:135" ht="16.5">
      <c r="A533" s="51" t="s">
        <v>1227</v>
      </c>
      <c r="B533" s="216" t="s">
        <v>31</v>
      </c>
      <c r="D533" s="216" t="s">
        <v>1099</v>
      </c>
      <c r="E533" s="216" t="s">
        <v>1042</v>
      </c>
      <c r="F533" s="216" t="s">
        <v>1103</v>
      </c>
      <c r="G533" s="411" t="s">
        <v>151</v>
      </c>
      <c r="H533" s="226">
        <v>0</v>
      </c>
      <c r="I533" s="226">
        <v>0</v>
      </c>
      <c r="J533" s="523">
        <v>2</v>
      </c>
      <c r="K533" s="524">
        <v>0</v>
      </c>
      <c r="L533" s="226">
        <v>0</v>
      </c>
      <c r="M533" s="524">
        <v>0</v>
      </c>
      <c r="N533" s="529">
        <f t="shared" si="2599"/>
        <v>0</v>
      </c>
      <c r="O533" s="530" t="s">
        <v>1823</v>
      </c>
      <c r="P533" s="239">
        <f t="shared" si="2552"/>
        <v>0</v>
      </c>
      <c r="Q533" s="252" t="s">
        <v>1823</v>
      </c>
      <c r="R533" s="225">
        <v>0</v>
      </c>
      <c r="S533" s="227">
        <v>0</v>
      </c>
      <c r="T533" s="241">
        <f t="shared" si="2600"/>
        <v>0</v>
      </c>
      <c r="U533" s="242" t="s">
        <v>1823</v>
      </c>
      <c r="V533" s="225">
        <v>0</v>
      </c>
      <c r="W533" s="227">
        <v>0</v>
      </c>
      <c r="X533" s="226">
        <v>0</v>
      </c>
      <c r="Y533" s="227">
        <v>0</v>
      </c>
      <c r="Z533" s="241">
        <f t="shared" si="2601"/>
        <v>0</v>
      </c>
      <c r="AA533" s="252" t="s">
        <v>1823</v>
      </c>
      <c r="AB533" s="225">
        <v>0</v>
      </c>
      <c r="AC533" s="264">
        <v>0</v>
      </c>
      <c r="AD533" s="263">
        <v>0</v>
      </c>
      <c r="AE533" s="264">
        <v>0</v>
      </c>
      <c r="AF533" s="241">
        <f>+AH533</f>
        <v>0</v>
      </c>
      <c r="AG533" s="252" t="s">
        <v>1823</v>
      </c>
      <c r="AH533" s="225">
        <v>0</v>
      </c>
      <c r="AI533" s="227">
        <v>0</v>
      </c>
      <c r="AJ533" s="354"/>
      <c r="AK533" s="225">
        <v>0</v>
      </c>
      <c r="AL533" s="226">
        <v>0</v>
      </c>
      <c r="AM533" s="225">
        <v>0</v>
      </c>
      <c r="AN533" s="227">
        <v>0</v>
      </c>
      <c r="AO533" s="372">
        <v>0</v>
      </c>
      <c r="AP533" s="259" t="s">
        <v>1823</v>
      </c>
      <c r="AQ533" s="337">
        <v>0</v>
      </c>
      <c r="AR533" s="338">
        <v>0</v>
      </c>
      <c r="AS533" s="308">
        <v>0</v>
      </c>
      <c r="AT533" s="259" t="s">
        <v>1823</v>
      </c>
      <c r="AU533" s="337">
        <v>0</v>
      </c>
      <c r="AV533" s="338">
        <v>0</v>
      </c>
      <c r="AW533" s="241">
        <f t="shared" ref="AW533" si="2611">+AY533</f>
        <v>0</v>
      </c>
      <c r="AX533" s="242" t="s">
        <v>1823</v>
      </c>
      <c r="AY533" s="241">
        <f t="shared" ref="AY533" si="2612">+BA533</f>
        <v>0</v>
      </c>
      <c r="AZ533" s="242" t="s">
        <v>1823</v>
      </c>
      <c r="BA533" s="241">
        <f t="shared" ref="BA533" si="2613">+BC533</f>
        <v>0</v>
      </c>
      <c r="BB533" s="242" t="s">
        <v>1823</v>
      </c>
      <c r="BC533" s="241">
        <f t="shared" ref="BC533" si="2614">+BE533</f>
        <v>0</v>
      </c>
      <c r="BD533" s="242" t="s">
        <v>1823</v>
      </c>
      <c r="BE533" s="241">
        <f t="shared" si="2588"/>
        <v>0</v>
      </c>
      <c r="BF533" s="242" t="s">
        <v>1823</v>
      </c>
      <c r="BG533" s="337">
        <v>0</v>
      </c>
      <c r="BH533" s="337">
        <v>0</v>
      </c>
      <c r="BI533" s="241">
        <f t="shared" ref="BI533" si="2615">+BK533</f>
        <v>0</v>
      </c>
      <c r="BJ533" s="242" t="s">
        <v>1823</v>
      </c>
      <c r="BK533" s="241">
        <f t="shared" ref="BK533" si="2616">+BM533</f>
        <v>0</v>
      </c>
      <c r="BL533" s="242" t="s">
        <v>1823</v>
      </c>
      <c r="BM533" s="241">
        <f t="shared" ref="BM533" si="2617">+BO533</f>
        <v>0</v>
      </c>
      <c r="BN533" s="242" t="s">
        <v>1823</v>
      </c>
      <c r="BO533" s="356"/>
      <c r="BP533" s="324"/>
      <c r="BQ533" s="325"/>
      <c r="BR533" s="324"/>
      <c r="BS533" s="325"/>
      <c r="BT533" s="324"/>
      <c r="BU533" s="325"/>
      <c r="BV533" s="324"/>
      <c r="BW533" s="325"/>
      <c r="BX533" s="324"/>
      <c r="BY533" s="325"/>
      <c r="BZ533" s="324"/>
      <c r="CA533" s="325"/>
      <c r="CB533" s="127" t="s">
        <v>1392</v>
      </c>
      <c r="CC533" s="261" t="s">
        <v>812</v>
      </c>
      <c r="CE533" s="226"/>
      <c r="CF533" s="227"/>
      <c r="CT533" s="437">
        <f t="shared" si="2443"/>
        <v>0</v>
      </c>
      <c r="CU533" s="437">
        <f t="shared" si="2444"/>
        <v>2</v>
      </c>
      <c r="CV533" s="437">
        <f t="shared" si="2509"/>
        <v>0</v>
      </c>
      <c r="CW533" s="437">
        <f t="shared" si="2445"/>
        <v>0</v>
      </c>
      <c r="CX533" s="437">
        <f t="shared" si="2520"/>
        <v>0</v>
      </c>
      <c r="CY533" s="437">
        <f t="shared" si="2447"/>
        <v>0</v>
      </c>
      <c r="CZ533" s="437">
        <f t="shared" si="2609"/>
        <v>0</v>
      </c>
      <c r="DA533" s="437">
        <f t="shared" si="2449"/>
        <v>0</v>
      </c>
      <c r="DB533" s="437">
        <f t="shared" si="2478"/>
        <v>0</v>
      </c>
      <c r="DC533" s="437">
        <f t="shared" si="2610"/>
        <v>0</v>
      </c>
      <c r="DD533" s="437">
        <f t="shared" si="2479"/>
        <v>0</v>
      </c>
      <c r="DE533" s="437">
        <f t="shared" ref="DE533:DE564" si="2618">IF(AE533="nd",+AD533,+AD533+AE533)</f>
        <v>0</v>
      </c>
      <c r="DF533" s="437">
        <f>IF(AG533="nd",+AF533,+AF533+AG533)</f>
        <v>0</v>
      </c>
      <c r="DG533" s="496">
        <f t="shared" si="2536"/>
        <v>0</v>
      </c>
      <c r="DH533" s="496">
        <f t="shared" si="2481"/>
        <v>0</v>
      </c>
      <c r="DI533" s="496">
        <f t="shared" si="2537"/>
        <v>0</v>
      </c>
      <c r="DJ533" s="496">
        <f>IF(AP533="nd",+AO533,+AO533+AP533)</f>
        <v>0</v>
      </c>
      <c r="DK533" s="437">
        <f t="shared" si="2561"/>
        <v>0</v>
      </c>
      <c r="DL533" s="633"/>
      <c r="DM533" s="633"/>
      <c r="DO533" s="447" t="e">
        <f t="shared" si="2364"/>
        <v>#VALUE!</v>
      </c>
      <c r="DP533" s="447" t="e">
        <f t="shared" si="2365"/>
        <v>#VALUE!</v>
      </c>
      <c r="DQ533" s="447" t="e">
        <f t="shared" si="2366"/>
        <v>#VALUE!</v>
      </c>
      <c r="DR533" s="447" t="e">
        <f t="shared" si="2367"/>
        <v>#VALUE!</v>
      </c>
      <c r="DS533" s="447" t="e">
        <f t="shared" si="2368"/>
        <v>#VALUE!</v>
      </c>
      <c r="DT533" s="447" t="e">
        <f t="shared" si="2369"/>
        <v>#VALUE!</v>
      </c>
      <c r="DU533" s="447" t="e">
        <f t="shared" si="2370"/>
        <v>#VALUE!</v>
      </c>
      <c r="DV533" s="447" t="e">
        <f t="shared" si="2371"/>
        <v>#VALUE!</v>
      </c>
      <c r="DW533" s="447" t="e">
        <f t="shared" si="2372"/>
        <v>#VALUE!</v>
      </c>
      <c r="DX533" s="447" t="e">
        <f t="shared" si="2373"/>
        <v>#VALUE!</v>
      </c>
      <c r="DY533" s="447" t="e">
        <f t="shared" si="2374"/>
        <v>#REF!</v>
      </c>
      <c r="DZ533" s="447" t="e">
        <f t="shared" si="2375"/>
        <v>#REF!</v>
      </c>
      <c r="EA533" s="447" t="e">
        <f t="shared" si="2376"/>
        <v>#VALUE!</v>
      </c>
      <c r="EB533" s="447" t="e">
        <f t="shared" si="2377"/>
        <v>#REF!</v>
      </c>
      <c r="EC533" s="447" t="e">
        <f t="shared" si="2378"/>
        <v>#VALUE!</v>
      </c>
      <c r="ED533" s="447" t="e">
        <f t="shared" si="2379"/>
        <v>#VALUE!</v>
      </c>
      <c r="EE533" s="240" t="e">
        <f t="shared" si="2380"/>
        <v>#VALUE!</v>
      </c>
    </row>
    <row r="534" spans="1:135" ht="16.5">
      <c r="A534" s="51" t="s">
        <v>1227</v>
      </c>
      <c r="B534" s="216" t="s">
        <v>31</v>
      </c>
      <c r="D534" s="216" t="s">
        <v>1099</v>
      </c>
      <c r="E534" s="216" t="s">
        <v>1042</v>
      </c>
      <c r="F534" s="216" t="s">
        <v>1103</v>
      </c>
      <c r="G534" s="411" t="s">
        <v>1383</v>
      </c>
      <c r="H534" s="226">
        <v>0</v>
      </c>
      <c r="I534" s="226">
        <v>0</v>
      </c>
      <c r="J534" s="523">
        <v>0</v>
      </c>
      <c r="K534" s="524">
        <v>0</v>
      </c>
      <c r="L534" s="226">
        <v>0</v>
      </c>
      <c r="M534" s="524">
        <v>0</v>
      </c>
      <c r="N534" s="529">
        <f t="shared" si="2599"/>
        <v>0</v>
      </c>
      <c r="O534" s="530" t="s">
        <v>1823</v>
      </c>
      <c r="P534" s="239">
        <f t="shared" si="2552"/>
        <v>0</v>
      </c>
      <c r="Q534" s="252" t="s">
        <v>1823</v>
      </c>
      <c r="R534" s="225">
        <v>0</v>
      </c>
      <c r="S534" s="227">
        <v>0</v>
      </c>
      <c r="T534" s="241">
        <f t="shared" si="2600"/>
        <v>0</v>
      </c>
      <c r="U534" s="252" t="s">
        <v>1823</v>
      </c>
      <c r="V534" s="225">
        <v>0</v>
      </c>
      <c r="W534" s="227">
        <v>0</v>
      </c>
      <c r="X534" s="226">
        <v>0</v>
      </c>
      <c r="Y534" s="227">
        <v>1</v>
      </c>
      <c r="Z534" s="571" t="s">
        <v>1823</v>
      </c>
      <c r="AA534" s="563">
        <f>+Y534</f>
        <v>1</v>
      </c>
      <c r="AB534" s="225">
        <v>0</v>
      </c>
      <c r="AC534" s="264">
        <v>0</v>
      </c>
      <c r="AD534" s="263">
        <v>0</v>
      </c>
      <c r="AE534" s="264">
        <v>0</v>
      </c>
      <c r="AF534" s="166" t="s">
        <v>1823</v>
      </c>
      <c r="AG534" s="22">
        <f>+AI534</f>
        <v>1</v>
      </c>
      <c r="AH534" s="225">
        <v>0</v>
      </c>
      <c r="AI534" s="227">
        <v>1</v>
      </c>
      <c r="AJ534" s="354"/>
      <c r="AK534" s="308">
        <f>+AH534</f>
        <v>0</v>
      </c>
      <c r="AL534" s="259" t="s">
        <v>1823</v>
      </c>
      <c r="AM534" s="225">
        <v>0</v>
      </c>
      <c r="AN534" s="227">
        <v>0</v>
      </c>
      <c r="AO534" s="372">
        <v>0</v>
      </c>
      <c r="AP534" s="259" t="s">
        <v>1823</v>
      </c>
      <c r="AQ534" s="337">
        <v>0</v>
      </c>
      <c r="AR534" s="338">
        <v>0</v>
      </c>
      <c r="AS534" s="308">
        <v>0</v>
      </c>
      <c r="AT534" s="259" t="s">
        <v>1823</v>
      </c>
      <c r="AU534" s="337">
        <v>0</v>
      </c>
      <c r="AV534" s="338">
        <v>0</v>
      </c>
      <c r="AW534" s="241">
        <f t="shared" ref="AW534" si="2619">+AY534</f>
        <v>0</v>
      </c>
      <c r="AX534" s="242" t="s">
        <v>1823</v>
      </c>
      <c r="AY534" s="241">
        <f t="shared" ref="AY534" si="2620">+BA534</f>
        <v>0</v>
      </c>
      <c r="AZ534" s="242" t="s">
        <v>1823</v>
      </c>
      <c r="BA534" s="241">
        <f t="shared" ref="BA534" si="2621">+BC534</f>
        <v>0</v>
      </c>
      <c r="BB534" s="242" t="s">
        <v>1823</v>
      </c>
      <c r="BC534" s="241">
        <f t="shared" ref="BC534" si="2622">+BE534</f>
        <v>0</v>
      </c>
      <c r="BD534" s="242" t="s">
        <v>1823</v>
      </c>
      <c r="BE534" s="241">
        <f t="shared" si="2588"/>
        <v>0</v>
      </c>
      <c r="BF534" s="242" t="s">
        <v>1823</v>
      </c>
      <c r="BG534" s="337">
        <v>0</v>
      </c>
      <c r="BH534" s="337">
        <v>0</v>
      </c>
      <c r="BI534" s="241">
        <f t="shared" ref="BI534" si="2623">+BK534</f>
        <v>0</v>
      </c>
      <c r="BJ534" s="242" t="s">
        <v>1823</v>
      </c>
      <c r="BK534" s="241">
        <f t="shared" ref="BK534" si="2624">+BM534</f>
        <v>0</v>
      </c>
      <c r="BL534" s="242" t="s">
        <v>1823</v>
      </c>
      <c r="BM534" s="241">
        <f t="shared" ref="BM534" si="2625">+BO534</f>
        <v>0</v>
      </c>
      <c r="BN534" s="242" t="s">
        <v>1823</v>
      </c>
      <c r="BO534" s="356"/>
      <c r="BP534" s="324"/>
      <c r="BQ534" s="325"/>
      <c r="BR534" s="324"/>
      <c r="BS534" s="325"/>
      <c r="BT534" s="324"/>
      <c r="BU534" s="325"/>
      <c r="BV534" s="324"/>
      <c r="BW534" s="325"/>
      <c r="BX534" s="324"/>
      <c r="BY534" s="325"/>
      <c r="BZ534" s="324"/>
      <c r="CA534" s="325"/>
      <c r="CB534" s="236"/>
      <c r="CC534" s="261"/>
      <c r="CE534" s="226"/>
      <c r="CF534" s="227"/>
      <c r="CT534" s="437">
        <f t="shared" si="2443"/>
        <v>0</v>
      </c>
      <c r="CU534" s="437">
        <f t="shared" si="2444"/>
        <v>0</v>
      </c>
      <c r="CV534" s="437">
        <f t="shared" si="2509"/>
        <v>0</v>
      </c>
      <c r="CW534" s="437">
        <f t="shared" si="2445"/>
        <v>0</v>
      </c>
      <c r="CX534" s="437">
        <f t="shared" si="2520"/>
        <v>0</v>
      </c>
      <c r="CY534" s="437">
        <f t="shared" si="2447"/>
        <v>0</v>
      </c>
      <c r="CZ534" s="437">
        <f t="shared" si="2609"/>
        <v>0</v>
      </c>
      <c r="DA534" s="437">
        <f t="shared" si="2449"/>
        <v>0</v>
      </c>
      <c r="DB534" s="437">
        <f t="shared" si="2478"/>
        <v>1</v>
      </c>
      <c r="DC534" s="437" t="e">
        <f t="shared" si="2610"/>
        <v>#VALUE!</v>
      </c>
      <c r="DD534" s="437">
        <f t="shared" si="2479"/>
        <v>0</v>
      </c>
      <c r="DE534" s="437">
        <f t="shared" si="2618"/>
        <v>0</v>
      </c>
      <c r="DF534" s="437" t="e">
        <f>IF(AG534="nd",+AF534,+AF534+AG534)</f>
        <v>#VALUE!</v>
      </c>
      <c r="DG534" s="496">
        <f t="shared" si="2536"/>
        <v>1</v>
      </c>
      <c r="DH534" s="496">
        <f t="shared" si="2481"/>
        <v>0</v>
      </c>
      <c r="DI534" s="496">
        <f t="shared" si="2537"/>
        <v>0</v>
      </c>
      <c r="DJ534" s="496">
        <f>IF(AP534="nd",+AO534,+AO534+AP534)</f>
        <v>0</v>
      </c>
      <c r="DK534" s="437">
        <f t="shared" si="2561"/>
        <v>0</v>
      </c>
      <c r="DL534" s="633"/>
      <c r="DM534" s="633"/>
      <c r="DO534" s="447" t="e">
        <f t="shared" si="2364"/>
        <v>#VALUE!</v>
      </c>
      <c r="DP534" s="447" t="e">
        <f t="shared" si="2365"/>
        <v>#VALUE!</v>
      </c>
      <c r="DQ534" s="447" t="e">
        <f t="shared" si="2366"/>
        <v>#VALUE!</v>
      </c>
      <c r="DR534" s="447" t="e">
        <f t="shared" si="2367"/>
        <v>#VALUE!</v>
      </c>
      <c r="DS534" s="447" t="e">
        <f t="shared" si="2368"/>
        <v>#VALUE!</v>
      </c>
      <c r="DT534" s="447" t="e">
        <f t="shared" si="2369"/>
        <v>#VALUE!</v>
      </c>
      <c r="DU534" s="447" t="e">
        <f t="shared" si="2370"/>
        <v>#VALUE!</v>
      </c>
      <c r="DV534" s="447" t="e">
        <f t="shared" si="2371"/>
        <v>#VALUE!</v>
      </c>
      <c r="DW534" s="447" t="e">
        <f t="shared" si="2372"/>
        <v>#VALUE!</v>
      </c>
      <c r="DX534" s="447" t="e">
        <f t="shared" si="2373"/>
        <v>#VALUE!</v>
      </c>
      <c r="DY534" s="447" t="e">
        <f t="shared" si="2374"/>
        <v>#REF!</v>
      </c>
      <c r="DZ534" s="447" t="e">
        <f t="shared" si="2375"/>
        <v>#VALUE!</v>
      </c>
      <c r="EA534" s="447" t="e">
        <f t="shared" si="2376"/>
        <v>#VALUE!</v>
      </c>
      <c r="EB534" s="447" t="e">
        <f t="shared" si="2377"/>
        <v>#REF!</v>
      </c>
      <c r="EC534" s="447" t="e">
        <f t="shared" si="2378"/>
        <v>#VALUE!</v>
      </c>
      <c r="ED534" s="447" t="e">
        <f t="shared" si="2379"/>
        <v>#VALUE!</v>
      </c>
      <c r="EE534" s="240" t="e">
        <f t="shared" si="2380"/>
        <v>#VALUE!</v>
      </c>
    </row>
    <row r="535" spans="1:135" ht="16.5">
      <c r="A535" s="51" t="s">
        <v>1227</v>
      </c>
      <c r="B535" s="216" t="s">
        <v>31</v>
      </c>
      <c r="D535" s="216" t="s">
        <v>1099</v>
      </c>
      <c r="E535" s="216" t="s">
        <v>1042</v>
      </c>
      <c r="F535" s="216" t="s">
        <v>1103</v>
      </c>
      <c r="G535" s="411" t="s">
        <v>1384</v>
      </c>
      <c r="H535" s="226">
        <v>0</v>
      </c>
      <c r="I535" s="226">
        <v>0</v>
      </c>
      <c r="J535" s="523">
        <v>0</v>
      </c>
      <c r="K535" s="524">
        <v>0</v>
      </c>
      <c r="L535" s="226">
        <v>0</v>
      </c>
      <c r="M535" s="524">
        <v>0</v>
      </c>
      <c r="N535" s="529">
        <f t="shared" si="2599"/>
        <v>0</v>
      </c>
      <c r="O535" s="530" t="s">
        <v>1823</v>
      </c>
      <c r="P535" s="239">
        <f t="shared" si="2552"/>
        <v>0</v>
      </c>
      <c r="Q535" s="252" t="s">
        <v>1823</v>
      </c>
      <c r="R535" s="225">
        <v>0</v>
      </c>
      <c r="S535" s="227">
        <v>0</v>
      </c>
      <c r="T535" s="241">
        <f t="shared" si="2600"/>
        <v>0</v>
      </c>
      <c r="U535" s="252" t="s">
        <v>1823</v>
      </c>
      <c r="V535" s="225">
        <v>0</v>
      </c>
      <c r="W535" s="227">
        <v>0</v>
      </c>
      <c r="X535" s="10" t="s">
        <v>85</v>
      </c>
      <c r="Y535" s="227">
        <v>0</v>
      </c>
      <c r="Z535" s="241">
        <f t="shared" si="2601"/>
        <v>0</v>
      </c>
      <c r="AA535" s="252" t="s">
        <v>1823</v>
      </c>
      <c r="AB535" s="225">
        <v>0</v>
      </c>
      <c r="AC535" s="264">
        <v>0</v>
      </c>
      <c r="AD535" s="263">
        <v>0</v>
      </c>
      <c r="AE535" s="264">
        <v>0</v>
      </c>
      <c r="AF535" s="241">
        <f>+AH535</f>
        <v>0</v>
      </c>
      <c r="AG535" s="252" t="s">
        <v>1823</v>
      </c>
      <c r="AH535" s="225">
        <v>0</v>
      </c>
      <c r="AI535" s="4">
        <v>0</v>
      </c>
      <c r="AJ535" s="354"/>
      <c r="AK535" s="225">
        <v>0</v>
      </c>
      <c r="AL535" s="226">
        <v>0</v>
      </c>
      <c r="AM535" s="225">
        <v>0</v>
      </c>
      <c r="AN535" s="227">
        <v>0</v>
      </c>
      <c r="AO535" s="372">
        <v>0</v>
      </c>
      <c r="AP535" s="259" t="s">
        <v>1823</v>
      </c>
      <c r="AQ535" s="337">
        <v>0</v>
      </c>
      <c r="AR535" s="338">
        <v>0</v>
      </c>
      <c r="AS535" s="308">
        <v>0</v>
      </c>
      <c r="AT535" s="259" t="s">
        <v>1823</v>
      </c>
      <c r="AU535" s="337">
        <v>0</v>
      </c>
      <c r="AV535" s="338">
        <v>0</v>
      </c>
      <c r="AW535" s="241">
        <f t="shared" ref="AW535" si="2626">+AY535</f>
        <v>0</v>
      </c>
      <c r="AX535" s="242" t="s">
        <v>1823</v>
      </c>
      <c r="AY535" s="241">
        <f t="shared" ref="AY535" si="2627">+BA535</f>
        <v>0</v>
      </c>
      <c r="AZ535" s="242" t="s">
        <v>1823</v>
      </c>
      <c r="BA535" s="241">
        <f t="shared" ref="BA535" si="2628">+BC535</f>
        <v>0</v>
      </c>
      <c r="BB535" s="242" t="s">
        <v>1823</v>
      </c>
      <c r="BC535" s="241">
        <f t="shared" ref="BC535" si="2629">+BE535</f>
        <v>0</v>
      </c>
      <c r="BD535" s="242" t="s">
        <v>1823</v>
      </c>
      <c r="BE535" s="241">
        <f t="shared" si="2588"/>
        <v>0</v>
      </c>
      <c r="BF535" s="242" t="s">
        <v>1823</v>
      </c>
      <c r="BG535" s="337">
        <v>0</v>
      </c>
      <c r="BH535" s="337">
        <v>0</v>
      </c>
      <c r="BI535" s="241">
        <f t="shared" ref="BI535" si="2630">+BK535</f>
        <v>0</v>
      </c>
      <c r="BJ535" s="242" t="s">
        <v>1823</v>
      </c>
      <c r="BK535" s="241">
        <f t="shared" ref="BK535" si="2631">+BM535</f>
        <v>0</v>
      </c>
      <c r="BL535" s="242" t="s">
        <v>1823</v>
      </c>
      <c r="BM535" s="241">
        <f t="shared" ref="BM535" si="2632">+BO535</f>
        <v>0</v>
      </c>
      <c r="BN535" s="242" t="s">
        <v>1823</v>
      </c>
      <c r="BO535" s="356"/>
      <c r="BP535" s="324"/>
      <c r="BQ535" s="325"/>
      <c r="BR535" s="324"/>
      <c r="BS535" s="325"/>
      <c r="BT535" s="324"/>
      <c r="BU535" s="325"/>
      <c r="BV535" s="324"/>
      <c r="BW535" s="325"/>
      <c r="BX535" s="324"/>
      <c r="BY535" s="325"/>
      <c r="BZ535" s="324"/>
      <c r="CA535" s="325"/>
      <c r="CB535" s="250" t="s">
        <v>262</v>
      </c>
      <c r="CC535" s="237" t="s">
        <v>726</v>
      </c>
      <c r="CE535" s="226"/>
      <c r="CF535" s="227"/>
      <c r="CT535" s="437">
        <f t="shared" si="2443"/>
        <v>0</v>
      </c>
      <c r="CU535" s="437">
        <f t="shared" si="2444"/>
        <v>0</v>
      </c>
      <c r="CV535" s="437">
        <f t="shared" si="2509"/>
        <v>0</v>
      </c>
      <c r="CW535" s="437">
        <f t="shared" si="2445"/>
        <v>0</v>
      </c>
      <c r="CX535" s="437">
        <f t="shared" si="2520"/>
        <v>0</v>
      </c>
      <c r="CY535" s="437">
        <f t="shared" si="2447"/>
        <v>0</v>
      </c>
      <c r="CZ535" s="437">
        <f t="shared" si="2609"/>
        <v>0</v>
      </c>
      <c r="DA535" s="437">
        <f t="shared" si="2449"/>
        <v>0</v>
      </c>
      <c r="DB535" s="437"/>
      <c r="DC535" s="437">
        <f t="shared" si="2610"/>
        <v>0</v>
      </c>
      <c r="DD535" s="437">
        <f t="shared" si="2479"/>
        <v>0</v>
      </c>
      <c r="DE535" s="437">
        <f t="shared" si="2618"/>
        <v>0</v>
      </c>
      <c r="DF535" s="437">
        <f>IF(AG535="nd",+AF535,+AF535+AG535)</f>
        <v>0</v>
      </c>
      <c r="DG535" s="496">
        <f t="shared" si="2536"/>
        <v>0</v>
      </c>
      <c r="DH535" s="496">
        <f t="shared" si="2481"/>
        <v>0</v>
      </c>
      <c r="DI535" s="496">
        <f t="shared" si="2537"/>
        <v>0</v>
      </c>
      <c r="DJ535" s="496">
        <f>IF(AP535="nd",+AO535,+AO535+AP535)</f>
        <v>0</v>
      </c>
      <c r="DK535" s="437">
        <f t="shared" si="2561"/>
        <v>0</v>
      </c>
      <c r="DL535" s="633"/>
      <c r="DM535" s="633"/>
      <c r="DO535" s="447" t="e">
        <f t="shared" si="2364"/>
        <v>#VALUE!</v>
      </c>
      <c r="DP535" s="447" t="e">
        <f t="shared" si="2365"/>
        <v>#VALUE!</v>
      </c>
      <c r="DQ535" s="447" t="e">
        <f t="shared" si="2366"/>
        <v>#VALUE!</v>
      </c>
      <c r="DR535" s="447" t="e">
        <f t="shared" si="2367"/>
        <v>#VALUE!</v>
      </c>
      <c r="DS535" s="447" t="e">
        <f t="shared" si="2368"/>
        <v>#VALUE!</v>
      </c>
      <c r="DT535" s="447" t="e">
        <f t="shared" si="2369"/>
        <v>#VALUE!</v>
      </c>
      <c r="DU535" s="447" t="e">
        <f t="shared" si="2370"/>
        <v>#VALUE!</v>
      </c>
      <c r="DV535" s="447" t="e">
        <f t="shared" si="2371"/>
        <v>#VALUE!</v>
      </c>
      <c r="DW535" s="447" t="e">
        <f t="shared" si="2372"/>
        <v>#VALUE!</v>
      </c>
      <c r="DX535" s="447" t="e">
        <f t="shared" si="2373"/>
        <v>#VALUE!</v>
      </c>
      <c r="DY535" s="447" t="e">
        <f t="shared" si="2374"/>
        <v>#REF!</v>
      </c>
      <c r="DZ535" s="447" t="e">
        <f t="shared" si="2375"/>
        <v>#VALUE!</v>
      </c>
      <c r="EA535" s="447" t="e">
        <f t="shared" si="2376"/>
        <v>#VALUE!</v>
      </c>
      <c r="EB535" s="447" t="e">
        <f t="shared" si="2377"/>
        <v>#REF!</v>
      </c>
      <c r="EC535" s="447" t="e">
        <f t="shared" si="2378"/>
        <v>#VALUE!</v>
      </c>
      <c r="ED535" s="447" t="e">
        <f t="shared" si="2379"/>
        <v>#VALUE!</v>
      </c>
      <c r="EE535" s="240" t="e">
        <f t="shared" si="2380"/>
        <v>#VALUE!</v>
      </c>
    </row>
    <row r="536" spans="1:135" ht="16.5">
      <c r="A536" s="51" t="s">
        <v>1227</v>
      </c>
      <c r="B536" s="216" t="s">
        <v>31</v>
      </c>
      <c r="D536" s="216" t="s">
        <v>1099</v>
      </c>
      <c r="E536" s="216" t="s">
        <v>1042</v>
      </c>
      <c r="F536" s="216" t="s">
        <v>1103</v>
      </c>
      <c r="G536" s="411" t="s">
        <v>1385</v>
      </c>
      <c r="H536" s="226">
        <v>0</v>
      </c>
      <c r="I536" s="226">
        <v>0</v>
      </c>
      <c r="J536" s="523">
        <v>0</v>
      </c>
      <c r="K536" s="524">
        <v>0</v>
      </c>
      <c r="L536" s="226">
        <v>0</v>
      </c>
      <c r="M536" s="524">
        <v>0</v>
      </c>
      <c r="N536" s="529">
        <f t="shared" si="2599"/>
        <v>0</v>
      </c>
      <c r="O536" s="530" t="s">
        <v>1823</v>
      </c>
      <c r="P536" s="239">
        <f t="shared" si="2552"/>
        <v>0</v>
      </c>
      <c r="Q536" s="252" t="s">
        <v>1823</v>
      </c>
      <c r="R536" s="225">
        <v>0</v>
      </c>
      <c r="S536" s="227">
        <v>0</v>
      </c>
      <c r="T536" s="241">
        <f t="shared" si="2600"/>
        <v>0</v>
      </c>
      <c r="U536" s="252" t="s">
        <v>1823</v>
      </c>
      <c r="V536" s="225">
        <v>0</v>
      </c>
      <c r="W536" s="227">
        <v>0</v>
      </c>
      <c r="X536" s="10">
        <v>0</v>
      </c>
      <c r="Y536" s="227">
        <v>0</v>
      </c>
      <c r="Z536" s="241">
        <f t="shared" si="2601"/>
        <v>0</v>
      </c>
      <c r="AA536" s="252" t="s">
        <v>1823</v>
      </c>
      <c r="AB536" s="225">
        <v>0</v>
      </c>
      <c r="AC536" s="264">
        <v>0</v>
      </c>
      <c r="AD536" s="263">
        <v>0</v>
      </c>
      <c r="AE536" s="264">
        <v>0</v>
      </c>
      <c r="AF536" s="571" t="s">
        <v>1823</v>
      </c>
      <c r="AG536" s="563">
        <f>+AI536</f>
        <v>1</v>
      </c>
      <c r="AH536" s="225">
        <v>0</v>
      </c>
      <c r="AI536" s="4">
        <v>1</v>
      </c>
      <c r="AJ536" s="354"/>
      <c r="AK536" s="225">
        <v>0</v>
      </c>
      <c r="AL536" s="226">
        <v>1</v>
      </c>
      <c r="AM536" s="225">
        <v>0</v>
      </c>
      <c r="AN536" s="227">
        <v>1</v>
      </c>
      <c r="AO536" s="720" t="s">
        <v>1823</v>
      </c>
      <c r="AP536" s="567">
        <f>+AN536</f>
        <v>1</v>
      </c>
      <c r="AQ536" s="337">
        <v>0</v>
      </c>
      <c r="AR536" s="338">
        <v>0</v>
      </c>
      <c r="AS536" s="308">
        <v>0</v>
      </c>
      <c r="AT536" s="259" t="s">
        <v>1823</v>
      </c>
      <c r="AU536" s="337">
        <v>0</v>
      </c>
      <c r="AV536" s="338">
        <v>0</v>
      </c>
      <c r="AW536" s="241">
        <f t="shared" ref="AW536" si="2633">+AY536</f>
        <v>0</v>
      </c>
      <c r="AX536" s="242" t="s">
        <v>1823</v>
      </c>
      <c r="AY536" s="241">
        <f t="shared" ref="AY536" si="2634">+BA536</f>
        <v>0</v>
      </c>
      <c r="AZ536" s="242" t="s">
        <v>1823</v>
      </c>
      <c r="BA536" s="241">
        <f t="shared" ref="BA536" si="2635">+BC536</f>
        <v>0</v>
      </c>
      <c r="BB536" s="242" t="s">
        <v>1823</v>
      </c>
      <c r="BC536" s="241">
        <f t="shared" ref="BC536" si="2636">+BE536</f>
        <v>0</v>
      </c>
      <c r="BD536" s="242" t="s">
        <v>1823</v>
      </c>
      <c r="BE536" s="241">
        <f t="shared" si="2588"/>
        <v>0</v>
      </c>
      <c r="BF536" s="242" t="s">
        <v>1823</v>
      </c>
      <c r="BG536" s="337">
        <v>0</v>
      </c>
      <c r="BH536" s="337">
        <v>0</v>
      </c>
      <c r="BI536" s="241">
        <f t="shared" ref="BI536" si="2637">+BK536</f>
        <v>0</v>
      </c>
      <c r="BJ536" s="242" t="s">
        <v>1823</v>
      </c>
      <c r="BK536" s="241">
        <f t="shared" ref="BK536" si="2638">+BM536</f>
        <v>0</v>
      </c>
      <c r="BL536" s="242" t="s">
        <v>1823</v>
      </c>
      <c r="BM536" s="241">
        <f t="shared" ref="BM536" si="2639">+BO536</f>
        <v>0</v>
      </c>
      <c r="BN536" s="242" t="s">
        <v>1823</v>
      </c>
      <c r="BO536" s="356"/>
      <c r="BP536" s="324"/>
      <c r="BQ536" s="325"/>
      <c r="BR536" s="324"/>
      <c r="BS536" s="325"/>
      <c r="BT536" s="324"/>
      <c r="BU536" s="325"/>
      <c r="BV536" s="324"/>
      <c r="BW536" s="325"/>
      <c r="BX536" s="324"/>
      <c r="BY536" s="325"/>
      <c r="BZ536" s="324"/>
      <c r="CA536" s="325"/>
      <c r="CB536" s="334" t="s">
        <v>712</v>
      </c>
      <c r="CC536" s="261" t="s">
        <v>812</v>
      </c>
      <c r="CE536" s="226"/>
      <c r="CF536" s="227"/>
      <c r="CT536" s="437">
        <f t="shared" si="2443"/>
        <v>0</v>
      </c>
      <c r="CU536" s="437">
        <f t="shared" ref="CU536:CU567" si="2640">IF(K536="nd",+J536,+J536+K536)</f>
        <v>0</v>
      </c>
      <c r="CV536" s="437">
        <f t="shared" si="2509"/>
        <v>0</v>
      </c>
      <c r="CW536" s="437">
        <f t="shared" si="2445"/>
        <v>0</v>
      </c>
      <c r="CX536" s="437">
        <f t="shared" si="2520"/>
        <v>0</v>
      </c>
      <c r="CY536" s="437">
        <f t="shared" ref="CY536:CY567" si="2641">IF(S536="nd",+R536,+R536+S536)</f>
        <v>0</v>
      </c>
      <c r="CZ536" s="437">
        <f t="shared" si="2609"/>
        <v>0</v>
      </c>
      <c r="DA536" s="437">
        <f t="shared" ref="DA536:DA567" si="2642">IF(W536="nd",+V536,+V536+W536)</f>
        <v>0</v>
      </c>
      <c r="DB536" s="437">
        <f t="shared" ref="DB536:DB567" si="2643">IF(Y536="nd",+X536,+X536+Y536)</f>
        <v>0</v>
      </c>
      <c r="DC536" s="437">
        <f t="shared" si="2610"/>
        <v>0</v>
      </c>
      <c r="DD536" s="437">
        <f t="shared" si="2479"/>
        <v>0</v>
      </c>
      <c r="DE536" s="437">
        <f t="shared" si="2618"/>
        <v>0</v>
      </c>
      <c r="DF536" s="437" t="e">
        <f>IF(AG536="nd",+AF536,+AF536+AG536)</f>
        <v>#VALUE!</v>
      </c>
      <c r="DG536" s="496">
        <f t="shared" si="2536"/>
        <v>1</v>
      </c>
      <c r="DH536" s="496">
        <f t="shared" si="2481"/>
        <v>1</v>
      </c>
      <c r="DI536" s="496">
        <f t="shared" si="2537"/>
        <v>1</v>
      </c>
      <c r="DJ536" s="496">
        <f>+AP536</f>
        <v>1</v>
      </c>
      <c r="DK536" s="437">
        <f t="shared" si="2561"/>
        <v>0</v>
      </c>
      <c r="DL536" s="633"/>
      <c r="DM536" s="633"/>
      <c r="DO536" s="447" t="e">
        <f t="shared" si="2364"/>
        <v>#VALUE!</v>
      </c>
      <c r="DP536" s="447" t="e">
        <f t="shared" si="2365"/>
        <v>#VALUE!</v>
      </c>
      <c r="DQ536" s="447" t="e">
        <f t="shared" si="2366"/>
        <v>#VALUE!</v>
      </c>
      <c r="DR536" s="447" t="e">
        <f t="shared" si="2367"/>
        <v>#VALUE!</v>
      </c>
      <c r="DS536" s="447" t="e">
        <f t="shared" si="2368"/>
        <v>#VALUE!</v>
      </c>
      <c r="DT536" s="447" t="e">
        <f t="shared" si="2369"/>
        <v>#VALUE!</v>
      </c>
      <c r="DU536" s="447" t="e">
        <f t="shared" si="2370"/>
        <v>#VALUE!</v>
      </c>
      <c r="DV536" s="447" t="e">
        <f t="shared" si="2371"/>
        <v>#VALUE!</v>
      </c>
      <c r="DW536" s="447" t="e">
        <f t="shared" si="2372"/>
        <v>#VALUE!</v>
      </c>
      <c r="DX536" s="447" t="e">
        <f t="shared" si="2373"/>
        <v>#VALUE!</v>
      </c>
      <c r="DY536" s="447" t="e">
        <f t="shared" si="2374"/>
        <v>#REF!</v>
      </c>
      <c r="DZ536" s="447" t="e">
        <f t="shared" si="2375"/>
        <v>#VALUE!</v>
      </c>
      <c r="EA536" s="447" t="e">
        <f t="shared" si="2376"/>
        <v>#VALUE!</v>
      </c>
      <c r="EB536" s="447" t="e">
        <f t="shared" si="2377"/>
        <v>#REF!</v>
      </c>
      <c r="EC536" s="447" t="e">
        <f t="shared" si="2378"/>
        <v>#VALUE!</v>
      </c>
      <c r="ED536" s="447" t="e">
        <f t="shared" si="2379"/>
        <v>#VALUE!</v>
      </c>
      <c r="EE536" s="240" t="e">
        <f t="shared" si="2380"/>
        <v>#VALUE!</v>
      </c>
    </row>
    <row r="537" spans="1:135" ht="16.5">
      <c r="A537" s="51" t="s">
        <v>1232</v>
      </c>
      <c r="B537" s="216" t="s">
        <v>31</v>
      </c>
      <c r="D537" s="216" t="s">
        <v>1099</v>
      </c>
      <c r="E537" s="216" t="s">
        <v>1042</v>
      </c>
      <c r="F537" s="216" t="s">
        <v>1103</v>
      </c>
      <c r="G537" s="411" t="s">
        <v>1386</v>
      </c>
      <c r="H537" s="226">
        <v>0</v>
      </c>
      <c r="I537" s="226">
        <v>0</v>
      </c>
      <c r="J537" s="523">
        <v>0</v>
      </c>
      <c r="K537" s="524">
        <v>0</v>
      </c>
      <c r="L537" s="226">
        <v>0</v>
      </c>
      <c r="M537" s="226">
        <v>0</v>
      </c>
      <c r="N537" s="529">
        <f t="shared" si="2599"/>
        <v>0</v>
      </c>
      <c r="O537" s="530" t="s">
        <v>1823</v>
      </c>
      <c r="P537" s="239">
        <f t="shared" si="2552"/>
        <v>0</v>
      </c>
      <c r="Q537" s="252" t="s">
        <v>1823</v>
      </c>
      <c r="R537" s="225">
        <v>0</v>
      </c>
      <c r="S537" s="227">
        <v>0</v>
      </c>
      <c r="T537" s="241">
        <f t="shared" si="2600"/>
        <v>0</v>
      </c>
      <c r="U537" s="252" t="s">
        <v>1823</v>
      </c>
      <c r="V537" s="225">
        <v>0</v>
      </c>
      <c r="W537" s="227">
        <v>0</v>
      </c>
      <c r="X537" s="10">
        <v>0</v>
      </c>
      <c r="Y537" s="227">
        <v>0</v>
      </c>
      <c r="Z537" s="241">
        <f t="shared" si="2601"/>
        <v>0</v>
      </c>
      <c r="AA537" s="252" t="s">
        <v>1823</v>
      </c>
      <c r="AB537" s="3">
        <v>0</v>
      </c>
      <c r="AC537" s="129">
        <v>0</v>
      </c>
      <c r="AD537" s="108">
        <v>0</v>
      </c>
      <c r="AE537" s="129">
        <v>1</v>
      </c>
      <c r="AF537" s="571" t="s">
        <v>1823</v>
      </c>
      <c r="AG537" s="563">
        <f>+AI537</f>
        <v>3</v>
      </c>
      <c r="AH537" s="165">
        <v>0</v>
      </c>
      <c r="AI537" s="425">
        <v>3</v>
      </c>
      <c r="AJ537" s="354"/>
      <c r="AK537" s="225">
        <v>0</v>
      </c>
      <c r="AL537" s="226">
        <v>1</v>
      </c>
      <c r="AM537" s="225">
        <v>0</v>
      </c>
      <c r="AN537" s="227">
        <v>1</v>
      </c>
      <c r="AO537" s="380" t="s">
        <v>1823</v>
      </c>
      <c r="AP537" s="328">
        <f>+AN537</f>
        <v>1</v>
      </c>
      <c r="AQ537" s="337">
        <v>0</v>
      </c>
      <c r="AR537" s="338">
        <v>2</v>
      </c>
      <c r="AS537" s="381" t="s">
        <v>1823</v>
      </c>
      <c r="AT537" s="328">
        <f>+AV537</f>
        <v>2</v>
      </c>
      <c r="AU537" s="337">
        <v>0</v>
      </c>
      <c r="AV537" s="338">
        <v>2</v>
      </c>
      <c r="AW537" s="381" t="s">
        <v>1823</v>
      </c>
      <c r="AX537" s="328">
        <f t="shared" ref="AX537" si="2644">+AZ537</f>
        <v>2</v>
      </c>
      <c r="AY537" s="381" t="s">
        <v>1823</v>
      </c>
      <c r="AZ537" s="328">
        <f t="shared" ref="AZ537" si="2645">+BB537</f>
        <v>2</v>
      </c>
      <c r="BA537" s="381" t="s">
        <v>1823</v>
      </c>
      <c r="BB537" s="328">
        <f t="shared" ref="BB537" si="2646">+BD537</f>
        <v>2</v>
      </c>
      <c r="BC537" s="381" t="s">
        <v>1823</v>
      </c>
      <c r="BD537" s="328">
        <f t="shared" ref="BD537" si="2647">+BF537</f>
        <v>2</v>
      </c>
      <c r="BE537" s="381" t="s">
        <v>1823</v>
      </c>
      <c r="BF537" s="328">
        <f t="shared" ref="BF537" si="2648">+BH537</f>
        <v>2</v>
      </c>
      <c r="BG537" s="337">
        <v>0</v>
      </c>
      <c r="BH537" s="337">
        <v>2</v>
      </c>
      <c r="BI537" s="381" t="s">
        <v>1823</v>
      </c>
      <c r="BJ537" s="328">
        <f>+BH537</f>
        <v>2</v>
      </c>
      <c r="BK537" s="381" t="s">
        <v>1823</v>
      </c>
      <c r="BL537" s="328">
        <f>+BJ537</f>
        <v>2</v>
      </c>
      <c r="BM537" s="381" t="s">
        <v>1823</v>
      </c>
      <c r="BN537" s="328">
        <f>+BL537</f>
        <v>2</v>
      </c>
      <c r="BO537" s="356"/>
      <c r="BP537" s="324"/>
      <c r="BQ537" s="325"/>
      <c r="BR537" s="324"/>
      <c r="BS537" s="325"/>
      <c r="BT537" s="324"/>
      <c r="BU537" s="325"/>
      <c r="BV537" s="324"/>
      <c r="BW537" s="325"/>
      <c r="BX537" s="324"/>
      <c r="BY537" s="325"/>
      <c r="BZ537" s="324"/>
      <c r="CA537" s="325"/>
      <c r="CB537" s="334" t="s">
        <v>712</v>
      </c>
      <c r="CC537" s="261" t="s">
        <v>812</v>
      </c>
      <c r="CE537" s="226"/>
      <c r="CF537" s="227"/>
      <c r="CT537" s="437">
        <f t="shared" si="2443"/>
        <v>0</v>
      </c>
      <c r="CU537" s="437">
        <f t="shared" si="2640"/>
        <v>0</v>
      </c>
      <c r="CV537" s="437">
        <f t="shared" si="2509"/>
        <v>0</v>
      </c>
      <c r="CW537" s="437">
        <f t="shared" si="2445"/>
        <v>0</v>
      </c>
      <c r="CX537" s="437">
        <f t="shared" si="2520"/>
        <v>0</v>
      </c>
      <c r="CY537" s="437">
        <f t="shared" si="2641"/>
        <v>0</v>
      </c>
      <c r="CZ537" s="437">
        <f t="shared" si="2609"/>
        <v>0</v>
      </c>
      <c r="DA537" s="437">
        <f t="shared" si="2642"/>
        <v>0</v>
      </c>
      <c r="DB537" s="437">
        <f t="shared" si="2643"/>
        <v>0</v>
      </c>
      <c r="DC537" s="437">
        <f t="shared" si="2610"/>
        <v>0</v>
      </c>
      <c r="DD537" s="437">
        <f t="shared" si="2479"/>
        <v>0</v>
      </c>
      <c r="DE537" s="437">
        <f t="shared" si="2618"/>
        <v>1</v>
      </c>
      <c r="DF537" s="437">
        <f>+AG537</f>
        <v>3</v>
      </c>
      <c r="DG537" s="496">
        <f t="shared" si="2536"/>
        <v>3</v>
      </c>
      <c r="DH537" s="496">
        <f t="shared" si="2481"/>
        <v>1</v>
      </c>
      <c r="DI537" s="496">
        <f t="shared" si="2537"/>
        <v>1</v>
      </c>
      <c r="DJ537" s="496">
        <f>+AP537</f>
        <v>1</v>
      </c>
      <c r="DK537" s="437">
        <f t="shared" si="2561"/>
        <v>2</v>
      </c>
      <c r="DL537" s="633"/>
      <c r="DM537" s="633"/>
      <c r="DO537" s="447" t="e">
        <f t="shared" si="2364"/>
        <v>#VALUE!</v>
      </c>
      <c r="DP537" s="447" t="e">
        <f t="shared" si="2365"/>
        <v>#VALUE!</v>
      </c>
      <c r="DQ537" s="447" t="e">
        <f t="shared" si="2366"/>
        <v>#VALUE!</v>
      </c>
      <c r="DR537" s="447" t="e">
        <f t="shared" si="2367"/>
        <v>#VALUE!</v>
      </c>
      <c r="DS537" s="447" t="e">
        <f t="shared" si="2368"/>
        <v>#VALUE!</v>
      </c>
      <c r="DT537" s="447" t="e">
        <f t="shared" si="2369"/>
        <v>#VALUE!</v>
      </c>
      <c r="DU537" s="447" t="e">
        <f t="shared" si="2370"/>
        <v>#VALUE!</v>
      </c>
      <c r="DV537" s="447" t="e">
        <f t="shared" si="2371"/>
        <v>#VALUE!</v>
      </c>
      <c r="DW537" s="447" t="e">
        <f t="shared" si="2372"/>
        <v>#VALUE!</v>
      </c>
      <c r="DX537" s="447" t="e">
        <f t="shared" si="2373"/>
        <v>#VALUE!</v>
      </c>
      <c r="DY537" s="447" t="e">
        <f t="shared" si="2374"/>
        <v>#REF!</v>
      </c>
      <c r="DZ537" s="447" t="e">
        <f t="shared" si="2375"/>
        <v>#VALUE!</v>
      </c>
      <c r="EA537" s="447" t="e">
        <f t="shared" si="2376"/>
        <v>#VALUE!</v>
      </c>
      <c r="EB537" s="447" t="e">
        <f t="shared" si="2377"/>
        <v>#REF!</v>
      </c>
      <c r="EC537" s="447" t="e">
        <f t="shared" si="2378"/>
        <v>#VALUE!</v>
      </c>
      <c r="ED537" s="447" t="e">
        <f t="shared" si="2379"/>
        <v>#VALUE!</v>
      </c>
      <c r="EE537" s="240" t="e">
        <f t="shared" si="2380"/>
        <v>#VALUE!</v>
      </c>
    </row>
    <row r="538" spans="1:135" ht="16.5">
      <c r="A538" s="51" t="s">
        <v>1227</v>
      </c>
      <c r="B538" s="216" t="s">
        <v>31</v>
      </c>
      <c r="D538" s="216" t="s">
        <v>1099</v>
      </c>
      <c r="E538" s="216" t="s">
        <v>1042</v>
      </c>
      <c r="F538" s="216" t="s">
        <v>1103</v>
      </c>
      <c r="G538" s="411" t="s">
        <v>1387</v>
      </c>
      <c r="H538" s="226">
        <v>0</v>
      </c>
      <c r="I538" s="226">
        <v>0</v>
      </c>
      <c r="J538" s="523">
        <v>0</v>
      </c>
      <c r="K538" s="524">
        <v>0</v>
      </c>
      <c r="L538" s="226">
        <v>0</v>
      </c>
      <c r="M538" s="226">
        <v>0</v>
      </c>
      <c r="N538" s="529">
        <f t="shared" si="2599"/>
        <v>0</v>
      </c>
      <c r="O538" s="530" t="s">
        <v>1823</v>
      </c>
      <c r="P538" s="239">
        <f t="shared" si="2552"/>
        <v>0</v>
      </c>
      <c r="Q538" s="252" t="s">
        <v>1823</v>
      </c>
      <c r="R538" s="225">
        <v>0</v>
      </c>
      <c r="S538" s="227">
        <v>0</v>
      </c>
      <c r="T538" s="241">
        <f t="shared" si="2600"/>
        <v>0</v>
      </c>
      <c r="U538" s="252" t="s">
        <v>1823</v>
      </c>
      <c r="V538" s="225">
        <v>0</v>
      </c>
      <c r="W538" s="227">
        <v>0</v>
      </c>
      <c r="X538" s="10">
        <v>0</v>
      </c>
      <c r="Y538" s="227">
        <v>0</v>
      </c>
      <c r="Z538" s="241">
        <f t="shared" si="2601"/>
        <v>0</v>
      </c>
      <c r="AA538" s="252" t="s">
        <v>1823</v>
      </c>
      <c r="AB538" s="3">
        <v>0</v>
      </c>
      <c r="AC538" s="129">
        <v>0</v>
      </c>
      <c r="AD538" s="108">
        <v>0</v>
      </c>
      <c r="AE538" s="129">
        <v>0</v>
      </c>
      <c r="AF538" s="571" t="s">
        <v>1823</v>
      </c>
      <c r="AG538" s="563">
        <f>+AI538</f>
        <v>1</v>
      </c>
      <c r="AH538" s="225">
        <v>0</v>
      </c>
      <c r="AI538" s="4">
        <v>1</v>
      </c>
      <c r="AJ538" s="354"/>
      <c r="AK538" s="225">
        <v>0</v>
      </c>
      <c r="AL538" s="226">
        <v>2</v>
      </c>
      <c r="AM538" s="225">
        <v>0</v>
      </c>
      <c r="AN538" s="227">
        <v>2</v>
      </c>
      <c r="AO538" s="380" t="s">
        <v>1823</v>
      </c>
      <c r="AP538" s="328">
        <f>+AN538</f>
        <v>2</v>
      </c>
      <c r="AQ538" s="337">
        <v>0</v>
      </c>
      <c r="AR538" s="338">
        <v>2</v>
      </c>
      <c r="AS538" s="381" t="s">
        <v>1823</v>
      </c>
      <c r="AT538" s="328">
        <f t="shared" ref="AT538:AT539" si="2649">+AV538</f>
        <v>2</v>
      </c>
      <c r="AU538" s="337">
        <v>0</v>
      </c>
      <c r="AV538" s="338">
        <v>2</v>
      </c>
      <c r="AW538" s="381" t="s">
        <v>1823</v>
      </c>
      <c r="AX538" s="328">
        <f t="shared" ref="AX538" si="2650">+AZ538</f>
        <v>2</v>
      </c>
      <c r="AY538" s="381" t="s">
        <v>1823</v>
      </c>
      <c r="AZ538" s="328">
        <f t="shared" ref="AZ538" si="2651">+BB538</f>
        <v>2</v>
      </c>
      <c r="BA538" s="381" t="s">
        <v>1823</v>
      </c>
      <c r="BB538" s="328">
        <f t="shared" ref="BB538" si="2652">+BD538</f>
        <v>2</v>
      </c>
      <c r="BC538" s="381" t="s">
        <v>1823</v>
      </c>
      <c r="BD538" s="328">
        <f t="shared" ref="BD538" si="2653">+BF538</f>
        <v>2</v>
      </c>
      <c r="BE538" s="381" t="s">
        <v>1823</v>
      </c>
      <c r="BF538" s="328">
        <f t="shared" ref="BF538" si="2654">+BH538</f>
        <v>2</v>
      </c>
      <c r="BG538" s="337">
        <v>0</v>
      </c>
      <c r="BH538" s="337">
        <v>2</v>
      </c>
      <c r="BI538" s="381" t="s">
        <v>1823</v>
      </c>
      <c r="BJ538" s="328">
        <f>+BH538</f>
        <v>2</v>
      </c>
      <c r="BK538" s="381" t="s">
        <v>1823</v>
      </c>
      <c r="BL538" s="328">
        <f>+BJ538</f>
        <v>2</v>
      </c>
      <c r="BM538" s="381" t="s">
        <v>1823</v>
      </c>
      <c r="BN538" s="328">
        <f>+BL538</f>
        <v>2</v>
      </c>
      <c r="BO538" s="356"/>
      <c r="BP538" s="324"/>
      <c r="BQ538" s="325"/>
      <c r="BR538" s="324"/>
      <c r="BS538" s="325"/>
      <c r="BT538" s="324"/>
      <c r="BU538" s="325"/>
      <c r="BV538" s="324"/>
      <c r="BW538" s="325"/>
      <c r="BX538" s="324"/>
      <c r="BY538" s="325"/>
      <c r="BZ538" s="324"/>
      <c r="CA538" s="325"/>
      <c r="CB538" s="334" t="s">
        <v>712</v>
      </c>
      <c r="CC538" s="261"/>
      <c r="CE538" s="226"/>
      <c r="CF538" s="227"/>
      <c r="CT538" s="437">
        <f t="shared" si="2443"/>
        <v>0</v>
      </c>
      <c r="CU538" s="437">
        <f t="shared" si="2640"/>
        <v>0</v>
      </c>
      <c r="CV538" s="437">
        <f t="shared" si="2509"/>
        <v>0</v>
      </c>
      <c r="CW538" s="437">
        <f t="shared" si="2445"/>
        <v>0</v>
      </c>
      <c r="CX538" s="437">
        <f t="shared" si="2520"/>
        <v>0</v>
      </c>
      <c r="CY538" s="437">
        <f t="shared" si="2641"/>
        <v>0</v>
      </c>
      <c r="CZ538" s="437">
        <f t="shared" si="2609"/>
        <v>0</v>
      </c>
      <c r="DA538" s="437">
        <f t="shared" si="2642"/>
        <v>0</v>
      </c>
      <c r="DB538" s="437">
        <f t="shared" si="2643"/>
        <v>0</v>
      </c>
      <c r="DC538" s="437">
        <f t="shared" si="2610"/>
        <v>0</v>
      </c>
      <c r="DD538" s="437">
        <f t="shared" si="2479"/>
        <v>0</v>
      </c>
      <c r="DE538" s="437">
        <f t="shared" si="2618"/>
        <v>0</v>
      </c>
      <c r="DF538" s="437" t="e">
        <f t="shared" ref="DF538:DF545" si="2655">IF(AG538="nd",+AF538,+AF538+AG538)</f>
        <v>#VALUE!</v>
      </c>
      <c r="DG538" s="496">
        <f t="shared" si="2536"/>
        <v>1</v>
      </c>
      <c r="DH538" s="496">
        <f t="shared" si="2481"/>
        <v>2</v>
      </c>
      <c r="DI538" s="496">
        <f t="shared" si="2537"/>
        <v>2</v>
      </c>
      <c r="DJ538" s="496">
        <f>+AP538</f>
        <v>2</v>
      </c>
      <c r="DK538" s="437">
        <f t="shared" si="2561"/>
        <v>2</v>
      </c>
      <c r="DL538" s="633"/>
      <c r="DM538" s="633"/>
      <c r="DO538" s="447" t="e">
        <f t="shared" si="2364"/>
        <v>#VALUE!</v>
      </c>
      <c r="DP538" s="447" t="e">
        <f t="shared" si="2365"/>
        <v>#VALUE!</v>
      </c>
      <c r="DQ538" s="447" t="e">
        <f t="shared" si="2366"/>
        <v>#VALUE!</v>
      </c>
      <c r="DR538" s="447" t="e">
        <f t="shared" si="2367"/>
        <v>#VALUE!</v>
      </c>
      <c r="DS538" s="447" t="e">
        <f t="shared" si="2368"/>
        <v>#VALUE!</v>
      </c>
      <c r="DT538" s="447" t="e">
        <f t="shared" si="2369"/>
        <v>#VALUE!</v>
      </c>
      <c r="DU538" s="447" t="e">
        <f t="shared" si="2370"/>
        <v>#VALUE!</v>
      </c>
      <c r="DV538" s="447" t="e">
        <f t="shared" si="2371"/>
        <v>#VALUE!</v>
      </c>
      <c r="DW538" s="447" t="e">
        <f t="shared" si="2372"/>
        <v>#VALUE!</v>
      </c>
      <c r="DX538" s="447" t="e">
        <f t="shared" si="2373"/>
        <v>#VALUE!</v>
      </c>
      <c r="DY538" s="447" t="e">
        <f t="shared" si="2374"/>
        <v>#REF!</v>
      </c>
      <c r="DZ538" s="447" t="e">
        <f t="shared" si="2375"/>
        <v>#VALUE!</v>
      </c>
      <c r="EA538" s="447" t="e">
        <f t="shared" si="2376"/>
        <v>#VALUE!</v>
      </c>
      <c r="EB538" s="447" t="e">
        <f t="shared" si="2377"/>
        <v>#REF!</v>
      </c>
      <c r="EC538" s="447" t="e">
        <f t="shared" si="2378"/>
        <v>#VALUE!</v>
      </c>
      <c r="ED538" s="447" t="e">
        <f t="shared" si="2379"/>
        <v>#VALUE!</v>
      </c>
      <c r="EE538" s="240" t="e">
        <f t="shared" si="2380"/>
        <v>#VALUE!</v>
      </c>
    </row>
    <row r="539" spans="1:135" ht="16.5">
      <c r="A539" s="51" t="s">
        <v>1227</v>
      </c>
      <c r="B539" s="216" t="s">
        <v>31</v>
      </c>
      <c r="D539" s="216" t="s">
        <v>1099</v>
      </c>
      <c r="E539" s="216" t="s">
        <v>1042</v>
      </c>
      <c r="F539" s="216" t="s">
        <v>1103</v>
      </c>
      <c r="G539" s="411" t="s">
        <v>1388</v>
      </c>
      <c r="H539" s="226">
        <v>0</v>
      </c>
      <c r="I539" s="226">
        <v>0</v>
      </c>
      <c r="J539" s="523">
        <v>0</v>
      </c>
      <c r="K539" s="524">
        <v>0</v>
      </c>
      <c r="L539" s="226">
        <v>0</v>
      </c>
      <c r="M539" s="226">
        <v>0</v>
      </c>
      <c r="N539" s="529">
        <f t="shared" si="2599"/>
        <v>0</v>
      </c>
      <c r="O539" s="530" t="s">
        <v>1823</v>
      </c>
      <c r="P539" s="239">
        <f t="shared" si="2552"/>
        <v>0</v>
      </c>
      <c r="Q539" s="252" t="s">
        <v>1823</v>
      </c>
      <c r="R539" s="225">
        <v>0</v>
      </c>
      <c r="S539" s="227">
        <v>0</v>
      </c>
      <c r="T539" s="241">
        <f t="shared" si="2600"/>
        <v>0</v>
      </c>
      <c r="U539" s="252" t="s">
        <v>1823</v>
      </c>
      <c r="V539" s="225">
        <v>0</v>
      </c>
      <c r="W539" s="227">
        <v>0</v>
      </c>
      <c r="X539" s="10">
        <v>0</v>
      </c>
      <c r="Y539" s="227">
        <v>0</v>
      </c>
      <c r="Z539" s="241">
        <f t="shared" si="2601"/>
        <v>0</v>
      </c>
      <c r="AA539" s="252" t="s">
        <v>1823</v>
      </c>
      <c r="AB539" s="3">
        <v>0</v>
      </c>
      <c r="AC539" s="129">
        <v>0</v>
      </c>
      <c r="AD539" s="108">
        <v>0</v>
      </c>
      <c r="AE539" s="129">
        <v>0</v>
      </c>
      <c r="AF539" s="241">
        <f>+AH539</f>
        <v>0</v>
      </c>
      <c r="AG539" s="252" t="s">
        <v>1823</v>
      </c>
      <c r="AH539" s="3">
        <v>0</v>
      </c>
      <c r="AI539" s="4">
        <v>0</v>
      </c>
      <c r="AJ539" s="354"/>
      <c r="AK539" s="225">
        <v>0</v>
      </c>
      <c r="AL539" s="226">
        <v>0</v>
      </c>
      <c r="AM539" s="225">
        <v>0</v>
      </c>
      <c r="AN539" s="227">
        <v>1</v>
      </c>
      <c r="AO539" s="380" t="s">
        <v>1823</v>
      </c>
      <c r="AP539" s="328">
        <v>1</v>
      </c>
      <c r="AQ539" s="337">
        <v>0</v>
      </c>
      <c r="AR539" s="338">
        <v>1</v>
      </c>
      <c r="AS539" s="381" t="s">
        <v>1823</v>
      </c>
      <c r="AT539" s="328">
        <f t="shared" si="2649"/>
        <v>1</v>
      </c>
      <c r="AU539" s="337">
        <v>0</v>
      </c>
      <c r="AV539" s="338">
        <v>1</v>
      </c>
      <c r="AW539" s="381" t="s">
        <v>1823</v>
      </c>
      <c r="AX539" s="328">
        <f t="shared" ref="AX539" si="2656">+AZ539</f>
        <v>1</v>
      </c>
      <c r="AY539" s="381" t="s">
        <v>1823</v>
      </c>
      <c r="AZ539" s="328">
        <f t="shared" ref="AZ539" si="2657">+BB539</f>
        <v>1</v>
      </c>
      <c r="BA539" s="381" t="s">
        <v>1823</v>
      </c>
      <c r="BB539" s="328">
        <f t="shared" ref="BB539" si="2658">+BD539</f>
        <v>1</v>
      </c>
      <c r="BC539" s="381" t="s">
        <v>1823</v>
      </c>
      <c r="BD539" s="328">
        <f t="shared" ref="BD539" si="2659">+BF539</f>
        <v>1</v>
      </c>
      <c r="BE539" s="381" t="s">
        <v>1823</v>
      </c>
      <c r="BF539" s="328">
        <f t="shared" ref="BF539" si="2660">+BH539</f>
        <v>1</v>
      </c>
      <c r="BG539" s="337">
        <v>0</v>
      </c>
      <c r="BH539" s="337">
        <v>1</v>
      </c>
      <c r="BI539" s="381" t="s">
        <v>1823</v>
      </c>
      <c r="BJ539" s="328">
        <f>+BH539</f>
        <v>1</v>
      </c>
      <c r="BK539" s="381" t="s">
        <v>1823</v>
      </c>
      <c r="BL539" s="328">
        <f>+BJ539</f>
        <v>1</v>
      </c>
      <c r="BM539" s="381" t="s">
        <v>1823</v>
      </c>
      <c r="BN539" s="328">
        <f>+BL539</f>
        <v>1</v>
      </c>
      <c r="BO539" s="356"/>
      <c r="BP539" s="324"/>
      <c r="BQ539" s="325"/>
      <c r="BR539" s="324"/>
      <c r="BS539" s="325"/>
      <c r="BT539" s="324"/>
      <c r="BU539" s="325"/>
      <c r="BV539" s="324"/>
      <c r="BW539" s="325"/>
      <c r="BX539" s="324"/>
      <c r="BY539" s="325"/>
      <c r="BZ539" s="324"/>
      <c r="CA539" s="325"/>
      <c r="CB539" s="334" t="s">
        <v>712</v>
      </c>
      <c r="CC539" s="261"/>
      <c r="CE539" s="226"/>
      <c r="CF539" s="227"/>
      <c r="CT539" s="437">
        <f t="shared" si="2443"/>
        <v>0</v>
      </c>
      <c r="CU539" s="437">
        <f t="shared" si="2640"/>
        <v>0</v>
      </c>
      <c r="CV539" s="437">
        <f t="shared" si="2509"/>
        <v>0</v>
      </c>
      <c r="CW539" s="437">
        <f t="shared" si="2445"/>
        <v>0</v>
      </c>
      <c r="CX539" s="437">
        <f t="shared" si="2520"/>
        <v>0</v>
      </c>
      <c r="CY539" s="437">
        <f t="shared" si="2641"/>
        <v>0</v>
      </c>
      <c r="CZ539" s="437">
        <f t="shared" si="2609"/>
        <v>0</v>
      </c>
      <c r="DA539" s="437">
        <f t="shared" si="2642"/>
        <v>0</v>
      </c>
      <c r="DB539" s="437">
        <f t="shared" si="2643"/>
        <v>0</v>
      </c>
      <c r="DC539" s="437">
        <f t="shared" si="2610"/>
        <v>0</v>
      </c>
      <c r="DD539" s="437">
        <f t="shared" si="2479"/>
        <v>0</v>
      </c>
      <c r="DE539" s="437">
        <f t="shared" si="2618"/>
        <v>0</v>
      </c>
      <c r="DF539" s="437">
        <f t="shared" si="2655"/>
        <v>0</v>
      </c>
      <c r="DG539" s="496">
        <f t="shared" si="2536"/>
        <v>0</v>
      </c>
      <c r="DH539" s="496">
        <f t="shared" si="2481"/>
        <v>0</v>
      </c>
      <c r="DI539" s="496">
        <f t="shared" si="2537"/>
        <v>1</v>
      </c>
      <c r="DJ539" s="496">
        <f>+AP539</f>
        <v>1</v>
      </c>
      <c r="DK539" s="437">
        <f t="shared" si="2561"/>
        <v>1</v>
      </c>
      <c r="DL539" s="633"/>
      <c r="DM539" s="633"/>
      <c r="DO539" s="447" t="e">
        <f t="shared" si="2364"/>
        <v>#VALUE!</v>
      </c>
      <c r="DP539" s="447" t="e">
        <f t="shared" si="2365"/>
        <v>#VALUE!</v>
      </c>
      <c r="DQ539" s="447" t="e">
        <f t="shared" si="2366"/>
        <v>#VALUE!</v>
      </c>
      <c r="DR539" s="447" t="e">
        <f t="shared" si="2367"/>
        <v>#VALUE!</v>
      </c>
      <c r="DS539" s="447" t="e">
        <f t="shared" si="2368"/>
        <v>#VALUE!</v>
      </c>
      <c r="DT539" s="447" t="e">
        <f t="shared" si="2369"/>
        <v>#VALUE!</v>
      </c>
      <c r="DU539" s="447" t="e">
        <f t="shared" si="2370"/>
        <v>#VALUE!</v>
      </c>
      <c r="DV539" s="447" t="e">
        <f t="shared" si="2371"/>
        <v>#VALUE!</v>
      </c>
      <c r="DW539" s="447" t="e">
        <f t="shared" si="2372"/>
        <v>#VALUE!</v>
      </c>
      <c r="DX539" s="447" t="e">
        <f t="shared" si="2373"/>
        <v>#VALUE!</v>
      </c>
      <c r="DY539" s="447" t="e">
        <f t="shared" si="2374"/>
        <v>#REF!</v>
      </c>
      <c r="DZ539" s="447" t="e">
        <f t="shared" si="2375"/>
        <v>#VALUE!</v>
      </c>
      <c r="EA539" s="447" t="e">
        <f t="shared" si="2376"/>
        <v>#VALUE!</v>
      </c>
      <c r="EB539" s="447" t="e">
        <f t="shared" si="2377"/>
        <v>#REF!</v>
      </c>
      <c r="EC539" s="447" t="e">
        <f t="shared" si="2378"/>
        <v>#VALUE!</v>
      </c>
      <c r="ED539" s="447" t="e">
        <f t="shared" si="2379"/>
        <v>#VALUE!</v>
      </c>
      <c r="EE539" s="240" t="e">
        <f t="shared" si="2380"/>
        <v>#VALUE!</v>
      </c>
    </row>
    <row r="540" spans="1:135" ht="16.5">
      <c r="A540" s="51" t="s">
        <v>1232</v>
      </c>
      <c r="B540" s="216" t="s">
        <v>31</v>
      </c>
      <c r="D540" s="216" t="s">
        <v>1178</v>
      </c>
      <c r="E540" s="216" t="s">
        <v>1042</v>
      </c>
      <c r="F540" s="216" t="s">
        <v>1103</v>
      </c>
      <c r="G540" s="411" t="s">
        <v>1378</v>
      </c>
      <c r="H540" s="241">
        <v>0</v>
      </c>
      <c r="I540" s="252" t="s">
        <v>1823</v>
      </c>
      <c r="J540" s="527">
        <v>0</v>
      </c>
      <c r="K540" s="528">
        <v>0</v>
      </c>
      <c r="L540" s="10">
        <v>0</v>
      </c>
      <c r="M540" s="10">
        <v>0</v>
      </c>
      <c r="N540" s="529">
        <f t="shared" si="2599"/>
        <v>0</v>
      </c>
      <c r="O540" s="530" t="s">
        <v>1823</v>
      </c>
      <c r="P540" s="239">
        <f t="shared" si="2552"/>
        <v>0</v>
      </c>
      <c r="Q540" s="252" t="s">
        <v>1823</v>
      </c>
      <c r="R540" s="3">
        <v>0</v>
      </c>
      <c r="S540" s="4">
        <v>0</v>
      </c>
      <c r="T540" s="241">
        <f t="shared" si="2600"/>
        <v>0</v>
      </c>
      <c r="U540" s="252" t="s">
        <v>1823</v>
      </c>
      <c r="V540" s="3">
        <v>0</v>
      </c>
      <c r="W540" s="4">
        <v>0</v>
      </c>
      <c r="X540" s="10">
        <v>0</v>
      </c>
      <c r="Y540" s="4">
        <v>0</v>
      </c>
      <c r="Z540" s="241">
        <f>+X540</f>
        <v>0</v>
      </c>
      <c r="AA540" s="252" t="s">
        <v>1823</v>
      </c>
      <c r="AB540" s="3">
        <v>0</v>
      </c>
      <c r="AC540" s="4">
        <v>0</v>
      </c>
      <c r="AD540" s="10">
        <v>0</v>
      </c>
      <c r="AE540" s="4">
        <v>0</v>
      </c>
      <c r="AF540" s="571" t="s">
        <v>1823</v>
      </c>
      <c r="AG540" s="563">
        <f>+AI540</f>
        <v>2</v>
      </c>
      <c r="AH540" s="165">
        <v>0</v>
      </c>
      <c r="AI540" s="425">
        <v>2</v>
      </c>
      <c r="AJ540" s="354"/>
      <c r="AK540" s="308">
        <f>+AH540</f>
        <v>0</v>
      </c>
      <c r="AL540" s="259" t="s">
        <v>1823</v>
      </c>
      <c r="AM540" s="225">
        <v>0</v>
      </c>
      <c r="AN540" s="227">
        <v>0</v>
      </c>
      <c r="AO540" s="372">
        <f>+AM540</f>
        <v>0</v>
      </c>
      <c r="AP540" s="259" t="s">
        <v>1823</v>
      </c>
      <c r="AQ540" s="337">
        <v>1</v>
      </c>
      <c r="AR540" s="338">
        <v>0</v>
      </c>
      <c r="AS540" s="308">
        <v>0</v>
      </c>
      <c r="AT540" s="259" t="s">
        <v>1823</v>
      </c>
      <c r="AU540" s="337">
        <v>0</v>
      </c>
      <c r="AV540" s="338">
        <v>0</v>
      </c>
      <c r="AW540" s="241">
        <f t="shared" ref="AW540" si="2661">+AY540</f>
        <v>0</v>
      </c>
      <c r="AX540" s="242" t="s">
        <v>1823</v>
      </c>
      <c r="AY540" s="241">
        <f t="shared" ref="AY540" si="2662">+BA540</f>
        <v>0</v>
      </c>
      <c r="AZ540" s="242" t="s">
        <v>1823</v>
      </c>
      <c r="BA540" s="241">
        <f t="shared" ref="BA540" si="2663">+BC540</f>
        <v>0</v>
      </c>
      <c r="BB540" s="242" t="s">
        <v>1823</v>
      </c>
      <c r="BC540" s="241">
        <f t="shared" ref="BC540" si="2664">+BE540</f>
        <v>0</v>
      </c>
      <c r="BD540" s="242" t="s">
        <v>1823</v>
      </c>
      <c r="BE540" s="241">
        <f t="shared" ref="BE540:BE545" si="2665">+BG540</f>
        <v>0</v>
      </c>
      <c r="BF540" s="242" t="s">
        <v>1823</v>
      </c>
      <c r="BG540" s="337">
        <v>0</v>
      </c>
      <c r="BH540" s="337">
        <v>0</v>
      </c>
      <c r="BI540" s="241">
        <f t="shared" ref="BI540" si="2666">+BK540</f>
        <v>0</v>
      </c>
      <c r="BJ540" s="242" t="s">
        <v>1823</v>
      </c>
      <c r="BK540" s="241">
        <f t="shared" ref="BK540" si="2667">+BM540</f>
        <v>0</v>
      </c>
      <c r="BL540" s="242" t="s">
        <v>1823</v>
      </c>
      <c r="BM540" s="241">
        <f t="shared" ref="BM540" si="2668">+BO540</f>
        <v>0</v>
      </c>
      <c r="BN540" s="242" t="s">
        <v>1823</v>
      </c>
      <c r="BO540" s="356"/>
      <c r="BP540" s="324"/>
      <c r="BQ540" s="325"/>
      <c r="BR540" s="324"/>
      <c r="BS540" s="325"/>
      <c r="BT540" s="324"/>
      <c r="BU540" s="325"/>
      <c r="BV540" s="324"/>
      <c r="BW540" s="325"/>
      <c r="BX540" s="324"/>
      <c r="BY540" s="325"/>
      <c r="BZ540" s="324"/>
      <c r="CA540" s="325"/>
      <c r="CB540" s="334"/>
      <c r="CC540" s="261"/>
      <c r="CE540" s="226"/>
      <c r="CF540" s="226"/>
      <c r="CT540" s="437">
        <f t="shared" si="2443"/>
        <v>0</v>
      </c>
      <c r="CU540" s="437">
        <f t="shared" si="2640"/>
        <v>0</v>
      </c>
      <c r="CV540" s="437">
        <f t="shared" si="2509"/>
        <v>0</v>
      </c>
      <c r="CW540" s="437">
        <f t="shared" si="2445"/>
        <v>0</v>
      </c>
      <c r="CX540" s="437">
        <f t="shared" si="2520"/>
        <v>0</v>
      </c>
      <c r="CY540" s="437">
        <f t="shared" si="2641"/>
        <v>0</v>
      </c>
      <c r="CZ540" s="437">
        <f t="shared" si="2609"/>
        <v>0</v>
      </c>
      <c r="DA540" s="437">
        <f t="shared" si="2642"/>
        <v>0</v>
      </c>
      <c r="DB540" s="437">
        <f t="shared" si="2643"/>
        <v>0</v>
      </c>
      <c r="DC540" s="437">
        <f t="shared" si="2610"/>
        <v>0</v>
      </c>
      <c r="DD540" s="437">
        <f t="shared" si="2479"/>
        <v>0</v>
      </c>
      <c r="DE540" s="437">
        <f t="shared" si="2618"/>
        <v>0</v>
      </c>
      <c r="DF540" s="437" t="e">
        <f t="shared" si="2655"/>
        <v>#VALUE!</v>
      </c>
      <c r="DG540" s="496">
        <f t="shared" si="2536"/>
        <v>2</v>
      </c>
      <c r="DH540" s="496">
        <f t="shared" si="2481"/>
        <v>0</v>
      </c>
      <c r="DI540" s="496">
        <f t="shared" si="2537"/>
        <v>0</v>
      </c>
      <c r="DJ540" s="496">
        <f t="shared" ref="DJ540:DJ545" si="2669">IF(AP540="nd",+AO540,+AO540+AP540)</f>
        <v>0</v>
      </c>
      <c r="DK540" s="437">
        <f t="shared" si="2561"/>
        <v>1</v>
      </c>
      <c r="DL540" s="633"/>
      <c r="DM540" s="633"/>
      <c r="DO540" s="447" t="e">
        <f t="shared" si="2364"/>
        <v>#VALUE!</v>
      </c>
      <c r="DP540" s="447" t="e">
        <f t="shared" si="2365"/>
        <v>#VALUE!</v>
      </c>
      <c r="DQ540" s="447" t="e">
        <f t="shared" si="2366"/>
        <v>#VALUE!</v>
      </c>
      <c r="DR540" s="447" t="e">
        <f t="shared" si="2367"/>
        <v>#VALUE!</v>
      </c>
      <c r="DS540" s="447" t="e">
        <f t="shared" si="2368"/>
        <v>#VALUE!</v>
      </c>
      <c r="DT540" s="447" t="e">
        <f t="shared" si="2369"/>
        <v>#VALUE!</v>
      </c>
      <c r="DU540" s="447" t="e">
        <f t="shared" si="2370"/>
        <v>#VALUE!</v>
      </c>
      <c r="DV540" s="447" t="e">
        <f t="shared" si="2371"/>
        <v>#VALUE!</v>
      </c>
      <c r="DW540" s="447" t="e">
        <f t="shared" si="2372"/>
        <v>#VALUE!</v>
      </c>
      <c r="DX540" s="447" t="e">
        <f t="shared" si="2373"/>
        <v>#VALUE!</v>
      </c>
      <c r="DY540" s="447" t="e">
        <f t="shared" si="2374"/>
        <v>#REF!</v>
      </c>
      <c r="DZ540" s="447" t="e">
        <f t="shared" si="2375"/>
        <v>#VALUE!</v>
      </c>
      <c r="EA540" s="447" t="e">
        <f t="shared" si="2376"/>
        <v>#VALUE!</v>
      </c>
      <c r="EB540" s="447" t="e">
        <f t="shared" si="2377"/>
        <v>#REF!</v>
      </c>
      <c r="EC540" s="447" t="e">
        <f t="shared" si="2378"/>
        <v>#VALUE!</v>
      </c>
      <c r="ED540" s="447" t="e">
        <f t="shared" si="2379"/>
        <v>#VALUE!</v>
      </c>
      <c r="EE540" s="240" t="e">
        <f t="shared" si="2380"/>
        <v>#VALUE!</v>
      </c>
    </row>
    <row r="541" spans="1:135" ht="16.5">
      <c r="A541" s="51" t="s">
        <v>1227</v>
      </c>
      <c r="B541" s="216" t="s">
        <v>31</v>
      </c>
      <c r="D541" s="216" t="s">
        <v>1178</v>
      </c>
      <c r="E541" s="216" t="s">
        <v>1042</v>
      </c>
      <c r="F541" s="216" t="s">
        <v>1103</v>
      </c>
      <c r="G541" s="411" t="s">
        <v>1720</v>
      </c>
      <c r="H541" s="597">
        <f>+J541</f>
        <v>1</v>
      </c>
      <c r="I541" s="563">
        <f>+K541</f>
        <v>1</v>
      </c>
      <c r="J541" s="527">
        <v>1</v>
      </c>
      <c r="K541" s="528">
        <v>1</v>
      </c>
      <c r="L541" s="10">
        <v>0</v>
      </c>
      <c r="M541" s="10">
        <v>2</v>
      </c>
      <c r="N541" s="767" t="s">
        <v>1823</v>
      </c>
      <c r="O541" s="768">
        <f>+M541</f>
        <v>2</v>
      </c>
      <c r="P541" s="166" t="s">
        <v>1823</v>
      </c>
      <c r="Q541" s="22">
        <f>+S541</f>
        <v>1</v>
      </c>
      <c r="R541" s="3">
        <v>0</v>
      </c>
      <c r="S541" s="4">
        <v>1</v>
      </c>
      <c r="T541" s="166" t="s">
        <v>1823</v>
      </c>
      <c r="U541" s="22">
        <f>+W541</f>
        <v>1</v>
      </c>
      <c r="V541" s="3">
        <v>0</v>
      </c>
      <c r="W541" s="4">
        <v>1</v>
      </c>
      <c r="X541" s="10">
        <v>0</v>
      </c>
      <c r="Y541" s="4">
        <v>1</v>
      </c>
      <c r="Z541" s="571" t="s">
        <v>1823</v>
      </c>
      <c r="AA541" s="563">
        <f>+Y541</f>
        <v>1</v>
      </c>
      <c r="AB541" s="3">
        <v>0</v>
      </c>
      <c r="AC541" s="129">
        <v>0</v>
      </c>
      <c r="AD541" s="10">
        <v>0</v>
      </c>
      <c r="AE541" s="4">
        <v>0</v>
      </c>
      <c r="AF541" s="241">
        <f>+AD541</f>
        <v>0</v>
      </c>
      <c r="AG541" s="252" t="s">
        <v>1823</v>
      </c>
      <c r="AH541" s="3">
        <v>0</v>
      </c>
      <c r="AI541" s="4">
        <v>0</v>
      </c>
      <c r="AJ541" s="354"/>
      <c r="AK541" s="308"/>
      <c r="AL541" s="259"/>
      <c r="AM541" s="225"/>
      <c r="AN541" s="227"/>
      <c r="AO541" s="372"/>
      <c r="AP541" s="259"/>
      <c r="AQ541" s="337"/>
      <c r="AR541" s="338"/>
      <c r="AS541" s="308"/>
      <c r="AT541" s="259"/>
      <c r="AU541" s="337"/>
      <c r="AV541" s="338"/>
      <c r="AW541" s="241">
        <f t="shared" ref="AW541" si="2670">+AY541</f>
        <v>0</v>
      </c>
      <c r="AX541" s="242" t="s">
        <v>1823</v>
      </c>
      <c r="AY541" s="241">
        <f t="shared" ref="AY541" si="2671">+BA541</f>
        <v>0</v>
      </c>
      <c r="AZ541" s="242" t="s">
        <v>1823</v>
      </c>
      <c r="BA541" s="241">
        <f t="shared" ref="BA541" si="2672">+BC541</f>
        <v>0</v>
      </c>
      <c r="BB541" s="242" t="s">
        <v>1823</v>
      </c>
      <c r="BC541" s="241">
        <f t="shared" ref="BC541" si="2673">+BE541</f>
        <v>0</v>
      </c>
      <c r="BD541" s="242" t="s">
        <v>1823</v>
      </c>
      <c r="BE541" s="241">
        <f t="shared" si="2665"/>
        <v>0</v>
      </c>
      <c r="BF541" s="242" t="s">
        <v>1823</v>
      </c>
      <c r="BG541" s="337">
        <v>0</v>
      </c>
      <c r="BH541" s="337">
        <v>0</v>
      </c>
      <c r="BI541" s="241">
        <f t="shared" ref="BI541" si="2674">+BK541</f>
        <v>0</v>
      </c>
      <c r="BJ541" s="242" t="s">
        <v>1823</v>
      </c>
      <c r="BK541" s="241">
        <f t="shared" ref="BK541" si="2675">+BM541</f>
        <v>0</v>
      </c>
      <c r="BL541" s="242" t="s">
        <v>1823</v>
      </c>
      <c r="BM541" s="241">
        <f t="shared" ref="BM541" si="2676">+BO541</f>
        <v>0</v>
      </c>
      <c r="BN541" s="242" t="s">
        <v>1823</v>
      </c>
      <c r="BO541" s="356"/>
      <c r="BP541" s="324"/>
      <c r="BQ541" s="325"/>
      <c r="BR541" s="324"/>
      <c r="BS541" s="325"/>
      <c r="BT541" s="324"/>
      <c r="BU541" s="325"/>
      <c r="BV541" s="324"/>
      <c r="BW541" s="325"/>
      <c r="BX541" s="324"/>
      <c r="BY541" s="325"/>
      <c r="BZ541" s="324"/>
      <c r="CA541" s="325"/>
      <c r="CB541" s="334"/>
      <c r="CC541" s="261"/>
      <c r="CE541" s="226"/>
      <c r="CF541" s="226"/>
      <c r="CT541" s="437">
        <f>+I541</f>
        <v>1</v>
      </c>
      <c r="CU541" s="437">
        <f t="shared" si="2640"/>
        <v>2</v>
      </c>
      <c r="CV541" s="437">
        <f t="shared" si="2509"/>
        <v>2</v>
      </c>
      <c r="CW541" s="437">
        <f>+O541</f>
        <v>2</v>
      </c>
      <c r="CX541" s="437">
        <f>+Q541</f>
        <v>1</v>
      </c>
      <c r="CY541" s="437">
        <f t="shared" si="2641"/>
        <v>1</v>
      </c>
      <c r="CZ541" s="437">
        <f>+U541</f>
        <v>1</v>
      </c>
      <c r="DA541" s="437">
        <f t="shared" si="2642"/>
        <v>1</v>
      </c>
      <c r="DB541" s="437">
        <f t="shared" si="2643"/>
        <v>1</v>
      </c>
      <c r="DC541" s="437" t="e">
        <f t="shared" si="2610"/>
        <v>#VALUE!</v>
      </c>
      <c r="DD541" s="437">
        <f t="shared" si="2479"/>
        <v>0</v>
      </c>
      <c r="DE541" s="437">
        <f t="shared" si="2618"/>
        <v>0</v>
      </c>
      <c r="DF541" s="437">
        <f t="shared" si="2655"/>
        <v>0</v>
      </c>
      <c r="DG541" s="496">
        <f t="shared" si="2536"/>
        <v>0</v>
      </c>
      <c r="DH541" s="496">
        <f t="shared" si="2481"/>
        <v>0</v>
      </c>
      <c r="DI541" s="496">
        <f t="shared" si="2537"/>
        <v>0</v>
      </c>
      <c r="DJ541" s="496">
        <f t="shared" si="2669"/>
        <v>0</v>
      </c>
      <c r="DK541" s="437">
        <f t="shared" si="2561"/>
        <v>0</v>
      </c>
      <c r="DL541" s="633"/>
      <c r="DM541" s="633"/>
      <c r="DO541" s="447" t="e">
        <f t="shared" si="2364"/>
        <v>#VALUE!</v>
      </c>
      <c r="DP541" s="447" t="e">
        <f t="shared" si="2365"/>
        <v>#VALUE!</v>
      </c>
      <c r="DQ541" s="447" t="e">
        <f t="shared" si="2366"/>
        <v>#VALUE!</v>
      </c>
      <c r="DR541" s="447" t="e">
        <f t="shared" si="2367"/>
        <v>#VALUE!</v>
      </c>
      <c r="DS541" s="447" t="e">
        <f t="shared" si="2368"/>
        <v>#VALUE!</v>
      </c>
      <c r="DT541" s="447" t="e">
        <f t="shared" si="2369"/>
        <v>#VALUE!</v>
      </c>
      <c r="DU541" s="447" t="e">
        <f t="shared" si="2370"/>
        <v>#VALUE!</v>
      </c>
      <c r="DV541" s="447" t="e">
        <f t="shared" si="2371"/>
        <v>#VALUE!</v>
      </c>
      <c r="DW541" s="447" t="e">
        <f t="shared" si="2372"/>
        <v>#VALUE!</v>
      </c>
      <c r="DX541" s="447" t="e">
        <f t="shared" si="2373"/>
        <v>#VALUE!</v>
      </c>
      <c r="DY541" s="447" t="e">
        <f t="shared" si="2374"/>
        <v>#REF!</v>
      </c>
      <c r="DZ541" s="447" t="e">
        <f t="shared" si="2375"/>
        <v>#VALUE!</v>
      </c>
      <c r="EA541" s="447" t="e">
        <f t="shared" si="2376"/>
        <v>#VALUE!</v>
      </c>
      <c r="EB541" s="447" t="e">
        <f t="shared" si="2377"/>
        <v>#REF!</v>
      </c>
      <c r="EC541" s="447" t="e">
        <f t="shared" si="2378"/>
        <v>#VALUE!</v>
      </c>
      <c r="ED541" s="447" t="e">
        <f t="shared" si="2379"/>
        <v>#VALUE!</v>
      </c>
      <c r="EE541" s="240" t="e">
        <f t="shared" si="2380"/>
        <v>#VALUE!</v>
      </c>
    </row>
    <row r="542" spans="1:135" ht="16.5">
      <c r="A542" s="51" t="s">
        <v>1227</v>
      </c>
      <c r="B542" s="216" t="s">
        <v>31</v>
      </c>
      <c r="D542" s="216" t="s">
        <v>1178</v>
      </c>
      <c r="E542" s="216" t="s">
        <v>1042</v>
      </c>
      <c r="F542" s="216" t="s">
        <v>1103</v>
      </c>
      <c r="G542" s="411" t="s">
        <v>1721</v>
      </c>
      <c r="H542" s="597">
        <f>+J542</f>
        <v>1</v>
      </c>
      <c r="I542" s="571" t="s">
        <v>1823</v>
      </c>
      <c r="J542" s="527">
        <v>1</v>
      </c>
      <c r="K542" s="528">
        <v>0</v>
      </c>
      <c r="L542" s="10">
        <v>1</v>
      </c>
      <c r="M542" s="10">
        <v>0</v>
      </c>
      <c r="N542" s="529">
        <f>+P542</f>
        <v>0</v>
      </c>
      <c r="O542" s="530" t="s">
        <v>1823</v>
      </c>
      <c r="P542" s="239">
        <f>+R542</f>
        <v>0</v>
      </c>
      <c r="Q542" s="252" t="s">
        <v>1823</v>
      </c>
      <c r="R542" s="3">
        <v>0</v>
      </c>
      <c r="S542" s="4">
        <v>0</v>
      </c>
      <c r="T542" s="241">
        <f>+V542</f>
        <v>0</v>
      </c>
      <c r="U542" s="252" t="s">
        <v>1823</v>
      </c>
      <c r="V542" s="3">
        <v>0</v>
      </c>
      <c r="W542" s="4">
        <v>0</v>
      </c>
      <c r="X542" s="10">
        <v>0</v>
      </c>
      <c r="Y542" s="4">
        <v>0</v>
      </c>
      <c r="Z542" s="241">
        <f>+X542</f>
        <v>0</v>
      </c>
      <c r="AA542" s="252" t="s">
        <v>1823</v>
      </c>
      <c r="AB542" s="3">
        <v>0</v>
      </c>
      <c r="AC542" s="129">
        <v>0</v>
      </c>
      <c r="AD542" s="108">
        <v>0</v>
      </c>
      <c r="AE542" s="129">
        <v>0</v>
      </c>
      <c r="AF542" s="241">
        <f>+AD542</f>
        <v>0</v>
      </c>
      <c r="AG542" s="252" t="s">
        <v>1823</v>
      </c>
      <c r="AH542" s="3">
        <v>0</v>
      </c>
      <c r="AI542" s="4">
        <v>0</v>
      </c>
      <c r="AJ542" s="354"/>
      <c r="AK542" s="308">
        <f>+AH542</f>
        <v>0</v>
      </c>
      <c r="AL542" s="259" t="s">
        <v>1823</v>
      </c>
      <c r="AM542" s="225">
        <v>0</v>
      </c>
      <c r="AN542" s="227">
        <v>0</v>
      </c>
      <c r="AO542" s="372">
        <f>+AM542</f>
        <v>0</v>
      </c>
      <c r="AP542" s="259" t="s">
        <v>1823</v>
      </c>
      <c r="AQ542" s="337">
        <v>0</v>
      </c>
      <c r="AR542" s="338">
        <v>0</v>
      </c>
      <c r="AS542" s="308">
        <v>0</v>
      </c>
      <c r="AT542" s="259" t="s">
        <v>1823</v>
      </c>
      <c r="AU542" s="337">
        <v>0</v>
      </c>
      <c r="AV542" s="338">
        <v>0</v>
      </c>
      <c r="AW542" s="241">
        <f t="shared" ref="AW542" si="2677">+AY542</f>
        <v>0</v>
      </c>
      <c r="AX542" s="242" t="s">
        <v>1823</v>
      </c>
      <c r="AY542" s="241">
        <f t="shared" ref="AY542" si="2678">+BA542</f>
        <v>0</v>
      </c>
      <c r="AZ542" s="242" t="s">
        <v>1823</v>
      </c>
      <c r="BA542" s="241">
        <f t="shared" ref="BA542" si="2679">+BC542</f>
        <v>0</v>
      </c>
      <c r="BB542" s="242" t="s">
        <v>1823</v>
      </c>
      <c r="BC542" s="241">
        <f t="shared" ref="BC542" si="2680">+BE542</f>
        <v>0</v>
      </c>
      <c r="BD542" s="242" t="s">
        <v>1823</v>
      </c>
      <c r="BE542" s="241">
        <f t="shared" si="2665"/>
        <v>0</v>
      </c>
      <c r="BF542" s="242" t="s">
        <v>1823</v>
      </c>
      <c r="BG542" s="337">
        <v>0</v>
      </c>
      <c r="BH542" s="337">
        <v>0</v>
      </c>
      <c r="BI542" s="241">
        <f t="shared" ref="BI542" si="2681">+BK542</f>
        <v>0</v>
      </c>
      <c r="BJ542" s="242" t="s">
        <v>1823</v>
      </c>
      <c r="BK542" s="241">
        <f t="shared" ref="BK542" si="2682">+BM542</f>
        <v>0</v>
      </c>
      <c r="BL542" s="242" t="s">
        <v>1823</v>
      </c>
      <c r="BM542" s="241">
        <f t="shared" ref="BM542" si="2683">+BO542</f>
        <v>0</v>
      </c>
      <c r="BN542" s="242" t="s">
        <v>1823</v>
      </c>
      <c r="BO542" s="356"/>
      <c r="BP542" s="324"/>
      <c r="BQ542" s="325"/>
      <c r="BR542" s="324"/>
      <c r="BS542" s="325"/>
      <c r="BT542" s="324"/>
      <c r="BU542" s="325"/>
      <c r="BV542" s="324"/>
      <c r="BW542" s="325"/>
      <c r="BX542" s="324"/>
      <c r="BY542" s="325"/>
      <c r="BZ542" s="324"/>
      <c r="CA542" s="325"/>
      <c r="CB542" s="334"/>
      <c r="CC542" s="261"/>
      <c r="CE542" s="226"/>
      <c r="CF542" s="226"/>
      <c r="CT542" s="437">
        <f t="shared" ref="CT542:CT573" si="2684">IF(I542="nd",+H542,+H542+I542)</f>
        <v>1</v>
      </c>
      <c r="CU542" s="437">
        <f t="shared" si="2640"/>
        <v>1</v>
      </c>
      <c r="CV542" s="437">
        <f t="shared" si="2509"/>
        <v>1</v>
      </c>
      <c r="CW542" s="437">
        <f t="shared" ref="CW542:CW548" si="2685">IF(O542="nd",+N542,+N542+O542)</f>
        <v>0</v>
      </c>
      <c r="CX542" s="437">
        <f t="shared" ref="CX542:CX548" si="2686">IF(Q542="nd",+P542,+P542+Q542)</f>
        <v>0</v>
      </c>
      <c r="CY542" s="437">
        <f t="shared" si="2641"/>
        <v>0</v>
      </c>
      <c r="CZ542" s="437">
        <f>IF(U542="nd",+T542,+T542+U542)</f>
        <v>0</v>
      </c>
      <c r="DA542" s="437">
        <f t="shared" si="2642"/>
        <v>0</v>
      </c>
      <c r="DB542" s="437">
        <f t="shared" si="2643"/>
        <v>0</v>
      </c>
      <c r="DC542" s="437">
        <f t="shared" si="2610"/>
        <v>0</v>
      </c>
      <c r="DD542" s="437">
        <f t="shared" si="2479"/>
        <v>0</v>
      </c>
      <c r="DE542" s="437">
        <f t="shared" si="2618"/>
        <v>0</v>
      </c>
      <c r="DF542" s="437">
        <f t="shared" si="2655"/>
        <v>0</v>
      </c>
      <c r="DG542" s="496">
        <f t="shared" si="2536"/>
        <v>0</v>
      </c>
      <c r="DH542" s="496">
        <f t="shared" si="2481"/>
        <v>0</v>
      </c>
      <c r="DI542" s="496">
        <f t="shared" si="2537"/>
        <v>0</v>
      </c>
      <c r="DJ542" s="496">
        <f t="shared" si="2669"/>
        <v>0</v>
      </c>
      <c r="DK542" s="437">
        <f t="shared" si="2561"/>
        <v>0</v>
      </c>
      <c r="DL542" s="633"/>
      <c r="DM542" s="633"/>
      <c r="DO542" s="447" t="e">
        <f t="shared" si="2364"/>
        <v>#VALUE!</v>
      </c>
      <c r="DP542" s="447" t="e">
        <f t="shared" si="2365"/>
        <v>#VALUE!</v>
      </c>
      <c r="DQ542" s="447" t="e">
        <f t="shared" si="2366"/>
        <v>#VALUE!</v>
      </c>
      <c r="DR542" s="447" t="e">
        <f t="shared" si="2367"/>
        <v>#VALUE!</v>
      </c>
      <c r="DS542" s="447" t="e">
        <f t="shared" si="2368"/>
        <v>#VALUE!</v>
      </c>
      <c r="DT542" s="447" t="e">
        <f t="shared" si="2369"/>
        <v>#VALUE!</v>
      </c>
      <c r="DU542" s="447" t="e">
        <f t="shared" si="2370"/>
        <v>#VALUE!</v>
      </c>
      <c r="DV542" s="447" t="e">
        <f t="shared" si="2371"/>
        <v>#VALUE!</v>
      </c>
      <c r="DW542" s="447" t="e">
        <f t="shared" si="2372"/>
        <v>#VALUE!</v>
      </c>
      <c r="DX542" s="447" t="e">
        <f t="shared" si="2373"/>
        <v>#VALUE!</v>
      </c>
      <c r="DY542" s="447" t="e">
        <f t="shared" si="2374"/>
        <v>#REF!</v>
      </c>
      <c r="DZ542" s="447" t="e">
        <f t="shared" si="2375"/>
        <v>#VALUE!</v>
      </c>
      <c r="EA542" s="447" t="e">
        <f t="shared" si="2376"/>
        <v>#VALUE!</v>
      </c>
      <c r="EB542" s="447" t="e">
        <f t="shared" si="2377"/>
        <v>#REF!</v>
      </c>
      <c r="EC542" s="447" t="e">
        <f t="shared" si="2378"/>
        <v>#VALUE!</v>
      </c>
      <c r="ED542" s="447" t="e">
        <f t="shared" si="2379"/>
        <v>#VALUE!</v>
      </c>
      <c r="EE542" s="240" t="e">
        <f t="shared" si="2380"/>
        <v>#VALUE!</v>
      </c>
    </row>
    <row r="543" spans="1:135" ht="16.5">
      <c r="A543" s="51" t="s">
        <v>1227</v>
      </c>
      <c r="B543" s="216" t="s">
        <v>31</v>
      </c>
      <c r="D543" s="216" t="s">
        <v>1178</v>
      </c>
      <c r="E543" s="216" t="s">
        <v>1042</v>
      </c>
      <c r="F543" s="216" t="s">
        <v>1103</v>
      </c>
      <c r="G543" s="411" t="s">
        <v>1379</v>
      </c>
      <c r="H543" s="241">
        <v>0</v>
      </c>
      <c r="I543" s="252" t="s">
        <v>1823</v>
      </c>
      <c r="J543" s="527">
        <v>0</v>
      </c>
      <c r="K543" s="528">
        <v>0</v>
      </c>
      <c r="L543" s="10">
        <v>0</v>
      </c>
      <c r="M543" s="10">
        <v>0</v>
      </c>
      <c r="N543" s="529">
        <f>+P543</f>
        <v>0</v>
      </c>
      <c r="O543" s="530" t="s">
        <v>1823</v>
      </c>
      <c r="P543" s="239">
        <f>+R543</f>
        <v>0</v>
      </c>
      <c r="Q543" s="252" t="s">
        <v>1823</v>
      </c>
      <c r="R543" s="3">
        <v>0</v>
      </c>
      <c r="S543" s="4">
        <v>0</v>
      </c>
      <c r="T543" s="241">
        <f>+V543</f>
        <v>0</v>
      </c>
      <c r="U543" s="252" t="s">
        <v>1823</v>
      </c>
      <c r="V543" s="3">
        <v>0</v>
      </c>
      <c r="W543" s="4">
        <v>0</v>
      </c>
      <c r="X543" s="10">
        <v>0</v>
      </c>
      <c r="Y543" s="4">
        <v>0</v>
      </c>
      <c r="Z543" s="241">
        <f>+X543</f>
        <v>0</v>
      </c>
      <c r="AA543" s="252" t="s">
        <v>1823</v>
      </c>
      <c r="AB543" s="3">
        <v>0</v>
      </c>
      <c r="AC543" s="129">
        <v>0</v>
      </c>
      <c r="AD543" s="108">
        <v>0</v>
      </c>
      <c r="AE543" s="129">
        <v>0</v>
      </c>
      <c r="AF543" s="241">
        <f>+AD543</f>
        <v>0</v>
      </c>
      <c r="AG543" s="252" t="s">
        <v>1823</v>
      </c>
      <c r="AH543" s="3">
        <v>0</v>
      </c>
      <c r="AI543" s="4">
        <v>0</v>
      </c>
      <c r="AJ543" s="354">
        <v>42346</v>
      </c>
      <c r="AK543" s="308">
        <f>+AH543</f>
        <v>0</v>
      </c>
      <c r="AL543" s="259" t="s">
        <v>1823</v>
      </c>
      <c r="AM543" s="225">
        <v>0</v>
      </c>
      <c r="AN543" s="227">
        <v>0</v>
      </c>
      <c r="AO543" s="372">
        <f>+AM543</f>
        <v>0</v>
      </c>
      <c r="AP543" s="259" t="s">
        <v>1823</v>
      </c>
      <c r="AQ543" s="337">
        <v>0</v>
      </c>
      <c r="AR543" s="338">
        <v>0</v>
      </c>
      <c r="AS543" s="308">
        <v>0</v>
      </c>
      <c r="AT543" s="259" t="s">
        <v>1823</v>
      </c>
      <c r="AU543" s="337">
        <v>0</v>
      </c>
      <c r="AV543" s="338">
        <v>0</v>
      </c>
      <c r="AW543" s="337">
        <v>0</v>
      </c>
      <c r="AX543" s="337">
        <v>0</v>
      </c>
      <c r="AY543" s="241">
        <f t="shared" ref="AY543" si="2687">+BA543</f>
        <v>0</v>
      </c>
      <c r="AZ543" s="242" t="s">
        <v>1823</v>
      </c>
      <c r="BA543" s="241">
        <f t="shared" ref="BA543" si="2688">+BC543</f>
        <v>0</v>
      </c>
      <c r="BB543" s="242" t="s">
        <v>1823</v>
      </c>
      <c r="BC543" s="241">
        <f t="shared" ref="BC543" si="2689">+BE543</f>
        <v>0</v>
      </c>
      <c r="BD543" s="242" t="s">
        <v>1823</v>
      </c>
      <c r="BE543" s="241">
        <f t="shared" si="2665"/>
        <v>0</v>
      </c>
      <c r="BF543" s="242" t="s">
        <v>1823</v>
      </c>
      <c r="BG543" s="337">
        <v>0</v>
      </c>
      <c r="BH543" s="337">
        <v>0</v>
      </c>
      <c r="BI543" s="241">
        <f t="shared" ref="BI543" si="2690">+BK543</f>
        <v>0</v>
      </c>
      <c r="BJ543" s="242" t="s">
        <v>1823</v>
      </c>
      <c r="BK543" s="241">
        <f t="shared" ref="BK543" si="2691">+BM543</f>
        <v>0</v>
      </c>
      <c r="BL543" s="242" t="s">
        <v>1823</v>
      </c>
      <c r="BM543" s="241">
        <f t="shared" ref="BM543" si="2692">+BO543</f>
        <v>0</v>
      </c>
      <c r="BN543" s="242" t="s">
        <v>1823</v>
      </c>
      <c r="BO543" s="356"/>
      <c r="BP543" s="324"/>
      <c r="BQ543" s="325"/>
      <c r="BR543" s="324"/>
      <c r="BS543" s="325"/>
      <c r="BT543" s="324"/>
      <c r="BU543" s="325"/>
      <c r="BV543" s="324"/>
      <c r="BW543" s="325"/>
      <c r="BX543" s="324"/>
      <c r="BY543" s="325"/>
      <c r="BZ543" s="324"/>
      <c r="CA543" s="325"/>
      <c r="CB543" s="334"/>
      <c r="CC543" s="261"/>
      <c r="CE543" s="226"/>
      <c r="CF543" s="226"/>
      <c r="CT543" s="437">
        <f t="shared" si="2684"/>
        <v>0</v>
      </c>
      <c r="CU543" s="437">
        <f t="shared" si="2640"/>
        <v>0</v>
      </c>
      <c r="CV543" s="437">
        <f t="shared" si="2509"/>
        <v>0</v>
      </c>
      <c r="CW543" s="437">
        <f t="shared" si="2685"/>
        <v>0</v>
      </c>
      <c r="CX543" s="437">
        <f t="shared" si="2686"/>
        <v>0</v>
      </c>
      <c r="CY543" s="437">
        <f t="shared" si="2641"/>
        <v>0</v>
      </c>
      <c r="CZ543" s="437">
        <f>IF(U543="nd",+T543,+T543+U543)</f>
        <v>0</v>
      </c>
      <c r="DA543" s="437">
        <f t="shared" si="2642"/>
        <v>0</v>
      </c>
      <c r="DB543" s="437">
        <f t="shared" si="2643"/>
        <v>0</v>
      </c>
      <c r="DC543" s="437">
        <f t="shared" si="2610"/>
        <v>0</v>
      </c>
      <c r="DD543" s="437">
        <f t="shared" ref="DD543:DD574" si="2693">IF(AC543="nd",+AB543,+AB543+AC543)</f>
        <v>0</v>
      </c>
      <c r="DE543" s="437">
        <f t="shared" si="2618"/>
        <v>0</v>
      </c>
      <c r="DF543" s="437">
        <f t="shared" si="2655"/>
        <v>0</v>
      </c>
      <c r="DG543" s="496">
        <f t="shared" si="2536"/>
        <v>0</v>
      </c>
      <c r="DH543" s="496">
        <f t="shared" ref="DH543:DH563" si="2694">IF(AL543="nd",+AK543,+AK543+AL543)</f>
        <v>0</v>
      </c>
      <c r="DI543" s="496">
        <f t="shared" si="2537"/>
        <v>0</v>
      </c>
      <c r="DJ543" s="496">
        <f t="shared" si="2669"/>
        <v>0</v>
      </c>
      <c r="DK543" s="437">
        <f t="shared" si="2561"/>
        <v>0</v>
      </c>
      <c r="DL543" s="633"/>
      <c r="DM543" s="633"/>
      <c r="DO543" s="447" t="e">
        <f t="shared" si="2364"/>
        <v>#VALUE!</v>
      </c>
      <c r="DP543" s="447" t="e">
        <f t="shared" si="2365"/>
        <v>#VALUE!</v>
      </c>
      <c r="DQ543" s="447" t="e">
        <f t="shared" si="2366"/>
        <v>#VALUE!</v>
      </c>
      <c r="DR543" s="447" t="e">
        <f t="shared" si="2367"/>
        <v>#VALUE!</v>
      </c>
      <c r="DS543" s="447" t="e">
        <f t="shared" si="2368"/>
        <v>#VALUE!</v>
      </c>
      <c r="DT543" s="447" t="e">
        <f t="shared" si="2369"/>
        <v>#VALUE!</v>
      </c>
      <c r="DU543" s="447" t="e">
        <f t="shared" si="2370"/>
        <v>#VALUE!</v>
      </c>
      <c r="DV543" s="447" t="e">
        <f t="shared" si="2371"/>
        <v>#VALUE!</v>
      </c>
      <c r="DW543" s="447" t="e">
        <f t="shared" si="2372"/>
        <v>#VALUE!</v>
      </c>
      <c r="DX543" s="447" t="e">
        <f t="shared" si="2373"/>
        <v>#VALUE!</v>
      </c>
      <c r="DY543" s="447" t="e">
        <f t="shared" si="2374"/>
        <v>#REF!</v>
      </c>
      <c r="DZ543" s="447" t="e">
        <f t="shared" si="2375"/>
        <v>#VALUE!</v>
      </c>
      <c r="EA543" s="447" t="e">
        <f t="shared" si="2376"/>
        <v>#VALUE!</v>
      </c>
      <c r="EB543" s="447" t="e">
        <f t="shared" si="2377"/>
        <v>#REF!</v>
      </c>
      <c r="EC543" s="447" t="e">
        <f t="shared" si="2378"/>
        <v>#VALUE!</v>
      </c>
      <c r="ED543" s="447" t="e">
        <f t="shared" si="2379"/>
        <v>#VALUE!</v>
      </c>
      <c r="EE543" s="240" t="e">
        <f t="shared" si="2380"/>
        <v>#VALUE!</v>
      </c>
    </row>
    <row r="544" spans="1:135" ht="16.5">
      <c r="A544" s="51" t="s">
        <v>1227</v>
      </c>
      <c r="B544" s="216" t="s">
        <v>31</v>
      </c>
      <c r="D544" s="222" t="s">
        <v>541</v>
      </c>
      <c r="E544" s="216" t="s">
        <v>1042</v>
      </c>
      <c r="F544" s="216" t="s">
        <v>1104</v>
      </c>
      <c r="G544" s="411" t="s">
        <v>152</v>
      </c>
      <c r="H544" s="3">
        <v>0</v>
      </c>
      <c r="I544" s="10">
        <v>0</v>
      </c>
      <c r="J544" s="527">
        <v>1</v>
      </c>
      <c r="K544" s="528">
        <v>0</v>
      </c>
      <c r="L544" s="10">
        <v>1</v>
      </c>
      <c r="M544" s="10">
        <v>0</v>
      </c>
      <c r="N544" s="598">
        <v>0</v>
      </c>
      <c r="O544" s="599" t="s">
        <v>1823</v>
      </c>
      <c r="P544" s="419">
        <f>+N544</f>
        <v>0</v>
      </c>
      <c r="Q544" s="422" t="s">
        <v>1823</v>
      </c>
      <c r="R544" s="3">
        <v>0</v>
      </c>
      <c r="S544" s="4">
        <v>0</v>
      </c>
      <c r="T544" s="419">
        <v>0</v>
      </c>
      <c r="U544" s="422" t="s">
        <v>1823</v>
      </c>
      <c r="V544" s="10">
        <v>0</v>
      </c>
      <c r="W544" s="4">
        <v>0</v>
      </c>
      <c r="X544" s="10">
        <v>0</v>
      </c>
      <c r="Y544" s="4">
        <v>0</v>
      </c>
      <c r="Z544" s="419">
        <v>0</v>
      </c>
      <c r="AA544" s="422" t="s">
        <v>1823</v>
      </c>
      <c r="AB544" s="10">
        <v>0</v>
      </c>
      <c r="AC544" s="129">
        <v>0</v>
      </c>
      <c r="AD544" s="108">
        <v>0</v>
      </c>
      <c r="AE544" s="129">
        <v>0</v>
      </c>
      <c r="AF544" s="419">
        <v>0</v>
      </c>
      <c r="AG544" s="422" t="s">
        <v>1823</v>
      </c>
      <c r="AH544" s="10">
        <v>0</v>
      </c>
      <c r="AI544" s="4">
        <v>0</v>
      </c>
      <c r="AJ544" s="266"/>
      <c r="AK544" s="308">
        <f>+AH544</f>
        <v>0</v>
      </c>
      <c r="AL544" s="259" t="s">
        <v>1823</v>
      </c>
      <c r="AM544" s="225">
        <v>0</v>
      </c>
      <c r="AN544" s="227">
        <v>0</v>
      </c>
      <c r="AO544" s="372">
        <v>0</v>
      </c>
      <c r="AP544" s="259" t="s">
        <v>1823</v>
      </c>
      <c r="AQ544" s="229">
        <v>0</v>
      </c>
      <c r="AR544" s="230">
        <v>0</v>
      </c>
      <c r="AS544" s="308">
        <v>0</v>
      </c>
      <c r="AT544" s="259" t="s">
        <v>1823</v>
      </c>
      <c r="AU544" s="229">
        <v>0</v>
      </c>
      <c r="AV544" s="230">
        <v>0</v>
      </c>
      <c r="AW544" s="241">
        <f t="shared" ref="AW544" si="2695">+AY544</f>
        <v>0</v>
      </c>
      <c r="AX544" s="242" t="s">
        <v>1823</v>
      </c>
      <c r="AY544" s="241">
        <f t="shared" ref="AY544" si="2696">+BA544</f>
        <v>0</v>
      </c>
      <c r="AZ544" s="242" t="s">
        <v>1823</v>
      </c>
      <c r="BA544" s="241">
        <f t="shared" ref="BA544" si="2697">+BC544</f>
        <v>0</v>
      </c>
      <c r="BB544" s="242" t="s">
        <v>1823</v>
      </c>
      <c r="BC544" s="241">
        <f t="shared" ref="BC544" si="2698">+BE544</f>
        <v>0</v>
      </c>
      <c r="BD544" s="242" t="s">
        <v>1823</v>
      </c>
      <c r="BE544" s="241">
        <f t="shared" si="2665"/>
        <v>0</v>
      </c>
      <c r="BF544" s="242" t="s">
        <v>1823</v>
      </c>
      <c r="BG544" s="337">
        <v>0</v>
      </c>
      <c r="BH544" s="337">
        <v>0</v>
      </c>
      <c r="BI544" s="241">
        <f t="shared" ref="BI544" si="2699">+BK544</f>
        <v>0</v>
      </c>
      <c r="BJ544" s="242" t="s">
        <v>1823</v>
      </c>
      <c r="BK544" s="241">
        <f t="shared" ref="BK544" si="2700">+BM544</f>
        <v>0</v>
      </c>
      <c r="BL544" s="242" t="s">
        <v>1823</v>
      </c>
      <c r="BM544" s="241">
        <f t="shared" ref="BM544" si="2701">+BO544</f>
        <v>0</v>
      </c>
      <c r="BN544" s="242" t="s">
        <v>1823</v>
      </c>
      <c r="BO544" s="267"/>
      <c r="BP544" s="248"/>
      <c r="BQ544" s="249"/>
      <c r="BR544" s="248"/>
      <c r="BS544" s="249"/>
      <c r="BT544" s="248"/>
      <c r="BU544" s="249"/>
      <c r="BV544" s="248"/>
      <c r="BW544" s="249"/>
      <c r="BX544" s="248"/>
      <c r="BY544" s="249"/>
      <c r="BZ544" s="248"/>
      <c r="CA544" s="249"/>
      <c r="CB544" s="236" t="s">
        <v>410</v>
      </c>
      <c r="CC544" s="261" t="s">
        <v>812</v>
      </c>
      <c r="CE544" s="226"/>
      <c r="CF544" s="226"/>
      <c r="CT544" s="437">
        <f t="shared" si="2684"/>
        <v>0</v>
      </c>
      <c r="CU544" s="437">
        <f t="shared" si="2640"/>
        <v>1</v>
      </c>
      <c r="CV544" s="437">
        <f t="shared" si="2509"/>
        <v>1</v>
      </c>
      <c r="CW544" s="437">
        <f t="shared" si="2685"/>
        <v>0</v>
      </c>
      <c r="CX544" s="437">
        <f t="shared" si="2686"/>
        <v>0</v>
      </c>
      <c r="CY544" s="437">
        <f t="shared" si="2641"/>
        <v>0</v>
      </c>
      <c r="CZ544" s="437">
        <f>IF(U544="nd",+T544,+T544+U544)</f>
        <v>0</v>
      </c>
      <c r="DA544" s="437">
        <f t="shared" si="2642"/>
        <v>0</v>
      </c>
      <c r="DB544" s="437">
        <f t="shared" si="2643"/>
        <v>0</v>
      </c>
      <c r="DC544" s="437">
        <f t="shared" si="2610"/>
        <v>0</v>
      </c>
      <c r="DD544" s="437">
        <f t="shared" si="2693"/>
        <v>0</v>
      </c>
      <c r="DE544" s="437">
        <f t="shared" si="2618"/>
        <v>0</v>
      </c>
      <c r="DF544" s="437">
        <f t="shared" si="2655"/>
        <v>0</v>
      </c>
      <c r="DG544" s="496">
        <f t="shared" si="2536"/>
        <v>0</v>
      </c>
      <c r="DH544" s="496">
        <f t="shared" si="2694"/>
        <v>0</v>
      </c>
      <c r="DI544" s="496">
        <f t="shared" si="2537"/>
        <v>0</v>
      </c>
      <c r="DJ544" s="496">
        <f t="shared" si="2669"/>
        <v>0</v>
      </c>
      <c r="DK544" s="437">
        <f t="shared" si="2561"/>
        <v>0</v>
      </c>
      <c r="DL544" s="633"/>
      <c r="DM544" s="633"/>
      <c r="DO544" s="447" t="e">
        <f>+CV544-CU544+DO518</f>
        <v>#VALUE!</v>
      </c>
      <c r="DP544" s="447" t="e">
        <f>+CW544-CV544+DP518</f>
        <v>#VALUE!</v>
      </c>
      <c r="DQ544" s="447" t="e">
        <f>+CX544-CW544+DQ518</f>
        <v>#VALUE!</v>
      </c>
      <c r="DR544" s="447" t="e">
        <f>+CY544-CX544+DR518</f>
        <v>#VALUE!</v>
      </c>
      <c r="DS544" s="447" t="e">
        <f>+CY544-CW544+DS518</f>
        <v>#VALUE!</v>
      </c>
      <c r="DT544" s="447" t="e">
        <f>+CZ544-CY544+DT518</f>
        <v>#VALUE!</v>
      </c>
      <c r="DU544" s="447" t="e">
        <f>+DA544-CZ544+DU518</f>
        <v>#VALUE!</v>
      </c>
      <c r="DV544" s="447" t="e">
        <f>+DB544-DA544+DV518</f>
        <v>#VALUE!</v>
      </c>
      <c r="DW544" s="447" t="e">
        <f>+DC544-DB544+DW518</f>
        <v>#VALUE!</v>
      </c>
      <c r="DX544" s="447" t="e">
        <f>+DD544-DB544+DX518</f>
        <v>#VALUE!</v>
      </c>
      <c r="DY544" s="447" t="e">
        <f>+DE544-DD544+DY518</f>
        <v>#REF!</v>
      </c>
      <c r="DZ544" s="447" t="e">
        <f>+DF544-DE544+DZ518</f>
        <v>#VALUE!</v>
      </c>
      <c r="EA544" s="447" t="e">
        <f>+DG544-DF544+EA518</f>
        <v>#VALUE!</v>
      </c>
      <c r="EB544" s="447" t="e">
        <f>+DH544-DI544+EB518</f>
        <v>#REF!</v>
      </c>
      <c r="EC544" s="447" t="e">
        <f>+DI544-DG544+EC518</f>
        <v>#VALUE!</v>
      </c>
      <c r="ED544" s="447" t="e">
        <f>+DJ544-DI544+ED518</f>
        <v>#VALUE!</v>
      </c>
      <c r="EE544" s="240" t="e">
        <f>+DK544-DJ544+EE518</f>
        <v>#VALUE!</v>
      </c>
    </row>
    <row r="545" spans="1:135" ht="16.5">
      <c r="A545" s="51" t="s">
        <v>1227</v>
      </c>
      <c r="B545" s="216" t="s">
        <v>31</v>
      </c>
      <c r="D545" s="222" t="s">
        <v>541</v>
      </c>
      <c r="E545" s="216" t="s">
        <v>1042</v>
      </c>
      <c r="F545" s="216" t="s">
        <v>1104</v>
      </c>
      <c r="G545" s="411" t="s">
        <v>1350</v>
      </c>
      <c r="H545" s="3">
        <v>0</v>
      </c>
      <c r="I545" s="10">
        <v>0</v>
      </c>
      <c r="J545" s="527">
        <v>0</v>
      </c>
      <c r="K545" s="528">
        <v>1</v>
      </c>
      <c r="L545" s="10">
        <v>0</v>
      </c>
      <c r="M545" s="10">
        <v>0</v>
      </c>
      <c r="N545" s="598">
        <v>0</v>
      </c>
      <c r="O545" s="599" t="s">
        <v>1823</v>
      </c>
      <c r="P545" s="419">
        <f>+N545</f>
        <v>0</v>
      </c>
      <c r="Q545" s="422" t="s">
        <v>1823</v>
      </c>
      <c r="R545" s="3">
        <v>0</v>
      </c>
      <c r="S545" s="4">
        <v>0</v>
      </c>
      <c r="T545" s="419">
        <v>0</v>
      </c>
      <c r="U545" s="422" t="s">
        <v>1823</v>
      </c>
      <c r="V545" s="10">
        <v>0</v>
      </c>
      <c r="W545" s="4">
        <v>0</v>
      </c>
      <c r="X545" s="10">
        <v>0</v>
      </c>
      <c r="Y545" s="4">
        <v>0</v>
      </c>
      <c r="Z545" s="419">
        <v>0</v>
      </c>
      <c r="AA545" s="422" t="s">
        <v>1823</v>
      </c>
      <c r="AB545" s="10">
        <v>0</v>
      </c>
      <c r="AC545" s="129">
        <v>0</v>
      </c>
      <c r="AD545" s="108">
        <v>0</v>
      </c>
      <c r="AE545" s="129">
        <v>0</v>
      </c>
      <c r="AF545" s="419">
        <v>0</v>
      </c>
      <c r="AG545" s="422" t="s">
        <v>1823</v>
      </c>
      <c r="AH545" s="3">
        <v>0</v>
      </c>
      <c r="AI545" s="4">
        <v>0</v>
      </c>
      <c r="AJ545" s="266"/>
      <c r="AK545" s="308"/>
      <c r="AL545" s="259"/>
      <c r="AM545" s="225"/>
      <c r="AN545" s="227"/>
      <c r="AO545" s="372"/>
      <c r="AP545" s="259"/>
      <c r="AQ545" s="229"/>
      <c r="AR545" s="230"/>
      <c r="AS545" s="372"/>
      <c r="AT545" s="259"/>
      <c r="AU545" s="229">
        <v>0</v>
      </c>
      <c r="AV545" s="230">
        <v>0</v>
      </c>
      <c r="AW545" s="241">
        <f t="shared" ref="AW545" si="2702">+AY545</f>
        <v>0</v>
      </c>
      <c r="AX545" s="242" t="s">
        <v>1823</v>
      </c>
      <c r="AY545" s="241">
        <f t="shared" ref="AY545" si="2703">+BA545</f>
        <v>0</v>
      </c>
      <c r="AZ545" s="242" t="s">
        <v>1823</v>
      </c>
      <c r="BA545" s="241">
        <f t="shared" ref="BA545" si="2704">+BC545</f>
        <v>0</v>
      </c>
      <c r="BB545" s="242" t="s">
        <v>1823</v>
      </c>
      <c r="BC545" s="241">
        <f t="shared" ref="BC545" si="2705">+BE545</f>
        <v>0</v>
      </c>
      <c r="BD545" s="242" t="s">
        <v>1823</v>
      </c>
      <c r="BE545" s="241">
        <f t="shared" si="2665"/>
        <v>0</v>
      </c>
      <c r="BF545" s="242" t="s">
        <v>1823</v>
      </c>
      <c r="BG545" s="337">
        <v>0</v>
      </c>
      <c r="BH545" s="337">
        <v>0</v>
      </c>
      <c r="BI545" s="241">
        <f t="shared" ref="BI545" si="2706">+BK545</f>
        <v>0</v>
      </c>
      <c r="BJ545" s="242" t="s">
        <v>1823</v>
      </c>
      <c r="BK545" s="241">
        <f t="shared" ref="BK545" si="2707">+BM545</f>
        <v>0</v>
      </c>
      <c r="BL545" s="242" t="s">
        <v>1823</v>
      </c>
      <c r="BM545" s="241">
        <f t="shared" ref="BM545" si="2708">+BO545</f>
        <v>0</v>
      </c>
      <c r="BN545" s="242" t="s">
        <v>1823</v>
      </c>
      <c r="BO545" s="267"/>
      <c r="BP545" s="248"/>
      <c r="BQ545" s="249"/>
      <c r="BR545" s="248"/>
      <c r="BS545" s="249"/>
      <c r="BT545" s="248"/>
      <c r="BU545" s="249"/>
      <c r="BV545" s="248"/>
      <c r="BW545" s="249"/>
      <c r="BX545" s="248"/>
      <c r="BY545" s="249"/>
      <c r="BZ545" s="248"/>
      <c r="CA545" s="249"/>
      <c r="CB545" s="236"/>
      <c r="CC545" s="261"/>
      <c r="CE545" s="226"/>
      <c r="CF545" s="226"/>
      <c r="CT545" s="437">
        <f t="shared" si="2684"/>
        <v>0</v>
      </c>
      <c r="CU545" s="437">
        <f t="shared" si="2640"/>
        <v>1</v>
      </c>
      <c r="CV545" s="437">
        <f t="shared" si="2509"/>
        <v>0</v>
      </c>
      <c r="CW545" s="437">
        <f t="shared" si="2685"/>
        <v>0</v>
      </c>
      <c r="CX545" s="437">
        <f t="shared" si="2686"/>
        <v>0</v>
      </c>
      <c r="CY545" s="437">
        <f t="shared" si="2641"/>
        <v>0</v>
      </c>
      <c r="CZ545" s="437">
        <f>IF(U545="nd",+T545,+T545+U545)</f>
        <v>0</v>
      </c>
      <c r="DA545" s="437">
        <f t="shared" si="2642"/>
        <v>0</v>
      </c>
      <c r="DB545" s="437">
        <f t="shared" si="2643"/>
        <v>0</v>
      </c>
      <c r="DC545" s="437">
        <f t="shared" si="2610"/>
        <v>0</v>
      </c>
      <c r="DD545" s="437">
        <f t="shared" si="2693"/>
        <v>0</v>
      </c>
      <c r="DE545" s="437">
        <f t="shared" si="2618"/>
        <v>0</v>
      </c>
      <c r="DF545" s="437">
        <f t="shared" si="2655"/>
        <v>0</v>
      </c>
      <c r="DG545" s="496">
        <f t="shared" si="2536"/>
        <v>0</v>
      </c>
      <c r="DH545" s="496">
        <f t="shared" si="2694"/>
        <v>0</v>
      </c>
      <c r="DI545" s="496">
        <f t="shared" si="2537"/>
        <v>0</v>
      </c>
      <c r="DJ545" s="496">
        <f t="shared" si="2669"/>
        <v>0</v>
      </c>
      <c r="DK545" s="437">
        <f t="shared" si="2561"/>
        <v>0</v>
      </c>
      <c r="DL545" s="633"/>
      <c r="DM545" s="633"/>
      <c r="DO545" s="447" t="e">
        <f t="shared" si="2364"/>
        <v>#VALUE!</v>
      </c>
      <c r="DP545" s="447" t="e">
        <f t="shared" si="2365"/>
        <v>#VALUE!</v>
      </c>
      <c r="DQ545" s="447" t="e">
        <f t="shared" si="2366"/>
        <v>#VALUE!</v>
      </c>
      <c r="DR545" s="447" t="e">
        <f t="shared" si="2367"/>
        <v>#VALUE!</v>
      </c>
      <c r="DS545" s="447" t="e">
        <f t="shared" si="2368"/>
        <v>#VALUE!</v>
      </c>
      <c r="DT545" s="447" t="e">
        <f t="shared" si="2369"/>
        <v>#VALUE!</v>
      </c>
      <c r="DU545" s="447" t="e">
        <f t="shared" si="2370"/>
        <v>#VALUE!</v>
      </c>
      <c r="DV545" s="447" t="e">
        <f t="shared" si="2371"/>
        <v>#VALUE!</v>
      </c>
      <c r="DW545" s="447" t="e">
        <f t="shared" si="2372"/>
        <v>#VALUE!</v>
      </c>
      <c r="DX545" s="447" t="e">
        <f t="shared" si="2373"/>
        <v>#VALUE!</v>
      </c>
      <c r="DY545" s="447" t="e">
        <f t="shared" si="2374"/>
        <v>#REF!</v>
      </c>
      <c r="DZ545" s="447" t="e">
        <f t="shared" si="2375"/>
        <v>#VALUE!</v>
      </c>
      <c r="EA545" s="447" t="e">
        <f t="shared" si="2376"/>
        <v>#VALUE!</v>
      </c>
      <c r="EB545" s="447" t="e">
        <f t="shared" si="2377"/>
        <v>#REF!</v>
      </c>
      <c r="EC545" s="447" t="e">
        <f t="shared" si="2378"/>
        <v>#VALUE!</v>
      </c>
      <c r="ED545" s="447" t="e">
        <f t="shared" si="2379"/>
        <v>#VALUE!</v>
      </c>
      <c r="EE545" s="240" t="e">
        <f t="shared" si="2380"/>
        <v>#VALUE!</v>
      </c>
    </row>
    <row r="546" spans="1:135" ht="16.5">
      <c r="A546" s="51" t="s">
        <v>1351</v>
      </c>
      <c r="B546" s="216" t="s">
        <v>31</v>
      </c>
      <c r="D546" s="222" t="s">
        <v>541</v>
      </c>
      <c r="E546" s="216" t="s">
        <v>1042</v>
      </c>
      <c r="F546" s="216" t="s">
        <v>1104</v>
      </c>
      <c r="G546" s="411" t="s">
        <v>1347</v>
      </c>
      <c r="H546" s="3">
        <v>0</v>
      </c>
      <c r="I546" s="10">
        <v>0</v>
      </c>
      <c r="J546" s="531">
        <v>0</v>
      </c>
      <c r="K546" s="532">
        <v>3</v>
      </c>
      <c r="L546" s="10">
        <v>0</v>
      </c>
      <c r="M546" s="528">
        <v>0</v>
      </c>
      <c r="N546" s="721" t="s">
        <v>1823</v>
      </c>
      <c r="O546" s="562">
        <f>+Q546</f>
        <v>1</v>
      </c>
      <c r="P546" s="721" t="s">
        <v>1823</v>
      </c>
      <c r="Q546" s="562">
        <f>+S546</f>
        <v>1</v>
      </c>
      <c r="R546" s="3">
        <v>0</v>
      </c>
      <c r="S546" s="4">
        <v>1</v>
      </c>
      <c r="T546" s="424" t="s">
        <v>1823</v>
      </c>
      <c r="U546" s="414">
        <f>+W546</f>
        <v>1</v>
      </c>
      <c r="V546" s="3">
        <v>0</v>
      </c>
      <c r="W546" s="4">
        <v>1</v>
      </c>
      <c r="X546" s="10">
        <v>0</v>
      </c>
      <c r="Y546" s="4">
        <v>1</v>
      </c>
      <c r="Z546" s="424" t="s">
        <v>1823</v>
      </c>
      <c r="AA546" s="414">
        <f>+AC546</f>
        <v>1</v>
      </c>
      <c r="AB546" s="3">
        <v>0</v>
      </c>
      <c r="AC546" s="129">
        <v>1</v>
      </c>
      <c r="AD546" s="108">
        <v>0</v>
      </c>
      <c r="AE546" s="129">
        <v>1</v>
      </c>
      <c r="AF546" s="424" t="s">
        <v>1823</v>
      </c>
      <c r="AG546" s="414">
        <f>+AE546</f>
        <v>1</v>
      </c>
      <c r="AH546" s="165">
        <v>0</v>
      </c>
      <c r="AI546" s="425">
        <v>2</v>
      </c>
      <c r="AJ546" s="266"/>
      <c r="AK546" s="424" t="s">
        <v>1823</v>
      </c>
      <c r="AL546" s="253">
        <f>+AI546</f>
        <v>2</v>
      </c>
      <c r="AM546" s="225">
        <v>0</v>
      </c>
      <c r="AN546" s="227">
        <v>2</v>
      </c>
      <c r="AO546" s="561" t="s">
        <v>1823</v>
      </c>
      <c r="AP546" s="562">
        <f>+AR546</f>
        <v>2</v>
      </c>
      <c r="AQ546" s="229">
        <v>0</v>
      </c>
      <c r="AR546" s="230">
        <v>2</v>
      </c>
      <c r="AS546" s="252" t="s">
        <v>1823</v>
      </c>
      <c r="AT546" s="253">
        <f>+AV546</f>
        <v>1</v>
      </c>
      <c r="AU546" s="229">
        <v>0</v>
      </c>
      <c r="AV546" s="230">
        <v>1</v>
      </c>
      <c r="AW546" s="381" t="s">
        <v>1823</v>
      </c>
      <c r="AX546" s="328">
        <f t="shared" ref="AX546" si="2709">+AZ546</f>
        <v>1</v>
      </c>
      <c r="AY546" s="381" t="s">
        <v>1823</v>
      </c>
      <c r="AZ546" s="328">
        <f t="shared" ref="AZ546" si="2710">+BB546</f>
        <v>1</v>
      </c>
      <c r="BA546" s="381" t="s">
        <v>1823</v>
      </c>
      <c r="BB546" s="328">
        <f t="shared" ref="BB546" si="2711">+BD546</f>
        <v>1</v>
      </c>
      <c r="BC546" s="381" t="s">
        <v>1823</v>
      </c>
      <c r="BD546" s="328">
        <f t="shared" ref="BD546" si="2712">+BF546</f>
        <v>1</v>
      </c>
      <c r="BE546" s="381" t="s">
        <v>1823</v>
      </c>
      <c r="BF546" s="328">
        <f t="shared" ref="BF546" si="2713">+BH546</f>
        <v>1</v>
      </c>
      <c r="BG546" s="337">
        <v>0</v>
      </c>
      <c r="BH546" s="337">
        <v>1</v>
      </c>
      <c r="BI546" s="241">
        <v>0</v>
      </c>
      <c r="BJ546" s="242" t="s">
        <v>1823</v>
      </c>
      <c r="BK546" s="241">
        <v>0</v>
      </c>
      <c r="BL546" s="242" t="s">
        <v>1823</v>
      </c>
      <c r="BM546" s="241">
        <v>0</v>
      </c>
      <c r="BN546" s="242" t="s">
        <v>1823</v>
      </c>
      <c r="BO546" s="267"/>
      <c r="BP546" s="248"/>
      <c r="BQ546" s="249"/>
      <c r="BR546" s="248"/>
      <c r="BS546" s="249"/>
      <c r="BT546" s="248"/>
      <c r="BU546" s="249"/>
      <c r="BV546" s="248"/>
      <c r="BW546" s="249"/>
      <c r="BX546" s="248"/>
      <c r="BY546" s="249"/>
      <c r="BZ546" s="248"/>
      <c r="CA546" s="249"/>
      <c r="CB546" s="334" t="s">
        <v>712</v>
      </c>
      <c r="CC546" s="261"/>
      <c r="CE546" s="226"/>
      <c r="CF546" s="226"/>
      <c r="CT546" s="437">
        <f t="shared" si="2684"/>
        <v>0</v>
      </c>
      <c r="CU546" s="437">
        <f t="shared" si="2640"/>
        <v>3</v>
      </c>
      <c r="CV546" s="437">
        <f t="shared" si="2509"/>
        <v>0</v>
      </c>
      <c r="CW546" s="437" t="e">
        <f t="shared" si="2685"/>
        <v>#VALUE!</v>
      </c>
      <c r="CX546" s="437" t="e">
        <f t="shared" si="2686"/>
        <v>#VALUE!</v>
      </c>
      <c r="CY546" s="437">
        <f t="shared" si="2641"/>
        <v>1</v>
      </c>
      <c r="CZ546" s="437">
        <f>+U546</f>
        <v>1</v>
      </c>
      <c r="DA546" s="437">
        <f t="shared" si="2642"/>
        <v>1</v>
      </c>
      <c r="DB546" s="437">
        <f t="shared" si="2643"/>
        <v>1</v>
      </c>
      <c r="DC546" s="437">
        <f>+AA546</f>
        <v>1</v>
      </c>
      <c r="DD546" s="437">
        <f t="shared" si="2693"/>
        <v>1</v>
      </c>
      <c r="DE546" s="437">
        <f t="shared" si="2618"/>
        <v>1</v>
      </c>
      <c r="DF546" s="437">
        <f>+AG546</f>
        <v>1</v>
      </c>
      <c r="DG546" s="496">
        <f t="shared" si="2536"/>
        <v>2</v>
      </c>
      <c r="DH546" s="496" t="e">
        <f t="shared" si="2694"/>
        <v>#VALUE!</v>
      </c>
      <c r="DI546" s="496">
        <f t="shared" si="2537"/>
        <v>2</v>
      </c>
      <c r="DJ546" s="496">
        <f>+AP546</f>
        <v>2</v>
      </c>
      <c r="DK546" s="437">
        <f t="shared" si="2561"/>
        <v>2</v>
      </c>
      <c r="DL546" s="633"/>
      <c r="DM546" s="633"/>
      <c r="DO546" s="447" t="e">
        <f t="shared" si="2364"/>
        <v>#VALUE!</v>
      </c>
      <c r="DP546" s="447" t="e">
        <f t="shared" si="2365"/>
        <v>#VALUE!</v>
      </c>
      <c r="DQ546" s="447" t="e">
        <f t="shared" si="2366"/>
        <v>#VALUE!</v>
      </c>
      <c r="DR546" s="447" t="e">
        <f t="shared" si="2367"/>
        <v>#VALUE!</v>
      </c>
      <c r="DS546" s="447" t="e">
        <f t="shared" si="2368"/>
        <v>#VALUE!</v>
      </c>
      <c r="DT546" s="447" t="e">
        <f t="shared" si="2369"/>
        <v>#VALUE!</v>
      </c>
      <c r="DU546" s="447" t="e">
        <f t="shared" si="2370"/>
        <v>#VALUE!</v>
      </c>
      <c r="DV546" s="447" t="e">
        <f t="shared" si="2371"/>
        <v>#VALUE!</v>
      </c>
      <c r="DW546" s="447" t="e">
        <f t="shared" si="2372"/>
        <v>#VALUE!</v>
      </c>
      <c r="DX546" s="447" t="e">
        <f t="shared" si="2373"/>
        <v>#VALUE!</v>
      </c>
      <c r="DY546" s="447" t="e">
        <f t="shared" si="2374"/>
        <v>#REF!</v>
      </c>
      <c r="DZ546" s="447" t="e">
        <f t="shared" si="2375"/>
        <v>#VALUE!</v>
      </c>
      <c r="EA546" s="447" t="e">
        <f t="shared" si="2376"/>
        <v>#VALUE!</v>
      </c>
      <c r="EB546" s="447" t="e">
        <f t="shared" si="2377"/>
        <v>#VALUE!</v>
      </c>
      <c r="EC546" s="447" t="e">
        <f t="shared" si="2378"/>
        <v>#VALUE!</v>
      </c>
      <c r="ED546" s="447" t="e">
        <f t="shared" si="2379"/>
        <v>#VALUE!</v>
      </c>
      <c r="EE546" s="240" t="e">
        <f t="shared" si="2380"/>
        <v>#VALUE!</v>
      </c>
    </row>
    <row r="547" spans="1:135" ht="16.5">
      <c r="A547" s="51" t="s">
        <v>1351</v>
      </c>
      <c r="B547" s="216" t="s">
        <v>31</v>
      </c>
      <c r="D547" s="222" t="s">
        <v>541</v>
      </c>
      <c r="E547" s="216" t="s">
        <v>1042</v>
      </c>
      <c r="F547" s="216" t="s">
        <v>1104</v>
      </c>
      <c r="G547" s="411" t="s">
        <v>1348</v>
      </c>
      <c r="H547" s="3">
        <v>0</v>
      </c>
      <c r="I547" s="10">
        <v>0</v>
      </c>
      <c r="J547" s="527">
        <v>0</v>
      </c>
      <c r="K547" s="528">
        <v>0</v>
      </c>
      <c r="L547" s="10">
        <v>0</v>
      </c>
      <c r="M547" s="528">
        <v>0</v>
      </c>
      <c r="N547" s="419">
        <f t="shared" ref="N547" si="2714">+L547</f>
        <v>0</v>
      </c>
      <c r="O547" s="422" t="s">
        <v>1823</v>
      </c>
      <c r="P547" s="419">
        <f t="shared" ref="P547" si="2715">+N547</f>
        <v>0</v>
      </c>
      <c r="Q547" s="422" t="s">
        <v>1823</v>
      </c>
      <c r="R547" s="3">
        <v>0</v>
      </c>
      <c r="S547" s="4">
        <v>0</v>
      </c>
      <c r="T547" s="419">
        <v>0</v>
      </c>
      <c r="U547" s="422" t="s">
        <v>1823</v>
      </c>
      <c r="V547" s="10">
        <v>0</v>
      </c>
      <c r="W547" s="4">
        <v>0</v>
      </c>
      <c r="X547" s="10">
        <v>0</v>
      </c>
      <c r="Y547" s="4">
        <v>0</v>
      </c>
      <c r="Z547" s="419">
        <v>0</v>
      </c>
      <c r="AA547" s="422" t="s">
        <v>1823</v>
      </c>
      <c r="AB547" s="10">
        <v>0</v>
      </c>
      <c r="AC547" s="129">
        <v>0</v>
      </c>
      <c r="AD547" s="108">
        <v>0</v>
      </c>
      <c r="AE547" s="129">
        <v>0</v>
      </c>
      <c r="AF547" s="571" t="s">
        <v>1823</v>
      </c>
      <c r="AG547" s="563">
        <f>+AI547</f>
        <v>2</v>
      </c>
      <c r="AH547" s="165">
        <v>0</v>
      </c>
      <c r="AI547" s="425">
        <v>2</v>
      </c>
      <c r="AJ547" s="266"/>
      <c r="AK547" s="166" t="s">
        <v>1823</v>
      </c>
      <c r="AL547" s="253">
        <v>2</v>
      </c>
      <c r="AM547" s="225">
        <v>0</v>
      </c>
      <c r="AN547" s="227">
        <v>3</v>
      </c>
      <c r="AO547" s="632">
        <v>0</v>
      </c>
      <c r="AP547" s="562">
        <f>+AN547</f>
        <v>3</v>
      </c>
      <c r="AQ547" s="229">
        <v>0</v>
      </c>
      <c r="AR547" s="230">
        <v>1</v>
      </c>
      <c r="AS547" s="239">
        <v>0</v>
      </c>
      <c r="AT547" s="242" t="s">
        <v>1823</v>
      </c>
      <c r="AU547" s="229">
        <v>0</v>
      </c>
      <c r="AV547" s="230">
        <v>0</v>
      </c>
      <c r="AW547" s="241">
        <v>0</v>
      </c>
      <c r="AX547" s="242" t="s">
        <v>1823</v>
      </c>
      <c r="AY547" s="241">
        <v>0</v>
      </c>
      <c r="AZ547" s="242" t="s">
        <v>1823</v>
      </c>
      <c r="BA547" s="241">
        <f>+AY547</f>
        <v>0</v>
      </c>
      <c r="BB547" s="242" t="s">
        <v>1823</v>
      </c>
      <c r="BC547" s="241">
        <f>+BA547</f>
        <v>0</v>
      </c>
      <c r="BD547" s="242" t="s">
        <v>1823</v>
      </c>
      <c r="BE547" s="241">
        <f>+BC547</f>
        <v>0</v>
      </c>
      <c r="BF547" s="242" t="s">
        <v>1823</v>
      </c>
      <c r="BG547" s="337">
        <v>0</v>
      </c>
      <c r="BH547" s="337">
        <v>0</v>
      </c>
      <c r="BI547" s="241">
        <v>0</v>
      </c>
      <c r="BJ547" s="242" t="s">
        <v>1823</v>
      </c>
      <c r="BK547" s="241">
        <v>0</v>
      </c>
      <c r="BL547" s="242" t="s">
        <v>1823</v>
      </c>
      <c r="BM547" s="241">
        <v>0</v>
      </c>
      <c r="BN547" s="242" t="s">
        <v>1823</v>
      </c>
      <c r="BO547" s="267"/>
      <c r="BP547" s="248"/>
      <c r="BQ547" s="249"/>
      <c r="BR547" s="248"/>
      <c r="BS547" s="249"/>
      <c r="BT547" s="248"/>
      <c r="BU547" s="249"/>
      <c r="BV547" s="248"/>
      <c r="BW547" s="249"/>
      <c r="BX547" s="248"/>
      <c r="BY547" s="249"/>
      <c r="BZ547" s="248"/>
      <c r="CA547" s="249"/>
      <c r="CB547" s="334" t="s">
        <v>712</v>
      </c>
      <c r="CC547" s="261"/>
      <c r="CE547" s="226"/>
      <c r="CF547" s="226"/>
      <c r="CT547" s="437">
        <f t="shared" si="2684"/>
        <v>0</v>
      </c>
      <c r="CU547" s="437">
        <f t="shared" si="2640"/>
        <v>0</v>
      </c>
      <c r="CV547" s="437">
        <f t="shared" ref="CV547:CV574" si="2716">IF(M547="nd",+L547,+L547+M547)</f>
        <v>0</v>
      </c>
      <c r="CW547" s="437">
        <f t="shared" si="2685"/>
        <v>0</v>
      </c>
      <c r="CX547" s="437">
        <f t="shared" si="2686"/>
        <v>0</v>
      </c>
      <c r="CY547" s="437">
        <f t="shared" si="2641"/>
        <v>0</v>
      </c>
      <c r="CZ547" s="437">
        <f>IF(U547="nd",+T547,+T547+U547)</f>
        <v>0</v>
      </c>
      <c r="DA547" s="437">
        <f t="shared" si="2642"/>
        <v>0</v>
      </c>
      <c r="DB547" s="437">
        <f t="shared" si="2643"/>
        <v>0</v>
      </c>
      <c r="DC547" s="437">
        <f>IF(AA547="nd",+Z547,+Z547+AA547)</f>
        <v>0</v>
      </c>
      <c r="DD547" s="437">
        <f t="shared" si="2693"/>
        <v>0</v>
      </c>
      <c r="DE547" s="437">
        <f t="shared" si="2618"/>
        <v>0</v>
      </c>
      <c r="DF547" s="437" t="e">
        <f>IF(AG547="nd",+AF547,+AF547+AG547)</f>
        <v>#VALUE!</v>
      </c>
      <c r="DG547" s="496">
        <f t="shared" si="2536"/>
        <v>2</v>
      </c>
      <c r="DH547" s="496" t="e">
        <f t="shared" si="2694"/>
        <v>#VALUE!</v>
      </c>
      <c r="DI547" s="496">
        <f t="shared" si="2537"/>
        <v>3</v>
      </c>
      <c r="DJ547" s="496">
        <f>IF(AP547="nd",+AO547,+AO547+AP547)</f>
        <v>3</v>
      </c>
      <c r="DK547" s="437">
        <f t="shared" si="2561"/>
        <v>1</v>
      </c>
      <c r="DL547" s="633"/>
      <c r="DM547" s="633"/>
      <c r="DO547" s="447" t="e">
        <f t="shared" si="2364"/>
        <v>#VALUE!</v>
      </c>
      <c r="DP547" s="447" t="e">
        <f t="shared" si="2365"/>
        <v>#VALUE!</v>
      </c>
      <c r="DQ547" s="447" t="e">
        <f t="shared" si="2366"/>
        <v>#VALUE!</v>
      </c>
      <c r="DR547" s="447" t="e">
        <f t="shared" si="2367"/>
        <v>#VALUE!</v>
      </c>
      <c r="DS547" s="447" t="e">
        <f t="shared" si="2368"/>
        <v>#VALUE!</v>
      </c>
      <c r="DT547" s="447" t="e">
        <f t="shared" si="2369"/>
        <v>#VALUE!</v>
      </c>
      <c r="DU547" s="447" t="e">
        <f t="shared" si="2370"/>
        <v>#VALUE!</v>
      </c>
      <c r="DV547" s="447" t="e">
        <f t="shared" si="2371"/>
        <v>#VALUE!</v>
      </c>
      <c r="DW547" s="447" t="e">
        <f t="shared" si="2372"/>
        <v>#VALUE!</v>
      </c>
      <c r="DX547" s="447" t="e">
        <f t="shared" si="2373"/>
        <v>#VALUE!</v>
      </c>
      <c r="DY547" s="447" t="e">
        <f t="shared" si="2374"/>
        <v>#REF!</v>
      </c>
      <c r="DZ547" s="447" t="e">
        <f t="shared" si="2375"/>
        <v>#VALUE!</v>
      </c>
      <c r="EA547" s="447" t="e">
        <f t="shared" si="2376"/>
        <v>#VALUE!</v>
      </c>
      <c r="EB547" s="447" t="e">
        <f t="shared" si="2377"/>
        <v>#VALUE!</v>
      </c>
      <c r="EC547" s="447" t="e">
        <f t="shared" si="2378"/>
        <v>#VALUE!</v>
      </c>
      <c r="ED547" s="447" t="e">
        <f t="shared" si="2379"/>
        <v>#VALUE!</v>
      </c>
      <c r="EE547" s="240" t="e">
        <f t="shared" si="2380"/>
        <v>#VALUE!</v>
      </c>
    </row>
    <row r="548" spans="1:135" ht="16.5">
      <c r="A548" s="51" t="s">
        <v>1227</v>
      </c>
      <c r="B548" s="216" t="s">
        <v>31</v>
      </c>
      <c r="D548" s="222" t="s">
        <v>541</v>
      </c>
      <c r="E548" s="216" t="s">
        <v>1042</v>
      </c>
      <c r="F548" s="216" t="s">
        <v>1104</v>
      </c>
      <c r="G548" s="411" t="s">
        <v>1349</v>
      </c>
      <c r="H548" s="3">
        <v>1</v>
      </c>
      <c r="I548" s="10">
        <v>0</v>
      </c>
      <c r="J548" s="527">
        <v>1</v>
      </c>
      <c r="K548" s="528">
        <v>0</v>
      </c>
      <c r="L548" s="10">
        <v>0</v>
      </c>
      <c r="M548" s="528">
        <v>0</v>
      </c>
      <c r="N548" s="597">
        <f>+P548</f>
        <v>1</v>
      </c>
      <c r="O548" s="723" t="s">
        <v>1823</v>
      </c>
      <c r="P548" s="597">
        <f>+R548</f>
        <v>1</v>
      </c>
      <c r="Q548" s="723" t="s">
        <v>1823</v>
      </c>
      <c r="R548" s="10">
        <v>1</v>
      </c>
      <c r="S548" s="4">
        <v>0</v>
      </c>
      <c r="T548" s="597">
        <f>+R548</f>
        <v>1</v>
      </c>
      <c r="U548" s="723" t="s">
        <v>1823</v>
      </c>
      <c r="V548" s="10">
        <v>0</v>
      </c>
      <c r="W548" s="4">
        <v>0</v>
      </c>
      <c r="X548" s="10">
        <v>0</v>
      </c>
      <c r="Y548" s="4">
        <v>0</v>
      </c>
      <c r="Z548" s="419">
        <v>0</v>
      </c>
      <c r="AA548" s="422" t="s">
        <v>1823</v>
      </c>
      <c r="AB548" s="10">
        <v>0</v>
      </c>
      <c r="AC548" s="129">
        <v>0</v>
      </c>
      <c r="AD548" s="108">
        <v>0</v>
      </c>
      <c r="AE548" s="129">
        <v>0</v>
      </c>
      <c r="AF548" s="241">
        <f>+AD548</f>
        <v>0</v>
      </c>
      <c r="AG548" s="252" t="s">
        <v>1823</v>
      </c>
      <c r="AH548" s="3">
        <v>0</v>
      </c>
      <c r="AI548" s="4">
        <v>1</v>
      </c>
      <c r="AJ548" s="266"/>
      <c r="AK548" s="225">
        <v>0</v>
      </c>
      <c r="AL548" s="242" t="s">
        <v>1823</v>
      </c>
      <c r="AM548" s="225">
        <v>0</v>
      </c>
      <c r="AN548" s="227">
        <v>0</v>
      </c>
      <c r="AO548" s="632">
        <v>0</v>
      </c>
      <c r="AP548" s="559" t="s">
        <v>1823</v>
      </c>
      <c r="AQ548" s="229">
        <v>0</v>
      </c>
      <c r="AR548" s="230">
        <v>0</v>
      </c>
      <c r="AS548" s="239">
        <v>0</v>
      </c>
      <c r="AT548" s="242" t="s">
        <v>1823</v>
      </c>
      <c r="AU548" s="229">
        <v>0</v>
      </c>
      <c r="AV548" s="230">
        <v>0</v>
      </c>
      <c r="AW548" s="241">
        <v>0</v>
      </c>
      <c r="AX548" s="242" t="s">
        <v>1823</v>
      </c>
      <c r="AY548" s="241">
        <v>0</v>
      </c>
      <c r="AZ548" s="242" t="s">
        <v>1823</v>
      </c>
      <c r="BA548" s="241">
        <f>+AY548</f>
        <v>0</v>
      </c>
      <c r="BB548" s="242" t="s">
        <v>1823</v>
      </c>
      <c r="BC548" s="241">
        <f>+BA548</f>
        <v>0</v>
      </c>
      <c r="BD548" s="242" t="s">
        <v>1823</v>
      </c>
      <c r="BE548" s="241">
        <f>+BC548</f>
        <v>0</v>
      </c>
      <c r="BF548" s="242" t="s">
        <v>1823</v>
      </c>
      <c r="BG548" s="337">
        <v>0</v>
      </c>
      <c r="BH548" s="337">
        <v>0</v>
      </c>
      <c r="BI548" s="241">
        <v>0</v>
      </c>
      <c r="BJ548" s="242" t="s">
        <v>1823</v>
      </c>
      <c r="BK548" s="241">
        <v>0</v>
      </c>
      <c r="BL548" s="242" t="s">
        <v>1823</v>
      </c>
      <c r="BM548" s="241">
        <v>0</v>
      </c>
      <c r="BN548" s="242" t="s">
        <v>1823</v>
      </c>
      <c r="BO548" s="267"/>
      <c r="BP548" s="248"/>
      <c r="BQ548" s="249"/>
      <c r="BR548" s="248"/>
      <c r="BS548" s="249"/>
      <c r="BT548" s="248"/>
      <c r="BU548" s="249"/>
      <c r="BV548" s="248"/>
      <c r="BW548" s="249"/>
      <c r="BX548" s="248"/>
      <c r="BY548" s="249"/>
      <c r="BZ548" s="248"/>
      <c r="CA548" s="249"/>
      <c r="CB548" s="334" t="s">
        <v>712</v>
      </c>
      <c r="CC548" s="261"/>
      <c r="CE548" s="226"/>
      <c r="CF548" s="226"/>
      <c r="CT548" s="437">
        <f t="shared" si="2684"/>
        <v>1</v>
      </c>
      <c r="CU548" s="437">
        <f t="shared" si="2640"/>
        <v>1</v>
      </c>
      <c r="CV548" s="437">
        <f t="shared" si="2716"/>
        <v>0</v>
      </c>
      <c r="CW548" s="437">
        <f t="shared" si="2685"/>
        <v>1</v>
      </c>
      <c r="CX548" s="437">
        <f t="shared" si="2686"/>
        <v>1</v>
      </c>
      <c r="CY548" s="437">
        <f t="shared" si="2641"/>
        <v>1</v>
      </c>
      <c r="CZ548" s="437">
        <f>IF(U548="nd",+T548,+T548+U548)</f>
        <v>1</v>
      </c>
      <c r="DA548" s="437">
        <f t="shared" si="2642"/>
        <v>0</v>
      </c>
      <c r="DB548" s="437">
        <f t="shared" si="2643"/>
        <v>0</v>
      </c>
      <c r="DC548" s="437">
        <f>IF(AA548="nd",+Z548,+Z548+AA548)</f>
        <v>0</v>
      </c>
      <c r="DD548" s="437">
        <f t="shared" si="2693"/>
        <v>0</v>
      </c>
      <c r="DE548" s="437">
        <f t="shared" si="2618"/>
        <v>0</v>
      </c>
      <c r="DF548" s="437">
        <f>IF(AG548="nd",+AF548,+AF548+AG548)</f>
        <v>0</v>
      </c>
      <c r="DG548" s="496">
        <f t="shared" si="2536"/>
        <v>1</v>
      </c>
      <c r="DH548" s="496">
        <f t="shared" si="2694"/>
        <v>0</v>
      </c>
      <c r="DI548" s="496">
        <f t="shared" si="2537"/>
        <v>0</v>
      </c>
      <c r="DJ548" s="496">
        <f>IF(AP548="nd",+AO548,+AO548+AP548)</f>
        <v>0</v>
      </c>
      <c r="DK548" s="437">
        <f t="shared" si="2561"/>
        <v>0</v>
      </c>
      <c r="DL548" s="633"/>
      <c r="DM548" s="633"/>
      <c r="DO548" s="447" t="e">
        <f t="shared" si="2364"/>
        <v>#VALUE!</v>
      </c>
      <c r="DP548" s="447" t="e">
        <f t="shared" si="2365"/>
        <v>#VALUE!</v>
      </c>
      <c r="DQ548" s="447" t="e">
        <f t="shared" si="2366"/>
        <v>#VALUE!</v>
      </c>
      <c r="DR548" s="447" t="e">
        <f t="shared" si="2367"/>
        <v>#VALUE!</v>
      </c>
      <c r="DS548" s="447" t="e">
        <f t="shared" si="2368"/>
        <v>#VALUE!</v>
      </c>
      <c r="DT548" s="447" t="e">
        <f t="shared" si="2369"/>
        <v>#VALUE!</v>
      </c>
      <c r="DU548" s="447" t="e">
        <f t="shared" si="2370"/>
        <v>#VALUE!</v>
      </c>
      <c r="DV548" s="447" t="e">
        <f t="shared" si="2371"/>
        <v>#VALUE!</v>
      </c>
      <c r="DW548" s="447" t="e">
        <f t="shared" si="2372"/>
        <v>#VALUE!</v>
      </c>
      <c r="DX548" s="447" t="e">
        <f t="shared" si="2373"/>
        <v>#VALUE!</v>
      </c>
      <c r="DY548" s="447" t="e">
        <f t="shared" si="2374"/>
        <v>#REF!</v>
      </c>
      <c r="DZ548" s="447" t="e">
        <f t="shared" si="2375"/>
        <v>#VALUE!</v>
      </c>
      <c r="EA548" s="447" t="e">
        <f t="shared" si="2376"/>
        <v>#VALUE!</v>
      </c>
      <c r="EB548" s="447" t="e">
        <f t="shared" si="2377"/>
        <v>#VALUE!</v>
      </c>
      <c r="EC548" s="447" t="e">
        <f t="shared" si="2378"/>
        <v>#VALUE!</v>
      </c>
      <c r="ED548" s="447" t="e">
        <f t="shared" si="2379"/>
        <v>#VALUE!</v>
      </c>
      <c r="EE548" s="240" t="e">
        <f t="shared" si="2380"/>
        <v>#VALUE!</v>
      </c>
    </row>
    <row r="549" spans="1:135" ht="16.5">
      <c r="A549" s="51" t="s">
        <v>1227</v>
      </c>
      <c r="B549" s="216" t="s">
        <v>31</v>
      </c>
      <c r="D549" s="222" t="s">
        <v>809</v>
      </c>
      <c r="E549" s="216" t="s">
        <v>1042</v>
      </c>
      <c r="F549" s="51" t="s">
        <v>1104</v>
      </c>
      <c r="G549" s="411" t="s">
        <v>146</v>
      </c>
      <c r="H549" s="3">
        <v>2</v>
      </c>
      <c r="I549" s="10">
        <v>2</v>
      </c>
      <c r="J549" s="527">
        <v>0</v>
      </c>
      <c r="K549" s="528">
        <v>4</v>
      </c>
      <c r="L549" s="10"/>
      <c r="M549" s="528">
        <v>3</v>
      </c>
      <c r="N549" s="424" t="s">
        <v>1823</v>
      </c>
      <c r="O549" s="414">
        <f t="shared" ref="O549" si="2717">+Q549</f>
        <v>3</v>
      </c>
      <c r="P549" s="424" t="s">
        <v>1823</v>
      </c>
      <c r="Q549" s="414">
        <f t="shared" ref="Q549" si="2718">+S549</f>
        <v>3</v>
      </c>
      <c r="R549" s="3">
        <v>0</v>
      </c>
      <c r="S549" s="4">
        <v>3</v>
      </c>
      <c r="T549" s="424" t="s">
        <v>1823</v>
      </c>
      <c r="U549" s="414">
        <f t="shared" ref="U549" si="2719">+W549</f>
        <v>3</v>
      </c>
      <c r="V549" s="3">
        <v>0</v>
      </c>
      <c r="W549" s="4">
        <v>3</v>
      </c>
      <c r="X549" s="3">
        <v>1</v>
      </c>
      <c r="Y549" s="4">
        <v>3</v>
      </c>
      <c r="Z549" s="563">
        <f>+X549</f>
        <v>1</v>
      </c>
      <c r="AA549" s="563">
        <f>+Y549</f>
        <v>3</v>
      </c>
      <c r="AB549" s="3">
        <v>0</v>
      </c>
      <c r="AC549" s="129">
        <v>3</v>
      </c>
      <c r="AD549" s="108">
        <v>0</v>
      </c>
      <c r="AE549" s="129">
        <v>4</v>
      </c>
      <c r="AF549" s="424" t="s">
        <v>1823</v>
      </c>
      <c r="AG549" s="414">
        <f>+AI549</f>
        <v>4</v>
      </c>
      <c r="AH549" s="3">
        <v>0</v>
      </c>
      <c r="AI549" s="4">
        <v>4</v>
      </c>
      <c r="AJ549" s="310"/>
      <c r="AK549" s="166" t="s">
        <v>1823</v>
      </c>
      <c r="AL549" s="253">
        <f>+AI549</f>
        <v>4</v>
      </c>
      <c r="AM549" s="225">
        <v>0</v>
      </c>
      <c r="AN549" s="227">
        <v>5</v>
      </c>
      <c r="AO549" s="561" t="s">
        <v>1823</v>
      </c>
      <c r="AP549" s="562">
        <v>5</v>
      </c>
      <c r="AQ549" s="229">
        <v>0</v>
      </c>
      <c r="AR549" s="230">
        <v>4</v>
      </c>
      <c r="AS549" s="252" t="s">
        <v>1823</v>
      </c>
      <c r="AT549" s="253">
        <f>+AV549</f>
        <v>4</v>
      </c>
      <c r="AU549" s="229">
        <v>0</v>
      </c>
      <c r="AV549" s="229">
        <v>4</v>
      </c>
      <c r="AW549" s="381" t="s">
        <v>1823</v>
      </c>
      <c r="AX549" s="328">
        <f t="shared" ref="AX549" si="2720">+AZ549</f>
        <v>3</v>
      </c>
      <c r="AY549" s="381" t="s">
        <v>1823</v>
      </c>
      <c r="AZ549" s="328">
        <f t="shared" ref="AZ549" si="2721">+BB549</f>
        <v>3</v>
      </c>
      <c r="BA549" s="381" t="s">
        <v>1823</v>
      </c>
      <c r="BB549" s="328">
        <f t="shared" ref="BB549" si="2722">+BD549</f>
        <v>3</v>
      </c>
      <c r="BC549" s="381" t="s">
        <v>1823</v>
      </c>
      <c r="BD549" s="328">
        <f t="shared" ref="BD549" si="2723">+BF549</f>
        <v>3</v>
      </c>
      <c r="BE549" s="381" t="s">
        <v>1823</v>
      </c>
      <c r="BF549" s="328">
        <f t="shared" ref="BF549" si="2724">+BH549</f>
        <v>3</v>
      </c>
      <c r="BG549" s="229">
        <v>0</v>
      </c>
      <c r="BH549" s="229">
        <v>3</v>
      </c>
      <c r="BI549" s="381" t="s">
        <v>1823</v>
      </c>
      <c r="BJ549" s="328">
        <f>+BH549</f>
        <v>3</v>
      </c>
      <c r="BK549" s="381" t="s">
        <v>1823</v>
      </c>
      <c r="BL549" s="328">
        <f>+BJ549</f>
        <v>3</v>
      </c>
      <c r="BM549" s="381" t="s">
        <v>1823</v>
      </c>
      <c r="BN549" s="328">
        <f>+BL549</f>
        <v>3</v>
      </c>
      <c r="BO549" s="311"/>
      <c r="BP549" s="248"/>
      <c r="BQ549" s="248"/>
      <c r="BR549" s="248"/>
      <c r="BS549" s="248"/>
      <c r="BT549" s="248"/>
      <c r="BU549" s="249"/>
      <c r="BV549" s="248"/>
      <c r="BW549" s="248"/>
      <c r="BX549" s="248"/>
      <c r="BY549" s="248"/>
      <c r="BZ549" s="248"/>
      <c r="CA549" s="248"/>
      <c r="CB549" s="334" t="s">
        <v>712</v>
      </c>
      <c r="CC549" s="261" t="s">
        <v>812</v>
      </c>
      <c r="CF549" s="216">
        <v>2</v>
      </c>
      <c r="CT549" s="437">
        <f t="shared" si="2684"/>
        <v>4</v>
      </c>
      <c r="CU549" s="437">
        <f t="shared" si="2640"/>
        <v>4</v>
      </c>
      <c r="CV549" s="437">
        <f t="shared" si="2716"/>
        <v>3</v>
      </c>
      <c r="CW549" s="437">
        <f>+O549</f>
        <v>3</v>
      </c>
      <c r="CX549" s="437">
        <f>+Q549</f>
        <v>3</v>
      </c>
      <c r="CY549" s="437">
        <f t="shared" si="2641"/>
        <v>3</v>
      </c>
      <c r="CZ549" s="437">
        <f>+U549</f>
        <v>3</v>
      </c>
      <c r="DA549" s="437">
        <f t="shared" si="2642"/>
        <v>3</v>
      </c>
      <c r="DB549" s="437">
        <f t="shared" si="2643"/>
        <v>4</v>
      </c>
      <c r="DC549" s="437">
        <f>+AA549</f>
        <v>3</v>
      </c>
      <c r="DD549" s="437">
        <f t="shared" si="2693"/>
        <v>3</v>
      </c>
      <c r="DE549" s="437">
        <f t="shared" si="2618"/>
        <v>4</v>
      </c>
      <c r="DF549" s="437">
        <f>+AG549</f>
        <v>4</v>
      </c>
      <c r="DG549" s="496">
        <f t="shared" si="2536"/>
        <v>4</v>
      </c>
      <c r="DH549" s="496" t="e">
        <f t="shared" si="2694"/>
        <v>#VALUE!</v>
      </c>
      <c r="DI549" s="496">
        <f t="shared" si="2537"/>
        <v>5</v>
      </c>
      <c r="DJ549" s="496">
        <f>+AP549</f>
        <v>5</v>
      </c>
      <c r="DK549" s="437">
        <f t="shared" si="2561"/>
        <v>4</v>
      </c>
      <c r="DL549" s="633"/>
      <c r="DM549" s="633"/>
      <c r="DO549" s="447" t="e">
        <f t="shared" si="2364"/>
        <v>#VALUE!</v>
      </c>
      <c r="DP549" s="447" t="e">
        <f t="shared" si="2365"/>
        <v>#VALUE!</v>
      </c>
      <c r="DQ549" s="447" t="e">
        <f t="shared" si="2366"/>
        <v>#VALUE!</v>
      </c>
      <c r="DR549" s="447" t="e">
        <f t="shared" si="2367"/>
        <v>#VALUE!</v>
      </c>
      <c r="DS549" s="447" t="e">
        <f t="shared" si="2368"/>
        <v>#VALUE!</v>
      </c>
      <c r="DT549" s="447" t="e">
        <f t="shared" si="2369"/>
        <v>#VALUE!</v>
      </c>
      <c r="DU549" s="447" t="e">
        <f t="shared" si="2370"/>
        <v>#VALUE!</v>
      </c>
      <c r="DV549" s="447" t="e">
        <f t="shared" si="2371"/>
        <v>#VALUE!</v>
      </c>
      <c r="DW549" s="447" t="e">
        <f t="shared" si="2372"/>
        <v>#VALUE!</v>
      </c>
      <c r="DX549" s="447" t="e">
        <f t="shared" si="2373"/>
        <v>#VALUE!</v>
      </c>
      <c r="DY549" s="447" t="e">
        <f t="shared" si="2374"/>
        <v>#REF!</v>
      </c>
      <c r="DZ549" s="447" t="e">
        <f t="shared" si="2375"/>
        <v>#VALUE!</v>
      </c>
      <c r="EA549" s="447" t="e">
        <f t="shared" si="2376"/>
        <v>#VALUE!</v>
      </c>
      <c r="EB549" s="447" t="e">
        <f t="shared" si="2377"/>
        <v>#VALUE!</v>
      </c>
      <c r="EC549" s="447" t="e">
        <f t="shared" si="2378"/>
        <v>#VALUE!</v>
      </c>
      <c r="ED549" s="447" t="e">
        <f t="shared" si="2379"/>
        <v>#VALUE!</v>
      </c>
      <c r="EE549" s="240" t="e">
        <f t="shared" si="2380"/>
        <v>#VALUE!</v>
      </c>
    </row>
    <row r="550" spans="1:135" ht="16.5">
      <c r="A550" s="51" t="s">
        <v>1227</v>
      </c>
      <c r="B550" s="216" t="s">
        <v>31</v>
      </c>
      <c r="D550" s="222" t="s">
        <v>809</v>
      </c>
      <c r="E550" s="216" t="s">
        <v>1042</v>
      </c>
      <c r="F550" s="216" t="s">
        <v>1104</v>
      </c>
      <c r="G550" s="411" t="s">
        <v>1355</v>
      </c>
      <c r="H550" s="3">
        <v>0</v>
      </c>
      <c r="I550" s="10">
        <v>1</v>
      </c>
      <c r="J550" s="527">
        <v>0</v>
      </c>
      <c r="K550" s="528">
        <v>0</v>
      </c>
      <c r="L550" s="10">
        <v>0</v>
      </c>
      <c r="M550" s="528">
        <v>0</v>
      </c>
      <c r="N550" s="597">
        <f>+P550</f>
        <v>1</v>
      </c>
      <c r="O550" s="722">
        <f>+Q550</f>
        <v>1</v>
      </c>
      <c r="P550" s="597">
        <f>+R550</f>
        <v>1</v>
      </c>
      <c r="Q550" s="722">
        <f>+S550</f>
        <v>1</v>
      </c>
      <c r="R550" s="3">
        <v>1</v>
      </c>
      <c r="S550" s="4">
        <v>1</v>
      </c>
      <c r="T550" s="597">
        <f>+R550</f>
        <v>1</v>
      </c>
      <c r="U550" s="722">
        <f>+S550</f>
        <v>1</v>
      </c>
      <c r="V550" s="3">
        <v>0</v>
      </c>
      <c r="W550" s="4">
        <v>1</v>
      </c>
      <c r="X550" s="3">
        <v>0</v>
      </c>
      <c r="Y550" s="4">
        <v>0</v>
      </c>
      <c r="Z550" s="419">
        <v>0</v>
      </c>
      <c r="AA550" s="242" t="s">
        <v>1823</v>
      </c>
      <c r="AB550" s="3">
        <v>0</v>
      </c>
      <c r="AC550" s="129">
        <v>0</v>
      </c>
      <c r="AD550" s="108">
        <v>0</v>
      </c>
      <c r="AE550" s="129">
        <v>0</v>
      </c>
      <c r="AF550" s="419">
        <v>0</v>
      </c>
      <c r="AG550" s="422" t="s">
        <v>1823</v>
      </c>
      <c r="AH550" s="3">
        <v>0</v>
      </c>
      <c r="AI550" s="4">
        <v>0</v>
      </c>
      <c r="AJ550" s="266"/>
      <c r="AK550" s="241">
        <v>0</v>
      </c>
      <c r="AL550" s="242" t="s">
        <v>1823</v>
      </c>
      <c r="AM550" s="229">
        <v>0</v>
      </c>
      <c r="AN550" s="230">
        <v>0</v>
      </c>
      <c r="AO550" s="239">
        <v>0</v>
      </c>
      <c r="AP550" s="242" t="s">
        <v>1823</v>
      </c>
      <c r="AQ550" s="229">
        <v>0</v>
      </c>
      <c r="AR550" s="230">
        <v>0</v>
      </c>
      <c r="AS550" s="239">
        <v>0</v>
      </c>
      <c r="AT550" s="242" t="s">
        <v>1823</v>
      </c>
      <c r="AU550" s="229">
        <v>0</v>
      </c>
      <c r="AV550" s="230">
        <v>0</v>
      </c>
      <c r="AW550" s="241">
        <f t="shared" ref="AW550" si="2725">+AY550</f>
        <v>0</v>
      </c>
      <c r="AX550" s="242" t="s">
        <v>1823</v>
      </c>
      <c r="AY550" s="241">
        <f t="shared" ref="AY550" si="2726">+BA550</f>
        <v>0</v>
      </c>
      <c r="AZ550" s="242" t="s">
        <v>1823</v>
      </c>
      <c r="BA550" s="241">
        <f t="shared" ref="BA550" si="2727">+BC550</f>
        <v>0</v>
      </c>
      <c r="BB550" s="242" t="s">
        <v>1823</v>
      </c>
      <c r="BC550" s="241">
        <f t="shared" ref="BC550" si="2728">+BE550</f>
        <v>0</v>
      </c>
      <c r="BD550" s="242" t="s">
        <v>1823</v>
      </c>
      <c r="BE550" s="241">
        <f t="shared" ref="BE550:BE558" si="2729">+BG550</f>
        <v>0</v>
      </c>
      <c r="BF550" s="242" t="s">
        <v>1823</v>
      </c>
      <c r="BG550" s="337">
        <v>0</v>
      </c>
      <c r="BH550" s="337">
        <v>0</v>
      </c>
      <c r="BI550" s="241">
        <v>0</v>
      </c>
      <c r="BJ550" s="242" t="s">
        <v>1823</v>
      </c>
      <c r="BK550" s="241">
        <v>0</v>
      </c>
      <c r="BL550" s="242" t="s">
        <v>1823</v>
      </c>
      <c r="BM550" s="241">
        <v>0</v>
      </c>
      <c r="BN550" s="242" t="s">
        <v>1823</v>
      </c>
      <c r="BO550" s="267"/>
      <c r="BP550" s="248"/>
      <c r="BQ550" s="249"/>
      <c r="BR550" s="248"/>
      <c r="BS550" s="249"/>
      <c r="BT550" s="248"/>
      <c r="BU550" s="249"/>
      <c r="BV550" s="248"/>
      <c r="BW550" s="249"/>
      <c r="BX550" s="248"/>
      <c r="BY550" s="249"/>
      <c r="BZ550" s="248"/>
      <c r="CA550" s="249"/>
      <c r="CB550" s="334"/>
      <c r="CC550" s="261"/>
      <c r="CT550" s="437">
        <f t="shared" si="2684"/>
        <v>1</v>
      </c>
      <c r="CU550" s="437">
        <f t="shared" si="2640"/>
        <v>0</v>
      </c>
      <c r="CV550" s="437">
        <f t="shared" si="2716"/>
        <v>0</v>
      </c>
      <c r="CW550" s="437">
        <f t="shared" ref="CW550:CW581" si="2730">IF(O550="nd",+N550,+N550+O550)</f>
        <v>2</v>
      </c>
      <c r="CX550" s="437">
        <f t="shared" ref="CX550:CX581" si="2731">IF(Q550="nd",+P550,+P550+Q550)</f>
        <v>2</v>
      </c>
      <c r="CY550" s="437">
        <f t="shared" si="2641"/>
        <v>2</v>
      </c>
      <c r="CZ550" s="437">
        <f>+U550</f>
        <v>1</v>
      </c>
      <c r="DA550" s="437">
        <f t="shared" si="2642"/>
        <v>1</v>
      </c>
      <c r="DB550" s="437">
        <f t="shared" si="2643"/>
        <v>0</v>
      </c>
      <c r="DC550" s="437">
        <f t="shared" ref="DC550:DC572" si="2732">IF(AA550="nd",+Z550,+Z550+AA550)</f>
        <v>0</v>
      </c>
      <c r="DD550" s="437">
        <f t="shared" si="2693"/>
        <v>0</v>
      </c>
      <c r="DE550" s="437">
        <f t="shared" si="2618"/>
        <v>0</v>
      </c>
      <c r="DF550" s="437">
        <f t="shared" ref="DF550:DF572" si="2733">IF(AG550="nd",+AF550,+AF550+AG550)</f>
        <v>0</v>
      </c>
      <c r="DG550" s="496">
        <f t="shared" si="2536"/>
        <v>0</v>
      </c>
      <c r="DH550" s="496">
        <f t="shared" si="2694"/>
        <v>0</v>
      </c>
      <c r="DI550" s="496">
        <f t="shared" si="2537"/>
        <v>0</v>
      </c>
      <c r="DJ550" s="496">
        <f t="shared" ref="DJ550:DJ581" si="2734">IF(AP550="nd",+AO550,+AO550+AP550)</f>
        <v>0</v>
      </c>
      <c r="DK550" s="437">
        <f t="shared" si="2561"/>
        <v>0</v>
      </c>
      <c r="DL550" s="633"/>
      <c r="DM550" s="633"/>
      <c r="DO550" s="447" t="e">
        <f t="shared" si="2364"/>
        <v>#VALUE!</v>
      </c>
      <c r="DP550" s="447" t="e">
        <f t="shared" si="2365"/>
        <v>#VALUE!</v>
      </c>
      <c r="DQ550" s="447" t="e">
        <f t="shared" si="2366"/>
        <v>#VALUE!</v>
      </c>
      <c r="DR550" s="447" t="e">
        <f t="shared" si="2367"/>
        <v>#VALUE!</v>
      </c>
      <c r="DS550" s="447" t="e">
        <f t="shared" si="2368"/>
        <v>#VALUE!</v>
      </c>
      <c r="DT550" s="447" t="e">
        <f t="shared" si="2369"/>
        <v>#VALUE!</v>
      </c>
      <c r="DU550" s="447" t="e">
        <f t="shared" si="2370"/>
        <v>#VALUE!</v>
      </c>
      <c r="DV550" s="447" t="e">
        <f t="shared" si="2371"/>
        <v>#VALUE!</v>
      </c>
      <c r="DW550" s="447" t="e">
        <f t="shared" si="2372"/>
        <v>#VALUE!</v>
      </c>
      <c r="DX550" s="447" t="e">
        <f t="shared" si="2373"/>
        <v>#VALUE!</v>
      </c>
      <c r="DY550" s="447" t="e">
        <f t="shared" si="2374"/>
        <v>#REF!</v>
      </c>
      <c r="DZ550" s="447" t="e">
        <f t="shared" si="2375"/>
        <v>#VALUE!</v>
      </c>
      <c r="EA550" s="447" t="e">
        <f t="shared" si="2376"/>
        <v>#VALUE!</v>
      </c>
      <c r="EB550" s="447" t="e">
        <f t="shared" si="2377"/>
        <v>#VALUE!</v>
      </c>
      <c r="EC550" s="447" t="e">
        <f t="shared" si="2378"/>
        <v>#VALUE!</v>
      </c>
      <c r="ED550" s="447" t="e">
        <f t="shared" si="2379"/>
        <v>#VALUE!</v>
      </c>
      <c r="EE550" s="240" t="e">
        <f t="shared" si="2380"/>
        <v>#VALUE!</v>
      </c>
    </row>
    <row r="551" spans="1:135" ht="16.5">
      <c r="A551" s="51" t="s">
        <v>1227</v>
      </c>
      <c r="B551" s="216" t="s">
        <v>31</v>
      </c>
      <c r="D551" s="222" t="s">
        <v>809</v>
      </c>
      <c r="E551" s="216" t="s">
        <v>1042</v>
      </c>
      <c r="F551" s="216" t="s">
        <v>1104</v>
      </c>
      <c r="G551" s="411" t="s">
        <v>1354</v>
      </c>
      <c r="H551" s="10">
        <v>0</v>
      </c>
      <c r="I551" s="10">
        <v>2</v>
      </c>
      <c r="J551" s="527">
        <v>0</v>
      </c>
      <c r="K551" s="528">
        <v>1</v>
      </c>
      <c r="L551" s="10">
        <v>0</v>
      </c>
      <c r="M551" s="528">
        <v>1</v>
      </c>
      <c r="N551" s="767" t="s">
        <v>1823</v>
      </c>
      <c r="O551" s="768">
        <f>+M551</f>
        <v>1</v>
      </c>
      <c r="P551" s="419">
        <v>0</v>
      </c>
      <c r="Q551" s="422" t="s">
        <v>1823</v>
      </c>
      <c r="R551" s="3">
        <v>0</v>
      </c>
      <c r="S551" s="4">
        <v>0</v>
      </c>
      <c r="T551" s="424" t="s">
        <v>1823</v>
      </c>
      <c r="U551" s="414">
        <f>+W551</f>
        <v>1</v>
      </c>
      <c r="V551" s="3">
        <v>0</v>
      </c>
      <c r="W551" s="4">
        <v>1</v>
      </c>
      <c r="X551" s="3">
        <v>0</v>
      </c>
      <c r="Y551" s="4">
        <v>1</v>
      </c>
      <c r="Z551" s="571" t="s">
        <v>1823</v>
      </c>
      <c r="AA551" s="563">
        <f>+Y551</f>
        <v>1</v>
      </c>
      <c r="AB551" s="3">
        <v>0</v>
      </c>
      <c r="AC551" s="129">
        <v>0</v>
      </c>
      <c r="AD551" s="108">
        <v>0</v>
      </c>
      <c r="AE551" s="129">
        <v>0</v>
      </c>
      <c r="AF551" s="419">
        <v>0</v>
      </c>
      <c r="AG551" s="422" t="s">
        <v>1823</v>
      </c>
      <c r="AH551" s="3">
        <v>0</v>
      </c>
      <c r="AI551" s="4">
        <v>0</v>
      </c>
      <c r="AJ551" s="266"/>
      <c r="AK551" s="241">
        <v>0</v>
      </c>
      <c r="AL551" s="242" t="s">
        <v>1823</v>
      </c>
      <c r="AM551" s="229">
        <v>0</v>
      </c>
      <c r="AN551" s="230">
        <v>0</v>
      </c>
      <c r="AO551" s="239">
        <v>0</v>
      </c>
      <c r="AP551" s="242" t="s">
        <v>1823</v>
      </c>
      <c r="AQ551" s="229">
        <v>0</v>
      </c>
      <c r="AR551" s="230">
        <v>0</v>
      </c>
      <c r="AS551" s="239">
        <v>0</v>
      </c>
      <c r="AT551" s="242" t="s">
        <v>1823</v>
      </c>
      <c r="AU551" s="229">
        <v>0</v>
      </c>
      <c r="AV551" s="230">
        <v>0</v>
      </c>
      <c r="AW551" s="241">
        <f t="shared" ref="AW551" si="2735">+AY551</f>
        <v>0</v>
      </c>
      <c r="AX551" s="242" t="s">
        <v>1823</v>
      </c>
      <c r="AY551" s="241">
        <f t="shared" ref="AY551" si="2736">+BA551</f>
        <v>0</v>
      </c>
      <c r="AZ551" s="242" t="s">
        <v>1823</v>
      </c>
      <c r="BA551" s="241">
        <f t="shared" ref="BA551" si="2737">+BC551</f>
        <v>0</v>
      </c>
      <c r="BB551" s="242" t="s">
        <v>1823</v>
      </c>
      <c r="BC551" s="241">
        <f t="shared" ref="BC551" si="2738">+BE551</f>
        <v>0</v>
      </c>
      <c r="BD551" s="242" t="s">
        <v>1823</v>
      </c>
      <c r="BE551" s="241">
        <f t="shared" si="2729"/>
        <v>0</v>
      </c>
      <c r="BF551" s="242" t="s">
        <v>1823</v>
      </c>
      <c r="BG551" s="337">
        <v>0</v>
      </c>
      <c r="BH551" s="337">
        <v>0</v>
      </c>
      <c r="BI551" s="241">
        <v>0</v>
      </c>
      <c r="BJ551" s="242" t="s">
        <v>1823</v>
      </c>
      <c r="BK551" s="241">
        <v>0</v>
      </c>
      <c r="BL551" s="242" t="s">
        <v>1823</v>
      </c>
      <c r="BM551" s="241">
        <v>0</v>
      </c>
      <c r="BN551" s="242" t="s">
        <v>1823</v>
      </c>
      <c r="BO551" s="267"/>
      <c r="BP551" s="248"/>
      <c r="BQ551" s="249"/>
      <c r="BR551" s="248"/>
      <c r="BS551" s="249"/>
      <c r="BT551" s="248"/>
      <c r="BU551" s="249"/>
      <c r="BV551" s="248"/>
      <c r="BW551" s="249"/>
      <c r="BX551" s="248"/>
      <c r="BY551" s="249"/>
      <c r="BZ551" s="248"/>
      <c r="CA551" s="249"/>
      <c r="CB551" s="334"/>
      <c r="CC551" s="261"/>
      <c r="CT551" s="437">
        <f t="shared" si="2684"/>
        <v>2</v>
      </c>
      <c r="CU551" s="437">
        <f t="shared" si="2640"/>
        <v>1</v>
      </c>
      <c r="CV551" s="437">
        <f t="shared" si="2716"/>
        <v>1</v>
      </c>
      <c r="CW551" s="437" t="e">
        <f t="shared" si="2730"/>
        <v>#VALUE!</v>
      </c>
      <c r="CX551" s="437">
        <f t="shared" si="2731"/>
        <v>0</v>
      </c>
      <c r="CY551" s="437">
        <f t="shared" si="2641"/>
        <v>0</v>
      </c>
      <c r="CZ551" s="437">
        <f>+U551</f>
        <v>1</v>
      </c>
      <c r="DA551" s="437">
        <f t="shared" si="2642"/>
        <v>1</v>
      </c>
      <c r="DB551" s="437">
        <f t="shared" si="2643"/>
        <v>1</v>
      </c>
      <c r="DC551" s="437" t="e">
        <f t="shared" si="2732"/>
        <v>#VALUE!</v>
      </c>
      <c r="DD551" s="437">
        <f t="shared" si="2693"/>
        <v>0</v>
      </c>
      <c r="DE551" s="437">
        <f t="shared" si="2618"/>
        <v>0</v>
      </c>
      <c r="DF551" s="437">
        <f t="shared" si="2733"/>
        <v>0</v>
      </c>
      <c r="DG551" s="496">
        <f t="shared" si="2536"/>
        <v>0</v>
      </c>
      <c r="DH551" s="496">
        <f t="shared" si="2694"/>
        <v>0</v>
      </c>
      <c r="DI551" s="496">
        <f t="shared" si="2537"/>
        <v>0</v>
      </c>
      <c r="DJ551" s="496">
        <f t="shared" si="2734"/>
        <v>0</v>
      </c>
      <c r="DK551" s="437">
        <f t="shared" si="2561"/>
        <v>0</v>
      </c>
      <c r="DL551" s="633"/>
      <c r="DM551" s="633"/>
      <c r="DO551" s="447" t="e">
        <f t="shared" si="2364"/>
        <v>#VALUE!</v>
      </c>
      <c r="DP551" s="447" t="e">
        <f t="shared" si="2365"/>
        <v>#VALUE!</v>
      </c>
      <c r="DQ551" s="447" t="e">
        <f t="shared" si="2366"/>
        <v>#VALUE!</v>
      </c>
      <c r="DR551" s="447" t="e">
        <f t="shared" si="2367"/>
        <v>#VALUE!</v>
      </c>
      <c r="DS551" s="447" t="e">
        <f t="shared" si="2368"/>
        <v>#VALUE!</v>
      </c>
      <c r="DT551" s="447" t="e">
        <f t="shared" si="2369"/>
        <v>#VALUE!</v>
      </c>
      <c r="DU551" s="447" t="e">
        <f t="shared" si="2370"/>
        <v>#VALUE!</v>
      </c>
      <c r="DV551" s="447" t="e">
        <f t="shared" si="2371"/>
        <v>#VALUE!</v>
      </c>
      <c r="DW551" s="447" t="e">
        <f t="shared" si="2372"/>
        <v>#VALUE!</v>
      </c>
      <c r="DX551" s="447" t="e">
        <f t="shared" si="2373"/>
        <v>#VALUE!</v>
      </c>
      <c r="DY551" s="447" t="e">
        <f t="shared" si="2374"/>
        <v>#REF!</v>
      </c>
      <c r="DZ551" s="447" t="e">
        <f t="shared" si="2375"/>
        <v>#VALUE!</v>
      </c>
      <c r="EA551" s="447" t="e">
        <f t="shared" si="2376"/>
        <v>#VALUE!</v>
      </c>
      <c r="EB551" s="447" t="e">
        <f t="shared" si="2377"/>
        <v>#VALUE!</v>
      </c>
      <c r="EC551" s="447" t="e">
        <f t="shared" si="2378"/>
        <v>#VALUE!</v>
      </c>
      <c r="ED551" s="447" t="e">
        <f t="shared" si="2379"/>
        <v>#VALUE!</v>
      </c>
      <c r="EE551" s="240" t="e">
        <f t="shared" si="2380"/>
        <v>#VALUE!</v>
      </c>
    </row>
    <row r="552" spans="1:135" ht="16.5">
      <c r="A552" s="51" t="s">
        <v>1227</v>
      </c>
      <c r="B552" s="216" t="s">
        <v>31</v>
      </c>
      <c r="D552" s="222" t="s">
        <v>809</v>
      </c>
      <c r="E552" s="216" t="s">
        <v>1042</v>
      </c>
      <c r="F552" s="216" t="s">
        <v>1104</v>
      </c>
      <c r="G552" s="411" t="s">
        <v>1352</v>
      </c>
      <c r="H552" s="10">
        <v>0</v>
      </c>
      <c r="I552" s="10">
        <v>1</v>
      </c>
      <c r="J552" s="527">
        <v>0</v>
      </c>
      <c r="K552" s="528">
        <v>0</v>
      </c>
      <c r="L552" s="10">
        <v>0</v>
      </c>
      <c r="M552" s="528">
        <v>0</v>
      </c>
      <c r="N552" s="419">
        <v>0</v>
      </c>
      <c r="O552" s="422" t="s">
        <v>1823</v>
      </c>
      <c r="P552" s="419">
        <v>0</v>
      </c>
      <c r="Q552" s="422" t="s">
        <v>1823</v>
      </c>
      <c r="R552" s="3">
        <v>0</v>
      </c>
      <c r="S552" s="4">
        <v>0</v>
      </c>
      <c r="T552" s="419">
        <v>0</v>
      </c>
      <c r="U552" s="422" t="s">
        <v>1823</v>
      </c>
      <c r="V552" s="3">
        <v>0</v>
      </c>
      <c r="W552" s="4">
        <v>0</v>
      </c>
      <c r="X552" s="3">
        <v>0</v>
      </c>
      <c r="Y552" s="4">
        <v>0</v>
      </c>
      <c r="Z552" s="419">
        <v>0</v>
      </c>
      <c r="AA552" s="242" t="s">
        <v>1823</v>
      </c>
      <c r="AB552" s="3">
        <v>0</v>
      </c>
      <c r="AC552" s="129">
        <v>0</v>
      </c>
      <c r="AD552" s="108">
        <v>0</v>
      </c>
      <c r="AE552" s="129">
        <v>0</v>
      </c>
      <c r="AF552" s="419">
        <v>0</v>
      </c>
      <c r="AG552" s="422" t="s">
        <v>1823</v>
      </c>
      <c r="AH552" s="3">
        <v>0</v>
      </c>
      <c r="AI552" s="4">
        <v>0</v>
      </c>
      <c r="AJ552" s="266"/>
      <c r="AK552" s="241">
        <v>0</v>
      </c>
      <c r="AL552" s="242" t="s">
        <v>1823</v>
      </c>
      <c r="AM552" s="229">
        <v>0</v>
      </c>
      <c r="AN552" s="230">
        <v>0</v>
      </c>
      <c r="AO552" s="239">
        <v>0</v>
      </c>
      <c r="AP552" s="242" t="s">
        <v>1823</v>
      </c>
      <c r="AQ552" s="229">
        <v>0</v>
      </c>
      <c r="AR552" s="230">
        <v>0</v>
      </c>
      <c r="AS552" s="239">
        <v>0</v>
      </c>
      <c r="AT552" s="242" t="s">
        <v>1823</v>
      </c>
      <c r="AU552" s="229">
        <v>0</v>
      </c>
      <c r="AV552" s="230">
        <v>0</v>
      </c>
      <c r="AW552" s="241">
        <f t="shared" ref="AW552" si="2739">+AY552</f>
        <v>0</v>
      </c>
      <c r="AX552" s="242" t="s">
        <v>1823</v>
      </c>
      <c r="AY552" s="241">
        <f t="shared" ref="AY552" si="2740">+BA552</f>
        <v>0</v>
      </c>
      <c r="AZ552" s="242" t="s">
        <v>1823</v>
      </c>
      <c r="BA552" s="241">
        <f t="shared" ref="BA552" si="2741">+BC552</f>
        <v>0</v>
      </c>
      <c r="BB552" s="242" t="s">
        <v>1823</v>
      </c>
      <c r="BC552" s="241">
        <f t="shared" ref="BC552" si="2742">+BE552</f>
        <v>0</v>
      </c>
      <c r="BD552" s="242" t="s">
        <v>1823</v>
      </c>
      <c r="BE552" s="241">
        <f t="shared" si="2729"/>
        <v>0</v>
      </c>
      <c r="BF552" s="242" t="s">
        <v>1823</v>
      </c>
      <c r="BG552" s="337">
        <v>0</v>
      </c>
      <c r="BH552" s="337">
        <v>0</v>
      </c>
      <c r="BI552" s="241">
        <v>0</v>
      </c>
      <c r="BJ552" s="242" t="s">
        <v>1823</v>
      </c>
      <c r="BK552" s="241">
        <v>0</v>
      </c>
      <c r="BL552" s="242" t="s">
        <v>1823</v>
      </c>
      <c r="BM552" s="241">
        <v>0</v>
      </c>
      <c r="BN552" s="242" t="s">
        <v>1823</v>
      </c>
      <c r="BO552" s="267"/>
      <c r="BP552" s="248"/>
      <c r="BQ552" s="249"/>
      <c r="BR552" s="248"/>
      <c r="BS552" s="249"/>
      <c r="BT552" s="248"/>
      <c r="BU552" s="249"/>
      <c r="BV552" s="248"/>
      <c r="BW552" s="249"/>
      <c r="BX552" s="248"/>
      <c r="BY552" s="249"/>
      <c r="BZ552" s="248"/>
      <c r="CA552" s="249"/>
      <c r="CB552" s="334"/>
      <c r="CC552" s="261"/>
      <c r="CT552" s="437">
        <f t="shared" si="2684"/>
        <v>1</v>
      </c>
      <c r="CU552" s="437">
        <f t="shared" si="2640"/>
        <v>0</v>
      </c>
      <c r="CV552" s="437">
        <f t="shared" si="2716"/>
        <v>0</v>
      </c>
      <c r="CW552" s="437">
        <f t="shared" si="2730"/>
        <v>0</v>
      </c>
      <c r="CX552" s="437">
        <f t="shared" si="2731"/>
        <v>0</v>
      </c>
      <c r="CY552" s="437">
        <f t="shared" si="2641"/>
        <v>0</v>
      </c>
      <c r="CZ552" s="437">
        <f>IF(U552="nd",+T552,+T552+U552)</f>
        <v>0</v>
      </c>
      <c r="DA552" s="437">
        <f t="shared" si="2642"/>
        <v>0</v>
      </c>
      <c r="DB552" s="437">
        <f t="shared" si="2643"/>
        <v>0</v>
      </c>
      <c r="DC552" s="437">
        <f t="shared" si="2732"/>
        <v>0</v>
      </c>
      <c r="DD552" s="437">
        <f t="shared" si="2693"/>
        <v>0</v>
      </c>
      <c r="DE552" s="437">
        <f t="shared" si="2618"/>
        <v>0</v>
      </c>
      <c r="DF552" s="437">
        <f t="shared" si="2733"/>
        <v>0</v>
      </c>
      <c r="DG552" s="496">
        <f t="shared" si="2536"/>
        <v>0</v>
      </c>
      <c r="DH552" s="496">
        <f t="shared" si="2694"/>
        <v>0</v>
      </c>
      <c r="DI552" s="496">
        <f t="shared" si="2537"/>
        <v>0</v>
      </c>
      <c r="DJ552" s="496">
        <f t="shared" si="2734"/>
        <v>0</v>
      </c>
      <c r="DK552" s="437">
        <f t="shared" si="2561"/>
        <v>0</v>
      </c>
      <c r="DL552" s="633"/>
      <c r="DM552" s="633"/>
      <c r="DO552" s="447" t="e">
        <f t="shared" si="2364"/>
        <v>#VALUE!</v>
      </c>
      <c r="DP552" s="447" t="e">
        <f t="shared" si="2365"/>
        <v>#VALUE!</v>
      </c>
      <c r="DQ552" s="447" t="e">
        <f t="shared" si="2366"/>
        <v>#VALUE!</v>
      </c>
      <c r="DR552" s="447" t="e">
        <f t="shared" si="2367"/>
        <v>#VALUE!</v>
      </c>
      <c r="DS552" s="447" t="e">
        <f t="shared" si="2368"/>
        <v>#VALUE!</v>
      </c>
      <c r="DT552" s="447" t="e">
        <f t="shared" si="2369"/>
        <v>#VALUE!</v>
      </c>
      <c r="DU552" s="447" t="e">
        <f t="shared" si="2370"/>
        <v>#VALUE!</v>
      </c>
      <c r="DV552" s="447" t="e">
        <f t="shared" si="2371"/>
        <v>#VALUE!</v>
      </c>
      <c r="DW552" s="447" t="e">
        <f t="shared" si="2372"/>
        <v>#VALUE!</v>
      </c>
      <c r="DX552" s="447" t="e">
        <f t="shared" si="2373"/>
        <v>#VALUE!</v>
      </c>
      <c r="DY552" s="447" t="e">
        <f t="shared" si="2374"/>
        <v>#REF!</v>
      </c>
      <c r="DZ552" s="447" t="e">
        <f t="shared" si="2375"/>
        <v>#VALUE!</v>
      </c>
      <c r="EA552" s="447" t="e">
        <f t="shared" si="2376"/>
        <v>#VALUE!</v>
      </c>
      <c r="EB552" s="447" t="e">
        <f t="shared" si="2377"/>
        <v>#VALUE!</v>
      </c>
      <c r="EC552" s="447" t="e">
        <f t="shared" si="2378"/>
        <v>#VALUE!</v>
      </c>
      <c r="ED552" s="447" t="e">
        <f t="shared" si="2379"/>
        <v>#VALUE!</v>
      </c>
      <c r="EE552" s="240" t="e">
        <f t="shared" si="2380"/>
        <v>#VALUE!</v>
      </c>
    </row>
    <row r="553" spans="1:135" ht="16.5">
      <c r="A553" s="51" t="s">
        <v>1227</v>
      </c>
      <c r="B553" s="216" t="s">
        <v>31</v>
      </c>
      <c r="D553" s="222" t="s">
        <v>809</v>
      </c>
      <c r="E553" s="216" t="s">
        <v>1042</v>
      </c>
      <c r="F553" s="216" t="s">
        <v>1104</v>
      </c>
      <c r="G553" s="411" t="s">
        <v>1449</v>
      </c>
      <c r="H553" s="10">
        <v>3</v>
      </c>
      <c r="I553" s="10">
        <v>0</v>
      </c>
      <c r="J553" s="527">
        <v>3</v>
      </c>
      <c r="K553" s="528">
        <v>0</v>
      </c>
      <c r="L553" s="10">
        <v>0</v>
      </c>
      <c r="M553" s="528">
        <v>0</v>
      </c>
      <c r="N553" s="721" t="s">
        <v>1823</v>
      </c>
      <c r="O553" s="562">
        <f>+Q553</f>
        <v>1</v>
      </c>
      <c r="P553" s="721" t="s">
        <v>1823</v>
      </c>
      <c r="Q553" s="562">
        <f>+S553</f>
        <v>1</v>
      </c>
      <c r="R553" s="3">
        <v>0</v>
      </c>
      <c r="S553" s="4">
        <v>1</v>
      </c>
      <c r="T553" s="724" t="s">
        <v>1823</v>
      </c>
      <c r="U553" s="722">
        <f>+W553</f>
        <v>2</v>
      </c>
      <c r="V553" s="3">
        <v>0</v>
      </c>
      <c r="W553" s="4">
        <v>2</v>
      </c>
      <c r="X553" s="3">
        <v>0</v>
      </c>
      <c r="Y553" s="4">
        <v>0</v>
      </c>
      <c r="Z553" s="419">
        <v>0</v>
      </c>
      <c r="AA553" s="242" t="s">
        <v>1823</v>
      </c>
      <c r="AB553" s="3">
        <v>0</v>
      </c>
      <c r="AC553" s="129">
        <v>0</v>
      </c>
      <c r="AD553" s="108">
        <v>0</v>
      </c>
      <c r="AE553" s="129">
        <v>0</v>
      </c>
      <c r="AF553" s="419">
        <v>0</v>
      </c>
      <c r="AG553" s="422" t="s">
        <v>1823</v>
      </c>
      <c r="AH553" s="3">
        <v>0</v>
      </c>
      <c r="AI553" s="4">
        <v>0</v>
      </c>
      <c r="AJ553" s="266"/>
      <c r="AK553" s="241">
        <v>0</v>
      </c>
      <c r="AL553" s="242" t="s">
        <v>1823</v>
      </c>
      <c r="AM553" s="229">
        <v>0</v>
      </c>
      <c r="AN553" s="230">
        <v>0</v>
      </c>
      <c r="AO553" s="239">
        <v>0</v>
      </c>
      <c r="AP553" s="242" t="s">
        <v>1823</v>
      </c>
      <c r="AQ553" s="229">
        <v>0</v>
      </c>
      <c r="AR553" s="230">
        <v>0</v>
      </c>
      <c r="AS553" s="239">
        <v>0</v>
      </c>
      <c r="AT553" s="242" t="s">
        <v>1823</v>
      </c>
      <c r="AU553" s="229">
        <v>0</v>
      </c>
      <c r="AV553" s="230">
        <v>0</v>
      </c>
      <c r="AW553" s="241">
        <f t="shared" ref="AW553:AW554" si="2743">+AY553</f>
        <v>0</v>
      </c>
      <c r="AX553" s="242" t="s">
        <v>1823</v>
      </c>
      <c r="AY553" s="241">
        <f t="shared" ref="AY553:AY554" si="2744">+BA553</f>
        <v>0</v>
      </c>
      <c r="AZ553" s="242" t="s">
        <v>1823</v>
      </c>
      <c r="BA553" s="241">
        <f t="shared" ref="BA553:BA554" si="2745">+BC553</f>
        <v>0</v>
      </c>
      <c r="BB553" s="242" t="s">
        <v>1823</v>
      </c>
      <c r="BC553" s="241">
        <f t="shared" ref="BC553:BC554" si="2746">+BE553</f>
        <v>0</v>
      </c>
      <c r="BD553" s="242" t="s">
        <v>1823</v>
      </c>
      <c r="BE553" s="241">
        <f t="shared" si="2729"/>
        <v>0</v>
      </c>
      <c r="BF553" s="242" t="s">
        <v>1823</v>
      </c>
      <c r="BG553" s="229">
        <v>0</v>
      </c>
      <c r="BH553" s="229">
        <v>1</v>
      </c>
      <c r="BI553" s="241">
        <v>0</v>
      </c>
      <c r="BJ553" s="242" t="s">
        <v>1823</v>
      </c>
      <c r="BK553" s="241">
        <v>0</v>
      </c>
      <c r="BL553" s="242" t="s">
        <v>1823</v>
      </c>
      <c r="BM553" s="241">
        <v>0</v>
      </c>
      <c r="BN553" s="242" t="s">
        <v>1823</v>
      </c>
      <c r="BO553" s="267"/>
      <c r="BP553" s="248"/>
      <c r="BQ553" s="249"/>
      <c r="BR553" s="248"/>
      <c r="BS553" s="249"/>
      <c r="BT553" s="248"/>
      <c r="BU553" s="249"/>
      <c r="BV553" s="248"/>
      <c r="BW553" s="249"/>
      <c r="BX553" s="248"/>
      <c r="BY553" s="249"/>
      <c r="BZ553" s="248"/>
      <c r="CA553" s="249"/>
      <c r="CB553" s="334"/>
      <c r="CC553" s="261"/>
      <c r="CT553" s="437">
        <f t="shared" si="2684"/>
        <v>3</v>
      </c>
      <c r="CU553" s="437">
        <f t="shared" si="2640"/>
        <v>3</v>
      </c>
      <c r="CV553" s="437">
        <f t="shared" si="2716"/>
        <v>0</v>
      </c>
      <c r="CW553" s="437" t="e">
        <f t="shared" si="2730"/>
        <v>#VALUE!</v>
      </c>
      <c r="CX553" s="437" t="e">
        <f t="shared" si="2731"/>
        <v>#VALUE!</v>
      </c>
      <c r="CY553" s="437">
        <f t="shared" si="2641"/>
        <v>1</v>
      </c>
      <c r="CZ553" s="437">
        <f>+U553</f>
        <v>2</v>
      </c>
      <c r="DA553" s="437">
        <f t="shared" si="2642"/>
        <v>2</v>
      </c>
      <c r="DB553" s="437">
        <f t="shared" si="2643"/>
        <v>0</v>
      </c>
      <c r="DC553" s="437">
        <f t="shared" si="2732"/>
        <v>0</v>
      </c>
      <c r="DD553" s="437">
        <f t="shared" si="2693"/>
        <v>0</v>
      </c>
      <c r="DE553" s="437">
        <f t="shared" si="2618"/>
        <v>0</v>
      </c>
      <c r="DF553" s="437">
        <f t="shared" si="2733"/>
        <v>0</v>
      </c>
      <c r="DG553" s="496">
        <f t="shared" si="2536"/>
        <v>0</v>
      </c>
      <c r="DH553" s="496">
        <f t="shared" si="2694"/>
        <v>0</v>
      </c>
      <c r="DI553" s="496">
        <f t="shared" si="2537"/>
        <v>0</v>
      </c>
      <c r="DJ553" s="496">
        <f t="shared" si="2734"/>
        <v>0</v>
      </c>
      <c r="DK553" s="437">
        <f t="shared" si="2561"/>
        <v>0</v>
      </c>
      <c r="DL553" s="633"/>
      <c r="DM553" s="633"/>
      <c r="DO553" s="447" t="e">
        <f t="shared" si="2364"/>
        <v>#VALUE!</v>
      </c>
      <c r="DP553" s="447" t="e">
        <f t="shared" si="2365"/>
        <v>#VALUE!</v>
      </c>
      <c r="DQ553" s="447" t="e">
        <f t="shared" si="2366"/>
        <v>#VALUE!</v>
      </c>
      <c r="DR553" s="447" t="e">
        <f t="shared" si="2367"/>
        <v>#VALUE!</v>
      </c>
      <c r="DS553" s="447" t="e">
        <f t="shared" si="2368"/>
        <v>#VALUE!</v>
      </c>
      <c r="DT553" s="447" t="e">
        <f t="shared" si="2369"/>
        <v>#VALUE!</v>
      </c>
      <c r="DU553" s="447" t="e">
        <f t="shared" si="2370"/>
        <v>#VALUE!</v>
      </c>
      <c r="DV553" s="447" t="e">
        <f t="shared" si="2371"/>
        <v>#VALUE!</v>
      </c>
      <c r="DW553" s="447" t="e">
        <f t="shared" si="2372"/>
        <v>#VALUE!</v>
      </c>
      <c r="DX553" s="447" t="e">
        <f t="shared" si="2373"/>
        <v>#VALUE!</v>
      </c>
      <c r="DY553" s="447" t="e">
        <f t="shared" si="2374"/>
        <v>#REF!</v>
      </c>
      <c r="DZ553" s="447" t="e">
        <f t="shared" si="2375"/>
        <v>#VALUE!</v>
      </c>
      <c r="EA553" s="447" t="e">
        <f t="shared" si="2376"/>
        <v>#VALUE!</v>
      </c>
      <c r="EB553" s="447" t="e">
        <f t="shared" si="2377"/>
        <v>#VALUE!</v>
      </c>
      <c r="EC553" s="447" t="e">
        <f t="shared" si="2378"/>
        <v>#VALUE!</v>
      </c>
      <c r="ED553" s="447" t="e">
        <f t="shared" si="2379"/>
        <v>#VALUE!</v>
      </c>
      <c r="EE553" s="240" t="e">
        <f t="shared" si="2380"/>
        <v>#VALUE!</v>
      </c>
    </row>
    <row r="554" spans="1:135">
      <c r="A554" s="51" t="s">
        <v>1227</v>
      </c>
      <c r="B554" s="216" t="s">
        <v>31</v>
      </c>
      <c r="D554" s="222" t="s">
        <v>809</v>
      </c>
      <c r="E554" s="216" t="s">
        <v>1042</v>
      </c>
      <c r="F554" s="216" t="s">
        <v>1104</v>
      </c>
      <c r="G554" t="s">
        <v>1722</v>
      </c>
      <c r="H554" s="10">
        <v>0</v>
      </c>
      <c r="I554" s="10">
        <v>0</v>
      </c>
      <c r="J554" s="527">
        <v>0</v>
      </c>
      <c r="K554" s="528">
        <v>0</v>
      </c>
      <c r="L554" s="10">
        <v>0</v>
      </c>
      <c r="M554" s="528">
        <v>0</v>
      </c>
      <c r="N554" s="598">
        <v>0</v>
      </c>
      <c r="O554" s="599" t="s">
        <v>1823</v>
      </c>
      <c r="P554" s="419">
        <v>0</v>
      </c>
      <c r="Q554" s="422" t="s">
        <v>1823</v>
      </c>
      <c r="R554" s="3">
        <v>0</v>
      </c>
      <c r="S554" s="4">
        <v>0</v>
      </c>
      <c r="T554" s="724" t="s">
        <v>1823</v>
      </c>
      <c r="U554" s="722">
        <f>+W554</f>
        <v>1</v>
      </c>
      <c r="V554" s="3">
        <v>0</v>
      </c>
      <c r="W554" s="4">
        <v>1</v>
      </c>
      <c r="X554" s="3">
        <v>0</v>
      </c>
      <c r="Y554" s="4">
        <v>1</v>
      </c>
      <c r="Z554" s="571" t="s">
        <v>1823</v>
      </c>
      <c r="AA554" s="563">
        <f>+Y554</f>
        <v>1</v>
      </c>
      <c r="AB554" s="3">
        <v>0</v>
      </c>
      <c r="AC554" s="129">
        <v>0</v>
      </c>
      <c r="AD554" s="108">
        <v>0</v>
      </c>
      <c r="AE554" s="129">
        <v>0</v>
      </c>
      <c r="AF554" s="419">
        <v>0</v>
      </c>
      <c r="AG554" s="422" t="s">
        <v>1823</v>
      </c>
      <c r="AH554" s="3">
        <v>0</v>
      </c>
      <c r="AI554" s="4">
        <v>0</v>
      </c>
      <c r="AJ554" s="266"/>
      <c r="AK554" s="241">
        <v>0</v>
      </c>
      <c r="AL554" s="242" t="s">
        <v>1823</v>
      </c>
      <c r="AM554" s="229">
        <v>0</v>
      </c>
      <c r="AN554" s="230">
        <v>0</v>
      </c>
      <c r="AO554" s="239">
        <v>0</v>
      </c>
      <c r="AP554" s="242" t="s">
        <v>1823</v>
      </c>
      <c r="AQ554" s="229">
        <v>0</v>
      </c>
      <c r="AR554" s="230">
        <v>0</v>
      </c>
      <c r="AS554" s="239">
        <v>0</v>
      </c>
      <c r="AT554" s="242" t="s">
        <v>1823</v>
      </c>
      <c r="AU554" s="229">
        <v>0</v>
      </c>
      <c r="AV554" s="230">
        <v>0</v>
      </c>
      <c r="AW554" s="241">
        <f t="shared" si="2743"/>
        <v>0</v>
      </c>
      <c r="AX554" s="242" t="s">
        <v>1823</v>
      </c>
      <c r="AY554" s="241">
        <f t="shared" si="2744"/>
        <v>0</v>
      </c>
      <c r="AZ554" s="242" t="s">
        <v>1823</v>
      </c>
      <c r="BA554" s="241">
        <f t="shared" si="2745"/>
        <v>0</v>
      </c>
      <c r="BB554" s="242" t="s">
        <v>1823</v>
      </c>
      <c r="BC554" s="241">
        <f t="shared" si="2746"/>
        <v>0</v>
      </c>
      <c r="BD554" s="242" t="s">
        <v>1823</v>
      </c>
      <c r="BE554" s="241">
        <f t="shared" si="2729"/>
        <v>0</v>
      </c>
      <c r="BF554" s="242" t="s">
        <v>1823</v>
      </c>
      <c r="BG554" s="337">
        <v>0</v>
      </c>
      <c r="BH554" s="337">
        <v>0</v>
      </c>
      <c r="BI554" s="241">
        <v>0</v>
      </c>
      <c r="BJ554" s="242" t="s">
        <v>1823</v>
      </c>
      <c r="BK554" s="241">
        <v>0</v>
      </c>
      <c r="BL554" s="242" t="s">
        <v>1823</v>
      </c>
      <c r="BM554" s="241">
        <v>0</v>
      </c>
      <c r="BN554" s="242" t="s">
        <v>1823</v>
      </c>
      <c r="BO554" s="267"/>
      <c r="BP554" s="248"/>
      <c r="BQ554" s="249"/>
      <c r="BR554" s="248"/>
      <c r="BS554" s="249"/>
      <c r="BT554" s="248"/>
      <c r="BU554" s="249"/>
      <c r="BV554" s="248"/>
      <c r="BW554" s="249"/>
      <c r="BX554" s="248"/>
      <c r="BY554" s="249"/>
      <c r="BZ554" s="248"/>
      <c r="CA554" s="249"/>
      <c r="CB554" s="334"/>
      <c r="CC554" s="261"/>
      <c r="CT554" s="437">
        <f t="shared" si="2684"/>
        <v>0</v>
      </c>
      <c r="CU554" s="437">
        <f t="shared" si="2640"/>
        <v>0</v>
      </c>
      <c r="CV554" s="437">
        <f t="shared" si="2716"/>
        <v>0</v>
      </c>
      <c r="CW554" s="437">
        <f t="shared" si="2730"/>
        <v>0</v>
      </c>
      <c r="CX554" s="437">
        <f t="shared" si="2731"/>
        <v>0</v>
      </c>
      <c r="CY554" s="437">
        <f t="shared" si="2641"/>
        <v>0</v>
      </c>
      <c r="CZ554" s="437" t="e">
        <f t="shared" ref="CZ554:CZ585" si="2747">IF(U554="nd",+T554,+T554+U554)</f>
        <v>#VALUE!</v>
      </c>
      <c r="DA554" s="437">
        <f t="shared" si="2642"/>
        <v>1</v>
      </c>
      <c r="DB554" s="437">
        <f t="shared" si="2643"/>
        <v>1</v>
      </c>
      <c r="DC554" s="437" t="e">
        <f t="shared" si="2732"/>
        <v>#VALUE!</v>
      </c>
      <c r="DD554" s="437">
        <f t="shared" si="2693"/>
        <v>0</v>
      </c>
      <c r="DE554" s="437">
        <f t="shared" si="2618"/>
        <v>0</v>
      </c>
      <c r="DF554" s="437">
        <f t="shared" si="2733"/>
        <v>0</v>
      </c>
      <c r="DG554" s="496">
        <f t="shared" ref="DG554:DG585" si="2748">IF(AI554="nd",+AH554,+AH554+AI554)</f>
        <v>0</v>
      </c>
      <c r="DH554" s="496">
        <f t="shared" si="2694"/>
        <v>0</v>
      </c>
      <c r="DI554" s="496">
        <f t="shared" ref="DI554:DI585" si="2749">IF(AN554="nd",+AM554,+AM554+AN554)</f>
        <v>0</v>
      </c>
      <c r="DJ554" s="496">
        <f t="shared" si="2734"/>
        <v>0</v>
      </c>
      <c r="DK554" s="437">
        <f t="shared" si="2561"/>
        <v>0</v>
      </c>
      <c r="DL554" s="633"/>
      <c r="DM554" s="633"/>
      <c r="DO554" s="447" t="e">
        <f t="shared" si="2364"/>
        <v>#VALUE!</v>
      </c>
      <c r="DP554" s="447" t="e">
        <f t="shared" si="2365"/>
        <v>#VALUE!</v>
      </c>
      <c r="DQ554" s="447" t="e">
        <f t="shared" si="2366"/>
        <v>#VALUE!</v>
      </c>
      <c r="DR554" s="447" t="e">
        <f t="shared" si="2367"/>
        <v>#VALUE!</v>
      </c>
      <c r="DS554" s="447" t="e">
        <f t="shared" si="2368"/>
        <v>#VALUE!</v>
      </c>
      <c r="DT554" s="447" t="e">
        <f t="shared" si="2369"/>
        <v>#VALUE!</v>
      </c>
      <c r="DU554" s="447" t="e">
        <f t="shared" si="2370"/>
        <v>#VALUE!</v>
      </c>
      <c r="DV554" s="447" t="e">
        <f t="shared" si="2371"/>
        <v>#VALUE!</v>
      </c>
      <c r="DW554" s="447" t="e">
        <f t="shared" si="2372"/>
        <v>#VALUE!</v>
      </c>
      <c r="DX554" s="447" t="e">
        <f t="shared" si="2373"/>
        <v>#VALUE!</v>
      </c>
      <c r="DY554" s="447" t="e">
        <f t="shared" si="2374"/>
        <v>#REF!</v>
      </c>
      <c r="DZ554" s="447" t="e">
        <f t="shared" si="2375"/>
        <v>#VALUE!</v>
      </c>
      <c r="EA554" s="447" t="e">
        <f t="shared" si="2376"/>
        <v>#VALUE!</v>
      </c>
      <c r="EB554" s="447" t="e">
        <f t="shared" si="2377"/>
        <v>#VALUE!</v>
      </c>
      <c r="EC554" s="447" t="e">
        <f t="shared" si="2378"/>
        <v>#VALUE!</v>
      </c>
      <c r="ED554" s="447" t="e">
        <f t="shared" si="2379"/>
        <v>#VALUE!</v>
      </c>
      <c r="EE554" s="240" t="e">
        <f t="shared" si="2380"/>
        <v>#VALUE!</v>
      </c>
    </row>
    <row r="555" spans="1:135" ht="16.5">
      <c r="A555" s="51" t="s">
        <v>1227</v>
      </c>
      <c r="B555" s="216" t="s">
        <v>31</v>
      </c>
      <c r="D555" s="222" t="s">
        <v>809</v>
      </c>
      <c r="E555" s="216" t="s">
        <v>1042</v>
      </c>
      <c r="F555" s="216" t="s">
        <v>1104</v>
      </c>
      <c r="G555" s="411" t="s">
        <v>1353</v>
      </c>
      <c r="H555" s="10">
        <v>0</v>
      </c>
      <c r="I555" s="10">
        <v>1</v>
      </c>
      <c r="J555" s="527">
        <v>0</v>
      </c>
      <c r="K555" s="528">
        <v>1</v>
      </c>
      <c r="L555" s="10">
        <v>0</v>
      </c>
      <c r="M555" s="528">
        <v>1</v>
      </c>
      <c r="N555" s="767" t="s">
        <v>1823</v>
      </c>
      <c r="O555" s="768">
        <f>+M555</f>
        <v>1</v>
      </c>
      <c r="P555" s="419">
        <v>0</v>
      </c>
      <c r="Q555" s="422" t="s">
        <v>1823</v>
      </c>
      <c r="R555" s="3">
        <v>0</v>
      </c>
      <c r="S555" s="4">
        <v>0</v>
      </c>
      <c r="T555" s="419">
        <v>0</v>
      </c>
      <c r="U555" s="242" t="s">
        <v>1823</v>
      </c>
      <c r="V555" s="3">
        <v>0</v>
      </c>
      <c r="W555" s="4">
        <v>0</v>
      </c>
      <c r="X555" s="3">
        <v>0</v>
      </c>
      <c r="Y555" s="4">
        <v>0</v>
      </c>
      <c r="Z555" s="419">
        <v>0</v>
      </c>
      <c r="AA555" s="242" t="s">
        <v>1823</v>
      </c>
      <c r="AB555" s="3">
        <v>0</v>
      </c>
      <c r="AC555" s="129">
        <v>0</v>
      </c>
      <c r="AD555" s="108">
        <v>0</v>
      </c>
      <c r="AE555" s="129">
        <v>0</v>
      </c>
      <c r="AF555" s="419">
        <v>0</v>
      </c>
      <c r="AG555" s="422" t="s">
        <v>1823</v>
      </c>
      <c r="AH555" s="3">
        <v>0</v>
      </c>
      <c r="AI555" s="4">
        <v>0</v>
      </c>
      <c r="AJ555" s="266"/>
      <c r="AK555" s="241">
        <v>0</v>
      </c>
      <c r="AL555" s="242" t="s">
        <v>1823</v>
      </c>
      <c r="AM555" s="229">
        <v>0</v>
      </c>
      <c r="AN555" s="230">
        <v>0</v>
      </c>
      <c r="AO555" s="239">
        <v>0</v>
      </c>
      <c r="AP555" s="242" t="s">
        <v>1823</v>
      </c>
      <c r="AQ555" s="229">
        <v>0</v>
      </c>
      <c r="AR555" s="230">
        <v>0</v>
      </c>
      <c r="AS555" s="239">
        <v>0</v>
      </c>
      <c r="AT555" s="242" t="s">
        <v>1823</v>
      </c>
      <c r="AU555" s="229">
        <v>0</v>
      </c>
      <c r="AV555" s="230">
        <v>0</v>
      </c>
      <c r="AW555" s="241">
        <f t="shared" ref="AW555" si="2750">+AY555</f>
        <v>0</v>
      </c>
      <c r="AX555" s="242" t="s">
        <v>1823</v>
      </c>
      <c r="AY555" s="241">
        <f t="shared" ref="AY555" si="2751">+BA555</f>
        <v>0</v>
      </c>
      <c r="AZ555" s="242" t="s">
        <v>1823</v>
      </c>
      <c r="BA555" s="241">
        <f t="shared" ref="BA555" si="2752">+BC555</f>
        <v>0</v>
      </c>
      <c r="BB555" s="242" t="s">
        <v>1823</v>
      </c>
      <c r="BC555" s="241">
        <f t="shared" ref="BC555" si="2753">+BE555</f>
        <v>0</v>
      </c>
      <c r="BD555" s="242" t="s">
        <v>1823</v>
      </c>
      <c r="BE555" s="241">
        <f t="shared" si="2729"/>
        <v>0</v>
      </c>
      <c r="BF555" s="242" t="s">
        <v>1823</v>
      </c>
      <c r="BG555" s="337">
        <v>0</v>
      </c>
      <c r="BH555" s="337">
        <v>0</v>
      </c>
      <c r="BI555" s="241">
        <v>0</v>
      </c>
      <c r="BJ555" s="242" t="s">
        <v>1823</v>
      </c>
      <c r="BK555" s="241">
        <v>0</v>
      </c>
      <c r="BL555" s="242" t="s">
        <v>1823</v>
      </c>
      <c r="BM555" s="241">
        <v>0</v>
      </c>
      <c r="BN555" s="242" t="s">
        <v>1823</v>
      </c>
      <c r="BO555" s="267"/>
      <c r="BP555" s="248"/>
      <c r="BQ555" s="249"/>
      <c r="BR555" s="248"/>
      <c r="BS555" s="249"/>
      <c r="BT555" s="248"/>
      <c r="BU555" s="249"/>
      <c r="BV555" s="248"/>
      <c r="BW555" s="249"/>
      <c r="BX555" s="248"/>
      <c r="BY555" s="249"/>
      <c r="BZ555" s="248"/>
      <c r="CA555" s="249"/>
      <c r="CB555" s="334"/>
      <c r="CC555" s="261"/>
      <c r="CT555" s="437">
        <f t="shared" si="2684"/>
        <v>1</v>
      </c>
      <c r="CU555" s="437">
        <f t="shared" si="2640"/>
        <v>1</v>
      </c>
      <c r="CV555" s="437">
        <f t="shared" si="2716"/>
        <v>1</v>
      </c>
      <c r="CW555" s="437" t="e">
        <f t="shared" si="2730"/>
        <v>#VALUE!</v>
      </c>
      <c r="CX555" s="437">
        <f t="shared" si="2731"/>
        <v>0</v>
      </c>
      <c r="CY555" s="437">
        <f t="shared" si="2641"/>
        <v>0</v>
      </c>
      <c r="CZ555" s="437">
        <f t="shared" si="2747"/>
        <v>0</v>
      </c>
      <c r="DA555" s="437">
        <f t="shared" si="2642"/>
        <v>0</v>
      </c>
      <c r="DB555" s="437">
        <f t="shared" si="2643"/>
        <v>0</v>
      </c>
      <c r="DC555" s="437">
        <f t="shared" si="2732"/>
        <v>0</v>
      </c>
      <c r="DD555" s="437">
        <f t="shared" si="2693"/>
        <v>0</v>
      </c>
      <c r="DE555" s="437">
        <f t="shared" si="2618"/>
        <v>0</v>
      </c>
      <c r="DF555" s="437">
        <f t="shared" si="2733"/>
        <v>0</v>
      </c>
      <c r="DG555" s="496">
        <f t="shared" si="2748"/>
        <v>0</v>
      </c>
      <c r="DH555" s="496">
        <f t="shared" si="2694"/>
        <v>0</v>
      </c>
      <c r="DI555" s="496">
        <f t="shared" si="2749"/>
        <v>0</v>
      </c>
      <c r="DJ555" s="496">
        <f t="shared" si="2734"/>
        <v>0</v>
      </c>
      <c r="DK555" s="437">
        <f t="shared" si="2561"/>
        <v>0</v>
      </c>
      <c r="DL555" s="633"/>
      <c r="DM555" s="633"/>
      <c r="DO555" s="447" t="e">
        <f t="shared" si="2364"/>
        <v>#VALUE!</v>
      </c>
      <c r="DP555" s="447" t="e">
        <f t="shared" si="2365"/>
        <v>#VALUE!</v>
      </c>
      <c r="DQ555" s="447" t="e">
        <f t="shared" si="2366"/>
        <v>#VALUE!</v>
      </c>
      <c r="DR555" s="447" t="e">
        <f t="shared" si="2367"/>
        <v>#VALUE!</v>
      </c>
      <c r="DS555" s="447" t="e">
        <f t="shared" si="2368"/>
        <v>#VALUE!</v>
      </c>
      <c r="DT555" s="447" t="e">
        <f t="shared" si="2369"/>
        <v>#VALUE!</v>
      </c>
      <c r="DU555" s="447" t="e">
        <f t="shared" si="2370"/>
        <v>#VALUE!</v>
      </c>
      <c r="DV555" s="447" t="e">
        <f t="shared" si="2371"/>
        <v>#VALUE!</v>
      </c>
      <c r="DW555" s="447" t="e">
        <f t="shared" si="2372"/>
        <v>#VALUE!</v>
      </c>
      <c r="DX555" s="447" t="e">
        <f t="shared" si="2373"/>
        <v>#VALUE!</v>
      </c>
      <c r="DY555" s="447" t="e">
        <f t="shared" si="2374"/>
        <v>#REF!</v>
      </c>
      <c r="DZ555" s="447" t="e">
        <f t="shared" si="2375"/>
        <v>#VALUE!</v>
      </c>
      <c r="EA555" s="447" t="e">
        <f t="shared" si="2376"/>
        <v>#VALUE!</v>
      </c>
      <c r="EB555" s="447" t="e">
        <f t="shared" si="2377"/>
        <v>#VALUE!</v>
      </c>
      <c r="EC555" s="447" t="e">
        <f t="shared" si="2378"/>
        <v>#VALUE!</v>
      </c>
      <c r="ED555" s="447" t="e">
        <f t="shared" si="2379"/>
        <v>#VALUE!</v>
      </c>
      <c r="EE555" s="240" t="e">
        <f t="shared" si="2380"/>
        <v>#VALUE!</v>
      </c>
    </row>
    <row r="556" spans="1:135" ht="16.5">
      <c r="A556" s="51" t="s">
        <v>1227</v>
      </c>
      <c r="B556" s="216" t="s">
        <v>31</v>
      </c>
      <c r="D556" s="222" t="s">
        <v>809</v>
      </c>
      <c r="E556" s="216" t="s">
        <v>1042</v>
      </c>
      <c r="F556" s="216" t="s">
        <v>1104</v>
      </c>
      <c r="G556" s="411" t="s">
        <v>1357</v>
      </c>
      <c r="H556" s="10">
        <v>0</v>
      </c>
      <c r="I556" s="10">
        <v>0</v>
      </c>
      <c r="J556" s="591">
        <v>1</v>
      </c>
      <c r="K556" s="528">
        <v>0</v>
      </c>
      <c r="L556" s="10">
        <v>0</v>
      </c>
      <c r="M556" s="10">
        <v>0</v>
      </c>
      <c r="N556" s="598">
        <v>0</v>
      </c>
      <c r="O556" s="599" t="s">
        <v>1823</v>
      </c>
      <c r="P556" s="419">
        <v>0</v>
      </c>
      <c r="Q556" s="422" t="s">
        <v>1823</v>
      </c>
      <c r="R556" s="3">
        <v>0</v>
      </c>
      <c r="S556" s="4">
        <v>0</v>
      </c>
      <c r="T556" s="419">
        <v>0</v>
      </c>
      <c r="U556" s="242" t="s">
        <v>1823</v>
      </c>
      <c r="V556" s="3">
        <v>0</v>
      </c>
      <c r="W556" s="4">
        <v>0</v>
      </c>
      <c r="X556" s="3">
        <v>0</v>
      </c>
      <c r="Y556" s="4">
        <v>0</v>
      </c>
      <c r="Z556" s="419">
        <v>0</v>
      </c>
      <c r="AA556" s="242" t="s">
        <v>1823</v>
      </c>
      <c r="AB556" s="3">
        <v>0</v>
      </c>
      <c r="AC556" s="129">
        <v>0</v>
      </c>
      <c r="AD556" s="108">
        <v>0</v>
      </c>
      <c r="AE556" s="129">
        <v>0</v>
      </c>
      <c r="AF556" s="419">
        <v>0</v>
      </c>
      <c r="AG556" s="422" t="s">
        <v>1823</v>
      </c>
      <c r="AH556" s="3">
        <v>0</v>
      </c>
      <c r="AI556" s="4">
        <v>0</v>
      </c>
      <c r="AK556" s="241">
        <v>0</v>
      </c>
      <c r="AL556" s="242" t="s">
        <v>1823</v>
      </c>
      <c r="AM556" s="229">
        <v>0</v>
      </c>
      <c r="AN556" s="230">
        <v>0</v>
      </c>
      <c r="AO556" s="239">
        <v>0</v>
      </c>
      <c r="AP556" s="242" t="s">
        <v>1823</v>
      </c>
      <c r="AQ556" s="229">
        <v>0</v>
      </c>
      <c r="AR556" s="230">
        <v>0</v>
      </c>
      <c r="AS556" s="239">
        <v>0</v>
      </c>
      <c r="AT556" s="242" t="s">
        <v>1823</v>
      </c>
      <c r="AU556" s="229">
        <v>0</v>
      </c>
      <c r="AV556" s="230">
        <v>0</v>
      </c>
      <c r="AW556" s="241">
        <f t="shared" ref="AW556" si="2754">+AY556</f>
        <v>0</v>
      </c>
      <c r="AX556" s="242" t="s">
        <v>1823</v>
      </c>
      <c r="AY556" s="241">
        <f t="shared" ref="AY556" si="2755">+BA556</f>
        <v>0</v>
      </c>
      <c r="AZ556" s="242" t="s">
        <v>1823</v>
      </c>
      <c r="BA556" s="241">
        <f t="shared" ref="BA556" si="2756">+BC556</f>
        <v>0</v>
      </c>
      <c r="BB556" s="242" t="s">
        <v>1823</v>
      </c>
      <c r="BC556" s="241">
        <f t="shared" ref="BC556" si="2757">+BE556</f>
        <v>0</v>
      </c>
      <c r="BD556" s="242" t="s">
        <v>1823</v>
      </c>
      <c r="BE556" s="241">
        <f t="shared" si="2729"/>
        <v>0</v>
      </c>
      <c r="BF556" s="242" t="s">
        <v>1823</v>
      </c>
      <c r="BG556" s="337">
        <v>0</v>
      </c>
      <c r="BH556" s="337">
        <v>0</v>
      </c>
      <c r="BI556" s="241">
        <v>0</v>
      </c>
      <c r="BJ556" s="242" t="s">
        <v>1823</v>
      </c>
      <c r="BK556" s="241">
        <v>0</v>
      </c>
      <c r="BL556" s="242" t="s">
        <v>1823</v>
      </c>
      <c r="BM556" s="241">
        <v>0</v>
      </c>
      <c r="BN556" s="242" t="s">
        <v>1823</v>
      </c>
      <c r="CT556" s="437">
        <f t="shared" si="2684"/>
        <v>0</v>
      </c>
      <c r="CU556" s="437">
        <f t="shared" si="2640"/>
        <v>1</v>
      </c>
      <c r="CV556" s="437">
        <f t="shared" si="2716"/>
        <v>0</v>
      </c>
      <c r="CW556" s="437">
        <f t="shared" si="2730"/>
        <v>0</v>
      </c>
      <c r="CX556" s="437">
        <f t="shared" si="2731"/>
        <v>0</v>
      </c>
      <c r="CY556" s="437">
        <f t="shared" si="2641"/>
        <v>0</v>
      </c>
      <c r="CZ556" s="437">
        <f t="shared" si="2747"/>
        <v>0</v>
      </c>
      <c r="DA556" s="437">
        <f t="shared" si="2642"/>
        <v>0</v>
      </c>
      <c r="DB556" s="437">
        <f t="shared" si="2643"/>
        <v>0</v>
      </c>
      <c r="DC556" s="437">
        <f t="shared" si="2732"/>
        <v>0</v>
      </c>
      <c r="DD556" s="437">
        <f t="shared" si="2693"/>
        <v>0</v>
      </c>
      <c r="DE556" s="437">
        <f t="shared" si="2618"/>
        <v>0</v>
      </c>
      <c r="DF556" s="437">
        <f t="shared" si="2733"/>
        <v>0</v>
      </c>
      <c r="DG556" s="496">
        <f t="shared" si="2748"/>
        <v>0</v>
      </c>
      <c r="DH556" s="496">
        <f t="shared" si="2694"/>
        <v>0</v>
      </c>
      <c r="DI556" s="496">
        <f t="shared" si="2749"/>
        <v>0</v>
      </c>
      <c r="DJ556" s="496">
        <f t="shared" si="2734"/>
        <v>0</v>
      </c>
      <c r="DK556" s="437">
        <f t="shared" si="2561"/>
        <v>0</v>
      </c>
      <c r="DL556" s="633"/>
      <c r="DM556" s="633"/>
      <c r="DO556" s="447" t="e">
        <f t="shared" si="2364"/>
        <v>#VALUE!</v>
      </c>
      <c r="DP556" s="447" t="e">
        <f t="shared" si="2365"/>
        <v>#VALUE!</v>
      </c>
      <c r="DQ556" s="447" t="e">
        <f t="shared" si="2366"/>
        <v>#VALUE!</v>
      </c>
      <c r="DR556" s="447" t="e">
        <f t="shared" si="2367"/>
        <v>#VALUE!</v>
      </c>
      <c r="DS556" s="447" t="e">
        <f t="shared" si="2368"/>
        <v>#VALUE!</v>
      </c>
      <c r="DT556" s="447" t="e">
        <f t="shared" si="2369"/>
        <v>#VALUE!</v>
      </c>
      <c r="DU556" s="447" t="e">
        <f t="shared" si="2370"/>
        <v>#VALUE!</v>
      </c>
      <c r="DV556" s="447" t="e">
        <f t="shared" si="2371"/>
        <v>#VALUE!</v>
      </c>
      <c r="DW556" s="447" t="e">
        <f t="shared" si="2372"/>
        <v>#VALUE!</v>
      </c>
      <c r="DX556" s="447" t="e">
        <f t="shared" si="2373"/>
        <v>#VALUE!</v>
      </c>
      <c r="DY556" s="447" t="e">
        <f t="shared" si="2374"/>
        <v>#REF!</v>
      </c>
      <c r="DZ556" s="447" t="e">
        <f t="shared" si="2375"/>
        <v>#VALUE!</v>
      </c>
      <c r="EA556" s="447" t="e">
        <f t="shared" si="2376"/>
        <v>#VALUE!</v>
      </c>
      <c r="EB556" s="447" t="e">
        <f t="shared" si="2377"/>
        <v>#VALUE!</v>
      </c>
      <c r="EC556" s="447" t="e">
        <f t="shared" si="2378"/>
        <v>#VALUE!</v>
      </c>
      <c r="ED556" s="447" t="e">
        <f t="shared" si="2379"/>
        <v>#VALUE!</v>
      </c>
      <c r="EE556" s="240" t="e">
        <f t="shared" si="2380"/>
        <v>#VALUE!</v>
      </c>
    </row>
    <row r="557" spans="1:135" ht="16.5">
      <c r="A557" s="51" t="s">
        <v>1227</v>
      </c>
      <c r="B557" s="216" t="s">
        <v>31</v>
      </c>
      <c r="D557" s="222" t="s">
        <v>809</v>
      </c>
      <c r="E557" s="216" t="s">
        <v>1042</v>
      </c>
      <c r="F557" s="216" t="s">
        <v>1104</v>
      </c>
      <c r="G557" s="411" t="s">
        <v>1356</v>
      </c>
      <c r="H557" s="10">
        <v>0</v>
      </c>
      <c r="I557" s="10">
        <v>0</v>
      </c>
      <c r="J557" s="527">
        <v>0</v>
      </c>
      <c r="K557" s="528">
        <v>0</v>
      </c>
      <c r="L557" s="10">
        <v>0</v>
      </c>
      <c r="M557" s="10" t="s">
        <v>1823</v>
      </c>
      <c r="N557" s="598">
        <v>0</v>
      </c>
      <c r="O557" s="599" t="s">
        <v>1823</v>
      </c>
      <c r="P557" s="419">
        <v>0</v>
      </c>
      <c r="Q557" s="422" t="s">
        <v>1823</v>
      </c>
      <c r="R557" s="3">
        <v>0</v>
      </c>
      <c r="S557" s="4">
        <v>0</v>
      </c>
      <c r="T557" s="419">
        <v>0</v>
      </c>
      <c r="U557" s="242" t="s">
        <v>1823</v>
      </c>
      <c r="V557" s="3">
        <v>0</v>
      </c>
      <c r="W557" s="4">
        <v>0</v>
      </c>
      <c r="X557" s="3">
        <v>0</v>
      </c>
      <c r="Y557" s="4">
        <v>0</v>
      </c>
      <c r="Z557" s="419">
        <v>0</v>
      </c>
      <c r="AA557" s="242" t="s">
        <v>1823</v>
      </c>
      <c r="AB557" s="3">
        <v>0</v>
      </c>
      <c r="AC557" s="129">
        <v>1</v>
      </c>
      <c r="AD557" s="108">
        <v>0</v>
      </c>
      <c r="AE557" s="129">
        <v>0</v>
      </c>
      <c r="AF557" s="419">
        <v>0</v>
      </c>
      <c r="AG557" s="422" t="s">
        <v>1823</v>
      </c>
      <c r="AH557" s="3">
        <v>0</v>
      </c>
      <c r="AI557" s="4">
        <v>0</v>
      </c>
      <c r="AJ557" s="266"/>
      <c r="AK557" s="241">
        <v>0</v>
      </c>
      <c r="AL557" s="242" t="s">
        <v>1823</v>
      </c>
      <c r="AM557" s="225">
        <v>0</v>
      </c>
      <c r="AN557" s="227">
        <v>0</v>
      </c>
      <c r="AO557" s="239">
        <v>0</v>
      </c>
      <c r="AP557" s="242" t="s">
        <v>1823</v>
      </c>
      <c r="AQ557" s="229">
        <v>0</v>
      </c>
      <c r="AR557" s="230">
        <v>0</v>
      </c>
      <c r="AS557" s="241">
        <v>0</v>
      </c>
      <c r="AT557" s="242" t="s">
        <v>1823</v>
      </c>
      <c r="AU557" s="229">
        <v>0</v>
      </c>
      <c r="AV557" s="230">
        <v>0</v>
      </c>
      <c r="AW557" s="241">
        <f t="shared" ref="AW557" si="2758">+AY557</f>
        <v>0</v>
      </c>
      <c r="AX557" s="242" t="s">
        <v>1823</v>
      </c>
      <c r="AY557" s="241">
        <f t="shared" ref="AY557" si="2759">+BA557</f>
        <v>0</v>
      </c>
      <c r="AZ557" s="242" t="s">
        <v>1823</v>
      </c>
      <c r="BA557" s="241">
        <f t="shared" ref="BA557" si="2760">+BC557</f>
        <v>0</v>
      </c>
      <c r="BB557" s="242" t="s">
        <v>1823</v>
      </c>
      <c r="BC557" s="241">
        <f t="shared" ref="BC557" si="2761">+BE557</f>
        <v>0</v>
      </c>
      <c r="BD557" s="242" t="s">
        <v>1823</v>
      </c>
      <c r="BE557" s="241">
        <f t="shared" si="2729"/>
        <v>0</v>
      </c>
      <c r="BF557" s="242" t="s">
        <v>1823</v>
      </c>
      <c r="BG557" s="337">
        <v>0</v>
      </c>
      <c r="BH557" s="337">
        <v>0</v>
      </c>
      <c r="BI557" s="241">
        <v>0</v>
      </c>
      <c r="BJ557" s="242" t="s">
        <v>1823</v>
      </c>
      <c r="BK557" s="241">
        <v>0</v>
      </c>
      <c r="BL557" s="242" t="s">
        <v>1823</v>
      </c>
      <c r="BM557" s="241">
        <v>0</v>
      </c>
      <c r="BN557" s="242" t="s">
        <v>1823</v>
      </c>
      <c r="BO557" s="267"/>
      <c r="BP557" s="248"/>
      <c r="BQ557" s="249"/>
      <c r="BR557" s="248"/>
      <c r="BS557" s="249"/>
      <c r="BT557" s="248"/>
      <c r="BU557" s="249"/>
      <c r="BV557" s="248"/>
      <c r="BW557" s="249"/>
      <c r="BX557" s="248"/>
      <c r="BY557" s="249"/>
      <c r="BZ557" s="248"/>
      <c r="CA557" s="249"/>
      <c r="CB557" s="334" t="s">
        <v>712</v>
      </c>
      <c r="CC557" s="261"/>
      <c r="CT557" s="437">
        <f t="shared" si="2684"/>
        <v>0</v>
      </c>
      <c r="CU557" s="437">
        <f t="shared" si="2640"/>
        <v>0</v>
      </c>
      <c r="CV557" s="437">
        <f t="shared" si="2716"/>
        <v>0</v>
      </c>
      <c r="CW557" s="437">
        <f t="shared" si="2730"/>
        <v>0</v>
      </c>
      <c r="CX557" s="437">
        <f t="shared" si="2731"/>
        <v>0</v>
      </c>
      <c r="CY557" s="437">
        <f t="shared" si="2641"/>
        <v>0</v>
      </c>
      <c r="CZ557" s="437">
        <f t="shared" si="2747"/>
        <v>0</v>
      </c>
      <c r="DA557" s="437">
        <f t="shared" si="2642"/>
        <v>0</v>
      </c>
      <c r="DB557" s="437">
        <f t="shared" si="2643"/>
        <v>0</v>
      </c>
      <c r="DC557" s="437">
        <f t="shared" si="2732"/>
        <v>0</v>
      </c>
      <c r="DD557" s="437">
        <f t="shared" si="2693"/>
        <v>1</v>
      </c>
      <c r="DE557" s="437">
        <f t="shared" si="2618"/>
        <v>0</v>
      </c>
      <c r="DF557" s="437">
        <f t="shared" si="2733"/>
        <v>0</v>
      </c>
      <c r="DG557" s="496">
        <f t="shared" si="2748"/>
        <v>0</v>
      </c>
      <c r="DH557" s="496">
        <f t="shared" si="2694"/>
        <v>0</v>
      </c>
      <c r="DI557" s="496">
        <f t="shared" si="2749"/>
        <v>0</v>
      </c>
      <c r="DJ557" s="496">
        <f t="shared" si="2734"/>
        <v>0</v>
      </c>
      <c r="DK557" s="437">
        <f t="shared" si="2561"/>
        <v>0</v>
      </c>
      <c r="DL557" s="633"/>
      <c r="DM557" s="633"/>
      <c r="DO557" s="447" t="e">
        <f t="shared" si="2364"/>
        <v>#VALUE!</v>
      </c>
      <c r="DP557" s="447" t="e">
        <f t="shared" si="2365"/>
        <v>#VALUE!</v>
      </c>
      <c r="DQ557" s="447" t="e">
        <f t="shared" si="2366"/>
        <v>#VALUE!</v>
      </c>
      <c r="DR557" s="447" t="e">
        <f t="shared" si="2367"/>
        <v>#VALUE!</v>
      </c>
      <c r="DS557" s="447" t="e">
        <f t="shared" si="2368"/>
        <v>#VALUE!</v>
      </c>
      <c r="DT557" s="447" t="e">
        <f t="shared" si="2369"/>
        <v>#VALUE!</v>
      </c>
      <c r="DU557" s="447" t="e">
        <f t="shared" si="2370"/>
        <v>#VALUE!</v>
      </c>
      <c r="DV557" s="447" t="e">
        <f t="shared" si="2371"/>
        <v>#VALUE!</v>
      </c>
      <c r="DW557" s="447" t="e">
        <f t="shared" si="2372"/>
        <v>#VALUE!</v>
      </c>
      <c r="DX557" s="447" t="e">
        <f t="shared" si="2373"/>
        <v>#VALUE!</v>
      </c>
      <c r="DY557" s="447" t="e">
        <f t="shared" si="2374"/>
        <v>#REF!</v>
      </c>
      <c r="DZ557" s="447" t="e">
        <f t="shared" si="2375"/>
        <v>#VALUE!</v>
      </c>
      <c r="EA557" s="447" t="e">
        <f t="shared" si="2376"/>
        <v>#VALUE!</v>
      </c>
      <c r="EB557" s="447" t="e">
        <f t="shared" si="2377"/>
        <v>#VALUE!</v>
      </c>
      <c r="EC557" s="447" t="e">
        <f t="shared" si="2378"/>
        <v>#VALUE!</v>
      </c>
      <c r="ED557" s="447" t="e">
        <f t="shared" si="2379"/>
        <v>#VALUE!</v>
      </c>
      <c r="EE557" s="240" t="e">
        <f t="shared" si="2380"/>
        <v>#VALUE!</v>
      </c>
    </row>
    <row r="558" spans="1:135" ht="16.5">
      <c r="A558" s="216" t="s">
        <v>1227</v>
      </c>
      <c r="B558" s="216" t="s">
        <v>31</v>
      </c>
      <c r="D558" s="222" t="s">
        <v>810</v>
      </c>
      <c r="E558" s="216" t="s">
        <v>1040</v>
      </c>
      <c r="F558" s="216" t="s">
        <v>1104</v>
      </c>
      <c r="G558" s="411" t="s">
        <v>1243</v>
      </c>
      <c r="H558" s="364">
        <f>+J558</f>
        <v>0</v>
      </c>
      <c r="I558" s="252" t="s">
        <v>1823</v>
      </c>
      <c r="J558" s="523">
        <v>0</v>
      </c>
      <c r="K558" s="524">
        <v>0</v>
      </c>
      <c r="L558" s="226">
        <v>0</v>
      </c>
      <c r="M558" s="226">
        <v>0</v>
      </c>
      <c r="N558" s="523">
        <v>0</v>
      </c>
      <c r="O558" s="524">
        <v>0</v>
      </c>
      <c r="P558" s="364">
        <f>+R558</f>
        <v>0</v>
      </c>
      <c r="Q558" s="252" t="s">
        <v>1823</v>
      </c>
      <c r="R558" s="225">
        <v>0</v>
      </c>
      <c r="S558" s="227">
        <v>0</v>
      </c>
      <c r="T558" s="364">
        <f>+V558</f>
        <v>0</v>
      </c>
      <c r="U558" s="252" t="s">
        <v>1823</v>
      </c>
      <c r="V558" s="225">
        <v>0</v>
      </c>
      <c r="W558" s="227">
        <v>0</v>
      </c>
      <c r="X558" s="364">
        <f>+Z558</f>
        <v>0</v>
      </c>
      <c r="Y558" s="242" t="s">
        <v>1823</v>
      </c>
      <c r="Z558" s="226">
        <v>0</v>
      </c>
      <c r="AA558" s="226">
        <v>0</v>
      </c>
      <c r="AB558" s="225">
        <v>0</v>
      </c>
      <c r="AC558" s="264">
        <v>0</v>
      </c>
      <c r="AD558" s="263">
        <v>0</v>
      </c>
      <c r="AE558" s="264">
        <v>0</v>
      </c>
      <c r="AF558" s="364">
        <f>+AD558</f>
        <v>0</v>
      </c>
      <c r="AG558" s="242" t="s">
        <v>1823</v>
      </c>
      <c r="AH558" s="271">
        <v>1</v>
      </c>
      <c r="AI558" s="272">
        <v>2</v>
      </c>
      <c r="AJ558" s="266"/>
      <c r="AK558" s="241">
        <v>1</v>
      </c>
      <c r="AL558" s="239">
        <f>+AN558</f>
        <v>3</v>
      </c>
      <c r="AM558" s="225">
        <v>1</v>
      </c>
      <c r="AN558" s="227">
        <v>3</v>
      </c>
      <c r="AO558" s="558">
        <f>+AM558</f>
        <v>1</v>
      </c>
      <c r="AP558" s="564">
        <f>+AN558</f>
        <v>3</v>
      </c>
      <c r="AQ558" s="558">
        <f>+AO558</f>
        <v>1</v>
      </c>
      <c r="AR558" s="564">
        <f>+AP558</f>
        <v>3</v>
      </c>
      <c r="AS558" s="229">
        <v>0</v>
      </c>
      <c r="AT558" s="230">
        <v>0</v>
      </c>
      <c r="AU558" s="229">
        <v>0</v>
      </c>
      <c r="AV558" s="230">
        <v>0</v>
      </c>
      <c r="AW558" s="241">
        <f t="shared" ref="AW558" si="2762">+AY558</f>
        <v>0</v>
      </c>
      <c r="AX558" s="242" t="s">
        <v>1823</v>
      </c>
      <c r="AY558" s="241">
        <f t="shared" ref="AY558" si="2763">+BA558</f>
        <v>0</v>
      </c>
      <c r="AZ558" s="242" t="s">
        <v>1823</v>
      </c>
      <c r="BA558" s="241">
        <f t="shared" ref="BA558" si="2764">+BC558</f>
        <v>0</v>
      </c>
      <c r="BB558" s="242" t="s">
        <v>1823</v>
      </c>
      <c r="BC558" s="241">
        <f t="shared" ref="BC558" si="2765">+BE558</f>
        <v>0</v>
      </c>
      <c r="BD558" s="242" t="s">
        <v>1823</v>
      </c>
      <c r="BE558" s="241">
        <f t="shared" si="2729"/>
        <v>0</v>
      </c>
      <c r="BF558" s="242" t="s">
        <v>1823</v>
      </c>
      <c r="BG558" s="241">
        <v>0</v>
      </c>
      <c r="BH558" s="242" t="s">
        <v>1823</v>
      </c>
      <c r="BI558" s="229">
        <v>1</v>
      </c>
      <c r="BJ558" s="230">
        <v>1</v>
      </c>
      <c r="BK558" s="241">
        <v>0</v>
      </c>
      <c r="BL558" s="242" t="s">
        <v>1823</v>
      </c>
      <c r="BM558" s="241">
        <v>0</v>
      </c>
      <c r="BN558" s="242" t="s">
        <v>1823</v>
      </c>
      <c r="BO558" s="267"/>
      <c r="BP558" s="248"/>
      <c r="BQ558" s="249"/>
      <c r="BR558" s="248"/>
      <c r="BS558" s="249"/>
      <c r="BT558" s="248"/>
      <c r="BU558" s="249"/>
      <c r="BV558" s="248"/>
      <c r="BW558" s="249"/>
      <c r="BX558" s="248"/>
      <c r="BY558" s="249"/>
      <c r="BZ558" s="248"/>
      <c r="CA558" s="249"/>
      <c r="CB558" s="236" t="s">
        <v>85</v>
      </c>
      <c r="CC558" s="261"/>
      <c r="CE558" s="226"/>
      <c r="CF558" s="226"/>
      <c r="CQ558" s="240">
        <f>MAX(H558:AI558)</f>
        <v>2</v>
      </c>
      <c r="CT558" s="437">
        <f t="shared" si="2684"/>
        <v>0</v>
      </c>
      <c r="CU558" s="437">
        <f t="shared" si="2640"/>
        <v>0</v>
      </c>
      <c r="CV558" s="437">
        <f t="shared" si="2716"/>
        <v>0</v>
      </c>
      <c r="CW558" s="437">
        <f t="shared" si="2730"/>
        <v>0</v>
      </c>
      <c r="CX558" s="437">
        <f t="shared" si="2731"/>
        <v>0</v>
      </c>
      <c r="CY558" s="437">
        <f t="shared" si="2641"/>
        <v>0</v>
      </c>
      <c r="CZ558" s="437">
        <f t="shared" si="2747"/>
        <v>0</v>
      </c>
      <c r="DA558" s="437">
        <f t="shared" si="2642"/>
        <v>0</v>
      </c>
      <c r="DB558" s="437">
        <f t="shared" si="2643"/>
        <v>0</v>
      </c>
      <c r="DC558" s="437">
        <f t="shared" si="2732"/>
        <v>0</v>
      </c>
      <c r="DD558" s="437">
        <f t="shared" si="2693"/>
        <v>0</v>
      </c>
      <c r="DE558" s="437">
        <f t="shared" si="2618"/>
        <v>0</v>
      </c>
      <c r="DF558" s="437">
        <f t="shared" si="2733"/>
        <v>0</v>
      </c>
      <c r="DG558" s="496">
        <f t="shared" si="2748"/>
        <v>3</v>
      </c>
      <c r="DH558" s="496">
        <f t="shared" si="2694"/>
        <v>4</v>
      </c>
      <c r="DI558" s="496">
        <f t="shared" si="2749"/>
        <v>4</v>
      </c>
      <c r="DJ558" s="496">
        <f t="shared" si="2734"/>
        <v>4</v>
      </c>
      <c r="DK558" s="437">
        <f t="shared" si="2561"/>
        <v>4</v>
      </c>
      <c r="DL558" s="633"/>
      <c r="DM558" s="633"/>
      <c r="DO558" s="447" t="e">
        <f>+CV558-CU558+DO570</f>
        <v>#VALUE!</v>
      </c>
      <c r="DP558" s="447" t="e">
        <f>+CW558-CV558+DP570</f>
        <v>#VALUE!</v>
      </c>
      <c r="DQ558" s="447" t="e">
        <f>+CX558-CW558+DQ570</f>
        <v>#VALUE!</v>
      </c>
      <c r="DR558" s="447" t="e">
        <f>+CY558-CX558+DR570</f>
        <v>#VALUE!</v>
      </c>
      <c r="DS558" s="447" t="e">
        <f>+CY558-CW558+DS570</f>
        <v>#VALUE!</v>
      </c>
      <c r="DT558" s="447" t="e">
        <f>+CZ558-CY558+DT570</f>
        <v>#VALUE!</v>
      </c>
      <c r="DU558" s="447" t="e">
        <f>+DA558-CZ558+DU570</f>
        <v>#VALUE!</v>
      </c>
      <c r="DV558" s="447" t="e">
        <f>+DB558-DA558+DV570</f>
        <v>#VALUE!</v>
      </c>
      <c r="DW558" s="447" t="e">
        <f>+DC558-DB558+DW570</f>
        <v>#VALUE!</v>
      </c>
      <c r="DX558" s="447" t="e">
        <f>+DD558-DB558+DX570</f>
        <v>#VALUE!</v>
      </c>
      <c r="DY558" s="447" t="e">
        <f>+DE558-DD558+DY570</f>
        <v>#REF!</v>
      </c>
      <c r="DZ558" s="447" t="e">
        <f>+DF558-DE558+DZ570</f>
        <v>#VALUE!</v>
      </c>
      <c r="EA558" s="447" t="e">
        <f>+DG558-DF558+EA570</f>
        <v>#VALUE!</v>
      </c>
      <c r="EB558" s="447" t="e">
        <f>+DH558-DI558+EB570</f>
        <v>#VALUE!</v>
      </c>
      <c r="EC558" s="447" t="e">
        <f>+DI558-DG558+EC570</f>
        <v>#VALUE!</v>
      </c>
      <c r="ED558" s="447" t="e">
        <f>+DJ558-DI558+ED570</f>
        <v>#VALUE!</v>
      </c>
      <c r="EE558" s="240" t="e">
        <f>+DK558-DJ558+EE570</f>
        <v>#VALUE!</v>
      </c>
    </row>
    <row r="559" spans="1:135" ht="16.5">
      <c r="A559" s="51" t="s">
        <v>1227</v>
      </c>
      <c r="B559" s="216" t="s">
        <v>31</v>
      </c>
      <c r="D559" s="222" t="s">
        <v>810</v>
      </c>
      <c r="E559" s="216" t="s">
        <v>1042</v>
      </c>
      <c r="F559" s="216" t="s">
        <v>1104</v>
      </c>
      <c r="G559" s="411" t="s">
        <v>153</v>
      </c>
      <c r="H559" s="597">
        <f>+J559</f>
        <v>3</v>
      </c>
      <c r="I559" s="571" t="s">
        <v>1823</v>
      </c>
      <c r="J559" s="527">
        <v>3</v>
      </c>
      <c r="K559" s="528">
        <v>0</v>
      </c>
      <c r="L559" s="10">
        <v>0</v>
      </c>
      <c r="M559" s="10">
        <v>0</v>
      </c>
      <c r="N559" s="529">
        <f t="shared" ref="N559:N564" si="2766">+L559</f>
        <v>0</v>
      </c>
      <c r="O559" s="530" t="s">
        <v>1823</v>
      </c>
      <c r="P559" s="239">
        <f t="shared" ref="P559:P570" si="2767">+N559</f>
        <v>0</v>
      </c>
      <c r="Q559" s="242" t="s">
        <v>1823</v>
      </c>
      <c r="R559" s="3">
        <v>0</v>
      </c>
      <c r="S559" s="4">
        <v>0</v>
      </c>
      <c r="T559" s="724" t="s">
        <v>1823</v>
      </c>
      <c r="U559" s="722">
        <f>+W559</f>
        <v>2</v>
      </c>
      <c r="V559" s="3">
        <v>0</v>
      </c>
      <c r="W559" s="4">
        <v>2</v>
      </c>
      <c r="X559" s="10">
        <v>0</v>
      </c>
      <c r="Y559" s="4">
        <v>0</v>
      </c>
      <c r="Z559" s="10">
        <v>0</v>
      </c>
      <c r="AA559" s="4">
        <v>0</v>
      </c>
      <c r="AB559" s="10">
        <v>0</v>
      </c>
      <c r="AC559" s="4">
        <v>0</v>
      </c>
      <c r="AD559" s="263">
        <v>0</v>
      </c>
      <c r="AE559" s="129">
        <v>0</v>
      </c>
      <c r="AF559" s="241">
        <f t="shared" ref="AF559" si="2768">+AD559</f>
        <v>0</v>
      </c>
      <c r="AG559" s="242" t="s">
        <v>1823</v>
      </c>
      <c r="AH559" s="3">
        <v>0</v>
      </c>
      <c r="AI559" s="4">
        <v>0</v>
      </c>
      <c r="AJ559" s="266"/>
      <c r="AK559" s="241">
        <v>0</v>
      </c>
      <c r="AL559" s="242" t="s">
        <v>1823</v>
      </c>
      <c r="AM559" s="225">
        <v>0</v>
      </c>
      <c r="AN559" s="227">
        <v>0</v>
      </c>
      <c r="AO559" s="239">
        <v>0</v>
      </c>
      <c r="AP559" s="242" t="s">
        <v>1823</v>
      </c>
      <c r="AQ559" s="241">
        <v>0</v>
      </c>
      <c r="AR559" s="242" t="s">
        <v>1823</v>
      </c>
      <c r="AS559" s="229">
        <v>0</v>
      </c>
      <c r="AT559" s="230">
        <v>0</v>
      </c>
      <c r="AU559" s="229">
        <v>0</v>
      </c>
      <c r="AV559" s="230">
        <v>0</v>
      </c>
      <c r="AW559" s="241">
        <v>0</v>
      </c>
      <c r="AX559" s="242" t="s">
        <v>1823</v>
      </c>
      <c r="AY559" s="241">
        <v>0</v>
      </c>
      <c r="AZ559" s="242" t="s">
        <v>1823</v>
      </c>
      <c r="BA559" s="241">
        <v>0</v>
      </c>
      <c r="BB559" s="242" t="s">
        <v>1823</v>
      </c>
      <c r="BC559" s="241">
        <v>0</v>
      </c>
      <c r="BD559" s="242" t="s">
        <v>1823</v>
      </c>
      <c r="BE559" s="241">
        <v>0</v>
      </c>
      <c r="BF559" s="242" t="s">
        <v>1823</v>
      </c>
      <c r="BG559" s="241">
        <v>0</v>
      </c>
      <c r="BH559" s="242" t="s">
        <v>1823</v>
      </c>
      <c r="BI559" s="241">
        <v>0</v>
      </c>
      <c r="BJ559" s="242" t="s">
        <v>1823</v>
      </c>
      <c r="BK559" s="241">
        <v>0</v>
      </c>
      <c r="BL559" s="242" t="s">
        <v>1823</v>
      </c>
      <c r="BM559" s="229">
        <v>0</v>
      </c>
      <c r="BN559" s="229">
        <v>0</v>
      </c>
      <c r="BO559" s="267"/>
      <c r="BP559" s="248"/>
      <c r="BQ559" s="249"/>
      <c r="BR559" s="248"/>
      <c r="BS559" s="249"/>
      <c r="BT559" s="248"/>
      <c r="BU559" s="249"/>
      <c r="BV559" s="248"/>
      <c r="BW559" s="249"/>
      <c r="BX559" s="248"/>
      <c r="BY559" s="249"/>
      <c r="BZ559" s="248"/>
      <c r="CA559" s="249"/>
      <c r="CB559" s="236" t="s">
        <v>712</v>
      </c>
      <c r="CC559" s="261" t="s">
        <v>812</v>
      </c>
      <c r="CT559" s="437">
        <f t="shared" si="2684"/>
        <v>3</v>
      </c>
      <c r="CU559" s="437">
        <f t="shared" si="2640"/>
        <v>3</v>
      </c>
      <c r="CV559" s="437">
        <f t="shared" si="2716"/>
        <v>0</v>
      </c>
      <c r="CW559" s="437">
        <f t="shared" si="2730"/>
        <v>0</v>
      </c>
      <c r="CX559" s="437">
        <f t="shared" si="2731"/>
        <v>0</v>
      </c>
      <c r="CY559" s="437">
        <f t="shared" si="2641"/>
        <v>0</v>
      </c>
      <c r="CZ559" s="437" t="e">
        <f t="shared" si="2747"/>
        <v>#VALUE!</v>
      </c>
      <c r="DA559" s="437">
        <f t="shared" si="2642"/>
        <v>2</v>
      </c>
      <c r="DB559" s="437">
        <f t="shared" si="2643"/>
        <v>0</v>
      </c>
      <c r="DC559" s="437">
        <f t="shared" si="2732"/>
        <v>0</v>
      </c>
      <c r="DD559" s="437">
        <f t="shared" si="2693"/>
        <v>0</v>
      </c>
      <c r="DE559" s="437">
        <f t="shared" si="2618"/>
        <v>0</v>
      </c>
      <c r="DF559" s="437">
        <f t="shared" si="2733"/>
        <v>0</v>
      </c>
      <c r="DG559" s="496">
        <f t="shared" si="2748"/>
        <v>0</v>
      </c>
      <c r="DH559" s="496">
        <f t="shared" si="2694"/>
        <v>0</v>
      </c>
      <c r="DI559" s="496">
        <f t="shared" si="2749"/>
        <v>0</v>
      </c>
      <c r="DJ559" s="496">
        <f t="shared" si="2734"/>
        <v>0</v>
      </c>
      <c r="DK559" s="437">
        <f t="shared" si="2561"/>
        <v>0</v>
      </c>
      <c r="DL559" s="633"/>
      <c r="DM559" s="633"/>
      <c r="DO559" s="447" t="e">
        <f>+CV559-CU559+DO557</f>
        <v>#VALUE!</v>
      </c>
      <c r="DP559" s="447" t="e">
        <f>+CW559-CV559+DP557</f>
        <v>#VALUE!</v>
      </c>
      <c r="DQ559" s="447" t="e">
        <f>+CX559-CW559+DQ557</f>
        <v>#VALUE!</v>
      </c>
      <c r="DR559" s="447" t="e">
        <f>+CY559-CX559+DR557</f>
        <v>#VALUE!</v>
      </c>
      <c r="DS559" s="447" t="e">
        <f>+CY559-CW559+DS557</f>
        <v>#VALUE!</v>
      </c>
      <c r="DT559" s="447" t="e">
        <f>+CZ559-CY559+DT557</f>
        <v>#VALUE!</v>
      </c>
      <c r="DU559" s="447" t="e">
        <f>+DA559-CZ559+DU557</f>
        <v>#VALUE!</v>
      </c>
      <c r="DV559" s="447" t="e">
        <f>+DB559-DA559+DV557</f>
        <v>#VALUE!</v>
      </c>
      <c r="DW559" s="447" t="e">
        <f>+DC559-DB559+DW557</f>
        <v>#VALUE!</v>
      </c>
      <c r="DX559" s="447" t="e">
        <f>+DD559-DB559+DX557</f>
        <v>#VALUE!</v>
      </c>
      <c r="DY559" s="447" t="e">
        <f>+DE559-DD559+DY557</f>
        <v>#REF!</v>
      </c>
      <c r="DZ559" s="447" t="e">
        <f>+DF559-DE559+DZ557</f>
        <v>#VALUE!</v>
      </c>
      <c r="EA559" s="447" t="e">
        <f>+DG559-DF559+EA557</f>
        <v>#VALUE!</v>
      </c>
      <c r="EB559" s="447" t="e">
        <f>+DH559-DI559+EB557</f>
        <v>#VALUE!</v>
      </c>
      <c r="EC559" s="447" t="e">
        <f>+DI559-DG559+EC557</f>
        <v>#VALUE!</v>
      </c>
      <c r="ED559" s="447" t="e">
        <f>+DJ559-DI559+ED557</f>
        <v>#VALUE!</v>
      </c>
      <c r="EE559" s="240" t="e">
        <f>+DK559-DJ559+EE557</f>
        <v>#VALUE!</v>
      </c>
    </row>
    <row r="560" spans="1:135" ht="16.5">
      <c r="A560" s="51" t="s">
        <v>1227</v>
      </c>
      <c r="B560" s="216" t="s">
        <v>31</v>
      </c>
      <c r="D560" s="222" t="s">
        <v>810</v>
      </c>
      <c r="E560" s="216" t="s">
        <v>1042</v>
      </c>
      <c r="F560" s="216" t="s">
        <v>1104</v>
      </c>
      <c r="G560" s="411" t="s">
        <v>1447</v>
      </c>
      <c r="H560" s="558">
        <f>+J560</f>
        <v>1</v>
      </c>
      <c r="I560" s="561" t="s">
        <v>1823</v>
      </c>
      <c r="J560" s="527">
        <v>1</v>
      </c>
      <c r="K560" s="528">
        <v>0</v>
      </c>
      <c r="L560" s="10">
        <v>0</v>
      </c>
      <c r="M560" s="10">
        <v>0</v>
      </c>
      <c r="N560" s="529">
        <f t="shared" si="2766"/>
        <v>0</v>
      </c>
      <c r="O560" s="530" t="s">
        <v>1823</v>
      </c>
      <c r="P560" s="239">
        <f t="shared" si="2767"/>
        <v>0</v>
      </c>
      <c r="Q560" s="242" t="s">
        <v>1823</v>
      </c>
      <c r="R560" s="3">
        <v>0</v>
      </c>
      <c r="S560" s="4">
        <v>0</v>
      </c>
      <c r="T560" s="724" t="s">
        <v>1823</v>
      </c>
      <c r="U560" s="722">
        <f>+W560</f>
        <v>1</v>
      </c>
      <c r="V560" s="3">
        <v>0</v>
      </c>
      <c r="W560" s="4">
        <v>1</v>
      </c>
      <c r="X560" s="10">
        <v>0</v>
      </c>
      <c r="Y560" s="4">
        <v>0</v>
      </c>
      <c r="Z560" s="241">
        <f t="shared" ref="Z560:Z561" si="2769">+X560</f>
        <v>0</v>
      </c>
      <c r="AA560" s="242" t="s">
        <v>1823</v>
      </c>
      <c r="AB560" s="10">
        <v>0</v>
      </c>
      <c r="AC560" s="4">
        <v>0</v>
      </c>
      <c r="AD560" s="263">
        <v>0</v>
      </c>
      <c r="AE560" s="129">
        <v>0</v>
      </c>
      <c r="AF560" s="241">
        <f t="shared" ref="AF560:AF561" si="2770">+AD560</f>
        <v>0</v>
      </c>
      <c r="AG560" s="242" t="s">
        <v>1823</v>
      </c>
      <c r="AH560" s="263">
        <v>0</v>
      </c>
      <c r="AI560" s="4">
        <v>0</v>
      </c>
      <c r="AJ560" s="266"/>
      <c r="AK560" s="241"/>
      <c r="AL560" s="242"/>
      <c r="AM560" s="225"/>
      <c r="AN560" s="227"/>
      <c r="AO560" s="239"/>
      <c r="AP560" s="242"/>
      <c r="AQ560" s="239"/>
      <c r="AR560" s="242"/>
      <c r="AS560" s="229"/>
      <c r="AT560" s="230"/>
      <c r="AU560" s="229">
        <v>0</v>
      </c>
      <c r="AV560" s="230">
        <v>0</v>
      </c>
      <c r="AW560" s="241">
        <v>0</v>
      </c>
      <c r="AX560" s="242" t="s">
        <v>1823</v>
      </c>
      <c r="AY560" s="241">
        <v>0</v>
      </c>
      <c r="AZ560" s="242" t="s">
        <v>1823</v>
      </c>
      <c r="BA560" s="241">
        <v>0</v>
      </c>
      <c r="BB560" s="242" t="s">
        <v>1823</v>
      </c>
      <c r="BC560" s="241">
        <v>0</v>
      </c>
      <c r="BD560" s="242" t="s">
        <v>1823</v>
      </c>
      <c r="BE560" s="241">
        <v>0</v>
      </c>
      <c r="BF560" s="242" t="s">
        <v>1823</v>
      </c>
      <c r="BG560" s="241">
        <v>0</v>
      </c>
      <c r="BH560" s="242" t="s">
        <v>1823</v>
      </c>
      <c r="BI560" s="241">
        <v>0</v>
      </c>
      <c r="BJ560" s="242" t="s">
        <v>1823</v>
      </c>
      <c r="BK560" s="229">
        <v>0</v>
      </c>
      <c r="BL560" s="229">
        <v>0</v>
      </c>
      <c r="BM560" s="241">
        <v>0</v>
      </c>
      <c r="BN560" s="242" t="s">
        <v>1823</v>
      </c>
      <c r="BO560" s="267"/>
      <c r="BP560" s="248"/>
      <c r="BQ560" s="249"/>
      <c r="BR560" s="248"/>
      <c r="BS560" s="249"/>
      <c r="BT560" s="248"/>
      <c r="BU560" s="249"/>
      <c r="BV560" s="248"/>
      <c r="BW560" s="249"/>
      <c r="BX560" s="248"/>
      <c r="BY560" s="249"/>
      <c r="BZ560" s="248"/>
      <c r="CA560" s="249"/>
      <c r="CB560" s="236"/>
      <c r="CC560" s="261"/>
      <c r="CT560" s="437">
        <f t="shared" si="2684"/>
        <v>1</v>
      </c>
      <c r="CU560" s="437">
        <f t="shared" si="2640"/>
        <v>1</v>
      </c>
      <c r="CV560" s="437">
        <f t="shared" si="2716"/>
        <v>0</v>
      </c>
      <c r="CW560" s="437">
        <f t="shared" si="2730"/>
        <v>0</v>
      </c>
      <c r="CX560" s="437">
        <f t="shared" si="2731"/>
        <v>0</v>
      </c>
      <c r="CY560" s="437">
        <f t="shared" si="2641"/>
        <v>0</v>
      </c>
      <c r="CZ560" s="437" t="e">
        <f t="shared" si="2747"/>
        <v>#VALUE!</v>
      </c>
      <c r="DA560" s="437">
        <f t="shared" si="2642"/>
        <v>1</v>
      </c>
      <c r="DB560" s="437">
        <f t="shared" si="2643"/>
        <v>0</v>
      </c>
      <c r="DC560" s="437">
        <f t="shared" si="2732"/>
        <v>0</v>
      </c>
      <c r="DD560" s="437">
        <f t="shared" si="2693"/>
        <v>0</v>
      </c>
      <c r="DE560" s="437">
        <f t="shared" si="2618"/>
        <v>0</v>
      </c>
      <c r="DF560" s="437">
        <f t="shared" si="2733"/>
        <v>0</v>
      </c>
      <c r="DG560" s="496">
        <f t="shared" si="2748"/>
        <v>0</v>
      </c>
      <c r="DH560" s="496">
        <f t="shared" si="2694"/>
        <v>0</v>
      </c>
      <c r="DI560" s="496">
        <f t="shared" si="2749"/>
        <v>0</v>
      </c>
      <c r="DJ560" s="496">
        <f t="shared" si="2734"/>
        <v>0</v>
      </c>
      <c r="DK560" s="437">
        <f t="shared" si="2561"/>
        <v>0</v>
      </c>
      <c r="DL560" s="633"/>
      <c r="DM560" s="633"/>
      <c r="DO560" s="447" t="e">
        <f t="shared" si="2364"/>
        <v>#VALUE!</v>
      </c>
      <c r="DP560" s="447" t="e">
        <f t="shared" si="2365"/>
        <v>#VALUE!</v>
      </c>
      <c r="DQ560" s="447" t="e">
        <f t="shared" si="2366"/>
        <v>#VALUE!</v>
      </c>
      <c r="DR560" s="447" t="e">
        <f t="shared" si="2367"/>
        <v>#VALUE!</v>
      </c>
      <c r="DS560" s="447" t="e">
        <f t="shared" si="2368"/>
        <v>#VALUE!</v>
      </c>
      <c r="DT560" s="447" t="e">
        <f t="shared" si="2369"/>
        <v>#VALUE!</v>
      </c>
      <c r="DU560" s="447" t="e">
        <f t="shared" si="2370"/>
        <v>#VALUE!</v>
      </c>
      <c r="DV560" s="447" t="e">
        <f t="shared" si="2371"/>
        <v>#VALUE!</v>
      </c>
      <c r="DW560" s="447" t="e">
        <f t="shared" si="2372"/>
        <v>#VALUE!</v>
      </c>
      <c r="DX560" s="447" t="e">
        <f t="shared" si="2373"/>
        <v>#VALUE!</v>
      </c>
      <c r="DY560" s="447" t="e">
        <f t="shared" si="2374"/>
        <v>#REF!</v>
      </c>
      <c r="DZ560" s="447" t="e">
        <f t="shared" si="2375"/>
        <v>#VALUE!</v>
      </c>
      <c r="EA560" s="447" t="e">
        <f t="shared" si="2376"/>
        <v>#VALUE!</v>
      </c>
      <c r="EB560" s="447" t="e">
        <f t="shared" si="2377"/>
        <v>#VALUE!</v>
      </c>
      <c r="EC560" s="447" t="e">
        <f t="shared" si="2378"/>
        <v>#VALUE!</v>
      </c>
      <c r="ED560" s="447" t="e">
        <f t="shared" si="2379"/>
        <v>#VALUE!</v>
      </c>
      <c r="EE560" s="240" t="e">
        <f t="shared" si="2380"/>
        <v>#VALUE!</v>
      </c>
    </row>
    <row r="561" spans="1:135" ht="16.5">
      <c r="A561" s="51" t="s">
        <v>1227</v>
      </c>
      <c r="B561" s="216" t="s">
        <v>31</v>
      </c>
      <c r="D561" s="222" t="s">
        <v>810</v>
      </c>
      <c r="E561" s="216" t="s">
        <v>1042</v>
      </c>
      <c r="F561" s="216" t="s">
        <v>1104</v>
      </c>
      <c r="G561" s="411" t="s">
        <v>1448</v>
      </c>
      <c r="H561" s="241">
        <v>0</v>
      </c>
      <c r="I561" s="252" t="s">
        <v>1823</v>
      </c>
      <c r="J561" s="527">
        <v>0</v>
      </c>
      <c r="K561" s="528">
        <v>0</v>
      </c>
      <c r="L561" s="10">
        <v>0</v>
      </c>
      <c r="M561" s="10">
        <v>0</v>
      </c>
      <c r="N561" s="529">
        <f t="shared" si="2766"/>
        <v>0</v>
      </c>
      <c r="O561" s="530" t="s">
        <v>1823</v>
      </c>
      <c r="P561" s="239">
        <f t="shared" si="2767"/>
        <v>0</v>
      </c>
      <c r="Q561" s="242" t="s">
        <v>1823</v>
      </c>
      <c r="R561" s="3">
        <v>0</v>
      </c>
      <c r="S561" s="4">
        <v>0</v>
      </c>
      <c r="T561" s="724" t="s">
        <v>1823</v>
      </c>
      <c r="U561" s="722">
        <f>+W561</f>
        <v>1</v>
      </c>
      <c r="V561" s="3">
        <v>0</v>
      </c>
      <c r="W561" s="4">
        <v>1</v>
      </c>
      <c r="X561" s="10">
        <v>0</v>
      </c>
      <c r="Y561" s="4">
        <v>0</v>
      </c>
      <c r="Z561" s="241">
        <f t="shared" si="2769"/>
        <v>0</v>
      </c>
      <c r="AA561" s="242" t="s">
        <v>1823</v>
      </c>
      <c r="AB561" s="10">
        <v>0</v>
      </c>
      <c r="AC561" s="4">
        <v>0</v>
      </c>
      <c r="AD561" s="263">
        <v>0</v>
      </c>
      <c r="AE561" s="129">
        <v>0</v>
      </c>
      <c r="AF561" s="241">
        <f t="shared" si="2770"/>
        <v>0</v>
      </c>
      <c r="AG561" s="242" t="s">
        <v>1823</v>
      </c>
      <c r="AH561" s="263">
        <v>0</v>
      </c>
      <c r="AI561" s="4">
        <v>0</v>
      </c>
      <c r="AJ561" s="266"/>
      <c r="AK561" s="241"/>
      <c r="AL561" s="242"/>
      <c r="AM561" s="225"/>
      <c r="AN561" s="227"/>
      <c r="AO561" s="239"/>
      <c r="AP561" s="242"/>
      <c r="AQ561" s="239"/>
      <c r="AR561" s="242"/>
      <c r="AS561" s="229"/>
      <c r="AT561" s="230"/>
      <c r="AU561" s="229">
        <v>0</v>
      </c>
      <c r="AV561" s="230">
        <v>0</v>
      </c>
      <c r="AW561" s="241">
        <v>0</v>
      </c>
      <c r="AX561" s="242" t="s">
        <v>1823</v>
      </c>
      <c r="AY561" s="241">
        <v>0</v>
      </c>
      <c r="AZ561" s="242" t="s">
        <v>1823</v>
      </c>
      <c r="BA561" s="241">
        <v>0</v>
      </c>
      <c r="BB561" s="242" t="s">
        <v>1823</v>
      </c>
      <c r="BC561" s="241">
        <v>0</v>
      </c>
      <c r="BD561" s="242" t="s">
        <v>1823</v>
      </c>
      <c r="BE561" s="241">
        <v>0</v>
      </c>
      <c r="BF561" s="242" t="s">
        <v>1823</v>
      </c>
      <c r="BG561" s="241">
        <v>0</v>
      </c>
      <c r="BH561" s="242" t="s">
        <v>1823</v>
      </c>
      <c r="BI561" s="241">
        <v>0</v>
      </c>
      <c r="BJ561" s="242" t="s">
        <v>1823</v>
      </c>
      <c r="BK561" s="241">
        <v>0</v>
      </c>
      <c r="BL561" s="242" t="s">
        <v>1823</v>
      </c>
      <c r="BM561" s="229">
        <v>0</v>
      </c>
      <c r="BN561" s="229">
        <v>0</v>
      </c>
      <c r="BO561" s="267"/>
      <c r="BP561" s="248"/>
      <c r="BQ561" s="249"/>
      <c r="BR561" s="248"/>
      <c r="BS561" s="249"/>
      <c r="BT561" s="248"/>
      <c r="BU561" s="249"/>
      <c r="BV561" s="248"/>
      <c r="BW561" s="249"/>
      <c r="BX561" s="248"/>
      <c r="BY561" s="249"/>
      <c r="BZ561" s="248"/>
      <c r="CA561" s="249"/>
      <c r="CB561" s="236"/>
      <c r="CC561" s="261"/>
      <c r="CT561" s="437">
        <f t="shared" si="2684"/>
        <v>0</v>
      </c>
      <c r="CU561" s="437">
        <f t="shared" si="2640"/>
        <v>0</v>
      </c>
      <c r="CV561" s="437">
        <f t="shared" si="2716"/>
        <v>0</v>
      </c>
      <c r="CW561" s="437">
        <f t="shared" si="2730"/>
        <v>0</v>
      </c>
      <c r="CX561" s="437">
        <f t="shared" si="2731"/>
        <v>0</v>
      </c>
      <c r="CY561" s="437">
        <f t="shared" si="2641"/>
        <v>0</v>
      </c>
      <c r="CZ561" s="437" t="e">
        <f t="shared" si="2747"/>
        <v>#VALUE!</v>
      </c>
      <c r="DA561" s="437">
        <f t="shared" si="2642"/>
        <v>1</v>
      </c>
      <c r="DB561" s="437">
        <f t="shared" si="2643"/>
        <v>0</v>
      </c>
      <c r="DC561" s="437">
        <f t="shared" si="2732"/>
        <v>0</v>
      </c>
      <c r="DD561" s="437">
        <f t="shared" si="2693"/>
        <v>0</v>
      </c>
      <c r="DE561" s="437">
        <f t="shared" si="2618"/>
        <v>0</v>
      </c>
      <c r="DF561" s="437">
        <f t="shared" si="2733"/>
        <v>0</v>
      </c>
      <c r="DG561" s="496">
        <f t="shared" si="2748"/>
        <v>0</v>
      </c>
      <c r="DH561" s="496">
        <f t="shared" si="2694"/>
        <v>0</v>
      </c>
      <c r="DI561" s="496">
        <f t="shared" si="2749"/>
        <v>0</v>
      </c>
      <c r="DJ561" s="496">
        <f t="shared" si="2734"/>
        <v>0</v>
      </c>
      <c r="DK561" s="437">
        <f t="shared" si="2561"/>
        <v>0</v>
      </c>
      <c r="DL561" s="633"/>
      <c r="DM561" s="633"/>
      <c r="DO561" s="447" t="e">
        <f t="shared" si="2364"/>
        <v>#VALUE!</v>
      </c>
      <c r="DP561" s="447" t="e">
        <f t="shared" si="2365"/>
        <v>#VALUE!</v>
      </c>
      <c r="DQ561" s="447" t="e">
        <f t="shared" si="2366"/>
        <v>#VALUE!</v>
      </c>
      <c r="DR561" s="447" t="e">
        <f t="shared" si="2367"/>
        <v>#VALUE!</v>
      </c>
      <c r="DS561" s="447" t="e">
        <f t="shared" si="2368"/>
        <v>#VALUE!</v>
      </c>
      <c r="DT561" s="447" t="e">
        <f t="shared" si="2369"/>
        <v>#VALUE!</v>
      </c>
      <c r="DU561" s="447" t="e">
        <f t="shared" si="2370"/>
        <v>#VALUE!</v>
      </c>
      <c r="DV561" s="447" t="e">
        <f t="shared" si="2371"/>
        <v>#VALUE!</v>
      </c>
      <c r="DW561" s="447" t="e">
        <f t="shared" si="2372"/>
        <v>#VALUE!</v>
      </c>
      <c r="DX561" s="447" t="e">
        <f t="shared" si="2373"/>
        <v>#VALUE!</v>
      </c>
      <c r="DY561" s="447" t="e">
        <f t="shared" si="2374"/>
        <v>#REF!</v>
      </c>
      <c r="DZ561" s="447" t="e">
        <f t="shared" si="2375"/>
        <v>#VALUE!</v>
      </c>
      <c r="EA561" s="447" t="e">
        <f t="shared" si="2376"/>
        <v>#VALUE!</v>
      </c>
      <c r="EB561" s="447" t="e">
        <f t="shared" si="2377"/>
        <v>#VALUE!</v>
      </c>
      <c r="EC561" s="447" t="e">
        <f t="shared" si="2378"/>
        <v>#VALUE!</v>
      </c>
      <c r="ED561" s="447" t="e">
        <f t="shared" si="2379"/>
        <v>#VALUE!</v>
      </c>
      <c r="EE561" s="240" t="e">
        <f t="shared" si="2380"/>
        <v>#VALUE!</v>
      </c>
    </row>
    <row r="562" spans="1:135" ht="16.5">
      <c r="A562" s="51" t="s">
        <v>1227</v>
      </c>
      <c r="B562" s="216" t="s">
        <v>31</v>
      </c>
      <c r="D562" s="222" t="s">
        <v>810</v>
      </c>
      <c r="E562" s="216" t="s">
        <v>1042</v>
      </c>
      <c r="F562" s="216" t="s">
        <v>1104</v>
      </c>
      <c r="G562" s="411" t="s">
        <v>1441</v>
      </c>
      <c r="H562" s="241">
        <v>0</v>
      </c>
      <c r="I562" s="252" t="s">
        <v>1823</v>
      </c>
      <c r="J562" s="527">
        <v>0</v>
      </c>
      <c r="K562" s="528">
        <v>0</v>
      </c>
      <c r="L562" s="52">
        <v>0</v>
      </c>
      <c r="M562" s="10">
        <v>0</v>
      </c>
      <c r="N562" s="529">
        <f t="shared" si="2766"/>
        <v>0</v>
      </c>
      <c r="O562" s="530" t="s">
        <v>1823</v>
      </c>
      <c r="P562" s="239">
        <f t="shared" si="2767"/>
        <v>0</v>
      </c>
      <c r="Q562" s="242" t="s">
        <v>1823</v>
      </c>
      <c r="R562" s="3">
        <v>0</v>
      </c>
      <c r="S562" s="4">
        <v>0</v>
      </c>
      <c r="T562" s="241">
        <f t="shared" ref="T562:T570" si="2771">+R562</f>
        <v>0</v>
      </c>
      <c r="U562" s="242" t="s">
        <v>1823</v>
      </c>
      <c r="V562" s="3">
        <v>0</v>
      </c>
      <c r="W562" s="4">
        <v>0</v>
      </c>
      <c r="X562" s="10">
        <v>0</v>
      </c>
      <c r="Y562" s="4">
        <v>0</v>
      </c>
      <c r="Z562" s="241">
        <f t="shared" ref="Z562:Z569" si="2772">+X562</f>
        <v>0</v>
      </c>
      <c r="AA562" s="242" t="s">
        <v>1823</v>
      </c>
      <c r="AB562" s="241">
        <f>+Z562</f>
        <v>0</v>
      </c>
      <c r="AC562" s="242" t="s">
        <v>1823</v>
      </c>
      <c r="AD562" s="263">
        <v>0</v>
      </c>
      <c r="AE562" s="129">
        <v>0</v>
      </c>
      <c r="AF562" s="241">
        <f t="shared" ref="AF562:AF569" si="2773">+AD562</f>
        <v>0</v>
      </c>
      <c r="AG562" s="242" t="s">
        <v>1823</v>
      </c>
      <c r="AH562" s="263">
        <v>0</v>
      </c>
      <c r="AI562" s="4">
        <v>0</v>
      </c>
      <c r="AJ562" s="266"/>
      <c r="AK562" s="241">
        <v>0</v>
      </c>
      <c r="AL562" s="242" t="s">
        <v>1823</v>
      </c>
      <c r="AM562" s="225">
        <v>0</v>
      </c>
      <c r="AN562" s="227">
        <v>3</v>
      </c>
      <c r="AO562" s="442">
        <v>0</v>
      </c>
      <c r="AP562" s="445">
        <f>+AN562</f>
        <v>3</v>
      </c>
      <c r="AQ562" s="229">
        <v>0</v>
      </c>
      <c r="AR562" s="230">
        <v>1</v>
      </c>
      <c r="AS562" s="241">
        <v>0</v>
      </c>
      <c r="AT562" s="242" t="s">
        <v>1823</v>
      </c>
      <c r="AU562" s="229">
        <v>0</v>
      </c>
      <c r="AV562" s="230">
        <v>0</v>
      </c>
      <c r="AW562" s="241">
        <v>0</v>
      </c>
      <c r="AX562" s="242" t="s">
        <v>1823</v>
      </c>
      <c r="AY562" s="241">
        <v>0</v>
      </c>
      <c r="AZ562" s="242" t="s">
        <v>1823</v>
      </c>
      <c r="BA562" s="241">
        <v>0</v>
      </c>
      <c r="BB562" s="242" t="s">
        <v>1823</v>
      </c>
      <c r="BC562" s="241">
        <v>0</v>
      </c>
      <c r="BD562" s="242" t="s">
        <v>1823</v>
      </c>
      <c r="BE562" s="241">
        <v>0</v>
      </c>
      <c r="BF562" s="242" t="s">
        <v>1823</v>
      </c>
      <c r="BG562" s="229">
        <v>0</v>
      </c>
      <c r="BH562" s="229">
        <v>0</v>
      </c>
      <c r="BI562" s="241">
        <v>0</v>
      </c>
      <c r="BJ562" s="242" t="s">
        <v>1823</v>
      </c>
      <c r="BK562" s="229">
        <v>0</v>
      </c>
      <c r="BL562" s="229">
        <v>0</v>
      </c>
      <c r="BM562" s="241">
        <v>0</v>
      </c>
      <c r="BN562" s="242" t="s">
        <v>1823</v>
      </c>
      <c r="BO562" s="267"/>
      <c r="BP562" s="248"/>
      <c r="BQ562" s="249"/>
      <c r="BR562" s="248"/>
      <c r="BS562" s="249"/>
      <c r="BT562" s="248"/>
      <c r="BU562" s="249"/>
      <c r="BV562" s="248"/>
      <c r="BW562" s="249"/>
      <c r="BX562" s="248"/>
      <c r="BY562" s="249"/>
      <c r="BZ562" s="248"/>
      <c r="CA562" s="249"/>
      <c r="CB562" s="334" t="s">
        <v>712</v>
      </c>
      <c r="CC562" s="261"/>
      <c r="CE562" s="226"/>
      <c r="CF562" s="226"/>
      <c r="CT562" s="437">
        <f t="shared" si="2684"/>
        <v>0</v>
      </c>
      <c r="CU562" s="437">
        <f t="shared" si="2640"/>
        <v>0</v>
      </c>
      <c r="CV562" s="437">
        <f t="shared" si="2716"/>
        <v>0</v>
      </c>
      <c r="CW562" s="437">
        <f t="shared" si="2730"/>
        <v>0</v>
      </c>
      <c r="CX562" s="437">
        <f t="shared" si="2731"/>
        <v>0</v>
      </c>
      <c r="CY562" s="437">
        <f t="shared" si="2641"/>
        <v>0</v>
      </c>
      <c r="CZ562" s="437">
        <f t="shared" si="2747"/>
        <v>0</v>
      </c>
      <c r="DA562" s="437">
        <f t="shared" si="2642"/>
        <v>0</v>
      </c>
      <c r="DB562" s="437">
        <f t="shared" si="2643"/>
        <v>0</v>
      </c>
      <c r="DC562" s="437">
        <f t="shared" si="2732"/>
        <v>0</v>
      </c>
      <c r="DD562" s="437">
        <f t="shared" si="2693"/>
        <v>0</v>
      </c>
      <c r="DE562" s="437">
        <f t="shared" si="2618"/>
        <v>0</v>
      </c>
      <c r="DF562" s="437">
        <f t="shared" si="2733"/>
        <v>0</v>
      </c>
      <c r="DG562" s="496">
        <f t="shared" si="2748"/>
        <v>0</v>
      </c>
      <c r="DH562" s="496">
        <f t="shared" si="2694"/>
        <v>0</v>
      </c>
      <c r="DI562" s="496">
        <f t="shared" si="2749"/>
        <v>3</v>
      </c>
      <c r="DJ562" s="496">
        <f t="shared" si="2734"/>
        <v>3</v>
      </c>
      <c r="DK562" s="437">
        <f t="shared" si="2561"/>
        <v>1</v>
      </c>
      <c r="DL562" s="633"/>
      <c r="DM562" s="633"/>
      <c r="DO562" s="447" t="e">
        <f t="shared" si="2364"/>
        <v>#VALUE!</v>
      </c>
      <c r="DP562" s="447" t="e">
        <f t="shared" si="2365"/>
        <v>#VALUE!</v>
      </c>
      <c r="DQ562" s="447" t="e">
        <f t="shared" si="2366"/>
        <v>#VALUE!</v>
      </c>
      <c r="DR562" s="447" t="e">
        <f t="shared" si="2367"/>
        <v>#VALUE!</v>
      </c>
      <c r="DS562" s="447" t="e">
        <f t="shared" si="2368"/>
        <v>#VALUE!</v>
      </c>
      <c r="DT562" s="447" t="e">
        <f t="shared" si="2369"/>
        <v>#VALUE!</v>
      </c>
      <c r="DU562" s="447" t="e">
        <f t="shared" si="2370"/>
        <v>#VALUE!</v>
      </c>
      <c r="DV562" s="447" t="e">
        <f t="shared" si="2371"/>
        <v>#VALUE!</v>
      </c>
      <c r="DW562" s="447" t="e">
        <f t="shared" si="2372"/>
        <v>#VALUE!</v>
      </c>
      <c r="DX562" s="447" t="e">
        <f t="shared" si="2373"/>
        <v>#VALUE!</v>
      </c>
      <c r="DY562" s="447" t="e">
        <f t="shared" si="2374"/>
        <v>#REF!</v>
      </c>
      <c r="DZ562" s="447" t="e">
        <f t="shared" si="2375"/>
        <v>#VALUE!</v>
      </c>
      <c r="EA562" s="447" t="e">
        <f t="shared" si="2376"/>
        <v>#VALUE!</v>
      </c>
      <c r="EB562" s="447" t="e">
        <f t="shared" si="2377"/>
        <v>#VALUE!</v>
      </c>
      <c r="EC562" s="447" t="e">
        <f t="shared" si="2378"/>
        <v>#VALUE!</v>
      </c>
      <c r="ED562" s="447" t="e">
        <f t="shared" si="2379"/>
        <v>#VALUE!</v>
      </c>
      <c r="EE562" s="240" t="e">
        <f t="shared" si="2380"/>
        <v>#VALUE!</v>
      </c>
    </row>
    <row r="563" spans="1:135" ht="16.5">
      <c r="A563" s="51" t="s">
        <v>1227</v>
      </c>
      <c r="B563" s="216" t="s">
        <v>31</v>
      </c>
      <c r="D563" s="222" t="s">
        <v>810</v>
      </c>
      <c r="E563" s="216" t="s">
        <v>1042</v>
      </c>
      <c r="F563" s="216" t="s">
        <v>1104</v>
      </c>
      <c r="G563" s="411" t="s">
        <v>1397</v>
      </c>
      <c r="H563" s="721" t="s">
        <v>1823</v>
      </c>
      <c r="I563" s="562">
        <f>+K563</f>
        <v>1</v>
      </c>
      <c r="J563" s="527">
        <v>0</v>
      </c>
      <c r="K563" s="528">
        <v>1</v>
      </c>
      <c r="L563" s="52">
        <v>0</v>
      </c>
      <c r="M563" s="10">
        <v>0</v>
      </c>
      <c r="N563" s="529">
        <f t="shared" si="2766"/>
        <v>0</v>
      </c>
      <c r="O563" s="530" t="s">
        <v>1823</v>
      </c>
      <c r="P563" s="239">
        <f t="shared" si="2767"/>
        <v>0</v>
      </c>
      <c r="Q563" s="242" t="s">
        <v>1823</v>
      </c>
      <c r="R563" s="3">
        <v>0</v>
      </c>
      <c r="S563" s="4">
        <v>0</v>
      </c>
      <c r="T563" s="241">
        <f t="shared" si="2771"/>
        <v>0</v>
      </c>
      <c r="U563" s="242" t="s">
        <v>1823</v>
      </c>
      <c r="V563" s="3">
        <v>0</v>
      </c>
      <c r="W563" s="4">
        <v>0</v>
      </c>
      <c r="X563" s="10">
        <v>0</v>
      </c>
      <c r="Y563" s="4">
        <v>0</v>
      </c>
      <c r="Z563" s="241">
        <f t="shared" si="2772"/>
        <v>0</v>
      </c>
      <c r="AA563" s="242" t="s">
        <v>1823</v>
      </c>
      <c r="AB563" s="241">
        <f>+Z563</f>
        <v>0</v>
      </c>
      <c r="AC563" s="242" t="s">
        <v>1823</v>
      </c>
      <c r="AD563" s="263">
        <v>0</v>
      </c>
      <c r="AE563" s="129">
        <v>0</v>
      </c>
      <c r="AF563" s="241">
        <f t="shared" si="2773"/>
        <v>0</v>
      </c>
      <c r="AG563" s="242" t="s">
        <v>1823</v>
      </c>
      <c r="AH563" s="263">
        <v>0</v>
      </c>
      <c r="AI563" s="4">
        <v>0</v>
      </c>
      <c r="AJ563" s="310"/>
      <c r="AK563" s="241">
        <v>0</v>
      </c>
      <c r="AL563" s="242" t="s">
        <v>1823</v>
      </c>
      <c r="AM563" s="225">
        <v>0</v>
      </c>
      <c r="AN563" s="227">
        <v>0</v>
      </c>
      <c r="AO563" s="239">
        <v>0</v>
      </c>
      <c r="AP563" s="242" t="s">
        <v>1823</v>
      </c>
      <c r="AQ563" s="229">
        <v>0</v>
      </c>
      <c r="AR563" s="230">
        <v>1</v>
      </c>
      <c r="AS563" s="229">
        <v>1</v>
      </c>
      <c r="AT563" s="230">
        <v>0</v>
      </c>
      <c r="AU563" s="229">
        <v>0</v>
      </c>
      <c r="AV563" s="230">
        <v>0</v>
      </c>
      <c r="AW563" s="241">
        <v>0</v>
      </c>
      <c r="AX563" s="242" t="s">
        <v>1823</v>
      </c>
      <c r="AY563" s="241">
        <v>0</v>
      </c>
      <c r="AZ563" s="242" t="s">
        <v>1823</v>
      </c>
      <c r="BA563" s="241">
        <v>0</v>
      </c>
      <c r="BB563" s="242" t="s">
        <v>1823</v>
      </c>
      <c r="BC563" s="241">
        <v>0</v>
      </c>
      <c r="BD563" s="242" t="s">
        <v>1823</v>
      </c>
      <c r="BE563" s="241">
        <v>0</v>
      </c>
      <c r="BF563" s="242" t="s">
        <v>1823</v>
      </c>
      <c r="BG563" s="229">
        <v>0</v>
      </c>
      <c r="BH563" s="229">
        <v>0</v>
      </c>
      <c r="BI563" s="241">
        <v>0</v>
      </c>
      <c r="BJ563" s="242" t="s">
        <v>1823</v>
      </c>
      <c r="BK563" s="229">
        <v>0</v>
      </c>
      <c r="BL563" s="229">
        <v>0</v>
      </c>
      <c r="BM563" s="241">
        <v>0</v>
      </c>
      <c r="BN563" s="242" t="s">
        <v>1823</v>
      </c>
      <c r="BO563" s="311"/>
      <c r="BP563" s="248"/>
      <c r="BQ563" s="248"/>
      <c r="BR563" s="248"/>
      <c r="BS563" s="248"/>
      <c r="BT563" s="248"/>
      <c r="BU563" s="249"/>
      <c r="BV563" s="248"/>
      <c r="BW563" s="248"/>
      <c r="BX563" s="248"/>
      <c r="BY563" s="248"/>
      <c r="BZ563" s="248"/>
      <c r="CA563" s="248"/>
      <c r="CB563" s="334"/>
      <c r="CC563" s="261"/>
      <c r="CE563" s="226"/>
      <c r="CF563" s="226"/>
      <c r="CT563" s="437" t="e">
        <f t="shared" si="2684"/>
        <v>#VALUE!</v>
      </c>
      <c r="CU563" s="437">
        <f t="shared" si="2640"/>
        <v>1</v>
      </c>
      <c r="CV563" s="437">
        <f t="shared" si="2716"/>
        <v>0</v>
      </c>
      <c r="CW563" s="437">
        <f t="shared" si="2730"/>
        <v>0</v>
      </c>
      <c r="CX563" s="437">
        <f t="shared" si="2731"/>
        <v>0</v>
      </c>
      <c r="CY563" s="437">
        <f t="shared" si="2641"/>
        <v>0</v>
      </c>
      <c r="CZ563" s="437">
        <f t="shared" si="2747"/>
        <v>0</v>
      </c>
      <c r="DA563" s="437">
        <f t="shared" si="2642"/>
        <v>0</v>
      </c>
      <c r="DB563" s="437">
        <f t="shared" si="2643"/>
        <v>0</v>
      </c>
      <c r="DC563" s="437">
        <f t="shared" si="2732"/>
        <v>0</v>
      </c>
      <c r="DD563" s="437">
        <f t="shared" si="2693"/>
        <v>0</v>
      </c>
      <c r="DE563" s="437">
        <f t="shared" si="2618"/>
        <v>0</v>
      </c>
      <c r="DF563" s="437">
        <f t="shared" si="2733"/>
        <v>0</v>
      </c>
      <c r="DG563" s="496">
        <f t="shared" si="2748"/>
        <v>0</v>
      </c>
      <c r="DH563" s="496">
        <f t="shared" si="2694"/>
        <v>0</v>
      </c>
      <c r="DI563" s="496">
        <f t="shared" si="2749"/>
        <v>0</v>
      </c>
      <c r="DJ563" s="496">
        <f t="shared" si="2734"/>
        <v>0</v>
      </c>
      <c r="DK563" s="437">
        <f t="shared" si="2561"/>
        <v>1</v>
      </c>
      <c r="DL563" s="633"/>
      <c r="DM563" s="633"/>
      <c r="DO563" s="447" t="e">
        <f t="shared" si="2364"/>
        <v>#VALUE!</v>
      </c>
      <c r="DP563" s="447" t="e">
        <f t="shared" si="2365"/>
        <v>#VALUE!</v>
      </c>
      <c r="DQ563" s="447" t="e">
        <f t="shared" si="2366"/>
        <v>#VALUE!</v>
      </c>
      <c r="DR563" s="447" t="e">
        <f t="shared" si="2367"/>
        <v>#VALUE!</v>
      </c>
      <c r="DS563" s="447" t="e">
        <f t="shared" si="2368"/>
        <v>#VALUE!</v>
      </c>
      <c r="DT563" s="447" t="e">
        <f t="shared" si="2369"/>
        <v>#VALUE!</v>
      </c>
      <c r="DU563" s="447" t="e">
        <f t="shared" si="2370"/>
        <v>#VALUE!</v>
      </c>
      <c r="DV563" s="447" t="e">
        <f t="shared" si="2371"/>
        <v>#VALUE!</v>
      </c>
      <c r="DW563" s="447" t="e">
        <f t="shared" si="2372"/>
        <v>#VALUE!</v>
      </c>
      <c r="DX563" s="447" t="e">
        <f t="shared" si="2373"/>
        <v>#VALUE!</v>
      </c>
      <c r="DY563" s="447" t="e">
        <f t="shared" si="2374"/>
        <v>#REF!</v>
      </c>
      <c r="DZ563" s="447" t="e">
        <f t="shared" si="2375"/>
        <v>#VALUE!</v>
      </c>
      <c r="EA563" s="447" t="e">
        <f t="shared" si="2376"/>
        <v>#VALUE!</v>
      </c>
      <c r="EB563" s="447" t="e">
        <f t="shared" si="2377"/>
        <v>#VALUE!</v>
      </c>
      <c r="EC563" s="447" t="e">
        <f t="shared" si="2378"/>
        <v>#VALUE!</v>
      </c>
      <c r="ED563" s="447" t="e">
        <f t="shared" si="2379"/>
        <v>#VALUE!</v>
      </c>
      <c r="EE563" s="240" t="e">
        <f t="shared" si="2380"/>
        <v>#VALUE!</v>
      </c>
    </row>
    <row r="564" spans="1:135" ht="16.5">
      <c r="A564" s="51" t="s">
        <v>1227</v>
      </c>
      <c r="B564" s="216" t="s">
        <v>31</v>
      </c>
      <c r="D564" s="222" t="s">
        <v>810</v>
      </c>
      <c r="E564" s="216" t="s">
        <v>1042</v>
      </c>
      <c r="F564" s="216" t="s">
        <v>1104</v>
      </c>
      <c r="G564" s="411" t="s">
        <v>1398</v>
      </c>
      <c r="H564" s="241">
        <v>0</v>
      </c>
      <c r="I564" s="252" t="s">
        <v>1823</v>
      </c>
      <c r="J564" s="527">
        <v>0</v>
      </c>
      <c r="K564" s="528">
        <v>0</v>
      </c>
      <c r="L564" s="52">
        <v>0</v>
      </c>
      <c r="M564" s="10">
        <v>0</v>
      </c>
      <c r="N564" s="529">
        <f t="shared" si="2766"/>
        <v>0</v>
      </c>
      <c r="O564" s="530" t="s">
        <v>1823</v>
      </c>
      <c r="P564" s="239">
        <f t="shared" si="2767"/>
        <v>0</v>
      </c>
      <c r="Q564" s="242" t="s">
        <v>1823</v>
      </c>
      <c r="R564" s="3">
        <v>0</v>
      </c>
      <c r="S564" s="4">
        <v>0</v>
      </c>
      <c r="T564" s="241">
        <f t="shared" si="2771"/>
        <v>0</v>
      </c>
      <c r="U564" s="242" t="s">
        <v>1823</v>
      </c>
      <c r="V564" s="3">
        <v>0</v>
      </c>
      <c r="W564" s="4">
        <v>0</v>
      </c>
      <c r="X564" s="10">
        <v>0</v>
      </c>
      <c r="Y564" s="4">
        <v>0</v>
      </c>
      <c r="Z564" s="241">
        <f t="shared" si="2772"/>
        <v>0</v>
      </c>
      <c r="AA564" s="242" t="s">
        <v>1823</v>
      </c>
      <c r="AB564" s="241">
        <f>+Z564</f>
        <v>0</v>
      </c>
      <c r="AC564" s="242" t="s">
        <v>1823</v>
      </c>
      <c r="AD564" s="263">
        <v>0</v>
      </c>
      <c r="AE564" s="129">
        <v>0</v>
      </c>
      <c r="AF564" s="241">
        <f t="shared" si="2773"/>
        <v>0</v>
      </c>
      <c r="AG564" s="242" t="s">
        <v>1823</v>
      </c>
      <c r="AH564" s="263">
        <v>0</v>
      </c>
      <c r="AI564" s="4">
        <v>0</v>
      </c>
      <c r="AJ564" s="310"/>
      <c r="AK564" s="413" t="s">
        <v>1823</v>
      </c>
      <c r="AL564" s="239">
        <f>+AN564</f>
        <v>2</v>
      </c>
      <c r="AM564" s="225">
        <v>0</v>
      </c>
      <c r="AN564" s="227">
        <v>2</v>
      </c>
      <c r="AO564" s="558">
        <v>0</v>
      </c>
      <c r="AP564" s="564">
        <f>+AN564</f>
        <v>2</v>
      </c>
      <c r="AQ564" s="241">
        <v>0</v>
      </c>
      <c r="AR564" s="242" t="s">
        <v>1823</v>
      </c>
      <c r="AS564" s="229">
        <v>0</v>
      </c>
      <c r="AT564" s="230">
        <v>0</v>
      </c>
      <c r="AU564" s="229">
        <v>0</v>
      </c>
      <c r="AV564" s="230">
        <v>0</v>
      </c>
      <c r="AW564" s="241">
        <v>0</v>
      </c>
      <c r="AX564" s="242" t="s">
        <v>1823</v>
      </c>
      <c r="AY564" s="241">
        <v>0</v>
      </c>
      <c r="AZ564" s="242" t="s">
        <v>1823</v>
      </c>
      <c r="BA564" s="241">
        <v>0</v>
      </c>
      <c r="BB564" s="242" t="s">
        <v>1823</v>
      </c>
      <c r="BC564" s="241">
        <v>0</v>
      </c>
      <c r="BD564" s="242" t="s">
        <v>1823</v>
      </c>
      <c r="BE564" s="241">
        <v>0</v>
      </c>
      <c r="BF564" s="242" t="s">
        <v>1823</v>
      </c>
      <c r="BG564" s="229">
        <v>1</v>
      </c>
      <c r="BH564" s="229">
        <v>0</v>
      </c>
      <c r="BI564" s="241">
        <v>0</v>
      </c>
      <c r="BJ564" s="242" t="s">
        <v>1823</v>
      </c>
      <c r="BK564" s="229">
        <v>0</v>
      </c>
      <c r="BL564" s="229">
        <v>0</v>
      </c>
      <c r="BM564" s="241">
        <v>0</v>
      </c>
      <c r="BN564" s="242" t="s">
        <v>1823</v>
      </c>
      <c r="BO564" s="311"/>
      <c r="BP564" s="248"/>
      <c r="BQ564" s="248"/>
      <c r="BR564" s="248"/>
      <c r="BS564" s="248"/>
      <c r="BT564" s="248"/>
      <c r="BU564" s="249"/>
      <c r="BV564" s="248"/>
      <c r="BW564" s="248"/>
      <c r="BX564" s="248"/>
      <c r="BY564" s="248"/>
      <c r="BZ564" s="248"/>
      <c r="CA564" s="248"/>
      <c r="CB564" s="334" t="s">
        <v>712</v>
      </c>
      <c r="CC564" s="261"/>
      <c r="CE564" s="226"/>
      <c r="CF564" s="226"/>
      <c r="CT564" s="437">
        <f t="shared" si="2684"/>
        <v>0</v>
      </c>
      <c r="CU564" s="437">
        <f t="shared" si="2640"/>
        <v>0</v>
      </c>
      <c r="CV564" s="437">
        <f t="shared" si="2716"/>
        <v>0</v>
      </c>
      <c r="CW564" s="437">
        <f t="shared" si="2730"/>
        <v>0</v>
      </c>
      <c r="CX564" s="437">
        <f t="shared" si="2731"/>
        <v>0</v>
      </c>
      <c r="CY564" s="437">
        <f t="shared" si="2641"/>
        <v>0</v>
      </c>
      <c r="CZ564" s="437">
        <f t="shared" si="2747"/>
        <v>0</v>
      </c>
      <c r="DA564" s="437">
        <f t="shared" si="2642"/>
        <v>0</v>
      </c>
      <c r="DB564" s="437">
        <f t="shared" si="2643"/>
        <v>0</v>
      </c>
      <c r="DC564" s="437">
        <f t="shared" si="2732"/>
        <v>0</v>
      </c>
      <c r="DD564" s="437">
        <f t="shared" si="2693"/>
        <v>0</v>
      </c>
      <c r="DE564" s="437">
        <f t="shared" si="2618"/>
        <v>0</v>
      </c>
      <c r="DF564" s="437">
        <f t="shared" si="2733"/>
        <v>0</v>
      </c>
      <c r="DG564" s="496">
        <f t="shared" si="2748"/>
        <v>0</v>
      </c>
      <c r="DH564" s="496">
        <f>+AL564</f>
        <v>2</v>
      </c>
      <c r="DI564" s="496">
        <f t="shared" si="2749"/>
        <v>2</v>
      </c>
      <c r="DJ564" s="496">
        <f t="shared" si="2734"/>
        <v>2</v>
      </c>
      <c r="DK564" s="437">
        <f t="shared" si="2561"/>
        <v>0</v>
      </c>
      <c r="DL564" s="633"/>
      <c r="DM564" s="633"/>
      <c r="DO564" s="447" t="e">
        <f t="shared" si="2364"/>
        <v>#VALUE!</v>
      </c>
      <c r="DP564" s="447" t="e">
        <f t="shared" si="2365"/>
        <v>#VALUE!</v>
      </c>
      <c r="DQ564" s="447" t="e">
        <f t="shared" si="2366"/>
        <v>#VALUE!</v>
      </c>
      <c r="DR564" s="447" t="e">
        <f t="shared" si="2367"/>
        <v>#VALUE!</v>
      </c>
      <c r="DS564" s="447" t="e">
        <f t="shared" si="2368"/>
        <v>#VALUE!</v>
      </c>
      <c r="DT564" s="447" t="e">
        <f t="shared" si="2369"/>
        <v>#VALUE!</v>
      </c>
      <c r="DU564" s="447" t="e">
        <f t="shared" si="2370"/>
        <v>#VALUE!</v>
      </c>
      <c r="DV564" s="447" t="e">
        <f t="shared" si="2371"/>
        <v>#VALUE!</v>
      </c>
      <c r="DW564" s="447" t="e">
        <f t="shared" si="2372"/>
        <v>#VALUE!</v>
      </c>
      <c r="DX564" s="447" t="e">
        <f t="shared" si="2373"/>
        <v>#VALUE!</v>
      </c>
      <c r="DY564" s="447" t="e">
        <f t="shared" si="2374"/>
        <v>#REF!</v>
      </c>
      <c r="DZ564" s="447" t="e">
        <f t="shared" si="2375"/>
        <v>#VALUE!</v>
      </c>
      <c r="EA564" s="447" t="e">
        <f t="shared" si="2376"/>
        <v>#VALUE!</v>
      </c>
      <c r="EB564" s="447" t="e">
        <f t="shared" si="2377"/>
        <v>#VALUE!</v>
      </c>
      <c r="EC564" s="447" t="e">
        <f t="shared" si="2378"/>
        <v>#VALUE!</v>
      </c>
      <c r="ED564" s="447" t="e">
        <f t="shared" si="2379"/>
        <v>#VALUE!</v>
      </c>
      <c r="EE564" s="240" t="e">
        <f t="shared" si="2380"/>
        <v>#VALUE!</v>
      </c>
    </row>
    <row r="565" spans="1:135" ht="16.5">
      <c r="A565" s="51" t="s">
        <v>1227</v>
      </c>
      <c r="B565" s="216" t="s">
        <v>31</v>
      </c>
      <c r="D565" s="222" t="s">
        <v>810</v>
      </c>
      <c r="E565" s="216" t="s">
        <v>1042</v>
      </c>
      <c r="F565" s="51" t="s">
        <v>1104</v>
      </c>
      <c r="G565" s="411" t="s">
        <v>1446</v>
      </c>
      <c r="H565" s="721" t="s">
        <v>1823</v>
      </c>
      <c r="I565" s="562">
        <f t="shared" ref="I565:I568" si="2774">+K565</f>
        <v>1</v>
      </c>
      <c r="J565" s="527">
        <v>0</v>
      </c>
      <c r="K565" s="528">
        <v>1</v>
      </c>
      <c r="L565" s="52">
        <v>0</v>
      </c>
      <c r="M565" s="10">
        <v>0</v>
      </c>
      <c r="N565" s="591">
        <v>0</v>
      </c>
      <c r="O565" s="528">
        <v>0</v>
      </c>
      <c r="P565" s="239">
        <f t="shared" si="2767"/>
        <v>0</v>
      </c>
      <c r="Q565" s="242" t="s">
        <v>1823</v>
      </c>
      <c r="R565" s="3">
        <v>0</v>
      </c>
      <c r="S565" s="4">
        <v>0</v>
      </c>
      <c r="T565" s="241">
        <f t="shared" si="2771"/>
        <v>0</v>
      </c>
      <c r="U565" s="242" t="s">
        <v>1823</v>
      </c>
      <c r="V565" s="3">
        <v>0</v>
      </c>
      <c r="W565" s="4">
        <v>0</v>
      </c>
      <c r="X565" s="10">
        <v>0</v>
      </c>
      <c r="Y565" s="4">
        <v>0</v>
      </c>
      <c r="Z565" s="241">
        <f t="shared" si="2772"/>
        <v>0</v>
      </c>
      <c r="AA565" s="242" t="s">
        <v>1823</v>
      </c>
      <c r="AB565" s="10">
        <v>0</v>
      </c>
      <c r="AC565" s="4">
        <v>0</v>
      </c>
      <c r="AD565" s="263">
        <v>0</v>
      </c>
      <c r="AE565" s="129">
        <v>0</v>
      </c>
      <c r="AF565" s="241">
        <f t="shared" si="2773"/>
        <v>0</v>
      </c>
      <c r="AG565" s="242" t="s">
        <v>1823</v>
      </c>
      <c r="AH565" s="263">
        <v>0</v>
      </c>
      <c r="AI565" s="4">
        <v>0</v>
      </c>
      <c r="AJ565" s="310"/>
      <c r="AK565" s="413"/>
      <c r="AL565" s="239"/>
      <c r="AM565" s="225">
        <v>0</v>
      </c>
      <c r="AN565" s="227">
        <v>0</v>
      </c>
      <c r="AO565" s="239">
        <v>0</v>
      </c>
      <c r="AP565" s="242" t="s">
        <v>1823</v>
      </c>
      <c r="AQ565" s="239">
        <v>0</v>
      </c>
      <c r="AR565" s="242" t="s">
        <v>1823</v>
      </c>
      <c r="AS565" s="229">
        <v>0</v>
      </c>
      <c r="AT565" s="230">
        <v>0</v>
      </c>
      <c r="AU565" s="229">
        <v>0</v>
      </c>
      <c r="AV565" s="230">
        <v>0</v>
      </c>
      <c r="AW565" s="241">
        <v>0</v>
      </c>
      <c r="AX565" s="242" t="s">
        <v>1823</v>
      </c>
      <c r="AY565" s="241">
        <v>0</v>
      </c>
      <c r="AZ565" s="242" t="s">
        <v>1823</v>
      </c>
      <c r="BA565" s="241">
        <v>0</v>
      </c>
      <c r="BB565" s="242" t="s">
        <v>1823</v>
      </c>
      <c r="BC565" s="241">
        <v>0</v>
      </c>
      <c r="BD565" s="242" t="s">
        <v>1823</v>
      </c>
      <c r="BE565" s="241">
        <v>0</v>
      </c>
      <c r="BF565" s="242" t="s">
        <v>1823</v>
      </c>
      <c r="BG565" s="241">
        <v>0</v>
      </c>
      <c r="BH565" s="242" t="s">
        <v>1823</v>
      </c>
      <c r="BI565" s="241">
        <v>0</v>
      </c>
      <c r="BJ565" s="242" t="s">
        <v>1823</v>
      </c>
      <c r="BK565" s="229">
        <v>0</v>
      </c>
      <c r="BL565" s="229">
        <v>0</v>
      </c>
      <c r="BM565" s="241">
        <v>0</v>
      </c>
      <c r="BN565" s="242" t="s">
        <v>1823</v>
      </c>
      <c r="BO565" s="311"/>
      <c r="BP565" s="248"/>
      <c r="BQ565" s="248"/>
      <c r="BR565" s="248"/>
      <c r="BS565" s="248"/>
      <c r="BT565" s="248"/>
      <c r="BU565" s="249"/>
      <c r="BV565" s="248"/>
      <c r="BW565" s="248"/>
      <c r="BX565" s="248"/>
      <c r="BY565" s="248"/>
      <c r="BZ565" s="248"/>
      <c r="CA565" s="248"/>
      <c r="CB565" s="334"/>
      <c r="CC565" s="261"/>
      <c r="CE565" s="226"/>
      <c r="CF565" s="226"/>
      <c r="CT565" s="437" t="e">
        <f t="shared" si="2684"/>
        <v>#VALUE!</v>
      </c>
      <c r="CU565" s="437">
        <f t="shared" si="2640"/>
        <v>1</v>
      </c>
      <c r="CV565" s="437">
        <f t="shared" si="2716"/>
        <v>0</v>
      </c>
      <c r="CW565" s="437">
        <f t="shared" si="2730"/>
        <v>0</v>
      </c>
      <c r="CX565" s="437">
        <f t="shared" si="2731"/>
        <v>0</v>
      </c>
      <c r="CY565" s="437">
        <f t="shared" si="2641"/>
        <v>0</v>
      </c>
      <c r="CZ565" s="437">
        <f t="shared" si="2747"/>
        <v>0</v>
      </c>
      <c r="DA565" s="437">
        <f t="shared" si="2642"/>
        <v>0</v>
      </c>
      <c r="DB565" s="437">
        <f t="shared" si="2643"/>
        <v>0</v>
      </c>
      <c r="DC565" s="437">
        <f t="shared" si="2732"/>
        <v>0</v>
      </c>
      <c r="DD565" s="437">
        <f t="shared" si="2693"/>
        <v>0</v>
      </c>
      <c r="DE565" s="437">
        <f t="shared" ref="DE565:DE596" si="2775">IF(AE565="nd",+AD565,+AD565+AE565)</f>
        <v>0</v>
      </c>
      <c r="DF565" s="437">
        <f t="shared" si="2733"/>
        <v>0</v>
      </c>
      <c r="DG565" s="496">
        <f t="shared" si="2748"/>
        <v>0</v>
      </c>
      <c r="DH565" s="496">
        <f t="shared" ref="DH565:DH596" si="2776">IF(AL565="nd",+AK565,+AK565+AL565)</f>
        <v>0</v>
      </c>
      <c r="DI565" s="496">
        <f t="shared" si="2749"/>
        <v>0</v>
      </c>
      <c r="DJ565" s="496">
        <f t="shared" si="2734"/>
        <v>0</v>
      </c>
      <c r="DK565" s="437">
        <f t="shared" si="2561"/>
        <v>0</v>
      </c>
      <c r="DL565" s="633"/>
      <c r="DM565" s="633"/>
      <c r="DO565" s="447" t="e">
        <f t="shared" si="2364"/>
        <v>#VALUE!</v>
      </c>
      <c r="DP565" s="447" t="e">
        <f t="shared" si="2365"/>
        <v>#VALUE!</v>
      </c>
      <c r="DQ565" s="447" t="e">
        <f t="shared" si="2366"/>
        <v>#VALUE!</v>
      </c>
      <c r="DR565" s="447" t="e">
        <f t="shared" si="2367"/>
        <v>#VALUE!</v>
      </c>
      <c r="DS565" s="447" t="e">
        <f t="shared" si="2368"/>
        <v>#VALUE!</v>
      </c>
      <c r="DT565" s="447" t="e">
        <f t="shared" si="2369"/>
        <v>#VALUE!</v>
      </c>
      <c r="DU565" s="447" t="e">
        <f t="shared" si="2370"/>
        <v>#VALUE!</v>
      </c>
      <c r="DV565" s="447" t="e">
        <f t="shared" si="2371"/>
        <v>#VALUE!</v>
      </c>
      <c r="DW565" s="447" t="e">
        <f t="shared" si="2372"/>
        <v>#VALUE!</v>
      </c>
      <c r="DX565" s="447" t="e">
        <f t="shared" si="2373"/>
        <v>#VALUE!</v>
      </c>
      <c r="DY565" s="447" t="e">
        <f t="shared" si="2374"/>
        <v>#REF!</v>
      </c>
      <c r="DZ565" s="447" t="e">
        <f t="shared" si="2375"/>
        <v>#VALUE!</v>
      </c>
      <c r="EA565" s="447" t="e">
        <f t="shared" si="2376"/>
        <v>#VALUE!</v>
      </c>
      <c r="EB565" s="447" t="e">
        <f t="shared" si="2377"/>
        <v>#VALUE!</v>
      </c>
      <c r="EC565" s="447" t="e">
        <f t="shared" si="2378"/>
        <v>#VALUE!</v>
      </c>
      <c r="ED565" s="447" t="e">
        <f t="shared" si="2379"/>
        <v>#VALUE!</v>
      </c>
      <c r="EE565" s="240" t="e">
        <f t="shared" si="2380"/>
        <v>#VALUE!</v>
      </c>
    </row>
    <row r="566" spans="1:135" ht="16.5">
      <c r="A566" s="51" t="s">
        <v>1227</v>
      </c>
      <c r="B566" s="216" t="s">
        <v>31</v>
      </c>
      <c r="D566" s="222" t="s">
        <v>810</v>
      </c>
      <c r="E566" s="216" t="s">
        <v>1042</v>
      </c>
      <c r="F566" s="216" t="s">
        <v>1104</v>
      </c>
      <c r="G566" s="411" t="s">
        <v>1443</v>
      </c>
      <c r="H566" s="721" t="s">
        <v>1823</v>
      </c>
      <c r="I566" s="562">
        <f t="shared" si="2774"/>
        <v>1</v>
      </c>
      <c r="J566" s="527">
        <v>0</v>
      </c>
      <c r="K566" s="528">
        <v>1</v>
      </c>
      <c r="L566" s="10">
        <v>0</v>
      </c>
      <c r="M566" s="10">
        <v>0</v>
      </c>
      <c r="N566" s="529">
        <f>+L566</f>
        <v>0</v>
      </c>
      <c r="O566" s="530" t="s">
        <v>1823</v>
      </c>
      <c r="P566" s="239">
        <f t="shared" si="2767"/>
        <v>0</v>
      </c>
      <c r="Q566" s="242" t="s">
        <v>1823</v>
      </c>
      <c r="R566" s="3">
        <v>0</v>
      </c>
      <c r="S566" s="4">
        <v>0</v>
      </c>
      <c r="T566" s="241">
        <f t="shared" si="2771"/>
        <v>0</v>
      </c>
      <c r="U566" s="242" t="s">
        <v>1823</v>
      </c>
      <c r="V566" s="3">
        <v>0</v>
      </c>
      <c r="W566" s="4">
        <v>0</v>
      </c>
      <c r="X566" s="10">
        <v>0</v>
      </c>
      <c r="Y566" s="4">
        <v>0</v>
      </c>
      <c r="Z566" s="241">
        <f t="shared" si="2772"/>
        <v>0</v>
      </c>
      <c r="AA566" s="242" t="s">
        <v>1823</v>
      </c>
      <c r="AB566" s="241">
        <f>+Z566</f>
        <v>0</v>
      </c>
      <c r="AC566" s="242" t="s">
        <v>1823</v>
      </c>
      <c r="AD566" s="263">
        <v>0</v>
      </c>
      <c r="AE566" s="129">
        <v>0</v>
      </c>
      <c r="AF566" s="241">
        <f t="shared" si="2773"/>
        <v>0</v>
      </c>
      <c r="AG566" s="242" t="s">
        <v>1823</v>
      </c>
      <c r="AH566" s="3">
        <v>0</v>
      </c>
      <c r="AI566" s="4">
        <v>0</v>
      </c>
      <c r="AJ566" s="266"/>
      <c r="AK566" s="241">
        <v>0</v>
      </c>
      <c r="AL566" s="242" t="s">
        <v>1823</v>
      </c>
      <c r="AM566" s="225">
        <v>0</v>
      </c>
      <c r="AN566" s="227">
        <v>0</v>
      </c>
      <c r="AO566" s="239">
        <v>0</v>
      </c>
      <c r="AP566" s="242" t="s">
        <v>1823</v>
      </c>
      <c r="AQ566" s="229">
        <v>0</v>
      </c>
      <c r="AR566" s="230">
        <v>0</v>
      </c>
      <c r="AS566" s="229">
        <v>0</v>
      </c>
      <c r="AT566" s="230">
        <v>0</v>
      </c>
      <c r="AU566" s="229">
        <v>0</v>
      </c>
      <c r="AV566" s="230">
        <v>0</v>
      </c>
      <c r="AW566" s="241">
        <v>0</v>
      </c>
      <c r="AX566" s="242" t="s">
        <v>1823</v>
      </c>
      <c r="AY566" s="241">
        <v>0</v>
      </c>
      <c r="AZ566" s="242" t="s">
        <v>1823</v>
      </c>
      <c r="BA566" s="241">
        <v>0</v>
      </c>
      <c r="BB566" s="242" t="s">
        <v>1823</v>
      </c>
      <c r="BC566" s="241">
        <v>0</v>
      </c>
      <c r="BD566" s="242" t="s">
        <v>1823</v>
      </c>
      <c r="BE566" s="241">
        <v>0</v>
      </c>
      <c r="BF566" s="242" t="s">
        <v>1823</v>
      </c>
      <c r="BG566" s="229">
        <v>0</v>
      </c>
      <c r="BH566" s="229">
        <v>0</v>
      </c>
      <c r="BI566" s="241">
        <v>0</v>
      </c>
      <c r="BJ566" s="242" t="s">
        <v>1823</v>
      </c>
      <c r="BK566" s="229">
        <v>0</v>
      </c>
      <c r="BL566" s="229">
        <v>0</v>
      </c>
      <c r="BM566" s="241">
        <v>0</v>
      </c>
      <c r="BN566" s="242" t="s">
        <v>1823</v>
      </c>
      <c r="BO566" s="267"/>
      <c r="BP566" s="248"/>
      <c r="BQ566" s="249"/>
      <c r="BR566" s="248"/>
      <c r="BS566" s="249"/>
      <c r="BT566" s="248"/>
      <c r="BU566" s="249"/>
      <c r="BV566" s="248"/>
      <c r="BW566" s="249"/>
      <c r="BX566" s="248"/>
      <c r="BY566" s="249"/>
      <c r="BZ566" s="248"/>
      <c r="CA566" s="249"/>
      <c r="CB566" s="236" t="s">
        <v>410</v>
      </c>
      <c r="CC566" s="261" t="s">
        <v>812</v>
      </c>
      <c r="CE566" s="226"/>
      <c r="CF566" s="226"/>
      <c r="CT566" s="437" t="e">
        <f t="shared" si="2684"/>
        <v>#VALUE!</v>
      </c>
      <c r="CU566" s="437">
        <f t="shared" si="2640"/>
        <v>1</v>
      </c>
      <c r="CV566" s="437">
        <f t="shared" si="2716"/>
        <v>0</v>
      </c>
      <c r="CW566" s="437">
        <f t="shared" si="2730"/>
        <v>0</v>
      </c>
      <c r="CX566" s="437">
        <f t="shared" si="2731"/>
        <v>0</v>
      </c>
      <c r="CY566" s="437">
        <f t="shared" si="2641"/>
        <v>0</v>
      </c>
      <c r="CZ566" s="437">
        <f t="shared" si="2747"/>
        <v>0</v>
      </c>
      <c r="DA566" s="437">
        <f t="shared" si="2642"/>
        <v>0</v>
      </c>
      <c r="DB566" s="437">
        <f t="shared" si="2643"/>
        <v>0</v>
      </c>
      <c r="DC566" s="437">
        <f t="shared" si="2732"/>
        <v>0</v>
      </c>
      <c r="DD566" s="437">
        <f t="shared" si="2693"/>
        <v>0</v>
      </c>
      <c r="DE566" s="437">
        <f t="shared" si="2775"/>
        <v>0</v>
      </c>
      <c r="DF566" s="437">
        <f t="shared" si="2733"/>
        <v>0</v>
      </c>
      <c r="DG566" s="496">
        <f t="shared" si="2748"/>
        <v>0</v>
      </c>
      <c r="DH566" s="496">
        <f t="shared" si="2776"/>
        <v>0</v>
      </c>
      <c r="DI566" s="496">
        <f t="shared" si="2749"/>
        <v>0</v>
      </c>
      <c r="DJ566" s="496">
        <f t="shared" si="2734"/>
        <v>0</v>
      </c>
      <c r="DK566" s="437">
        <f t="shared" si="2561"/>
        <v>0</v>
      </c>
      <c r="DL566" s="633"/>
      <c r="DM566" s="633"/>
      <c r="DO566" s="447" t="e">
        <f t="shared" ref="DO566:DO634" si="2777">+CV566-CU566+DO565</f>
        <v>#VALUE!</v>
      </c>
      <c r="DP566" s="447" t="e">
        <f t="shared" ref="DP566:DP634" si="2778">+CW566-CV566+DP565</f>
        <v>#VALUE!</v>
      </c>
      <c r="DQ566" s="447" t="e">
        <f t="shared" ref="DQ566:DQ634" si="2779">+CX566-CW566+DQ565</f>
        <v>#VALUE!</v>
      </c>
      <c r="DR566" s="447" t="e">
        <f t="shared" ref="DR566:DR634" si="2780">+CY566-CX566+DR565</f>
        <v>#VALUE!</v>
      </c>
      <c r="DS566" s="447" t="e">
        <f t="shared" ref="DS566:DS634" si="2781">+CY566-CW566+DS565</f>
        <v>#VALUE!</v>
      </c>
      <c r="DT566" s="447" t="e">
        <f t="shared" ref="DT566:DT634" si="2782">+CZ566-CY566+DT565</f>
        <v>#VALUE!</v>
      </c>
      <c r="DU566" s="447" t="e">
        <f t="shared" ref="DU566:DU634" si="2783">+DA566-CZ566+DU565</f>
        <v>#VALUE!</v>
      </c>
      <c r="DV566" s="447" t="e">
        <f t="shared" ref="DV566:DV634" si="2784">+DB566-DA566+DV565</f>
        <v>#VALUE!</v>
      </c>
      <c r="DW566" s="447" t="e">
        <f t="shared" ref="DW566:DW634" si="2785">+DC566-DB566+DW565</f>
        <v>#VALUE!</v>
      </c>
      <c r="DX566" s="447" t="e">
        <f t="shared" ref="DX566:DX634" si="2786">+DD566-DB566+DX565</f>
        <v>#VALUE!</v>
      </c>
      <c r="DY566" s="447" t="e">
        <f t="shared" ref="DY566:DY634" si="2787">+DE566-DD566+DY565</f>
        <v>#REF!</v>
      </c>
      <c r="DZ566" s="447" t="e">
        <f t="shared" ref="DZ566:DZ634" si="2788">+DF566-DE566+DZ565</f>
        <v>#VALUE!</v>
      </c>
      <c r="EA566" s="447" t="e">
        <f t="shared" ref="EA566:EA634" si="2789">+DG566-DF566+EA565</f>
        <v>#VALUE!</v>
      </c>
      <c r="EB566" s="447" t="e">
        <f t="shared" ref="EB566:EB634" si="2790">+DH566-DI566+EB565</f>
        <v>#VALUE!</v>
      </c>
      <c r="EC566" s="447" t="e">
        <f t="shared" ref="EC566:EC634" si="2791">+DI566-DG566+EC565</f>
        <v>#VALUE!</v>
      </c>
      <c r="ED566" s="447" t="e">
        <f t="shared" ref="ED566:ED634" si="2792">+DJ566-DI566+ED565</f>
        <v>#VALUE!</v>
      </c>
      <c r="EE566" s="240" t="e">
        <f t="shared" ref="EE566:EE634" si="2793">+DK566-DJ566+EE565</f>
        <v>#VALUE!</v>
      </c>
    </row>
    <row r="567" spans="1:135" ht="16.5">
      <c r="A567" s="51" t="s">
        <v>1227</v>
      </c>
      <c r="B567" s="216" t="s">
        <v>31</v>
      </c>
      <c r="D567" s="222" t="s">
        <v>810</v>
      </c>
      <c r="E567" s="216" t="s">
        <v>1042</v>
      </c>
      <c r="F567" s="216" t="s">
        <v>1104</v>
      </c>
      <c r="G567" s="411" t="s">
        <v>1444</v>
      </c>
      <c r="H567" s="721" t="s">
        <v>1823</v>
      </c>
      <c r="I567" s="562">
        <f t="shared" si="2774"/>
        <v>1</v>
      </c>
      <c r="J567" s="527">
        <v>0</v>
      </c>
      <c r="K567" s="528">
        <v>1</v>
      </c>
      <c r="L567" s="10">
        <v>0</v>
      </c>
      <c r="M567" s="10">
        <v>0</v>
      </c>
      <c r="N567" s="529">
        <f>+L567</f>
        <v>0</v>
      </c>
      <c r="O567" s="530" t="s">
        <v>1823</v>
      </c>
      <c r="P567" s="239">
        <f t="shared" si="2767"/>
        <v>0</v>
      </c>
      <c r="Q567" s="242" t="s">
        <v>1823</v>
      </c>
      <c r="R567" s="3">
        <v>0</v>
      </c>
      <c r="S567" s="4">
        <v>0</v>
      </c>
      <c r="T567" s="241">
        <f t="shared" si="2771"/>
        <v>0</v>
      </c>
      <c r="U567" s="242" t="s">
        <v>1823</v>
      </c>
      <c r="V567" s="3">
        <v>0</v>
      </c>
      <c r="W567" s="4">
        <v>0</v>
      </c>
      <c r="X567" s="10">
        <v>0</v>
      </c>
      <c r="Y567" s="4">
        <v>0</v>
      </c>
      <c r="Z567" s="241">
        <f t="shared" si="2772"/>
        <v>0</v>
      </c>
      <c r="AA567" s="242" t="s">
        <v>1823</v>
      </c>
      <c r="AB567" s="241">
        <f>+Z567</f>
        <v>0</v>
      </c>
      <c r="AC567" s="242" t="s">
        <v>1823</v>
      </c>
      <c r="AD567" s="263">
        <v>0</v>
      </c>
      <c r="AE567" s="129">
        <v>0</v>
      </c>
      <c r="AF567" s="241">
        <f t="shared" si="2773"/>
        <v>0</v>
      </c>
      <c r="AG567" s="242" t="s">
        <v>1823</v>
      </c>
      <c r="AH567" s="3">
        <v>0</v>
      </c>
      <c r="AI567" s="4">
        <v>0</v>
      </c>
      <c r="AJ567" s="266"/>
      <c r="AK567" s="241">
        <v>0</v>
      </c>
      <c r="AL567" s="242" t="s">
        <v>1823</v>
      </c>
      <c r="AM567" s="225">
        <v>0</v>
      </c>
      <c r="AN567" s="227">
        <v>0</v>
      </c>
      <c r="AO567" s="239">
        <v>0</v>
      </c>
      <c r="AP567" s="242" t="s">
        <v>1823</v>
      </c>
      <c r="AQ567" s="229">
        <v>0</v>
      </c>
      <c r="AR567" s="230">
        <v>0</v>
      </c>
      <c r="AS567" s="229">
        <v>0</v>
      </c>
      <c r="AT567" s="230">
        <v>0</v>
      </c>
      <c r="AU567" s="229">
        <v>0</v>
      </c>
      <c r="AV567" s="230">
        <v>0</v>
      </c>
      <c r="AW567" s="241">
        <v>0</v>
      </c>
      <c r="AX567" s="242" t="s">
        <v>1823</v>
      </c>
      <c r="AY567" s="241">
        <v>0</v>
      </c>
      <c r="AZ567" s="242" t="s">
        <v>1823</v>
      </c>
      <c r="BA567" s="241">
        <v>0</v>
      </c>
      <c r="BB567" s="242" t="s">
        <v>1823</v>
      </c>
      <c r="BC567" s="241">
        <v>0</v>
      </c>
      <c r="BD567" s="242" t="s">
        <v>1823</v>
      </c>
      <c r="BE567" s="241">
        <v>0</v>
      </c>
      <c r="BF567" s="242" t="s">
        <v>1823</v>
      </c>
      <c r="BG567" s="229">
        <v>0</v>
      </c>
      <c r="BH567" s="229">
        <v>0</v>
      </c>
      <c r="BI567" s="241">
        <v>0</v>
      </c>
      <c r="BJ567" s="242" t="s">
        <v>1823</v>
      </c>
      <c r="BK567" s="229">
        <v>0</v>
      </c>
      <c r="BL567" s="229">
        <v>0</v>
      </c>
      <c r="BM567" s="241">
        <v>0</v>
      </c>
      <c r="BN567" s="242" t="s">
        <v>1823</v>
      </c>
      <c r="BO567" s="267"/>
      <c r="BP567" s="248"/>
      <c r="BQ567" s="249"/>
      <c r="BR567" s="248"/>
      <c r="BS567" s="249"/>
      <c r="BT567" s="248"/>
      <c r="BU567" s="249"/>
      <c r="BV567" s="248"/>
      <c r="BW567" s="249"/>
      <c r="BX567" s="248"/>
      <c r="BY567" s="249"/>
      <c r="BZ567" s="248"/>
      <c r="CA567" s="249"/>
      <c r="CB567" s="236"/>
      <c r="CC567" s="261"/>
      <c r="CE567" s="226"/>
      <c r="CF567" s="226"/>
      <c r="CT567" s="437" t="e">
        <f t="shared" si="2684"/>
        <v>#VALUE!</v>
      </c>
      <c r="CU567" s="437">
        <f t="shared" si="2640"/>
        <v>1</v>
      </c>
      <c r="CV567" s="437">
        <f t="shared" si="2716"/>
        <v>0</v>
      </c>
      <c r="CW567" s="437">
        <f t="shared" si="2730"/>
        <v>0</v>
      </c>
      <c r="CX567" s="437">
        <f t="shared" si="2731"/>
        <v>0</v>
      </c>
      <c r="CY567" s="437">
        <f t="shared" si="2641"/>
        <v>0</v>
      </c>
      <c r="CZ567" s="437">
        <f t="shared" si="2747"/>
        <v>0</v>
      </c>
      <c r="DA567" s="437">
        <f t="shared" si="2642"/>
        <v>0</v>
      </c>
      <c r="DB567" s="437">
        <f t="shared" si="2643"/>
        <v>0</v>
      </c>
      <c r="DC567" s="437">
        <f t="shared" si="2732"/>
        <v>0</v>
      </c>
      <c r="DD567" s="437">
        <f t="shared" si="2693"/>
        <v>0</v>
      </c>
      <c r="DE567" s="437">
        <f t="shared" si="2775"/>
        <v>0</v>
      </c>
      <c r="DF567" s="437">
        <f t="shared" si="2733"/>
        <v>0</v>
      </c>
      <c r="DG567" s="496">
        <f t="shared" si="2748"/>
        <v>0</v>
      </c>
      <c r="DH567" s="496">
        <f t="shared" si="2776"/>
        <v>0</v>
      </c>
      <c r="DI567" s="496">
        <f t="shared" si="2749"/>
        <v>0</v>
      </c>
      <c r="DJ567" s="496">
        <f t="shared" si="2734"/>
        <v>0</v>
      </c>
      <c r="DK567" s="437">
        <f t="shared" si="2561"/>
        <v>0</v>
      </c>
      <c r="DL567" s="633"/>
      <c r="DM567" s="633"/>
      <c r="DO567" s="447" t="e">
        <f t="shared" si="2777"/>
        <v>#VALUE!</v>
      </c>
      <c r="DP567" s="447" t="e">
        <f t="shared" si="2778"/>
        <v>#VALUE!</v>
      </c>
      <c r="DQ567" s="447" t="e">
        <f t="shared" si="2779"/>
        <v>#VALUE!</v>
      </c>
      <c r="DR567" s="447" t="e">
        <f t="shared" si="2780"/>
        <v>#VALUE!</v>
      </c>
      <c r="DS567" s="447" t="e">
        <f t="shared" si="2781"/>
        <v>#VALUE!</v>
      </c>
      <c r="DT567" s="447" t="e">
        <f t="shared" si="2782"/>
        <v>#VALUE!</v>
      </c>
      <c r="DU567" s="447" t="e">
        <f t="shared" si="2783"/>
        <v>#VALUE!</v>
      </c>
      <c r="DV567" s="447" t="e">
        <f t="shared" si="2784"/>
        <v>#VALUE!</v>
      </c>
      <c r="DW567" s="447" t="e">
        <f t="shared" si="2785"/>
        <v>#VALUE!</v>
      </c>
      <c r="DX567" s="447" t="e">
        <f t="shared" si="2786"/>
        <v>#VALUE!</v>
      </c>
      <c r="DY567" s="447" t="e">
        <f t="shared" si="2787"/>
        <v>#REF!</v>
      </c>
      <c r="DZ567" s="447" t="e">
        <f t="shared" si="2788"/>
        <v>#VALUE!</v>
      </c>
      <c r="EA567" s="447" t="e">
        <f t="shared" si="2789"/>
        <v>#VALUE!</v>
      </c>
      <c r="EB567" s="447" t="e">
        <f t="shared" si="2790"/>
        <v>#VALUE!</v>
      </c>
      <c r="EC567" s="447" t="e">
        <f t="shared" si="2791"/>
        <v>#VALUE!</v>
      </c>
      <c r="ED567" s="447" t="e">
        <f t="shared" si="2792"/>
        <v>#VALUE!</v>
      </c>
      <c r="EE567" s="240" t="e">
        <f t="shared" si="2793"/>
        <v>#VALUE!</v>
      </c>
    </row>
    <row r="568" spans="1:135" ht="16.5">
      <c r="A568" s="51" t="s">
        <v>1227</v>
      </c>
      <c r="B568" s="216" t="s">
        <v>31</v>
      </c>
      <c r="D568" s="222" t="s">
        <v>810</v>
      </c>
      <c r="E568" s="216" t="s">
        <v>1042</v>
      </c>
      <c r="F568" s="216" t="s">
        <v>1104</v>
      </c>
      <c r="G568" s="411" t="s">
        <v>1445</v>
      </c>
      <c r="H568" s="721" t="s">
        <v>1823</v>
      </c>
      <c r="I568" s="562">
        <f t="shared" si="2774"/>
        <v>2</v>
      </c>
      <c r="J568" s="527">
        <v>0</v>
      </c>
      <c r="K568" s="528">
        <v>2</v>
      </c>
      <c r="L568" s="10">
        <v>0</v>
      </c>
      <c r="M568" s="10">
        <v>0</v>
      </c>
      <c r="N568" s="529">
        <f>+L568</f>
        <v>0</v>
      </c>
      <c r="O568" s="530" t="s">
        <v>1823</v>
      </c>
      <c r="P568" s="239">
        <f t="shared" si="2767"/>
        <v>0</v>
      </c>
      <c r="Q568" s="242" t="s">
        <v>1823</v>
      </c>
      <c r="R568" s="3">
        <v>0</v>
      </c>
      <c r="S568" s="4">
        <v>0</v>
      </c>
      <c r="T568" s="241">
        <f t="shared" si="2771"/>
        <v>0</v>
      </c>
      <c r="U568" s="242" t="s">
        <v>1823</v>
      </c>
      <c r="V568" s="3">
        <v>0</v>
      </c>
      <c r="W568" s="4">
        <v>0</v>
      </c>
      <c r="X568" s="10">
        <v>0</v>
      </c>
      <c r="Y568" s="4">
        <v>0</v>
      </c>
      <c r="Z568" s="241">
        <f t="shared" si="2772"/>
        <v>0</v>
      </c>
      <c r="AA568" s="242" t="s">
        <v>1823</v>
      </c>
      <c r="AB568" s="241">
        <f>+Z568</f>
        <v>0</v>
      </c>
      <c r="AC568" s="242" t="s">
        <v>1823</v>
      </c>
      <c r="AD568" s="263">
        <v>0</v>
      </c>
      <c r="AE568" s="129">
        <v>0</v>
      </c>
      <c r="AF568" s="241">
        <f t="shared" si="2773"/>
        <v>0</v>
      </c>
      <c r="AG568" s="242" t="s">
        <v>1823</v>
      </c>
      <c r="AH568" s="3">
        <v>0</v>
      </c>
      <c r="AI568" s="4">
        <v>0</v>
      </c>
      <c r="AJ568" s="266"/>
      <c r="AK568" s="241">
        <v>0</v>
      </c>
      <c r="AL568" s="242" t="s">
        <v>1823</v>
      </c>
      <c r="AM568" s="225">
        <v>0</v>
      </c>
      <c r="AN568" s="227">
        <v>0</v>
      </c>
      <c r="AO568" s="239">
        <v>0</v>
      </c>
      <c r="AP568" s="242" t="s">
        <v>1823</v>
      </c>
      <c r="AQ568" s="239">
        <v>0</v>
      </c>
      <c r="AR568" s="242" t="s">
        <v>1823</v>
      </c>
      <c r="AS568" s="229">
        <v>0</v>
      </c>
      <c r="AT568" s="230">
        <v>0</v>
      </c>
      <c r="AU568" s="229">
        <v>0</v>
      </c>
      <c r="AV568" s="230">
        <v>0</v>
      </c>
      <c r="AW568" s="241">
        <v>0</v>
      </c>
      <c r="AX568" s="242" t="s">
        <v>1823</v>
      </c>
      <c r="AY568" s="241">
        <v>0</v>
      </c>
      <c r="AZ568" s="242" t="s">
        <v>1823</v>
      </c>
      <c r="BA568" s="241">
        <v>0</v>
      </c>
      <c r="BB568" s="242" t="s">
        <v>1823</v>
      </c>
      <c r="BC568" s="241">
        <v>0</v>
      </c>
      <c r="BD568" s="242" t="s">
        <v>1823</v>
      </c>
      <c r="BE568" s="241">
        <v>0</v>
      </c>
      <c r="BF568" s="242" t="s">
        <v>1823</v>
      </c>
      <c r="BG568" s="229">
        <v>0</v>
      </c>
      <c r="BH568" s="229">
        <v>0</v>
      </c>
      <c r="BI568" s="241">
        <v>0</v>
      </c>
      <c r="BJ568" s="242" t="s">
        <v>1823</v>
      </c>
      <c r="BK568" s="229">
        <v>0</v>
      </c>
      <c r="BL568" s="229">
        <v>0</v>
      </c>
      <c r="BM568" s="241">
        <v>0</v>
      </c>
      <c r="BN568" s="242" t="s">
        <v>1823</v>
      </c>
      <c r="BO568" s="267"/>
      <c r="BP568" s="248"/>
      <c r="BQ568" s="249"/>
      <c r="BR568" s="248"/>
      <c r="BS568" s="249"/>
      <c r="BT568" s="248"/>
      <c r="BU568" s="249"/>
      <c r="BV568" s="248"/>
      <c r="BW568" s="249"/>
      <c r="BX568" s="248"/>
      <c r="BY568" s="249"/>
      <c r="BZ568" s="248"/>
      <c r="CA568" s="249"/>
      <c r="CB568" s="236"/>
      <c r="CC568" s="261"/>
      <c r="CE568" s="226"/>
      <c r="CF568" s="226"/>
      <c r="CT568" s="437" t="e">
        <f t="shared" si="2684"/>
        <v>#VALUE!</v>
      </c>
      <c r="CU568" s="437">
        <f t="shared" ref="CU568:CU575" si="2794">IF(K568="nd",+J568,+J568+K568)</f>
        <v>2</v>
      </c>
      <c r="CV568" s="437">
        <f t="shared" si="2716"/>
        <v>0</v>
      </c>
      <c r="CW568" s="437">
        <f t="shared" si="2730"/>
        <v>0</v>
      </c>
      <c r="CX568" s="437">
        <f t="shared" si="2731"/>
        <v>0</v>
      </c>
      <c r="CY568" s="437">
        <f t="shared" ref="CY568:CY585" si="2795">IF(S568="nd",+R568,+R568+S568)</f>
        <v>0</v>
      </c>
      <c r="CZ568" s="437">
        <f t="shared" si="2747"/>
        <v>0</v>
      </c>
      <c r="DA568" s="437">
        <f t="shared" ref="DA568:DA603" si="2796">IF(W568="nd",+V568,+V568+W568)</f>
        <v>0</v>
      </c>
      <c r="DB568" s="437">
        <f t="shared" ref="DB568:DB586" si="2797">IF(Y568="nd",+X568,+X568+Y568)</f>
        <v>0</v>
      </c>
      <c r="DC568" s="437">
        <f t="shared" si="2732"/>
        <v>0</v>
      </c>
      <c r="DD568" s="437">
        <f t="shared" si="2693"/>
        <v>0</v>
      </c>
      <c r="DE568" s="437">
        <f t="shared" si="2775"/>
        <v>0</v>
      </c>
      <c r="DF568" s="437">
        <f t="shared" si="2733"/>
        <v>0</v>
      </c>
      <c r="DG568" s="496">
        <f t="shared" si="2748"/>
        <v>0</v>
      </c>
      <c r="DH568" s="496">
        <f t="shared" si="2776"/>
        <v>0</v>
      </c>
      <c r="DI568" s="496">
        <f t="shared" si="2749"/>
        <v>0</v>
      </c>
      <c r="DJ568" s="496">
        <f t="shared" si="2734"/>
        <v>0</v>
      </c>
      <c r="DK568" s="437">
        <f t="shared" si="2561"/>
        <v>0</v>
      </c>
      <c r="DL568" s="633"/>
      <c r="DM568" s="633"/>
      <c r="DO568" s="447" t="e">
        <f t="shared" si="2777"/>
        <v>#VALUE!</v>
      </c>
      <c r="DP568" s="447" t="e">
        <f t="shared" si="2778"/>
        <v>#VALUE!</v>
      </c>
      <c r="DQ568" s="447" t="e">
        <f t="shared" si="2779"/>
        <v>#VALUE!</v>
      </c>
      <c r="DR568" s="447" t="e">
        <f t="shared" si="2780"/>
        <v>#VALUE!</v>
      </c>
      <c r="DS568" s="447" t="e">
        <f t="shared" si="2781"/>
        <v>#VALUE!</v>
      </c>
      <c r="DT568" s="447" t="e">
        <f t="shared" si="2782"/>
        <v>#VALUE!</v>
      </c>
      <c r="DU568" s="447" t="e">
        <f t="shared" si="2783"/>
        <v>#VALUE!</v>
      </c>
      <c r="DV568" s="447" t="e">
        <f t="shared" si="2784"/>
        <v>#VALUE!</v>
      </c>
      <c r="DW568" s="447" t="e">
        <f t="shared" si="2785"/>
        <v>#VALUE!</v>
      </c>
      <c r="DX568" s="447" t="e">
        <f t="shared" si="2786"/>
        <v>#VALUE!</v>
      </c>
      <c r="DY568" s="447" t="e">
        <f t="shared" si="2787"/>
        <v>#REF!</v>
      </c>
      <c r="DZ568" s="447" t="e">
        <f t="shared" si="2788"/>
        <v>#VALUE!</v>
      </c>
      <c r="EA568" s="447" t="e">
        <f t="shared" si="2789"/>
        <v>#VALUE!</v>
      </c>
      <c r="EB568" s="447" t="e">
        <f t="shared" si="2790"/>
        <v>#VALUE!</v>
      </c>
      <c r="EC568" s="447" t="e">
        <f t="shared" si="2791"/>
        <v>#VALUE!</v>
      </c>
      <c r="ED568" s="447" t="e">
        <f t="shared" si="2792"/>
        <v>#VALUE!</v>
      </c>
      <c r="EE568" s="240" t="e">
        <f t="shared" si="2793"/>
        <v>#VALUE!</v>
      </c>
    </row>
    <row r="569" spans="1:135" ht="16.5">
      <c r="A569" s="51" t="s">
        <v>1227</v>
      </c>
      <c r="B569" s="216" t="s">
        <v>31</v>
      </c>
      <c r="D569" s="222" t="s">
        <v>810</v>
      </c>
      <c r="E569" s="216" t="s">
        <v>1042</v>
      </c>
      <c r="F569" s="216" t="s">
        <v>1104</v>
      </c>
      <c r="G569" s="411" t="s">
        <v>1442</v>
      </c>
      <c r="H569" s="241">
        <v>0</v>
      </c>
      <c r="I569" s="252" t="s">
        <v>1823</v>
      </c>
      <c r="J569" s="527">
        <v>0</v>
      </c>
      <c r="K569" s="528">
        <v>0</v>
      </c>
      <c r="L569" s="52">
        <v>0</v>
      </c>
      <c r="M569" s="10">
        <v>0</v>
      </c>
      <c r="N569" s="529">
        <f>+L569</f>
        <v>0</v>
      </c>
      <c r="O569" s="530" t="s">
        <v>1823</v>
      </c>
      <c r="P569" s="239">
        <f t="shared" si="2767"/>
        <v>0</v>
      </c>
      <c r="Q569" s="242" t="s">
        <v>1823</v>
      </c>
      <c r="R569" s="3">
        <v>0</v>
      </c>
      <c r="S569" s="4">
        <v>0</v>
      </c>
      <c r="T569" s="241">
        <f t="shared" si="2771"/>
        <v>0</v>
      </c>
      <c r="U569" s="242" t="s">
        <v>1823</v>
      </c>
      <c r="V569" s="3">
        <v>0</v>
      </c>
      <c r="W569" s="4">
        <v>0</v>
      </c>
      <c r="X569" s="10">
        <v>0</v>
      </c>
      <c r="Y569" s="4">
        <v>0</v>
      </c>
      <c r="Z569" s="241">
        <f t="shared" si="2772"/>
        <v>0</v>
      </c>
      <c r="AA569" s="242" t="s">
        <v>1823</v>
      </c>
      <c r="AB569" s="241">
        <f>+Z569</f>
        <v>0</v>
      </c>
      <c r="AC569" s="242" t="s">
        <v>1823</v>
      </c>
      <c r="AD569" s="263">
        <v>0</v>
      </c>
      <c r="AE569" s="129">
        <v>0</v>
      </c>
      <c r="AF569" s="241">
        <f t="shared" si="2773"/>
        <v>0</v>
      </c>
      <c r="AG569" s="242" t="s">
        <v>1823</v>
      </c>
      <c r="AH569" s="263">
        <v>0</v>
      </c>
      <c r="AI569" s="4">
        <v>0</v>
      </c>
      <c r="AJ569" s="266"/>
      <c r="AK569" s="241">
        <v>0</v>
      </c>
      <c r="AL569" s="242" t="s">
        <v>1823</v>
      </c>
      <c r="AM569" s="225">
        <v>0</v>
      </c>
      <c r="AN569" s="227">
        <v>2</v>
      </c>
      <c r="AO569" s="239">
        <v>0</v>
      </c>
      <c r="AP569" s="21">
        <f>+AN569</f>
        <v>2</v>
      </c>
      <c r="AQ569" s="229">
        <v>0</v>
      </c>
      <c r="AR569" s="230">
        <v>0</v>
      </c>
      <c r="AS569" s="229">
        <v>0</v>
      </c>
      <c r="AT569" s="230">
        <v>0</v>
      </c>
      <c r="AU569" s="229">
        <v>0</v>
      </c>
      <c r="AV569" s="230">
        <v>0</v>
      </c>
      <c r="AW569" s="241">
        <v>0</v>
      </c>
      <c r="AX569" s="242" t="s">
        <v>1823</v>
      </c>
      <c r="AY569" s="241">
        <v>0</v>
      </c>
      <c r="AZ569" s="242" t="s">
        <v>1823</v>
      </c>
      <c r="BA569" s="241">
        <v>0</v>
      </c>
      <c r="BB569" s="242" t="s">
        <v>1823</v>
      </c>
      <c r="BC569" s="241">
        <v>0</v>
      </c>
      <c r="BD569" s="242" t="s">
        <v>1823</v>
      </c>
      <c r="BE569" s="241">
        <v>0</v>
      </c>
      <c r="BF569" s="242" t="s">
        <v>1823</v>
      </c>
      <c r="BG569" s="229">
        <v>0</v>
      </c>
      <c r="BH569" s="229">
        <v>0</v>
      </c>
      <c r="BI569" s="241">
        <v>0</v>
      </c>
      <c r="BJ569" s="242" t="s">
        <v>1823</v>
      </c>
      <c r="BK569" s="241">
        <v>0</v>
      </c>
      <c r="BL569" s="242" t="s">
        <v>1823</v>
      </c>
      <c r="BM569" s="241">
        <v>0</v>
      </c>
      <c r="BN569" s="242" t="s">
        <v>1823</v>
      </c>
      <c r="BO569" s="267"/>
      <c r="BP569" s="248"/>
      <c r="BQ569" s="249"/>
      <c r="BR569" s="248"/>
      <c r="BS569" s="249"/>
      <c r="BT569" s="248"/>
      <c r="BU569" s="249"/>
      <c r="BV569" s="248"/>
      <c r="BW569" s="249"/>
      <c r="BX569" s="248"/>
      <c r="BY569" s="249"/>
      <c r="BZ569" s="248"/>
      <c r="CA569" s="249"/>
      <c r="CB569" s="334" t="s">
        <v>712</v>
      </c>
      <c r="CC569" s="261"/>
      <c r="CE569" s="226"/>
      <c r="CF569" s="226"/>
      <c r="CT569" s="437">
        <f t="shared" si="2684"/>
        <v>0</v>
      </c>
      <c r="CU569" s="437">
        <f t="shared" si="2794"/>
        <v>0</v>
      </c>
      <c r="CV569" s="437">
        <f t="shared" si="2716"/>
        <v>0</v>
      </c>
      <c r="CW569" s="437">
        <f t="shared" si="2730"/>
        <v>0</v>
      </c>
      <c r="CX569" s="437">
        <f t="shared" si="2731"/>
        <v>0</v>
      </c>
      <c r="CY569" s="437">
        <f t="shared" si="2795"/>
        <v>0</v>
      </c>
      <c r="CZ569" s="437">
        <f t="shared" si="2747"/>
        <v>0</v>
      </c>
      <c r="DA569" s="437">
        <f t="shared" si="2796"/>
        <v>0</v>
      </c>
      <c r="DB569" s="437">
        <f t="shared" si="2797"/>
        <v>0</v>
      </c>
      <c r="DC569" s="437">
        <f t="shared" si="2732"/>
        <v>0</v>
      </c>
      <c r="DD569" s="437">
        <f t="shared" si="2693"/>
        <v>0</v>
      </c>
      <c r="DE569" s="437">
        <f t="shared" si="2775"/>
        <v>0</v>
      </c>
      <c r="DF569" s="437">
        <f t="shared" si="2733"/>
        <v>0</v>
      </c>
      <c r="DG569" s="496">
        <f t="shared" si="2748"/>
        <v>0</v>
      </c>
      <c r="DH569" s="496">
        <f t="shared" si="2776"/>
        <v>0</v>
      </c>
      <c r="DI569" s="496">
        <f t="shared" si="2749"/>
        <v>2</v>
      </c>
      <c r="DJ569" s="496">
        <f t="shared" si="2734"/>
        <v>2</v>
      </c>
      <c r="DK569" s="437">
        <f t="shared" si="2561"/>
        <v>0</v>
      </c>
      <c r="DL569" s="633"/>
      <c r="DM569" s="633"/>
      <c r="DO569" s="447" t="e">
        <f t="shared" si="2777"/>
        <v>#VALUE!</v>
      </c>
      <c r="DP569" s="447" t="e">
        <f t="shared" si="2778"/>
        <v>#VALUE!</v>
      </c>
      <c r="DQ569" s="447" t="e">
        <f t="shared" si="2779"/>
        <v>#VALUE!</v>
      </c>
      <c r="DR569" s="447" t="e">
        <f t="shared" si="2780"/>
        <v>#VALUE!</v>
      </c>
      <c r="DS569" s="447" t="e">
        <f t="shared" si="2781"/>
        <v>#VALUE!</v>
      </c>
      <c r="DT569" s="447" t="e">
        <f t="shared" si="2782"/>
        <v>#VALUE!</v>
      </c>
      <c r="DU569" s="447" t="e">
        <f t="shared" si="2783"/>
        <v>#VALUE!</v>
      </c>
      <c r="DV569" s="447" t="e">
        <f t="shared" si="2784"/>
        <v>#VALUE!</v>
      </c>
      <c r="DW569" s="447" t="e">
        <f t="shared" si="2785"/>
        <v>#VALUE!</v>
      </c>
      <c r="DX569" s="447" t="e">
        <f t="shared" si="2786"/>
        <v>#VALUE!</v>
      </c>
      <c r="DY569" s="447" t="e">
        <f t="shared" si="2787"/>
        <v>#REF!</v>
      </c>
      <c r="DZ569" s="447" t="e">
        <f t="shared" si="2788"/>
        <v>#VALUE!</v>
      </c>
      <c r="EA569" s="447" t="e">
        <f t="shared" si="2789"/>
        <v>#VALUE!</v>
      </c>
      <c r="EB569" s="447" t="e">
        <f t="shared" si="2790"/>
        <v>#VALUE!</v>
      </c>
      <c r="EC569" s="447" t="e">
        <f t="shared" si="2791"/>
        <v>#VALUE!</v>
      </c>
      <c r="ED569" s="447" t="e">
        <f t="shared" si="2792"/>
        <v>#VALUE!</v>
      </c>
      <c r="EE569" s="240" t="e">
        <f t="shared" si="2793"/>
        <v>#VALUE!</v>
      </c>
    </row>
    <row r="570" spans="1:135" ht="16.5">
      <c r="A570" s="216" t="s">
        <v>1227</v>
      </c>
      <c r="B570" s="216" t="s">
        <v>31</v>
      </c>
      <c r="D570" s="426" t="s">
        <v>1110</v>
      </c>
      <c r="E570" s="216" t="s">
        <v>1042</v>
      </c>
      <c r="F570" s="51" t="s">
        <v>1110</v>
      </c>
      <c r="G570" s="411" t="s">
        <v>1723</v>
      </c>
      <c r="H570" s="291">
        <v>0</v>
      </c>
      <c r="I570" s="233">
        <v>0</v>
      </c>
      <c r="J570" s="548">
        <v>0</v>
      </c>
      <c r="K570" s="590">
        <v>0</v>
      </c>
      <c r="L570" s="233">
        <v>0</v>
      </c>
      <c r="M570" s="233">
        <v>0</v>
      </c>
      <c r="N570" s="1024">
        <f>+L570</f>
        <v>0</v>
      </c>
      <c r="O570" s="1025" t="s">
        <v>1823</v>
      </c>
      <c r="P570" s="295">
        <f t="shared" si="2767"/>
        <v>0</v>
      </c>
      <c r="Q570" s="293" t="s">
        <v>1823</v>
      </c>
      <c r="R570" s="291">
        <v>0</v>
      </c>
      <c r="S570" s="232">
        <v>0</v>
      </c>
      <c r="T570" s="292">
        <f t="shared" si="2771"/>
        <v>0</v>
      </c>
      <c r="U570" s="293" t="s">
        <v>1823</v>
      </c>
      <c r="V570" s="291">
        <v>0</v>
      </c>
      <c r="W570" s="232">
        <v>0</v>
      </c>
      <c r="X570" s="292">
        <f t="shared" ref="X570" si="2798">+V570</f>
        <v>0</v>
      </c>
      <c r="Y570" s="293" t="s">
        <v>1823</v>
      </c>
      <c r="Z570" s="292">
        <f t="shared" ref="Z570" si="2799">+X570</f>
        <v>0</v>
      </c>
      <c r="AA570" s="293" t="s">
        <v>1823</v>
      </c>
      <c r="AB570" s="291">
        <v>0</v>
      </c>
      <c r="AC570" s="296">
        <v>0</v>
      </c>
      <c r="AD570" s="297">
        <v>0</v>
      </c>
      <c r="AE570" s="296">
        <v>0</v>
      </c>
      <c r="AF570" s="292">
        <f t="shared" ref="AF570" si="2800">+AD570</f>
        <v>0</v>
      </c>
      <c r="AG570" s="293" t="s">
        <v>1823</v>
      </c>
      <c r="AH570" s="291">
        <v>0</v>
      </c>
      <c r="AI570" s="232">
        <v>0</v>
      </c>
      <c r="AJ570" s="298"/>
      <c r="AK570" s="291">
        <v>0</v>
      </c>
      <c r="AL570" s="293" t="s">
        <v>1823</v>
      </c>
      <c r="AM570" s="291">
        <v>0</v>
      </c>
      <c r="AN570" s="232">
        <v>0</v>
      </c>
      <c r="AO570" s="295">
        <v>0</v>
      </c>
      <c r="AP570" s="293" t="s">
        <v>1823</v>
      </c>
      <c r="AQ570" s="292">
        <v>0</v>
      </c>
      <c r="AR570" s="293" t="s">
        <v>1823</v>
      </c>
      <c r="AS570" s="292">
        <v>0</v>
      </c>
      <c r="AT570" s="293" t="s">
        <v>1823</v>
      </c>
      <c r="AU570" s="292">
        <v>0</v>
      </c>
      <c r="AV570" s="293" t="s">
        <v>1823</v>
      </c>
      <c r="AW570" s="1026">
        <v>0</v>
      </c>
      <c r="AX570" s="1026">
        <v>0</v>
      </c>
      <c r="AY570" s="292">
        <v>0</v>
      </c>
      <c r="AZ570" s="293" t="s">
        <v>1823</v>
      </c>
      <c r="BA570" s="292">
        <v>0</v>
      </c>
      <c r="BB570" s="293" t="s">
        <v>1823</v>
      </c>
      <c r="BC570" s="292">
        <v>0</v>
      </c>
      <c r="BD570" s="293" t="s">
        <v>1823</v>
      </c>
      <c r="BE570" s="292">
        <v>0</v>
      </c>
      <c r="BF570" s="293" t="s">
        <v>1823</v>
      </c>
      <c r="BG570" s="1026">
        <v>0</v>
      </c>
      <c r="BH570" s="1026">
        <v>0</v>
      </c>
      <c r="BI570" s="292">
        <v>0</v>
      </c>
      <c r="BJ570" s="293" t="s">
        <v>1823</v>
      </c>
      <c r="BK570" s="292">
        <v>0</v>
      </c>
      <c r="BL570" s="293" t="s">
        <v>1823</v>
      </c>
      <c r="BM570" s="292">
        <v>0</v>
      </c>
      <c r="BN570" s="293" t="s">
        <v>1823</v>
      </c>
      <c r="BO570" s="267"/>
      <c r="BP570" s="248"/>
      <c r="BQ570" s="249"/>
      <c r="BR570" s="248"/>
      <c r="BS570" s="249"/>
      <c r="BT570" s="248"/>
      <c r="BU570" s="249"/>
      <c r="BV570" s="248"/>
      <c r="BW570" s="249"/>
      <c r="BX570" s="248"/>
      <c r="BY570" s="249"/>
      <c r="BZ570" s="248"/>
      <c r="CA570" s="249"/>
      <c r="CB570" s="236" t="s">
        <v>712</v>
      </c>
      <c r="CC570" s="261"/>
      <c r="CE570" s="226"/>
      <c r="CF570" s="226"/>
      <c r="CT570" s="437">
        <f t="shared" si="2684"/>
        <v>0</v>
      </c>
      <c r="CU570" s="437">
        <f t="shared" si="2794"/>
        <v>0</v>
      </c>
      <c r="CV570" s="437">
        <f t="shared" si="2716"/>
        <v>0</v>
      </c>
      <c r="CW570" s="437">
        <f t="shared" si="2730"/>
        <v>0</v>
      </c>
      <c r="CX570" s="437">
        <f t="shared" si="2731"/>
        <v>0</v>
      </c>
      <c r="CY570" s="437">
        <f t="shared" si="2795"/>
        <v>0</v>
      </c>
      <c r="CZ570" s="437">
        <f t="shared" si="2747"/>
        <v>0</v>
      </c>
      <c r="DA570" s="437">
        <f t="shared" si="2796"/>
        <v>0</v>
      </c>
      <c r="DB570" s="437">
        <f t="shared" si="2797"/>
        <v>0</v>
      </c>
      <c r="DC570" s="437">
        <f t="shared" si="2732"/>
        <v>0</v>
      </c>
      <c r="DD570" s="437">
        <f t="shared" si="2693"/>
        <v>0</v>
      </c>
      <c r="DE570" s="437">
        <f t="shared" si="2775"/>
        <v>0</v>
      </c>
      <c r="DF570" s="437">
        <f t="shared" si="2733"/>
        <v>0</v>
      </c>
      <c r="DG570" s="496">
        <f t="shared" si="2748"/>
        <v>0</v>
      </c>
      <c r="DH570" s="496">
        <f t="shared" si="2776"/>
        <v>0</v>
      </c>
      <c r="DI570" s="496">
        <f t="shared" si="2749"/>
        <v>0</v>
      </c>
      <c r="DJ570" s="496">
        <f t="shared" si="2734"/>
        <v>0</v>
      </c>
      <c r="DK570" s="437">
        <f t="shared" si="2561"/>
        <v>0</v>
      </c>
      <c r="DL570" s="633"/>
      <c r="DM570" s="633"/>
      <c r="DO570" s="447" t="e">
        <f t="shared" si="2777"/>
        <v>#VALUE!</v>
      </c>
      <c r="DP570" s="447" t="e">
        <f t="shared" si="2778"/>
        <v>#VALUE!</v>
      </c>
      <c r="DQ570" s="447" t="e">
        <f t="shared" si="2779"/>
        <v>#VALUE!</v>
      </c>
      <c r="DR570" s="447" t="e">
        <f t="shared" si="2780"/>
        <v>#VALUE!</v>
      </c>
      <c r="DS570" s="447" t="e">
        <f t="shared" si="2781"/>
        <v>#VALUE!</v>
      </c>
      <c r="DT570" s="447" t="e">
        <f t="shared" si="2782"/>
        <v>#VALUE!</v>
      </c>
      <c r="DU570" s="447" t="e">
        <f t="shared" si="2783"/>
        <v>#VALUE!</v>
      </c>
      <c r="DV570" s="447" t="e">
        <f t="shared" si="2784"/>
        <v>#VALUE!</v>
      </c>
      <c r="DW570" s="447" t="e">
        <f t="shared" si="2785"/>
        <v>#VALUE!</v>
      </c>
      <c r="DX570" s="447" t="e">
        <f t="shared" si="2786"/>
        <v>#VALUE!</v>
      </c>
      <c r="DY570" s="447" t="e">
        <f t="shared" si="2787"/>
        <v>#REF!</v>
      </c>
      <c r="DZ570" s="447" t="e">
        <f t="shared" si="2788"/>
        <v>#VALUE!</v>
      </c>
      <c r="EA570" s="447" t="e">
        <f t="shared" si="2789"/>
        <v>#VALUE!</v>
      </c>
      <c r="EB570" s="447" t="e">
        <f t="shared" si="2790"/>
        <v>#VALUE!</v>
      </c>
      <c r="EC570" s="447" t="e">
        <f t="shared" si="2791"/>
        <v>#VALUE!</v>
      </c>
      <c r="ED570" s="447" t="e">
        <f t="shared" si="2792"/>
        <v>#VALUE!</v>
      </c>
      <c r="EE570" s="240" t="e">
        <f t="shared" si="2793"/>
        <v>#VALUE!</v>
      </c>
    </row>
    <row r="571" spans="1:135" ht="16.5">
      <c r="A571" s="51" t="s">
        <v>1169</v>
      </c>
      <c r="B571" s="216" t="s">
        <v>31</v>
      </c>
      <c r="D571" s="222" t="s">
        <v>810</v>
      </c>
      <c r="E571" s="216" t="s">
        <v>1042</v>
      </c>
      <c r="F571" s="216" t="s">
        <v>1104</v>
      </c>
      <c r="G571" s="411" t="s">
        <v>566</v>
      </c>
      <c r="H571" s="429"/>
      <c r="I571" s="429"/>
      <c r="J571" s="592"/>
      <c r="K571" s="593"/>
      <c r="L571" s="289"/>
      <c r="M571" s="430"/>
      <c r="N571" s="592"/>
      <c r="O571" s="593"/>
      <c r="P571" s="233"/>
      <c r="Q571" s="233"/>
      <c r="R571" s="291"/>
      <c r="S571" s="232"/>
      <c r="T571" s="233"/>
      <c r="U571" s="233"/>
      <c r="V571" s="291"/>
      <c r="W571" s="232"/>
      <c r="X571" s="233"/>
      <c r="Y571" s="232"/>
      <c r="Z571" s="233"/>
      <c r="AA571" s="233"/>
      <c r="AB571" s="291"/>
      <c r="AC571" s="296"/>
      <c r="AD571" s="297"/>
      <c r="AE571" s="296"/>
      <c r="AF571" s="233"/>
      <c r="AG571" s="233"/>
      <c r="AH571" s="291"/>
      <c r="AI571" s="232"/>
      <c r="AJ571" s="374"/>
      <c r="AK571" s="291"/>
      <c r="AL571" s="233"/>
      <c r="AM571" s="291"/>
      <c r="AN571" s="232"/>
      <c r="AO571" s="233"/>
      <c r="AP571" s="232"/>
      <c r="AQ571" s="299" t="s">
        <v>1169</v>
      </c>
      <c r="AR571" s="300"/>
      <c r="AS571" s="299" t="s">
        <v>1169</v>
      </c>
      <c r="AT571" s="300"/>
      <c r="AU571" s="299" t="s">
        <v>1169</v>
      </c>
      <c r="AV571" s="299"/>
      <c r="AW571" s="299"/>
      <c r="AX571" s="299"/>
      <c r="AY571" s="299"/>
      <c r="AZ571" s="299"/>
      <c r="BA571" s="299"/>
      <c r="BB571" s="299"/>
      <c r="BC571" s="299"/>
      <c r="BD571" s="299"/>
      <c r="BE571" s="299"/>
      <c r="BF571" s="299"/>
      <c r="BG571" s="299"/>
      <c r="BH571" s="299"/>
      <c r="BI571" s="299"/>
      <c r="BJ571" s="299"/>
      <c r="BK571" s="299"/>
      <c r="BL571" s="299"/>
      <c r="BM571" s="299"/>
      <c r="BN571" s="299"/>
      <c r="BO571" s="360"/>
      <c r="BP571" s="248"/>
      <c r="BQ571" s="248"/>
      <c r="BR571" s="248"/>
      <c r="BS571" s="248"/>
      <c r="BT571" s="248"/>
      <c r="BU571" s="249"/>
      <c r="BV571" s="248"/>
      <c r="BW571" s="248"/>
      <c r="BX571" s="248"/>
      <c r="BY571" s="248"/>
      <c r="BZ571" s="248"/>
      <c r="CA571" s="248"/>
      <c r="CB571" s="236" t="s">
        <v>994</v>
      </c>
      <c r="CT571" s="437">
        <f t="shared" si="2684"/>
        <v>0</v>
      </c>
      <c r="CU571" s="437">
        <f t="shared" si="2794"/>
        <v>0</v>
      </c>
      <c r="CV571" s="437">
        <f t="shared" si="2716"/>
        <v>0</v>
      </c>
      <c r="CW571" s="437">
        <f t="shared" si="2730"/>
        <v>0</v>
      </c>
      <c r="CX571" s="437">
        <f t="shared" si="2731"/>
        <v>0</v>
      </c>
      <c r="CY571" s="437">
        <f t="shared" si="2795"/>
        <v>0</v>
      </c>
      <c r="CZ571" s="437">
        <f t="shared" si="2747"/>
        <v>0</v>
      </c>
      <c r="DA571" s="437">
        <f t="shared" si="2796"/>
        <v>0</v>
      </c>
      <c r="DB571" s="437">
        <f t="shared" si="2797"/>
        <v>0</v>
      </c>
      <c r="DC571" s="437">
        <f t="shared" si="2732"/>
        <v>0</v>
      </c>
      <c r="DD571" s="437">
        <f t="shared" si="2693"/>
        <v>0</v>
      </c>
      <c r="DE571" s="437">
        <f t="shared" si="2775"/>
        <v>0</v>
      </c>
      <c r="DF571" s="437">
        <f t="shared" si="2733"/>
        <v>0</v>
      </c>
      <c r="DG571" s="496">
        <f t="shared" si="2748"/>
        <v>0</v>
      </c>
      <c r="DH571" s="496">
        <f t="shared" si="2776"/>
        <v>0</v>
      </c>
      <c r="DI571" s="496">
        <f t="shared" si="2749"/>
        <v>0</v>
      </c>
      <c r="DJ571" s="496">
        <f t="shared" si="2734"/>
        <v>0</v>
      </c>
      <c r="DK571" s="437"/>
      <c r="DL571" s="633"/>
      <c r="DM571" s="633"/>
      <c r="DO571" s="447" t="e">
        <f>+CV571-CU571+DO558</f>
        <v>#VALUE!</v>
      </c>
      <c r="DP571" s="447" t="e">
        <f>+CW571-CV571+DP558</f>
        <v>#VALUE!</v>
      </c>
      <c r="DQ571" s="447" t="e">
        <f>+CX571-CW571+DQ558</f>
        <v>#VALUE!</v>
      </c>
      <c r="DR571" s="447" t="e">
        <f>+CY571-CX571+DR558</f>
        <v>#VALUE!</v>
      </c>
      <c r="DS571" s="447" t="e">
        <f>+CY571-CW571+DS558</f>
        <v>#VALUE!</v>
      </c>
      <c r="DT571" s="447" t="e">
        <f>+CZ571-CY571+DT558</f>
        <v>#VALUE!</v>
      </c>
      <c r="DU571" s="447" t="e">
        <f>+DA571-CZ571+DU558</f>
        <v>#VALUE!</v>
      </c>
      <c r="DV571" s="447" t="e">
        <f>+DB571-DA571+DV558</f>
        <v>#VALUE!</v>
      </c>
      <c r="DW571" s="447" t="e">
        <f>+DC571-DB571+DW558</f>
        <v>#VALUE!</v>
      </c>
      <c r="DX571" s="447" t="e">
        <f>+DD571-DB571+DX558</f>
        <v>#VALUE!</v>
      </c>
      <c r="DY571" s="447" t="e">
        <f>+DE571-DD571+DY558</f>
        <v>#REF!</v>
      </c>
      <c r="DZ571" s="447" t="e">
        <f>+DF571-DE571+DZ558</f>
        <v>#VALUE!</v>
      </c>
      <c r="EA571" s="447" t="e">
        <f>+DG571-DF571+EA558</f>
        <v>#VALUE!</v>
      </c>
      <c r="EB571" s="447" t="e">
        <f>+DH571-DI571+EB558</f>
        <v>#VALUE!</v>
      </c>
      <c r="EC571" s="447" t="e">
        <f>+DI571-DG571+EC558</f>
        <v>#VALUE!</v>
      </c>
      <c r="ED571" s="447" t="e">
        <f>+DJ571-DI571+ED558</f>
        <v>#VALUE!</v>
      </c>
      <c r="EE571" s="240" t="e">
        <f>+DK571-DJ571+EE558</f>
        <v>#VALUE!</v>
      </c>
    </row>
    <row r="572" spans="1:135" ht="16.5">
      <c r="A572" s="216" t="s">
        <v>1227</v>
      </c>
      <c r="B572" s="216" t="s">
        <v>31</v>
      </c>
      <c r="D572" s="222" t="s">
        <v>936</v>
      </c>
      <c r="E572" s="216" t="s">
        <v>1040</v>
      </c>
      <c r="F572" s="222" t="s">
        <v>1100</v>
      </c>
      <c r="G572" s="411" t="s">
        <v>1457</v>
      </c>
      <c r="H572" s="239">
        <v>0</v>
      </c>
      <c r="I572" s="252" t="s">
        <v>1823</v>
      </c>
      <c r="J572" s="523">
        <v>0</v>
      </c>
      <c r="K572" s="535">
        <v>0</v>
      </c>
      <c r="L572" s="239">
        <v>0</v>
      </c>
      <c r="M572" s="252" t="s">
        <v>1823</v>
      </c>
      <c r="N572" s="523">
        <v>0</v>
      </c>
      <c r="O572" s="535">
        <v>0</v>
      </c>
      <c r="P572" s="239">
        <v>0</v>
      </c>
      <c r="Q572" s="242" t="s">
        <v>1823</v>
      </c>
      <c r="R572" s="226">
        <v>0</v>
      </c>
      <c r="S572" s="262">
        <v>0</v>
      </c>
      <c r="T572" s="226">
        <v>0</v>
      </c>
      <c r="U572" s="335">
        <v>0</v>
      </c>
      <c r="V572" s="529">
        <v>0</v>
      </c>
      <c r="W572" s="530" t="s">
        <v>1823</v>
      </c>
      <c r="X572" s="239">
        <v>0</v>
      </c>
      <c r="Y572" s="242" t="s">
        <v>1823</v>
      </c>
      <c r="Z572" s="226">
        <v>0</v>
      </c>
      <c r="AA572" s="227">
        <v>0</v>
      </c>
      <c r="AB572" s="558">
        <f>+AD572</f>
        <v>3</v>
      </c>
      <c r="AC572" s="559" t="s">
        <v>1823</v>
      </c>
      <c r="AD572" s="558">
        <f>+AF572</f>
        <v>3</v>
      </c>
      <c r="AE572" s="559" t="s">
        <v>1823</v>
      </c>
      <c r="AF572" s="558">
        <f>+AH572</f>
        <v>3</v>
      </c>
      <c r="AG572" s="559" t="s">
        <v>1823</v>
      </c>
      <c r="AH572" s="558">
        <f>+AK572</f>
        <v>3</v>
      </c>
      <c r="AI572" s="559" t="s">
        <v>1823</v>
      </c>
      <c r="AJ572" s="354"/>
      <c r="AK572" s="560">
        <f>+AM572</f>
        <v>3</v>
      </c>
      <c r="AL572" s="718" t="s">
        <v>1823</v>
      </c>
      <c r="AM572" s="523">
        <v>3</v>
      </c>
      <c r="AN572" s="541">
        <v>0</v>
      </c>
      <c r="AO572" s="558">
        <f>+AM572</f>
        <v>3</v>
      </c>
      <c r="AP572" s="566" t="s">
        <v>1823</v>
      </c>
      <c r="AQ572" s="558">
        <f>+AO572</f>
        <v>3</v>
      </c>
      <c r="AR572" s="566" t="s">
        <v>1823</v>
      </c>
      <c r="AS572" s="337">
        <v>0</v>
      </c>
      <c r="AT572" s="338">
        <v>0</v>
      </c>
      <c r="AU572" s="337">
        <v>0</v>
      </c>
      <c r="AV572" s="338">
        <v>0</v>
      </c>
      <c r="AW572" s="241">
        <f t="shared" ref="AW572" si="2801">+AY572</f>
        <v>0</v>
      </c>
      <c r="AX572" s="242" t="s">
        <v>1823</v>
      </c>
      <c r="AY572" s="241">
        <f t="shared" ref="AY572" si="2802">+BA572</f>
        <v>0</v>
      </c>
      <c r="AZ572" s="242" t="s">
        <v>1823</v>
      </c>
      <c r="BA572" s="241">
        <f t="shared" ref="BA572" si="2803">+BC572</f>
        <v>0</v>
      </c>
      <c r="BB572" s="242" t="s">
        <v>1823</v>
      </c>
      <c r="BC572" s="241">
        <f t="shared" ref="BC572" si="2804">+BE572</f>
        <v>0</v>
      </c>
      <c r="BD572" s="242" t="s">
        <v>1823</v>
      </c>
      <c r="BE572" s="241">
        <f t="shared" ref="BE572" si="2805">+BG572</f>
        <v>0</v>
      </c>
      <c r="BF572" s="242" t="s">
        <v>1823</v>
      </c>
      <c r="BG572" s="241">
        <f t="shared" ref="BG572" si="2806">+BI572</f>
        <v>0</v>
      </c>
      <c r="BH572" s="242" t="s">
        <v>1823</v>
      </c>
      <c r="BI572" s="337">
        <v>0</v>
      </c>
      <c r="BJ572" s="338">
        <v>0</v>
      </c>
      <c r="BK572" s="241">
        <f t="shared" ref="BK572" si="2807">+BM572</f>
        <v>0</v>
      </c>
      <c r="BL572" s="242" t="s">
        <v>1823</v>
      </c>
      <c r="BM572" s="241">
        <f t="shared" ref="BM572" si="2808">+BO572</f>
        <v>0</v>
      </c>
      <c r="BN572" s="242" t="s">
        <v>1823</v>
      </c>
      <c r="BO572" s="356"/>
      <c r="BP572" s="324"/>
      <c r="BQ572" s="325"/>
      <c r="BR572" s="324"/>
      <c r="BS572" s="325"/>
      <c r="BT572" s="324"/>
      <c r="BU572" s="325"/>
      <c r="BV572" s="324"/>
      <c r="BW572" s="325"/>
      <c r="BX572" s="324"/>
      <c r="BY572" s="325"/>
      <c r="BZ572" s="324"/>
      <c r="CA572" s="325"/>
      <c r="CB572" s="250"/>
      <c r="CC572" s="238"/>
      <c r="CD572" s="238"/>
      <c r="CQ572" s="240">
        <f>MAX(H572:AI572)</f>
        <v>3</v>
      </c>
      <c r="CT572" s="437">
        <f t="shared" si="2684"/>
        <v>0</v>
      </c>
      <c r="CU572" s="437">
        <f t="shared" si="2794"/>
        <v>0</v>
      </c>
      <c r="CV572" s="437">
        <f t="shared" si="2716"/>
        <v>0</v>
      </c>
      <c r="CW572" s="437">
        <f t="shared" si="2730"/>
        <v>0</v>
      </c>
      <c r="CX572" s="437">
        <f t="shared" si="2731"/>
        <v>0</v>
      </c>
      <c r="CY572" s="437">
        <f t="shared" si="2795"/>
        <v>0</v>
      </c>
      <c r="CZ572" s="437">
        <f t="shared" si="2747"/>
        <v>0</v>
      </c>
      <c r="DA572" s="437">
        <f t="shared" si="2796"/>
        <v>0</v>
      </c>
      <c r="DB572" s="437">
        <f t="shared" si="2797"/>
        <v>0</v>
      </c>
      <c r="DC572" s="437">
        <f t="shared" si="2732"/>
        <v>0</v>
      </c>
      <c r="DD572" s="437">
        <f t="shared" si="2693"/>
        <v>3</v>
      </c>
      <c r="DE572" s="437">
        <f t="shared" si="2775"/>
        <v>3</v>
      </c>
      <c r="DF572" s="437">
        <f t="shared" si="2733"/>
        <v>3</v>
      </c>
      <c r="DG572" s="496">
        <f t="shared" si="2748"/>
        <v>3</v>
      </c>
      <c r="DH572" s="496">
        <f t="shared" si="2776"/>
        <v>3</v>
      </c>
      <c r="DI572" s="496">
        <f t="shared" si="2749"/>
        <v>3</v>
      </c>
      <c r="DJ572" s="496">
        <f t="shared" si="2734"/>
        <v>3</v>
      </c>
      <c r="DK572" s="437">
        <f t="shared" ref="DK572:DK579" si="2809">IF(AR572="nd",+AQ572,+AQ572+AR572)</f>
        <v>3</v>
      </c>
      <c r="DL572" s="633"/>
      <c r="DM572" s="633"/>
      <c r="DO572" s="447" t="e">
        <f t="shared" si="2777"/>
        <v>#VALUE!</v>
      </c>
      <c r="DP572" s="447" t="e">
        <f t="shared" si="2778"/>
        <v>#VALUE!</v>
      </c>
      <c r="DQ572" s="447" t="e">
        <f t="shared" si="2779"/>
        <v>#VALUE!</v>
      </c>
      <c r="DR572" s="447" t="e">
        <f t="shared" si="2780"/>
        <v>#VALUE!</v>
      </c>
      <c r="DS572" s="447" t="e">
        <f t="shared" si="2781"/>
        <v>#VALUE!</v>
      </c>
      <c r="DT572" s="447" t="e">
        <f t="shared" si="2782"/>
        <v>#VALUE!</v>
      </c>
      <c r="DU572" s="447" t="e">
        <f t="shared" si="2783"/>
        <v>#VALUE!</v>
      </c>
      <c r="DV572" s="447" t="e">
        <f t="shared" si="2784"/>
        <v>#VALUE!</v>
      </c>
      <c r="DW572" s="447" t="e">
        <f t="shared" si="2785"/>
        <v>#VALUE!</v>
      </c>
      <c r="DX572" s="447" t="e">
        <f t="shared" si="2786"/>
        <v>#VALUE!</v>
      </c>
      <c r="DY572" s="447" t="e">
        <f t="shared" si="2787"/>
        <v>#REF!</v>
      </c>
      <c r="DZ572" s="447" t="e">
        <f t="shared" si="2788"/>
        <v>#VALUE!</v>
      </c>
      <c r="EA572" s="447" t="e">
        <f t="shared" si="2789"/>
        <v>#VALUE!</v>
      </c>
      <c r="EB572" s="447" t="e">
        <f t="shared" si="2790"/>
        <v>#VALUE!</v>
      </c>
      <c r="EC572" s="447" t="e">
        <f t="shared" si="2791"/>
        <v>#VALUE!</v>
      </c>
      <c r="ED572" s="447" t="e">
        <f t="shared" si="2792"/>
        <v>#VALUE!</v>
      </c>
      <c r="EE572" s="240" t="e">
        <f t="shared" si="2793"/>
        <v>#VALUE!</v>
      </c>
    </row>
    <row r="573" spans="1:135" ht="16.5">
      <c r="A573" s="51" t="s">
        <v>1266</v>
      </c>
      <c r="B573" s="216" t="s">
        <v>31</v>
      </c>
      <c r="D573" s="216" t="s">
        <v>1100</v>
      </c>
      <c r="E573" s="216" t="s">
        <v>1042</v>
      </c>
      <c r="F573" s="216" t="s">
        <v>1103</v>
      </c>
      <c r="G573" s="411" t="s">
        <v>182</v>
      </c>
      <c r="H573" s="225">
        <v>0</v>
      </c>
      <c r="I573" s="226">
        <v>0</v>
      </c>
      <c r="J573" s="529">
        <v>0</v>
      </c>
      <c r="K573" s="530" t="s">
        <v>1823</v>
      </c>
      <c r="L573" s="226">
        <v>0</v>
      </c>
      <c r="M573" s="226">
        <v>0</v>
      </c>
      <c r="N573" s="529">
        <v>0</v>
      </c>
      <c r="O573" s="530" t="s">
        <v>1823</v>
      </c>
      <c r="P573" s="239">
        <f>+N573</f>
        <v>0</v>
      </c>
      <c r="Q573" s="252" t="s">
        <v>1823</v>
      </c>
      <c r="R573" s="225">
        <v>0</v>
      </c>
      <c r="S573" s="227">
        <v>0</v>
      </c>
      <c r="T573" s="241">
        <f>+R573</f>
        <v>0</v>
      </c>
      <c r="U573" s="252" t="s">
        <v>1823</v>
      </c>
      <c r="V573" s="225">
        <v>0</v>
      </c>
      <c r="W573" s="227">
        <v>0</v>
      </c>
      <c r="X573" s="226">
        <v>0</v>
      </c>
      <c r="Y573" s="4">
        <v>1</v>
      </c>
      <c r="Z573" s="571" t="s">
        <v>1823</v>
      </c>
      <c r="AA573" s="563">
        <f>+AC573</f>
        <v>2</v>
      </c>
      <c r="AB573" s="225">
        <v>0</v>
      </c>
      <c r="AC573" s="227">
        <v>2</v>
      </c>
      <c r="AD573" s="263">
        <v>0</v>
      </c>
      <c r="AE573" s="264">
        <v>0</v>
      </c>
      <c r="AF573" s="166" t="s">
        <v>1823</v>
      </c>
      <c r="AG573" s="22">
        <f>+AI573</f>
        <v>2</v>
      </c>
      <c r="AH573" s="225">
        <v>0</v>
      </c>
      <c r="AI573" s="227">
        <v>2</v>
      </c>
      <c r="AJ573" s="266"/>
      <c r="AK573" s="225">
        <v>0</v>
      </c>
      <c r="AL573" s="226">
        <v>3</v>
      </c>
      <c r="AM573" s="225">
        <v>3</v>
      </c>
      <c r="AN573" s="227">
        <v>3</v>
      </c>
      <c r="AO573" s="442">
        <f>+AM573</f>
        <v>3</v>
      </c>
      <c r="AP573" s="445">
        <f>+AN573</f>
        <v>3</v>
      </c>
      <c r="AQ573" s="229">
        <v>0</v>
      </c>
      <c r="AR573" s="230">
        <v>0</v>
      </c>
      <c r="AS573" s="241">
        <v>0</v>
      </c>
      <c r="AT573" s="242" t="s">
        <v>1823</v>
      </c>
      <c r="AU573" s="229">
        <v>0</v>
      </c>
      <c r="AV573" s="230">
        <v>0</v>
      </c>
      <c r="AW573" s="241">
        <f t="shared" ref="AW573" si="2810">+AY573</f>
        <v>0</v>
      </c>
      <c r="AX573" s="242" t="s">
        <v>1823</v>
      </c>
      <c r="AY573" s="241">
        <f t="shared" ref="AY573" si="2811">+BA573</f>
        <v>0</v>
      </c>
      <c r="AZ573" s="242" t="s">
        <v>1823</v>
      </c>
      <c r="BA573" s="241">
        <f t="shared" ref="BA573" si="2812">+BC573</f>
        <v>0</v>
      </c>
      <c r="BB573" s="242" t="s">
        <v>1823</v>
      </c>
      <c r="BC573" s="241">
        <f t="shared" ref="BC573" si="2813">+BE573</f>
        <v>0</v>
      </c>
      <c r="BD573" s="242" t="s">
        <v>1823</v>
      </c>
      <c r="BE573" s="241">
        <f t="shared" ref="BE573" si="2814">+BG573</f>
        <v>0</v>
      </c>
      <c r="BF573" s="242" t="s">
        <v>1823</v>
      </c>
      <c r="BG573" s="229">
        <v>0</v>
      </c>
      <c r="BH573" s="229">
        <v>0</v>
      </c>
      <c r="BI573" s="241">
        <f t="shared" ref="BI573:BI574" si="2815">+BK573</f>
        <v>0</v>
      </c>
      <c r="BJ573" s="242" t="s">
        <v>1823</v>
      </c>
      <c r="BK573" s="241">
        <f t="shared" ref="BK573:BK574" si="2816">+BM573</f>
        <v>0</v>
      </c>
      <c r="BL573" s="242" t="s">
        <v>1823</v>
      </c>
      <c r="BM573" s="241">
        <f t="shared" ref="BM573:BM574" si="2817">+BO573</f>
        <v>0</v>
      </c>
      <c r="BN573" s="242" t="s">
        <v>1823</v>
      </c>
      <c r="BO573" s="267"/>
      <c r="BP573" s="248"/>
      <c r="BQ573" s="249"/>
      <c r="BR573" s="248"/>
      <c r="BS573" s="249"/>
      <c r="BT573" s="248"/>
      <c r="BU573" s="249"/>
      <c r="BV573" s="248"/>
      <c r="BW573" s="249"/>
      <c r="BX573" s="248"/>
      <c r="BY573" s="249"/>
      <c r="BZ573" s="248"/>
      <c r="CA573" s="249"/>
      <c r="CB573" s="236" t="s">
        <v>183</v>
      </c>
      <c r="CE573" s="226"/>
      <c r="CF573" s="227"/>
      <c r="CT573" s="437">
        <f t="shared" si="2684"/>
        <v>0</v>
      </c>
      <c r="CU573" s="437">
        <f t="shared" si="2794"/>
        <v>0</v>
      </c>
      <c r="CV573" s="437">
        <f t="shared" si="2716"/>
        <v>0</v>
      </c>
      <c r="CW573" s="437">
        <f t="shared" si="2730"/>
        <v>0</v>
      </c>
      <c r="CX573" s="437">
        <f t="shared" si="2731"/>
        <v>0</v>
      </c>
      <c r="CY573" s="437">
        <f t="shared" si="2795"/>
        <v>0</v>
      </c>
      <c r="CZ573" s="437">
        <f t="shared" si="2747"/>
        <v>0</v>
      </c>
      <c r="DA573" s="437">
        <f t="shared" si="2796"/>
        <v>0</v>
      </c>
      <c r="DB573" s="437">
        <f t="shared" si="2797"/>
        <v>1</v>
      </c>
      <c r="DC573" s="437">
        <f>+AA573</f>
        <v>2</v>
      </c>
      <c r="DD573" s="437">
        <f t="shared" si="2693"/>
        <v>2</v>
      </c>
      <c r="DE573" s="437">
        <f t="shared" si="2775"/>
        <v>0</v>
      </c>
      <c r="DF573" s="437">
        <f>+AG573</f>
        <v>2</v>
      </c>
      <c r="DG573" s="496">
        <f t="shared" si="2748"/>
        <v>2</v>
      </c>
      <c r="DH573" s="496">
        <f t="shared" si="2776"/>
        <v>3</v>
      </c>
      <c r="DI573" s="496">
        <f t="shared" si="2749"/>
        <v>6</v>
      </c>
      <c r="DJ573" s="496">
        <f t="shared" si="2734"/>
        <v>6</v>
      </c>
      <c r="DK573" s="437">
        <f t="shared" si="2809"/>
        <v>0</v>
      </c>
      <c r="DL573" s="633"/>
      <c r="DM573" s="633"/>
      <c r="DO573" s="447" t="e">
        <f t="shared" si="2777"/>
        <v>#VALUE!</v>
      </c>
      <c r="DP573" s="447" t="e">
        <f t="shared" si="2778"/>
        <v>#VALUE!</v>
      </c>
      <c r="DQ573" s="447" t="e">
        <f t="shared" si="2779"/>
        <v>#VALUE!</v>
      </c>
      <c r="DR573" s="447" t="e">
        <f t="shared" si="2780"/>
        <v>#VALUE!</v>
      </c>
      <c r="DS573" s="447" t="e">
        <f t="shared" si="2781"/>
        <v>#VALUE!</v>
      </c>
      <c r="DT573" s="447" t="e">
        <f t="shared" si="2782"/>
        <v>#VALUE!</v>
      </c>
      <c r="DU573" s="447" t="e">
        <f t="shared" si="2783"/>
        <v>#VALUE!</v>
      </c>
      <c r="DV573" s="447" t="e">
        <f t="shared" si="2784"/>
        <v>#VALUE!</v>
      </c>
      <c r="DW573" s="447" t="e">
        <f t="shared" si="2785"/>
        <v>#VALUE!</v>
      </c>
      <c r="DX573" s="447" t="e">
        <f t="shared" si="2786"/>
        <v>#VALUE!</v>
      </c>
      <c r="DY573" s="447" t="e">
        <f t="shared" si="2787"/>
        <v>#REF!</v>
      </c>
      <c r="DZ573" s="447" t="e">
        <f t="shared" si="2788"/>
        <v>#VALUE!</v>
      </c>
      <c r="EA573" s="447" t="e">
        <f t="shared" si="2789"/>
        <v>#VALUE!</v>
      </c>
      <c r="EB573" s="447" t="e">
        <f t="shared" si="2790"/>
        <v>#VALUE!</v>
      </c>
      <c r="EC573" s="447" t="e">
        <f t="shared" si="2791"/>
        <v>#VALUE!</v>
      </c>
      <c r="ED573" s="447" t="e">
        <f t="shared" si="2792"/>
        <v>#VALUE!</v>
      </c>
      <c r="EE573" s="240" t="e">
        <f t="shared" si="2793"/>
        <v>#VALUE!</v>
      </c>
    </row>
    <row r="574" spans="1:135" ht="16.5">
      <c r="A574" s="216" t="s">
        <v>1227</v>
      </c>
      <c r="B574" s="216" t="s">
        <v>31</v>
      </c>
      <c r="D574" s="216" t="s">
        <v>1100</v>
      </c>
      <c r="E574" s="216" t="s">
        <v>1040</v>
      </c>
      <c r="F574" s="216" t="s">
        <v>1100</v>
      </c>
      <c r="G574" s="411" t="s">
        <v>1692</v>
      </c>
      <c r="H574" s="225">
        <v>0</v>
      </c>
      <c r="I574" s="226">
        <v>0</v>
      </c>
      <c r="J574" s="529">
        <v>0</v>
      </c>
      <c r="K574" s="530" t="s">
        <v>1823</v>
      </c>
      <c r="L574" s="226">
        <v>0</v>
      </c>
      <c r="M574" s="226">
        <v>0</v>
      </c>
      <c r="N574" s="529">
        <v>0</v>
      </c>
      <c r="O574" s="530" t="s">
        <v>1823</v>
      </c>
      <c r="P574" s="239">
        <v>0</v>
      </c>
      <c r="Q574" s="242" t="s">
        <v>1823</v>
      </c>
      <c r="R574" s="225">
        <v>0</v>
      </c>
      <c r="S574" s="227">
        <v>0</v>
      </c>
      <c r="T574" s="239">
        <v>0</v>
      </c>
      <c r="U574" s="242" t="s">
        <v>1823</v>
      </c>
      <c r="V574" s="225">
        <v>0</v>
      </c>
      <c r="W574" s="227">
        <v>0</v>
      </c>
      <c r="X574" s="239">
        <v>0</v>
      </c>
      <c r="Y574" s="242" t="s">
        <v>1823</v>
      </c>
      <c r="Z574" s="239">
        <v>0</v>
      </c>
      <c r="AA574" s="242" t="s">
        <v>1823</v>
      </c>
      <c r="AB574" s="225">
        <v>0</v>
      </c>
      <c r="AC574" s="227">
        <v>0</v>
      </c>
      <c r="AD574" s="225">
        <v>0</v>
      </c>
      <c r="AE574" s="264">
        <v>0</v>
      </c>
      <c r="AF574" s="239">
        <v>0</v>
      </c>
      <c r="AG574" s="242" t="s">
        <v>1823</v>
      </c>
      <c r="AH574" s="239">
        <v>0</v>
      </c>
      <c r="AI574" s="242" t="s">
        <v>1823</v>
      </c>
      <c r="AJ574" s="246"/>
      <c r="AK574" s="225">
        <v>0</v>
      </c>
      <c r="AL574" s="226">
        <v>0</v>
      </c>
      <c r="AM574" s="225">
        <v>3</v>
      </c>
      <c r="AN574" s="227"/>
      <c r="AO574" s="226">
        <v>3</v>
      </c>
      <c r="AP574" s="227">
        <v>0</v>
      </c>
      <c r="AQ574" s="229">
        <v>2</v>
      </c>
      <c r="AR574" s="230">
        <v>0</v>
      </c>
      <c r="AS574" s="241">
        <v>0</v>
      </c>
      <c r="AT574" s="242" t="s">
        <v>1823</v>
      </c>
      <c r="AU574" s="229">
        <v>0</v>
      </c>
      <c r="AV574" s="230">
        <v>0</v>
      </c>
      <c r="AW574" s="241">
        <f t="shared" ref="AW574" si="2818">+AY574</f>
        <v>0</v>
      </c>
      <c r="AX574" s="242" t="s">
        <v>1823</v>
      </c>
      <c r="AY574" s="241">
        <f t="shared" ref="AY574" si="2819">+BA574</f>
        <v>0</v>
      </c>
      <c r="AZ574" s="242" t="s">
        <v>1823</v>
      </c>
      <c r="BA574" s="241">
        <f t="shared" ref="BA574" si="2820">+BC574</f>
        <v>0</v>
      </c>
      <c r="BB574" s="242" t="s">
        <v>1823</v>
      </c>
      <c r="BC574" s="241">
        <f t="shared" ref="BC574" si="2821">+BE574</f>
        <v>0</v>
      </c>
      <c r="BD574" s="242" t="s">
        <v>1823</v>
      </c>
      <c r="BE574" s="241">
        <f t="shared" ref="BE574" si="2822">+BG574</f>
        <v>0</v>
      </c>
      <c r="BF574" s="242" t="s">
        <v>1823</v>
      </c>
      <c r="BG574" s="241">
        <f t="shared" ref="BG574" si="2823">+BI574</f>
        <v>0</v>
      </c>
      <c r="BH574" s="242" t="s">
        <v>1823</v>
      </c>
      <c r="BI574" s="241">
        <f t="shared" si="2815"/>
        <v>0</v>
      </c>
      <c r="BJ574" s="242" t="s">
        <v>1823</v>
      </c>
      <c r="BK574" s="241">
        <f t="shared" si="2816"/>
        <v>0</v>
      </c>
      <c r="BL574" s="242" t="s">
        <v>1823</v>
      </c>
      <c r="BM574" s="241">
        <f t="shared" si="2817"/>
        <v>0</v>
      </c>
      <c r="BN574" s="242" t="s">
        <v>1823</v>
      </c>
      <c r="BO574" s="247"/>
      <c r="BP574" s="248"/>
      <c r="BQ574" s="249"/>
      <c r="BR574" s="248"/>
      <c r="BS574" s="249"/>
      <c r="BT574" s="248"/>
      <c r="BU574" s="249"/>
      <c r="BV574" s="248"/>
      <c r="BW574" s="249"/>
      <c r="BX574" s="248"/>
      <c r="BY574" s="249"/>
      <c r="BZ574" s="248"/>
      <c r="CA574" s="249"/>
      <c r="CB574" s="250" t="s">
        <v>260</v>
      </c>
      <c r="CC574" s="237" t="s">
        <v>727</v>
      </c>
      <c r="CE574" s="226"/>
      <c r="CF574" s="227"/>
      <c r="CQ574" s="240">
        <f>MAX(H574:AI574)</f>
        <v>0</v>
      </c>
      <c r="CT574" s="437">
        <f t="shared" ref="CT574:CT603" si="2824">IF(I574="nd",+H574,+H574+I574)</f>
        <v>0</v>
      </c>
      <c r="CU574" s="437">
        <f t="shared" si="2794"/>
        <v>0</v>
      </c>
      <c r="CV574" s="437">
        <f t="shared" si="2716"/>
        <v>0</v>
      </c>
      <c r="CW574" s="437">
        <f t="shared" si="2730"/>
        <v>0</v>
      </c>
      <c r="CX574" s="437">
        <f t="shared" si="2731"/>
        <v>0</v>
      </c>
      <c r="CY574" s="437">
        <f t="shared" si="2795"/>
        <v>0</v>
      </c>
      <c r="CZ574" s="437">
        <f t="shared" si="2747"/>
        <v>0</v>
      </c>
      <c r="DA574" s="437">
        <f t="shared" si="2796"/>
        <v>0</v>
      </c>
      <c r="DB574" s="437">
        <f t="shared" si="2797"/>
        <v>0</v>
      </c>
      <c r="DC574" s="437">
        <f t="shared" ref="DC574:DC590" si="2825">IF(AA574="nd",+Z574,+Z574+AA574)</f>
        <v>0</v>
      </c>
      <c r="DD574" s="437">
        <f t="shared" si="2693"/>
        <v>0</v>
      </c>
      <c r="DE574" s="437">
        <f t="shared" si="2775"/>
        <v>0</v>
      </c>
      <c r="DF574" s="437">
        <f t="shared" ref="DF574:DF599" si="2826">IF(AG574="nd",+AF574,+AF574+AG574)</f>
        <v>0</v>
      </c>
      <c r="DG574" s="496">
        <f t="shared" si="2748"/>
        <v>0</v>
      </c>
      <c r="DH574" s="496">
        <f t="shared" si="2776"/>
        <v>0</v>
      </c>
      <c r="DI574" s="496">
        <f t="shared" si="2749"/>
        <v>3</v>
      </c>
      <c r="DJ574" s="496">
        <f t="shared" si="2734"/>
        <v>3</v>
      </c>
      <c r="DK574" s="437">
        <f t="shared" si="2809"/>
        <v>2</v>
      </c>
      <c r="DL574" s="633"/>
      <c r="DM574" s="633"/>
      <c r="DO574" s="447" t="e">
        <f t="shared" si="2777"/>
        <v>#VALUE!</v>
      </c>
      <c r="DP574" s="447" t="e">
        <f t="shared" si="2778"/>
        <v>#VALUE!</v>
      </c>
      <c r="DQ574" s="447" t="e">
        <f t="shared" si="2779"/>
        <v>#VALUE!</v>
      </c>
      <c r="DR574" s="447" t="e">
        <f t="shared" si="2780"/>
        <v>#VALUE!</v>
      </c>
      <c r="DS574" s="447" t="e">
        <f t="shared" si="2781"/>
        <v>#VALUE!</v>
      </c>
      <c r="DT574" s="447" t="e">
        <f t="shared" si="2782"/>
        <v>#VALUE!</v>
      </c>
      <c r="DU574" s="447" t="e">
        <f t="shared" si="2783"/>
        <v>#VALUE!</v>
      </c>
      <c r="DV574" s="447" t="e">
        <f t="shared" si="2784"/>
        <v>#VALUE!</v>
      </c>
      <c r="DW574" s="447" t="e">
        <f t="shared" si="2785"/>
        <v>#VALUE!</v>
      </c>
      <c r="DX574" s="447" t="e">
        <f t="shared" si="2786"/>
        <v>#VALUE!</v>
      </c>
      <c r="DY574" s="447" t="e">
        <f t="shared" si="2787"/>
        <v>#REF!</v>
      </c>
      <c r="DZ574" s="447" t="e">
        <f t="shared" si="2788"/>
        <v>#VALUE!</v>
      </c>
      <c r="EA574" s="447" t="e">
        <f t="shared" si="2789"/>
        <v>#VALUE!</v>
      </c>
      <c r="EB574" s="447" t="e">
        <f t="shared" si="2790"/>
        <v>#VALUE!</v>
      </c>
      <c r="EC574" s="447" t="e">
        <f t="shared" si="2791"/>
        <v>#VALUE!</v>
      </c>
      <c r="ED574" s="447" t="e">
        <f t="shared" si="2792"/>
        <v>#VALUE!</v>
      </c>
      <c r="EE574" s="240" t="e">
        <f t="shared" si="2793"/>
        <v>#VALUE!</v>
      </c>
    </row>
    <row r="575" spans="1:135" ht="16.5">
      <c r="A575" s="51" t="s">
        <v>1472</v>
      </c>
      <c r="B575" s="216" t="s">
        <v>31</v>
      </c>
      <c r="D575" s="51" t="s">
        <v>1100</v>
      </c>
      <c r="E575" s="216" t="s">
        <v>1042</v>
      </c>
      <c r="F575" s="216" t="s">
        <v>1103</v>
      </c>
      <c r="G575" s="411" t="s">
        <v>186</v>
      </c>
      <c r="H575" s="225">
        <v>2</v>
      </c>
      <c r="I575" s="226">
        <v>1</v>
      </c>
      <c r="J575" s="536">
        <f>+H575</f>
        <v>2</v>
      </c>
      <c r="K575" s="594">
        <f>+I575</f>
        <v>1</v>
      </c>
      <c r="L575" s="10" t="s">
        <v>85</v>
      </c>
      <c r="M575" s="226">
        <v>0</v>
      </c>
      <c r="N575" s="529">
        <v>0</v>
      </c>
      <c r="O575" s="530" t="s">
        <v>1823</v>
      </c>
      <c r="P575" s="239">
        <f>+N575</f>
        <v>0</v>
      </c>
      <c r="Q575" s="252" t="s">
        <v>1823</v>
      </c>
      <c r="R575" s="225">
        <v>0</v>
      </c>
      <c r="S575" s="227">
        <v>0</v>
      </c>
      <c r="T575" s="241">
        <f>+R575</f>
        <v>0</v>
      </c>
      <c r="U575" s="252" t="s">
        <v>1823</v>
      </c>
      <c r="V575" s="225">
        <v>0</v>
      </c>
      <c r="W575" s="227">
        <v>0</v>
      </c>
      <c r="X575" s="226">
        <v>0</v>
      </c>
      <c r="Y575" s="227">
        <v>0</v>
      </c>
      <c r="Z575" s="241">
        <f t="shared" ref="Z575" si="2827">+X575</f>
        <v>0</v>
      </c>
      <c r="AA575" s="252" t="s">
        <v>1823</v>
      </c>
      <c r="AB575" s="225">
        <v>0</v>
      </c>
      <c r="AC575" s="227">
        <v>0</v>
      </c>
      <c r="AD575" s="263">
        <v>0</v>
      </c>
      <c r="AE575" s="264">
        <v>0</v>
      </c>
      <c r="AF575" s="241">
        <f t="shared" ref="AF575" si="2828">+AD575</f>
        <v>0</v>
      </c>
      <c r="AG575" s="252" t="s">
        <v>1823</v>
      </c>
      <c r="AH575" s="225">
        <v>0</v>
      </c>
      <c r="AI575" s="227">
        <v>0</v>
      </c>
      <c r="AJ575" s="246"/>
      <c r="AK575" s="225">
        <v>0</v>
      </c>
      <c r="AL575" s="227">
        <v>1</v>
      </c>
      <c r="AM575" s="225">
        <v>0</v>
      </c>
      <c r="AN575" s="227">
        <v>1</v>
      </c>
      <c r="AO575" s="226">
        <v>1</v>
      </c>
      <c r="AP575" s="227">
        <v>1</v>
      </c>
      <c r="AQ575" s="229">
        <v>0</v>
      </c>
      <c r="AR575" s="230">
        <v>0</v>
      </c>
      <c r="AS575" s="241">
        <v>0</v>
      </c>
      <c r="AT575" s="242" t="s">
        <v>1823</v>
      </c>
      <c r="AU575" s="229">
        <v>0</v>
      </c>
      <c r="AV575" s="230">
        <v>0</v>
      </c>
      <c r="AW575" s="241">
        <f t="shared" ref="AW575" si="2829">+AY575</f>
        <v>0</v>
      </c>
      <c r="AX575" s="242" t="s">
        <v>1823</v>
      </c>
      <c r="AY575" s="241">
        <f t="shared" ref="AY575" si="2830">+BA575</f>
        <v>0</v>
      </c>
      <c r="AZ575" s="242" t="s">
        <v>1823</v>
      </c>
      <c r="BA575" s="241">
        <f t="shared" ref="BA575" si="2831">+BC575</f>
        <v>0</v>
      </c>
      <c r="BB575" s="242" t="s">
        <v>1823</v>
      </c>
      <c r="BC575" s="241">
        <f t="shared" ref="BC575" si="2832">+BE575</f>
        <v>0</v>
      </c>
      <c r="BD575" s="242" t="s">
        <v>1823</v>
      </c>
      <c r="BE575" s="241">
        <f t="shared" ref="BE575" si="2833">+BG575</f>
        <v>0</v>
      </c>
      <c r="BF575" s="242" t="s">
        <v>1823</v>
      </c>
      <c r="BG575" s="241">
        <f t="shared" ref="BG575" si="2834">+BI575</f>
        <v>0</v>
      </c>
      <c r="BH575" s="242" t="s">
        <v>1823</v>
      </c>
      <c r="BI575" s="241">
        <f t="shared" ref="BI575" si="2835">+BK575</f>
        <v>0</v>
      </c>
      <c r="BJ575" s="242" t="s">
        <v>1823</v>
      </c>
      <c r="BK575" s="241">
        <f t="shared" ref="BK575" si="2836">+BM575</f>
        <v>0</v>
      </c>
      <c r="BL575" s="242" t="s">
        <v>1823</v>
      </c>
      <c r="BM575" s="241">
        <f t="shared" ref="BM575" si="2837">+BO575</f>
        <v>0</v>
      </c>
      <c r="BN575" s="242" t="s">
        <v>1823</v>
      </c>
      <c r="BO575" s="247"/>
      <c r="BP575" s="248"/>
      <c r="BQ575" s="249"/>
      <c r="BR575" s="248"/>
      <c r="BS575" s="249"/>
      <c r="BT575" s="248"/>
      <c r="BU575" s="249"/>
      <c r="BV575" s="248"/>
      <c r="BW575" s="249"/>
      <c r="BX575" s="248"/>
      <c r="BY575" s="249"/>
      <c r="BZ575" s="248"/>
      <c r="CA575" s="249"/>
      <c r="CB575" s="236" t="s">
        <v>712</v>
      </c>
      <c r="CC575" s="261" t="s">
        <v>812</v>
      </c>
      <c r="CE575" s="226"/>
      <c r="CF575" s="227"/>
      <c r="CT575" s="437">
        <f t="shared" si="2824"/>
        <v>3</v>
      </c>
      <c r="CU575" s="437">
        <f t="shared" si="2794"/>
        <v>3</v>
      </c>
      <c r="CV575" s="437"/>
      <c r="CW575" s="437">
        <f t="shared" si="2730"/>
        <v>0</v>
      </c>
      <c r="CX575" s="437">
        <f t="shared" si="2731"/>
        <v>0</v>
      </c>
      <c r="CY575" s="437">
        <f t="shared" si="2795"/>
        <v>0</v>
      </c>
      <c r="CZ575" s="437">
        <f t="shared" si="2747"/>
        <v>0</v>
      </c>
      <c r="DA575" s="437">
        <f t="shared" si="2796"/>
        <v>0</v>
      </c>
      <c r="DB575" s="437">
        <f t="shared" si="2797"/>
        <v>0</v>
      </c>
      <c r="DC575" s="437">
        <f t="shared" si="2825"/>
        <v>0</v>
      </c>
      <c r="DD575" s="437">
        <f t="shared" ref="DD575:DD603" si="2838">IF(AC575="nd",+AB575,+AB575+AC575)</f>
        <v>0</v>
      </c>
      <c r="DE575" s="437">
        <f t="shared" si="2775"/>
        <v>0</v>
      </c>
      <c r="DF575" s="437">
        <f t="shared" si="2826"/>
        <v>0</v>
      </c>
      <c r="DG575" s="496">
        <f t="shared" si="2748"/>
        <v>0</v>
      </c>
      <c r="DH575" s="496">
        <f t="shared" si="2776"/>
        <v>1</v>
      </c>
      <c r="DI575" s="496">
        <f t="shared" si="2749"/>
        <v>1</v>
      </c>
      <c r="DJ575" s="496">
        <f t="shared" si="2734"/>
        <v>2</v>
      </c>
      <c r="DK575" s="437">
        <f t="shared" si="2809"/>
        <v>0</v>
      </c>
      <c r="DL575" s="633"/>
      <c r="DM575" s="633"/>
      <c r="DO575" s="447" t="e">
        <f t="shared" si="2777"/>
        <v>#VALUE!</v>
      </c>
      <c r="DP575" s="447" t="e">
        <f t="shared" si="2778"/>
        <v>#VALUE!</v>
      </c>
      <c r="DQ575" s="447" t="e">
        <f t="shared" si="2779"/>
        <v>#VALUE!</v>
      </c>
      <c r="DR575" s="447" t="e">
        <f t="shared" si="2780"/>
        <v>#VALUE!</v>
      </c>
      <c r="DS575" s="447" t="e">
        <f t="shared" si="2781"/>
        <v>#VALUE!</v>
      </c>
      <c r="DT575" s="447" t="e">
        <f t="shared" si="2782"/>
        <v>#VALUE!</v>
      </c>
      <c r="DU575" s="447" t="e">
        <f t="shared" si="2783"/>
        <v>#VALUE!</v>
      </c>
      <c r="DV575" s="447" t="e">
        <f t="shared" si="2784"/>
        <v>#VALUE!</v>
      </c>
      <c r="DW575" s="447" t="e">
        <f t="shared" si="2785"/>
        <v>#VALUE!</v>
      </c>
      <c r="DX575" s="447" t="e">
        <f t="shared" si="2786"/>
        <v>#VALUE!</v>
      </c>
      <c r="DY575" s="447" t="e">
        <f t="shared" si="2787"/>
        <v>#REF!</v>
      </c>
      <c r="DZ575" s="447" t="e">
        <f t="shared" si="2788"/>
        <v>#VALUE!</v>
      </c>
      <c r="EA575" s="447" t="e">
        <f t="shared" si="2789"/>
        <v>#VALUE!</v>
      </c>
      <c r="EB575" s="447" t="e">
        <f t="shared" si="2790"/>
        <v>#VALUE!</v>
      </c>
      <c r="EC575" s="447" t="e">
        <f t="shared" si="2791"/>
        <v>#VALUE!</v>
      </c>
      <c r="ED575" s="447" t="e">
        <f t="shared" si="2792"/>
        <v>#VALUE!</v>
      </c>
      <c r="EE575" s="240" t="e">
        <f t="shared" si="2793"/>
        <v>#VALUE!</v>
      </c>
    </row>
    <row r="576" spans="1:135" ht="16.5">
      <c r="A576" s="51" t="s">
        <v>1472</v>
      </c>
      <c r="B576" s="216" t="s">
        <v>31</v>
      </c>
      <c r="D576" s="216" t="s">
        <v>1100</v>
      </c>
      <c r="E576" s="216" t="s">
        <v>1042</v>
      </c>
      <c r="F576" s="216" t="s">
        <v>1103</v>
      </c>
      <c r="G576" s="411" t="s">
        <v>187</v>
      </c>
      <c r="H576" s="225">
        <v>0</v>
      </c>
      <c r="I576" s="226">
        <v>2</v>
      </c>
      <c r="J576" s="954" t="s">
        <v>1823</v>
      </c>
      <c r="K576" s="955">
        <f>+I576</f>
        <v>2</v>
      </c>
      <c r="L576" s="226">
        <v>0</v>
      </c>
      <c r="M576" s="226">
        <v>1</v>
      </c>
      <c r="N576" s="767" t="s">
        <v>1823</v>
      </c>
      <c r="O576" s="768">
        <f>+M576</f>
        <v>1</v>
      </c>
      <c r="P576" s="239" t="str">
        <f>+N576</f>
        <v>nd</v>
      </c>
      <c r="Q576" s="252" t="s">
        <v>1823</v>
      </c>
      <c r="R576" s="225">
        <v>0</v>
      </c>
      <c r="S576" s="227">
        <v>0</v>
      </c>
      <c r="T576" s="241">
        <f>+R576</f>
        <v>0</v>
      </c>
      <c r="U576" s="252" t="s">
        <v>1823</v>
      </c>
      <c r="V576" s="225">
        <v>0</v>
      </c>
      <c r="W576" s="227">
        <v>0</v>
      </c>
      <c r="X576" s="226">
        <v>0</v>
      </c>
      <c r="Y576" s="227">
        <v>0</v>
      </c>
      <c r="Z576" s="241">
        <f t="shared" ref="Z576:Z577" si="2839">+X576</f>
        <v>0</v>
      </c>
      <c r="AA576" s="252" t="s">
        <v>1823</v>
      </c>
      <c r="AB576" s="225">
        <v>0</v>
      </c>
      <c r="AC576" s="227">
        <v>0</v>
      </c>
      <c r="AD576" s="263">
        <v>0</v>
      </c>
      <c r="AE576" s="264">
        <v>0</v>
      </c>
      <c r="AF576" s="241">
        <f t="shared" ref="AF576:AF577" si="2840">+AD576</f>
        <v>0</v>
      </c>
      <c r="AG576" s="252" t="s">
        <v>1823</v>
      </c>
      <c r="AH576" s="225">
        <v>0</v>
      </c>
      <c r="AI576" s="227">
        <v>1</v>
      </c>
      <c r="AJ576" s="246"/>
      <c r="AK576" s="225">
        <v>0</v>
      </c>
      <c r="AL576" s="226">
        <v>0</v>
      </c>
      <c r="AM576" s="225">
        <v>2</v>
      </c>
      <c r="AN576" s="227">
        <v>0</v>
      </c>
      <c r="AO576" s="226">
        <v>2</v>
      </c>
      <c r="AP576" s="227">
        <v>0</v>
      </c>
      <c r="AQ576" s="229">
        <v>0</v>
      </c>
      <c r="AR576" s="230">
        <v>0</v>
      </c>
      <c r="AS576" s="241">
        <v>0</v>
      </c>
      <c r="AT576" s="242" t="s">
        <v>1823</v>
      </c>
      <c r="AU576" s="229">
        <v>0</v>
      </c>
      <c r="AV576" s="230">
        <v>0</v>
      </c>
      <c r="AW576" s="241">
        <f t="shared" ref="AW576" si="2841">+AY576</f>
        <v>0</v>
      </c>
      <c r="AX576" s="242" t="s">
        <v>1823</v>
      </c>
      <c r="AY576" s="241">
        <f t="shared" ref="AY576" si="2842">+BA576</f>
        <v>0</v>
      </c>
      <c r="AZ576" s="242" t="s">
        <v>1823</v>
      </c>
      <c r="BA576" s="241">
        <f t="shared" ref="BA576" si="2843">+BC576</f>
        <v>0</v>
      </c>
      <c r="BB576" s="242" t="s">
        <v>1823</v>
      </c>
      <c r="BC576" s="241">
        <f t="shared" ref="BC576" si="2844">+BE576</f>
        <v>0</v>
      </c>
      <c r="BD576" s="242" t="s">
        <v>1823</v>
      </c>
      <c r="BE576" s="241">
        <f t="shared" ref="BE576" si="2845">+BG576</f>
        <v>0</v>
      </c>
      <c r="BF576" s="242" t="s">
        <v>1823</v>
      </c>
      <c r="BG576" s="241">
        <f t="shared" ref="BG576" si="2846">+BI576</f>
        <v>0</v>
      </c>
      <c r="BH576" s="242" t="s">
        <v>1823</v>
      </c>
      <c r="BI576" s="241">
        <f t="shared" ref="BI576" si="2847">+BK576</f>
        <v>0</v>
      </c>
      <c r="BJ576" s="242" t="s">
        <v>1823</v>
      </c>
      <c r="BK576" s="241">
        <f t="shared" ref="BK576" si="2848">+BM576</f>
        <v>0</v>
      </c>
      <c r="BL576" s="242" t="s">
        <v>1823</v>
      </c>
      <c r="BM576" s="241">
        <f t="shared" ref="BM576" si="2849">+BO576</f>
        <v>0</v>
      </c>
      <c r="BN576" s="242" t="s">
        <v>1823</v>
      </c>
      <c r="BO576" s="247"/>
      <c r="BP576" s="248"/>
      <c r="BQ576" s="249"/>
      <c r="BR576" s="248"/>
      <c r="BS576" s="249"/>
      <c r="BT576" s="248"/>
      <c r="BU576" s="249"/>
      <c r="BV576" s="248"/>
      <c r="BW576" s="249"/>
      <c r="BX576" s="248"/>
      <c r="BY576" s="249"/>
      <c r="BZ576" s="248"/>
      <c r="CA576" s="249"/>
      <c r="CB576" s="236" t="s">
        <v>712</v>
      </c>
      <c r="CC576" s="261" t="s">
        <v>812</v>
      </c>
      <c r="CE576" s="226"/>
      <c r="CF576" s="227"/>
      <c r="CT576" s="437">
        <f t="shared" si="2824"/>
        <v>2</v>
      </c>
      <c r="CU576" s="437">
        <f>+K576</f>
        <v>2</v>
      </c>
      <c r="CV576" s="437">
        <f t="shared" ref="CV576:CV603" si="2850">IF(M576="nd",+L576,+L576+M576)</f>
        <v>1</v>
      </c>
      <c r="CW576" s="437" t="e">
        <f t="shared" si="2730"/>
        <v>#VALUE!</v>
      </c>
      <c r="CX576" s="437" t="str">
        <f t="shared" si="2731"/>
        <v>nd</v>
      </c>
      <c r="CY576" s="437">
        <f t="shared" si="2795"/>
        <v>0</v>
      </c>
      <c r="CZ576" s="437">
        <f t="shared" si="2747"/>
        <v>0</v>
      </c>
      <c r="DA576" s="437">
        <f t="shared" si="2796"/>
        <v>0</v>
      </c>
      <c r="DB576" s="437">
        <f t="shared" si="2797"/>
        <v>0</v>
      </c>
      <c r="DC576" s="437">
        <f t="shared" si="2825"/>
        <v>0</v>
      </c>
      <c r="DD576" s="437">
        <f t="shared" si="2838"/>
        <v>0</v>
      </c>
      <c r="DE576" s="437">
        <f t="shared" si="2775"/>
        <v>0</v>
      </c>
      <c r="DF576" s="437">
        <f t="shared" si="2826"/>
        <v>0</v>
      </c>
      <c r="DG576" s="496">
        <f t="shared" si="2748"/>
        <v>1</v>
      </c>
      <c r="DH576" s="496">
        <f t="shared" si="2776"/>
        <v>0</v>
      </c>
      <c r="DI576" s="496">
        <f t="shared" si="2749"/>
        <v>2</v>
      </c>
      <c r="DJ576" s="496">
        <f t="shared" si="2734"/>
        <v>2</v>
      </c>
      <c r="DK576" s="437">
        <f t="shared" si="2809"/>
        <v>0</v>
      </c>
      <c r="DL576" s="633"/>
      <c r="DM576" s="633"/>
      <c r="DO576" s="447" t="e">
        <f t="shared" si="2777"/>
        <v>#VALUE!</v>
      </c>
      <c r="DP576" s="447" t="e">
        <f t="shared" si="2778"/>
        <v>#VALUE!</v>
      </c>
      <c r="DQ576" s="447" t="e">
        <f t="shared" si="2779"/>
        <v>#VALUE!</v>
      </c>
      <c r="DR576" s="447" t="e">
        <f t="shared" si="2780"/>
        <v>#VALUE!</v>
      </c>
      <c r="DS576" s="447" t="e">
        <f t="shared" si="2781"/>
        <v>#VALUE!</v>
      </c>
      <c r="DT576" s="447" t="e">
        <f t="shared" si="2782"/>
        <v>#VALUE!</v>
      </c>
      <c r="DU576" s="447" t="e">
        <f t="shared" si="2783"/>
        <v>#VALUE!</v>
      </c>
      <c r="DV576" s="447" t="e">
        <f t="shared" si="2784"/>
        <v>#VALUE!</v>
      </c>
      <c r="DW576" s="447" t="e">
        <f t="shared" si="2785"/>
        <v>#VALUE!</v>
      </c>
      <c r="DX576" s="447" t="e">
        <f t="shared" si="2786"/>
        <v>#VALUE!</v>
      </c>
      <c r="DY576" s="447" t="e">
        <f t="shared" si="2787"/>
        <v>#REF!</v>
      </c>
      <c r="DZ576" s="447" t="e">
        <f t="shared" si="2788"/>
        <v>#VALUE!</v>
      </c>
      <c r="EA576" s="447" t="e">
        <f t="shared" si="2789"/>
        <v>#VALUE!</v>
      </c>
      <c r="EB576" s="447" t="e">
        <f t="shared" si="2790"/>
        <v>#VALUE!</v>
      </c>
      <c r="EC576" s="447" t="e">
        <f t="shared" si="2791"/>
        <v>#VALUE!</v>
      </c>
      <c r="ED576" s="447" t="e">
        <f t="shared" si="2792"/>
        <v>#VALUE!</v>
      </c>
      <c r="EE576" s="240" t="e">
        <f t="shared" si="2793"/>
        <v>#VALUE!</v>
      </c>
    </row>
    <row r="577" spans="1:135" ht="16.5">
      <c r="A577" s="51" t="s">
        <v>1227</v>
      </c>
      <c r="B577" s="216" t="s">
        <v>31</v>
      </c>
      <c r="D577" s="216" t="s">
        <v>1100</v>
      </c>
      <c r="E577" s="216" t="s">
        <v>1042</v>
      </c>
      <c r="F577" s="216" t="s">
        <v>1103</v>
      </c>
      <c r="G577" s="411" t="s">
        <v>1382</v>
      </c>
      <c r="H577" s="225">
        <v>0</v>
      </c>
      <c r="I577" s="226">
        <v>0</v>
      </c>
      <c r="J577" s="529">
        <f>+H577</f>
        <v>0</v>
      </c>
      <c r="K577" s="530" t="s">
        <v>1823</v>
      </c>
      <c r="L577" s="226">
        <v>0</v>
      </c>
      <c r="M577" s="226">
        <v>0</v>
      </c>
      <c r="N577" s="529">
        <f>+L577</f>
        <v>0</v>
      </c>
      <c r="O577" s="530" t="s">
        <v>1823</v>
      </c>
      <c r="P577" s="239">
        <f>+N577</f>
        <v>0</v>
      </c>
      <c r="Q577" s="252" t="s">
        <v>1823</v>
      </c>
      <c r="R577" s="225">
        <v>0</v>
      </c>
      <c r="S577" s="227">
        <v>0</v>
      </c>
      <c r="T577" s="241">
        <f>+R577</f>
        <v>0</v>
      </c>
      <c r="U577" s="252" t="s">
        <v>1823</v>
      </c>
      <c r="V577" s="225">
        <v>0</v>
      </c>
      <c r="W577" s="227">
        <v>0</v>
      </c>
      <c r="X577" s="226">
        <v>0</v>
      </c>
      <c r="Y577" s="227">
        <v>0</v>
      </c>
      <c r="Z577" s="241">
        <f t="shared" si="2839"/>
        <v>0</v>
      </c>
      <c r="AA577" s="252" t="s">
        <v>1823</v>
      </c>
      <c r="AB577" s="225">
        <v>0</v>
      </c>
      <c r="AC577" s="227">
        <v>0</v>
      </c>
      <c r="AD577" s="263">
        <v>0</v>
      </c>
      <c r="AE577" s="264">
        <v>0</v>
      </c>
      <c r="AF577" s="241">
        <f t="shared" si="2840"/>
        <v>0</v>
      </c>
      <c r="AG577" s="252" t="s">
        <v>1823</v>
      </c>
      <c r="AH577" s="225">
        <v>0</v>
      </c>
      <c r="AI577" s="227">
        <v>1</v>
      </c>
      <c r="AJ577" s="246"/>
      <c r="AK577" s="225">
        <v>0</v>
      </c>
      <c r="AL577" s="226">
        <v>0</v>
      </c>
      <c r="AM577" s="225">
        <v>0</v>
      </c>
      <c r="AN577" s="227">
        <v>0</v>
      </c>
      <c r="AO577" s="226">
        <v>0</v>
      </c>
      <c r="AP577" s="227">
        <v>2</v>
      </c>
      <c r="AQ577" s="229">
        <v>0</v>
      </c>
      <c r="AR577" s="230">
        <v>0</v>
      </c>
      <c r="AS577" s="241">
        <v>0</v>
      </c>
      <c r="AT577" s="242" t="s">
        <v>1823</v>
      </c>
      <c r="AU577" s="229">
        <v>0</v>
      </c>
      <c r="AV577" s="230">
        <v>0</v>
      </c>
      <c r="AW577" s="241">
        <f t="shared" ref="AW577" si="2851">+AY577</f>
        <v>0</v>
      </c>
      <c r="AX577" s="242" t="s">
        <v>1823</v>
      </c>
      <c r="AY577" s="241">
        <f t="shared" ref="AY577" si="2852">+BA577</f>
        <v>0</v>
      </c>
      <c r="AZ577" s="242" t="s">
        <v>1823</v>
      </c>
      <c r="BA577" s="241">
        <f t="shared" ref="BA577" si="2853">+BC577</f>
        <v>0</v>
      </c>
      <c r="BB577" s="242" t="s">
        <v>1823</v>
      </c>
      <c r="BC577" s="241">
        <f t="shared" ref="BC577" si="2854">+BE577</f>
        <v>0</v>
      </c>
      <c r="BD577" s="242" t="s">
        <v>1823</v>
      </c>
      <c r="BE577" s="241">
        <f t="shared" ref="BE577" si="2855">+BG577</f>
        <v>0</v>
      </c>
      <c r="BF577" s="242" t="s">
        <v>1823</v>
      </c>
      <c r="BG577" s="241">
        <f t="shared" ref="BG577" si="2856">+BI577</f>
        <v>0</v>
      </c>
      <c r="BH577" s="242" t="s">
        <v>1823</v>
      </c>
      <c r="BI577" s="241">
        <f t="shared" ref="BI577" si="2857">+BK577</f>
        <v>0</v>
      </c>
      <c r="BJ577" s="242" t="s">
        <v>1823</v>
      </c>
      <c r="BK577" s="241">
        <f t="shared" ref="BK577" si="2858">+BM577</f>
        <v>0</v>
      </c>
      <c r="BL577" s="242" t="s">
        <v>1823</v>
      </c>
      <c r="BM577" s="241">
        <f t="shared" ref="BM577" si="2859">+BO577</f>
        <v>0</v>
      </c>
      <c r="BN577" s="242" t="s">
        <v>1823</v>
      </c>
      <c r="BO577" s="247"/>
      <c r="BP577" s="248"/>
      <c r="BQ577" s="249"/>
      <c r="BR577" s="248"/>
      <c r="BS577" s="249"/>
      <c r="BT577" s="248"/>
      <c r="BU577" s="249"/>
      <c r="BV577" s="248"/>
      <c r="BW577" s="249"/>
      <c r="BX577" s="248"/>
      <c r="BY577" s="249"/>
      <c r="BZ577" s="248"/>
      <c r="CA577" s="249"/>
      <c r="CB577" s="236" t="s">
        <v>712</v>
      </c>
      <c r="CC577" s="261"/>
      <c r="CE577" s="226"/>
      <c r="CF577" s="227"/>
      <c r="CT577" s="437">
        <f t="shared" si="2824"/>
        <v>0</v>
      </c>
      <c r="CU577" s="437">
        <f t="shared" ref="CU577:CU603" si="2860">IF(K577="nd",+J577,+J577+K577)</f>
        <v>0</v>
      </c>
      <c r="CV577" s="437">
        <f t="shared" si="2850"/>
        <v>0</v>
      </c>
      <c r="CW577" s="437">
        <f t="shared" si="2730"/>
        <v>0</v>
      </c>
      <c r="CX577" s="437">
        <f t="shared" si="2731"/>
        <v>0</v>
      </c>
      <c r="CY577" s="437">
        <f t="shared" si="2795"/>
        <v>0</v>
      </c>
      <c r="CZ577" s="437">
        <f t="shared" si="2747"/>
        <v>0</v>
      </c>
      <c r="DA577" s="437">
        <f t="shared" si="2796"/>
        <v>0</v>
      </c>
      <c r="DB577" s="437">
        <f t="shared" si="2797"/>
        <v>0</v>
      </c>
      <c r="DC577" s="437">
        <f t="shared" si="2825"/>
        <v>0</v>
      </c>
      <c r="DD577" s="437">
        <f t="shared" si="2838"/>
        <v>0</v>
      </c>
      <c r="DE577" s="437">
        <f t="shared" si="2775"/>
        <v>0</v>
      </c>
      <c r="DF577" s="437">
        <f t="shared" si="2826"/>
        <v>0</v>
      </c>
      <c r="DG577" s="496">
        <f t="shared" si="2748"/>
        <v>1</v>
      </c>
      <c r="DH577" s="496">
        <f t="shared" si="2776"/>
        <v>0</v>
      </c>
      <c r="DI577" s="496">
        <f t="shared" si="2749"/>
        <v>0</v>
      </c>
      <c r="DJ577" s="496">
        <f t="shared" si="2734"/>
        <v>2</v>
      </c>
      <c r="DK577" s="437">
        <f t="shared" si="2809"/>
        <v>0</v>
      </c>
      <c r="DL577" s="633"/>
      <c r="DM577" s="633"/>
      <c r="DO577" s="447" t="e">
        <f t="shared" si="2777"/>
        <v>#VALUE!</v>
      </c>
      <c r="DP577" s="447" t="e">
        <f t="shared" si="2778"/>
        <v>#VALUE!</v>
      </c>
      <c r="DQ577" s="447" t="e">
        <f t="shared" si="2779"/>
        <v>#VALUE!</v>
      </c>
      <c r="DR577" s="447" t="e">
        <f t="shared" si="2780"/>
        <v>#VALUE!</v>
      </c>
      <c r="DS577" s="447" t="e">
        <f t="shared" si="2781"/>
        <v>#VALUE!</v>
      </c>
      <c r="DT577" s="447" t="e">
        <f t="shared" si="2782"/>
        <v>#VALUE!</v>
      </c>
      <c r="DU577" s="447" t="e">
        <f t="shared" si="2783"/>
        <v>#VALUE!</v>
      </c>
      <c r="DV577" s="447" t="e">
        <f t="shared" si="2784"/>
        <v>#VALUE!</v>
      </c>
      <c r="DW577" s="447" t="e">
        <f t="shared" si="2785"/>
        <v>#VALUE!</v>
      </c>
      <c r="DX577" s="447" t="e">
        <f t="shared" si="2786"/>
        <v>#VALUE!</v>
      </c>
      <c r="DY577" s="447" t="e">
        <f t="shared" si="2787"/>
        <v>#REF!</v>
      </c>
      <c r="DZ577" s="447" t="e">
        <f t="shared" si="2788"/>
        <v>#VALUE!</v>
      </c>
      <c r="EA577" s="447" t="e">
        <f t="shared" si="2789"/>
        <v>#VALUE!</v>
      </c>
      <c r="EB577" s="447" t="e">
        <f t="shared" si="2790"/>
        <v>#VALUE!</v>
      </c>
      <c r="EC577" s="447" t="e">
        <f t="shared" si="2791"/>
        <v>#VALUE!</v>
      </c>
      <c r="ED577" s="447" t="e">
        <f t="shared" si="2792"/>
        <v>#VALUE!</v>
      </c>
      <c r="EE577" s="240" t="e">
        <f t="shared" si="2793"/>
        <v>#VALUE!</v>
      </c>
    </row>
    <row r="578" spans="1:135" ht="16.5">
      <c r="A578" s="51" t="s">
        <v>1472</v>
      </c>
      <c r="B578" s="216" t="s">
        <v>31</v>
      </c>
      <c r="D578" s="216" t="s">
        <v>1100</v>
      </c>
      <c r="E578" s="216" t="s">
        <v>1042</v>
      </c>
      <c r="F578" s="216" t="s">
        <v>1103</v>
      </c>
      <c r="G578" s="411" t="s">
        <v>188</v>
      </c>
      <c r="H578" s="225">
        <v>1</v>
      </c>
      <c r="I578" s="226">
        <v>1</v>
      </c>
      <c r="J578" s="536">
        <f>+H578</f>
        <v>1</v>
      </c>
      <c r="K578" s="594">
        <f>+J578</f>
        <v>1</v>
      </c>
      <c r="L578" s="226">
        <v>0</v>
      </c>
      <c r="M578" s="226">
        <v>0</v>
      </c>
      <c r="N578" s="529">
        <f>+L578</f>
        <v>0</v>
      </c>
      <c r="O578" s="530" t="s">
        <v>1823</v>
      </c>
      <c r="P578" s="239">
        <f>+N578</f>
        <v>0</v>
      </c>
      <c r="Q578" s="252" t="s">
        <v>1823</v>
      </c>
      <c r="R578" s="225">
        <v>0</v>
      </c>
      <c r="S578" s="227">
        <v>0</v>
      </c>
      <c r="T578" s="241">
        <f>+R578</f>
        <v>0</v>
      </c>
      <c r="U578" s="252" t="s">
        <v>1823</v>
      </c>
      <c r="V578" s="225">
        <v>0</v>
      </c>
      <c r="W578" s="227">
        <v>0</v>
      </c>
      <c r="X578" s="226">
        <v>0</v>
      </c>
      <c r="Y578" s="227">
        <v>0</v>
      </c>
      <c r="Z578" s="241">
        <f>+X578</f>
        <v>0</v>
      </c>
      <c r="AA578" s="252" t="s">
        <v>1823</v>
      </c>
      <c r="AB578" s="225">
        <v>0</v>
      </c>
      <c r="AC578" s="227">
        <v>0</v>
      </c>
      <c r="AD578" s="263">
        <v>0</v>
      </c>
      <c r="AE578" s="264">
        <v>0</v>
      </c>
      <c r="AF578" s="241">
        <f>+AD578</f>
        <v>0</v>
      </c>
      <c r="AG578" s="252" t="s">
        <v>1823</v>
      </c>
      <c r="AH578" s="225">
        <v>0</v>
      </c>
      <c r="AI578" s="227">
        <v>0</v>
      </c>
      <c r="AJ578" s="266"/>
      <c r="AK578" s="225">
        <v>0</v>
      </c>
      <c r="AL578" s="226">
        <v>0</v>
      </c>
      <c r="AM578" s="225">
        <v>0</v>
      </c>
      <c r="AN578" s="227">
        <v>0</v>
      </c>
      <c r="AO578" s="239">
        <v>0</v>
      </c>
      <c r="AP578" s="242" t="s">
        <v>1823</v>
      </c>
      <c r="AQ578" s="229">
        <v>0</v>
      </c>
      <c r="AR578" s="230">
        <v>0</v>
      </c>
      <c r="AS578" s="241">
        <v>0</v>
      </c>
      <c r="AT578" s="242" t="s">
        <v>1823</v>
      </c>
      <c r="AU578" s="229">
        <v>0</v>
      </c>
      <c r="AV578" s="230">
        <v>0</v>
      </c>
      <c r="AW578" s="241">
        <f t="shared" ref="AW578:AW579" si="2861">+AY578</f>
        <v>0</v>
      </c>
      <c r="AX578" s="242" t="s">
        <v>1823</v>
      </c>
      <c r="AY578" s="241">
        <f t="shared" ref="AY578:AY579" si="2862">+BA578</f>
        <v>0</v>
      </c>
      <c r="AZ578" s="242" t="s">
        <v>1823</v>
      </c>
      <c r="BA578" s="241">
        <f t="shared" ref="BA578:BA579" si="2863">+BC578</f>
        <v>0</v>
      </c>
      <c r="BB578" s="242" t="s">
        <v>1823</v>
      </c>
      <c r="BC578" s="241">
        <f t="shared" ref="BC578:BC579" si="2864">+BE578</f>
        <v>0</v>
      </c>
      <c r="BD578" s="242" t="s">
        <v>1823</v>
      </c>
      <c r="BE578" s="241">
        <f t="shared" ref="BE578:BE579" si="2865">+BG578</f>
        <v>0</v>
      </c>
      <c r="BF578" s="242" t="s">
        <v>1823</v>
      </c>
      <c r="BG578" s="229">
        <v>0</v>
      </c>
      <c r="BH578" s="229">
        <v>0</v>
      </c>
      <c r="BI578" s="241">
        <f t="shared" ref="BI578:BI579" si="2866">+BK578</f>
        <v>0</v>
      </c>
      <c r="BJ578" s="242" t="s">
        <v>1823</v>
      </c>
      <c r="BK578" s="241">
        <f t="shared" ref="BK578:BK579" si="2867">+BM578</f>
        <v>0</v>
      </c>
      <c r="BL578" s="242" t="s">
        <v>1823</v>
      </c>
      <c r="BM578" s="241">
        <f t="shared" ref="BM578:BM579" si="2868">+BO578</f>
        <v>0</v>
      </c>
      <c r="BN578" s="242" t="s">
        <v>1823</v>
      </c>
      <c r="BO578" s="267"/>
      <c r="BP578" s="248"/>
      <c r="BQ578" s="249"/>
      <c r="BR578" s="248"/>
      <c r="BS578" s="249"/>
      <c r="BT578" s="248"/>
      <c r="BU578" s="249"/>
      <c r="BV578" s="248"/>
      <c r="BW578" s="249"/>
      <c r="BX578" s="248"/>
      <c r="BY578" s="249"/>
      <c r="BZ578" s="248"/>
      <c r="CA578" s="249"/>
      <c r="CB578" s="250" t="s">
        <v>189</v>
      </c>
      <c r="CC578" s="261"/>
      <c r="CD578" s="238"/>
      <c r="CE578" s="226"/>
      <c r="CF578" s="227"/>
      <c r="CT578" s="437">
        <f t="shared" si="2824"/>
        <v>2</v>
      </c>
      <c r="CU578" s="437">
        <f t="shared" si="2860"/>
        <v>2</v>
      </c>
      <c r="CV578" s="437">
        <f t="shared" si="2850"/>
        <v>0</v>
      </c>
      <c r="CW578" s="437">
        <f t="shared" si="2730"/>
        <v>0</v>
      </c>
      <c r="CX578" s="437">
        <f t="shared" si="2731"/>
        <v>0</v>
      </c>
      <c r="CY578" s="437">
        <f t="shared" si="2795"/>
        <v>0</v>
      </c>
      <c r="CZ578" s="437">
        <f t="shared" si="2747"/>
        <v>0</v>
      </c>
      <c r="DA578" s="437">
        <f t="shared" si="2796"/>
        <v>0</v>
      </c>
      <c r="DB578" s="437">
        <f t="shared" si="2797"/>
        <v>0</v>
      </c>
      <c r="DC578" s="437">
        <f t="shared" si="2825"/>
        <v>0</v>
      </c>
      <c r="DD578" s="437">
        <f t="shared" si="2838"/>
        <v>0</v>
      </c>
      <c r="DE578" s="437">
        <f t="shared" si="2775"/>
        <v>0</v>
      </c>
      <c r="DF578" s="437">
        <f t="shared" si="2826"/>
        <v>0</v>
      </c>
      <c r="DG578" s="496">
        <f t="shared" si="2748"/>
        <v>0</v>
      </c>
      <c r="DH578" s="496">
        <f t="shared" si="2776"/>
        <v>0</v>
      </c>
      <c r="DI578" s="496">
        <f t="shared" si="2749"/>
        <v>0</v>
      </c>
      <c r="DJ578" s="496">
        <f t="shared" si="2734"/>
        <v>0</v>
      </c>
      <c r="DK578" s="437">
        <f t="shared" si="2809"/>
        <v>0</v>
      </c>
      <c r="DL578" s="633"/>
      <c r="DM578" s="633"/>
      <c r="DO578" s="447" t="e">
        <f t="shared" si="2777"/>
        <v>#VALUE!</v>
      </c>
      <c r="DP578" s="447" t="e">
        <f t="shared" si="2778"/>
        <v>#VALUE!</v>
      </c>
      <c r="DQ578" s="447" t="e">
        <f t="shared" si="2779"/>
        <v>#VALUE!</v>
      </c>
      <c r="DR578" s="447" t="e">
        <f t="shared" si="2780"/>
        <v>#VALUE!</v>
      </c>
      <c r="DS578" s="447" t="e">
        <f t="shared" si="2781"/>
        <v>#VALUE!</v>
      </c>
      <c r="DT578" s="447" t="e">
        <f t="shared" si="2782"/>
        <v>#VALUE!</v>
      </c>
      <c r="DU578" s="447" t="e">
        <f t="shared" si="2783"/>
        <v>#VALUE!</v>
      </c>
      <c r="DV578" s="447" t="e">
        <f t="shared" si="2784"/>
        <v>#VALUE!</v>
      </c>
      <c r="DW578" s="447" t="e">
        <f t="shared" si="2785"/>
        <v>#VALUE!</v>
      </c>
      <c r="DX578" s="447" t="e">
        <f t="shared" si="2786"/>
        <v>#VALUE!</v>
      </c>
      <c r="DY578" s="447" t="e">
        <f t="shared" si="2787"/>
        <v>#REF!</v>
      </c>
      <c r="DZ578" s="447" t="e">
        <f t="shared" si="2788"/>
        <v>#VALUE!</v>
      </c>
      <c r="EA578" s="447" t="e">
        <f t="shared" si="2789"/>
        <v>#VALUE!</v>
      </c>
      <c r="EB578" s="447" t="e">
        <f t="shared" si="2790"/>
        <v>#VALUE!</v>
      </c>
      <c r="EC578" s="447" t="e">
        <f t="shared" si="2791"/>
        <v>#VALUE!</v>
      </c>
      <c r="ED578" s="447" t="e">
        <f t="shared" si="2792"/>
        <v>#VALUE!</v>
      </c>
      <c r="EE578" s="240" t="e">
        <f t="shared" si="2793"/>
        <v>#VALUE!</v>
      </c>
    </row>
    <row r="579" spans="1:135" ht="16.5">
      <c r="A579" s="51" t="s">
        <v>1227</v>
      </c>
      <c r="B579" s="216" t="s">
        <v>31</v>
      </c>
      <c r="D579" s="216" t="s">
        <v>1100</v>
      </c>
      <c r="E579" s="216" t="s">
        <v>1042</v>
      </c>
      <c r="F579" s="216" t="s">
        <v>1103</v>
      </c>
      <c r="G579" s="411" t="s">
        <v>1381</v>
      </c>
      <c r="H579" s="225">
        <v>0</v>
      </c>
      <c r="I579" s="226">
        <v>0</v>
      </c>
      <c r="J579" s="529">
        <f>+H579</f>
        <v>0</v>
      </c>
      <c r="K579" s="530" t="s">
        <v>1823</v>
      </c>
      <c r="L579" s="226">
        <v>0</v>
      </c>
      <c r="M579" s="226">
        <v>0</v>
      </c>
      <c r="N579" s="529">
        <f>+L579</f>
        <v>0</v>
      </c>
      <c r="O579" s="530" t="s">
        <v>1823</v>
      </c>
      <c r="P579" s="239">
        <f>+N579</f>
        <v>0</v>
      </c>
      <c r="Q579" s="252" t="s">
        <v>1823</v>
      </c>
      <c r="R579" s="225">
        <v>0</v>
      </c>
      <c r="S579" s="227">
        <v>0</v>
      </c>
      <c r="T579" s="241">
        <f>+R579</f>
        <v>0</v>
      </c>
      <c r="U579" s="252" t="s">
        <v>1823</v>
      </c>
      <c r="V579" s="225">
        <v>0</v>
      </c>
      <c r="W579" s="227">
        <v>0</v>
      </c>
      <c r="X579" s="226">
        <v>0</v>
      </c>
      <c r="Y579" s="227">
        <v>0</v>
      </c>
      <c r="Z579" s="241">
        <f>+X579</f>
        <v>0</v>
      </c>
      <c r="AA579" s="252" t="s">
        <v>1823</v>
      </c>
      <c r="AB579" s="225">
        <v>0</v>
      </c>
      <c r="AC579" s="227">
        <v>0</v>
      </c>
      <c r="AD579" s="263">
        <v>0</v>
      </c>
      <c r="AE579" s="264">
        <v>0</v>
      </c>
      <c r="AF579" s="241">
        <f>+AD579</f>
        <v>0</v>
      </c>
      <c r="AG579" s="252" t="s">
        <v>1823</v>
      </c>
      <c r="AH579" s="225">
        <v>0</v>
      </c>
      <c r="AI579" s="227">
        <v>0</v>
      </c>
      <c r="AJ579" s="246"/>
      <c r="AK579" s="225"/>
      <c r="AL579" s="226"/>
      <c r="AM579" s="225">
        <v>0</v>
      </c>
      <c r="AN579" s="227">
        <v>0</v>
      </c>
      <c r="AO579" s="226">
        <v>1</v>
      </c>
      <c r="AP579" s="227">
        <v>0</v>
      </c>
      <c r="AQ579" s="229">
        <v>0</v>
      </c>
      <c r="AR579" s="230">
        <v>0</v>
      </c>
      <c r="AS579" s="241">
        <v>0</v>
      </c>
      <c r="AT579" s="242" t="s">
        <v>1823</v>
      </c>
      <c r="AU579" s="229">
        <v>0</v>
      </c>
      <c r="AV579" s="230">
        <v>0</v>
      </c>
      <c r="AW579" s="241">
        <f t="shared" si="2861"/>
        <v>0</v>
      </c>
      <c r="AX579" s="242" t="s">
        <v>1823</v>
      </c>
      <c r="AY579" s="241">
        <f t="shared" si="2862"/>
        <v>0</v>
      </c>
      <c r="AZ579" s="242" t="s">
        <v>1823</v>
      </c>
      <c r="BA579" s="241">
        <f t="shared" si="2863"/>
        <v>0</v>
      </c>
      <c r="BB579" s="242" t="s">
        <v>1823</v>
      </c>
      <c r="BC579" s="241">
        <f t="shared" si="2864"/>
        <v>0</v>
      </c>
      <c r="BD579" s="242" t="s">
        <v>1823</v>
      </c>
      <c r="BE579" s="241">
        <f t="shared" si="2865"/>
        <v>0</v>
      </c>
      <c r="BF579" s="242" t="s">
        <v>1823</v>
      </c>
      <c r="BG579" s="241">
        <f t="shared" ref="BG579" si="2869">+BI579</f>
        <v>0</v>
      </c>
      <c r="BH579" s="242" t="s">
        <v>1823</v>
      </c>
      <c r="BI579" s="241">
        <f t="shared" si="2866"/>
        <v>0</v>
      </c>
      <c r="BJ579" s="242" t="s">
        <v>1823</v>
      </c>
      <c r="BK579" s="241">
        <f t="shared" si="2867"/>
        <v>0</v>
      </c>
      <c r="BL579" s="242" t="s">
        <v>1823</v>
      </c>
      <c r="BM579" s="241">
        <f t="shared" si="2868"/>
        <v>0</v>
      </c>
      <c r="BN579" s="242" t="s">
        <v>1823</v>
      </c>
      <c r="BO579" s="247"/>
      <c r="BP579" s="248"/>
      <c r="BQ579" s="249"/>
      <c r="BR579" s="248"/>
      <c r="BS579" s="249"/>
      <c r="BT579" s="248"/>
      <c r="BU579" s="249"/>
      <c r="BV579" s="248"/>
      <c r="BW579" s="249"/>
      <c r="BX579" s="248"/>
      <c r="BY579" s="249"/>
      <c r="BZ579" s="248"/>
      <c r="CA579" s="249"/>
      <c r="CB579" s="236" t="s">
        <v>712</v>
      </c>
      <c r="CC579" s="261"/>
      <c r="CD579" s="238"/>
      <c r="CE579" s="226"/>
      <c r="CF579" s="227"/>
      <c r="CT579" s="437">
        <f t="shared" si="2824"/>
        <v>0</v>
      </c>
      <c r="CU579" s="437">
        <f t="shared" si="2860"/>
        <v>0</v>
      </c>
      <c r="CV579" s="437">
        <f t="shared" si="2850"/>
        <v>0</v>
      </c>
      <c r="CW579" s="437">
        <f t="shared" si="2730"/>
        <v>0</v>
      </c>
      <c r="CX579" s="437">
        <f t="shared" si="2731"/>
        <v>0</v>
      </c>
      <c r="CY579" s="437">
        <f t="shared" si="2795"/>
        <v>0</v>
      </c>
      <c r="CZ579" s="437">
        <f t="shared" si="2747"/>
        <v>0</v>
      </c>
      <c r="DA579" s="437">
        <f t="shared" si="2796"/>
        <v>0</v>
      </c>
      <c r="DB579" s="437">
        <f t="shared" si="2797"/>
        <v>0</v>
      </c>
      <c r="DC579" s="437">
        <f t="shared" si="2825"/>
        <v>0</v>
      </c>
      <c r="DD579" s="437">
        <f t="shared" si="2838"/>
        <v>0</v>
      </c>
      <c r="DE579" s="437">
        <f t="shared" si="2775"/>
        <v>0</v>
      </c>
      <c r="DF579" s="437">
        <f t="shared" si="2826"/>
        <v>0</v>
      </c>
      <c r="DG579" s="496">
        <f t="shared" si="2748"/>
        <v>0</v>
      </c>
      <c r="DH579" s="496">
        <f t="shared" si="2776"/>
        <v>0</v>
      </c>
      <c r="DI579" s="496">
        <f t="shared" si="2749"/>
        <v>0</v>
      </c>
      <c r="DJ579" s="496">
        <f t="shared" si="2734"/>
        <v>1</v>
      </c>
      <c r="DK579" s="437">
        <f t="shared" si="2809"/>
        <v>0</v>
      </c>
      <c r="DL579" s="633"/>
      <c r="DM579" s="633"/>
      <c r="DO579" s="447" t="e">
        <f t="shared" si="2777"/>
        <v>#VALUE!</v>
      </c>
      <c r="DP579" s="447" t="e">
        <f t="shared" si="2778"/>
        <v>#VALUE!</v>
      </c>
      <c r="DQ579" s="447" t="e">
        <f t="shared" si="2779"/>
        <v>#VALUE!</v>
      </c>
      <c r="DR579" s="447" t="e">
        <f t="shared" si="2780"/>
        <v>#VALUE!</v>
      </c>
      <c r="DS579" s="447" t="e">
        <f t="shared" si="2781"/>
        <v>#VALUE!</v>
      </c>
      <c r="DT579" s="447" t="e">
        <f t="shared" si="2782"/>
        <v>#VALUE!</v>
      </c>
      <c r="DU579" s="447" t="e">
        <f t="shared" si="2783"/>
        <v>#VALUE!</v>
      </c>
      <c r="DV579" s="447" t="e">
        <f t="shared" si="2784"/>
        <v>#VALUE!</v>
      </c>
      <c r="DW579" s="447" t="e">
        <f t="shared" si="2785"/>
        <v>#VALUE!</v>
      </c>
      <c r="DX579" s="447" t="e">
        <f t="shared" si="2786"/>
        <v>#VALUE!</v>
      </c>
      <c r="DY579" s="447" t="e">
        <f t="shared" si="2787"/>
        <v>#REF!</v>
      </c>
      <c r="DZ579" s="447" t="e">
        <f t="shared" si="2788"/>
        <v>#VALUE!</v>
      </c>
      <c r="EA579" s="447" t="e">
        <f t="shared" si="2789"/>
        <v>#VALUE!</v>
      </c>
      <c r="EB579" s="447" t="e">
        <f t="shared" si="2790"/>
        <v>#VALUE!</v>
      </c>
      <c r="EC579" s="447" t="e">
        <f t="shared" si="2791"/>
        <v>#VALUE!</v>
      </c>
      <c r="ED579" s="447" t="e">
        <f t="shared" si="2792"/>
        <v>#VALUE!</v>
      </c>
      <c r="EE579" s="240" t="e">
        <f t="shared" si="2793"/>
        <v>#VALUE!</v>
      </c>
    </row>
    <row r="580" spans="1:135" ht="16.5">
      <c r="A580" s="51" t="s">
        <v>1169</v>
      </c>
      <c r="B580" s="216" t="s">
        <v>31</v>
      </c>
      <c r="D580" s="216" t="s">
        <v>1100</v>
      </c>
      <c r="E580" s="216" t="s">
        <v>1042</v>
      </c>
      <c r="F580" s="216" t="s">
        <v>1101</v>
      </c>
      <c r="G580" s="223" t="s">
        <v>184</v>
      </c>
      <c r="H580" s="291"/>
      <c r="I580" s="233"/>
      <c r="J580" s="548"/>
      <c r="K580" s="590"/>
      <c r="L580" s="233"/>
      <c r="M580" s="233"/>
      <c r="N580" s="548"/>
      <c r="O580" s="590"/>
      <c r="P580" s="233"/>
      <c r="Q580" s="233"/>
      <c r="R580" s="291"/>
      <c r="S580" s="233"/>
      <c r="T580" s="291"/>
      <c r="U580" s="233"/>
      <c r="V580" s="291"/>
      <c r="W580" s="233"/>
      <c r="X580" s="291"/>
      <c r="Y580" s="233"/>
      <c r="Z580" s="291"/>
      <c r="AA580" s="233"/>
      <c r="AB580" s="291"/>
      <c r="AC580" s="233"/>
      <c r="AD580" s="291"/>
      <c r="AE580" s="233"/>
      <c r="AF580" s="291"/>
      <c r="AG580" s="233"/>
      <c r="AH580" s="291"/>
      <c r="AI580" s="233"/>
      <c r="AJ580" s="246"/>
      <c r="AK580" s="291"/>
      <c r="AL580" s="233"/>
      <c r="AM580" s="292"/>
      <c r="AN580" s="307"/>
      <c r="AO580" s="233"/>
      <c r="AP580" s="232"/>
      <c r="AQ580" s="299" t="s">
        <v>1169</v>
      </c>
      <c r="AR580" s="300"/>
      <c r="AS580" s="299" t="s">
        <v>1169</v>
      </c>
      <c r="AT580" s="300"/>
      <c r="AU580" s="299" t="s">
        <v>1169</v>
      </c>
      <c r="AV580" s="300"/>
      <c r="AW580" s="299"/>
      <c r="AX580" s="299"/>
      <c r="AY580" s="299"/>
      <c r="AZ580" s="300"/>
      <c r="BA580" s="299"/>
      <c r="BB580" s="299"/>
      <c r="BC580" s="299"/>
      <c r="BD580" s="299"/>
      <c r="BE580" s="299"/>
      <c r="BF580" s="299"/>
      <c r="BG580" s="299"/>
      <c r="BH580" s="299"/>
      <c r="BI580" s="299"/>
      <c r="BJ580" s="300"/>
      <c r="BK580" s="299"/>
      <c r="BL580" s="299"/>
      <c r="BM580" s="299"/>
      <c r="BN580" s="299"/>
      <c r="BO580" s="247"/>
      <c r="BP580" s="248"/>
      <c r="BQ580" s="249"/>
      <c r="BR580" s="248"/>
      <c r="BS580" s="249"/>
      <c r="BT580" s="248"/>
      <c r="BU580" s="249"/>
      <c r="BV580" s="248"/>
      <c r="BW580" s="249"/>
      <c r="BX580" s="248"/>
      <c r="BY580" s="249"/>
      <c r="BZ580" s="248"/>
      <c r="CA580" s="249"/>
      <c r="CB580" s="236" t="s">
        <v>712</v>
      </c>
      <c r="CC580" s="237" t="s">
        <v>812</v>
      </c>
      <c r="CE580" s="226"/>
      <c r="CF580" s="227"/>
      <c r="CT580" s="437">
        <f t="shared" si="2824"/>
        <v>0</v>
      </c>
      <c r="CU580" s="437">
        <f t="shared" si="2860"/>
        <v>0</v>
      </c>
      <c r="CV580" s="437">
        <f t="shared" si="2850"/>
        <v>0</v>
      </c>
      <c r="CW580" s="437">
        <f t="shared" si="2730"/>
        <v>0</v>
      </c>
      <c r="CX580" s="437">
        <f t="shared" si="2731"/>
        <v>0</v>
      </c>
      <c r="CY580" s="437">
        <f t="shared" si="2795"/>
        <v>0</v>
      </c>
      <c r="CZ580" s="437">
        <f t="shared" si="2747"/>
        <v>0</v>
      </c>
      <c r="DA580" s="437">
        <f t="shared" si="2796"/>
        <v>0</v>
      </c>
      <c r="DB580" s="437">
        <f t="shared" si="2797"/>
        <v>0</v>
      </c>
      <c r="DC580" s="437">
        <f t="shared" si="2825"/>
        <v>0</v>
      </c>
      <c r="DD580" s="437">
        <f t="shared" si="2838"/>
        <v>0</v>
      </c>
      <c r="DE580" s="437">
        <f t="shared" si="2775"/>
        <v>0</v>
      </c>
      <c r="DF580" s="437">
        <f t="shared" si="2826"/>
        <v>0</v>
      </c>
      <c r="DG580" s="496">
        <f t="shared" si="2748"/>
        <v>0</v>
      </c>
      <c r="DH580" s="496">
        <f t="shared" si="2776"/>
        <v>0</v>
      </c>
      <c r="DI580" s="496">
        <f t="shared" si="2749"/>
        <v>0</v>
      </c>
      <c r="DJ580" s="496">
        <f t="shared" si="2734"/>
        <v>0</v>
      </c>
      <c r="DK580" s="437"/>
      <c r="DL580" s="633"/>
      <c r="DM580" s="633"/>
      <c r="DO580" s="447" t="e">
        <f t="shared" si="2777"/>
        <v>#VALUE!</v>
      </c>
      <c r="DP580" s="447" t="e">
        <f t="shared" si="2778"/>
        <v>#VALUE!</v>
      </c>
      <c r="DQ580" s="447" t="e">
        <f t="shared" si="2779"/>
        <v>#VALUE!</v>
      </c>
      <c r="DR580" s="447" t="e">
        <f t="shared" si="2780"/>
        <v>#VALUE!</v>
      </c>
      <c r="DS580" s="447" t="e">
        <f t="shared" si="2781"/>
        <v>#VALUE!</v>
      </c>
      <c r="DT580" s="447" t="e">
        <f t="shared" si="2782"/>
        <v>#VALUE!</v>
      </c>
      <c r="DU580" s="447" t="e">
        <f t="shared" si="2783"/>
        <v>#VALUE!</v>
      </c>
      <c r="DV580" s="447" t="e">
        <f t="shared" si="2784"/>
        <v>#VALUE!</v>
      </c>
      <c r="DW580" s="447" t="e">
        <f t="shared" si="2785"/>
        <v>#VALUE!</v>
      </c>
      <c r="DX580" s="447" t="e">
        <f t="shared" si="2786"/>
        <v>#VALUE!</v>
      </c>
      <c r="DY580" s="447" t="e">
        <f t="shared" si="2787"/>
        <v>#REF!</v>
      </c>
      <c r="DZ580" s="447" t="e">
        <f t="shared" si="2788"/>
        <v>#VALUE!</v>
      </c>
      <c r="EA580" s="447" t="e">
        <f t="shared" si="2789"/>
        <v>#VALUE!</v>
      </c>
      <c r="EB580" s="447" t="e">
        <f t="shared" si="2790"/>
        <v>#VALUE!</v>
      </c>
      <c r="EC580" s="447" t="e">
        <f t="shared" si="2791"/>
        <v>#VALUE!</v>
      </c>
      <c r="ED580" s="447" t="e">
        <f t="shared" si="2792"/>
        <v>#VALUE!</v>
      </c>
      <c r="EE580" s="240" t="e">
        <f t="shared" si="2793"/>
        <v>#VALUE!</v>
      </c>
    </row>
    <row r="581" spans="1:135" ht="16.5">
      <c r="A581" s="51" t="s">
        <v>1227</v>
      </c>
      <c r="B581" s="216" t="s">
        <v>31</v>
      </c>
      <c r="D581" s="216" t="s">
        <v>1100</v>
      </c>
      <c r="E581" s="216" t="s">
        <v>1042</v>
      </c>
      <c r="F581" s="216" t="s">
        <v>1101</v>
      </c>
      <c r="G581" s="411" t="s">
        <v>1434</v>
      </c>
      <c r="H581" s="225">
        <v>1</v>
      </c>
      <c r="I581" s="226">
        <v>0</v>
      </c>
      <c r="J581" s="568">
        <f>+H581</f>
        <v>1</v>
      </c>
      <c r="K581" s="582" t="s">
        <v>1823</v>
      </c>
      <c r="L581" s="226">
        <v>0</v>
      </c>
      <c r="M581" s="226">
        <v>0</v>
      </c>
      <c r="N581" s="529">
        <v>0</v>
      </c>
      <c r="O581" s="530" t="s">
        <v>1823</v>
      </c>
      <c r="P581" s="239">
        <v>0</v>
      </c>
      <c r="Q581" s="242" t="s">
        <v>1823</v>
      </c>
      <c r="R581" s="225">
        <v>0</v>
      </c>
      <c r="S581" s="227">
        <v>0</v>
      </c>
      <c r="T581" s="241">
        <v>0</v>
      </c>
      <c r="U581" s="242" t="s">
        <v>1823</v>
      </c>
      <c r="V581" s="225">
        <v>0</v>
      </c>
      <c r="W581" s="227">
        <v>0</v>
      </c>
      <c r="X581" s="226">
        <v>0</v>
      </c>
      <c r="Y581" s="227">
        <v>0</v>
      </c>
      <c r="Z581" s="241">
        <v>0</v>
      </c>
      <c r="AA581" s="242" t="s">
        <v>1823</v>
      </c>
      <c r="AB581" s="225">
        <v>0</v>
      </c>
      <c r="AC581" s="227">
        <v>0</v>
      </c>
      <c r="AD581" s="263">
        <v>0</v>
      </c>
      <c r="AE581" s="264">
        <v>0</v>
      </c>
      <c r="AF581" s="241">
        <v>0</v>
      </c>
      <c r="AG581" s="242" t="s">
        <v>1823</v>
      </c>
      <c r="AH581" s="225">
        <v>1</v>
      </c>
      <c r="AI581" s="227">
        <v>0</v>
      </c>
      <c r="AJ581" s="246"/>
      <c r="AK581" s="225">
        <v>0</v>
      </c>
      <c r="AL581" s="227">
        <v>1</v>
      </c>
      <c r="AM581" s="225">
        <v>0</v>
      </c>
      <c r="AN581" s="227">
        <v>1</v>
      </c>
      <c r="AO581" s="226">
        <v>0</v>
      </c>
      <c r="AP581" s="227">
        <v>0</v>
      </c>
      <c r="AQ581" s="229">
        <v>0</v>
      </c>
      <c r="AR581" s="230">
        <v>0</v>
      </c>
      <c r="AS581" s="241">
        <v>0</v>
      </c>
      <c r="AT581" s="242" t="s">
        <v>1823</v>
      </c>
      <c r="AU581" s="229">
        <v>0</v>
      </c>
      <c r="AV581" s="230">
        <v>0</v>
      </c>
      <c r="AW581" s="241">
        <f t="shared" ref="AW581:AW582" si="2870">+AY581</f>
        <v>0</v>
      </c>
      <c r="AX581" s="242" t="s">
        <v>1823</v>
      </c>
      <c r="AY581" s="241">
        <f t="shared" ref="AY581:AY582" si="2871">+BA581</f>
        <v>0</v>
      </c>
      <c r="AZ581" s="242" t="s">
        <v>1823</v>
      </c>
      <c r="BA581" s="241">
        <f t="shared" ref="BA581:BA582" si="2872">+BC581</f>
        <v>0</v>
      </c>
      <c r="BB581" s="242" t="s">
        <v>1823</v>
      </c>
      <c r="BC581" s="241">
        <f t="shared" ref="BC581:BC582" si="2873">+BE581</f>
        <v>0</v>
      </c>
      <c r="BD581" s="242" t="s">
        <v>1823</v>
      </c>
      <c r="BE581" s="241">
        <f t="shared" ref="BE581:BE582" si="2874">+BG581</f>
        <v>0</v>
      </c>
      <c r="BF581" s="242" t="s">
        <v>1823</v>
      </c>
      <c r="BG581" s="241">
        <f t="shared" ref="BG581" si="2875">+BI581</f>
        <v>0</v>
      </c>
      <c r="BH581" s="242" t="s">
        <v>1823</v>
      </c>
      <c r="BI581" s="241">
        <f t="shared" ref="BI581:BI582" si="2876">+BK581</f>
        <v>0</v>
      </c>
      <c r="BJ581" s="242" t="s">
        <v>1823</v>
      </c>
      <c r="BK581" s="241">
        <f t="shared" ref="BK581:BK582" si="2877">+BM581</f>
        <v>0</v>
      </c>
      <c r="BL581" s="242" t="s">
        <v>1823</v>
      </c>
      <c r="BM581" s="241">
        <f t="shared" ref="BM581:BM582" si="2878">+BO581</f>
        <v>0</v>
      </c>
      <c r="BN581" s="242" t="s">
        <v>1823</v>
      </c>
      <c r="BO581" s="247"/>
      <c r="BP581" s="248"/>
      <c r="BQ581" s="249"/>
      <c r="BR581" s="248"/>
      <c r="BS581" s="249"/>
      <c r="BT581" s="248"/>
      <c r="BU581" s="249"/>
      <c r="BV581" s="248"/>
      <c r="BW581" s="249"/>
      <c r="BX581" s="248"/>
      <c r="BY581" s="249"/>
      <c r="BZ581" s="248"/>
      <c r="CA581" s="249"/>
      <c r="CB581" s="250" t="s">
        <v>263</v>
      </c>
      <c r="CC581" s="237" t="s">
        <v>728</v>
      </c>
      <c r="CE581" s="226"/>
      <c r="CF581" s="227"/>
      <c r="CT581" s="437">
        <f t="shared" si="2824"/>
        <v>1</v>
      </c>
      <c r="CU581" s="437">
        <f t="shared" si="2860"/>
        <v>1</v>
      </c>
      <c r="CV581" s="437">
        <f t="shared" si="2850"/>
        <v>0</v>
      </c>
      <c r="CW581" s="437">
        <f t="shared" si="2730"/>
        <v>0</v>
      </c>
      <c r="CX581" s="437">
        <f t="shared" si="2731"/>
        <v>0</v>
      </c>
      <c r="CY581" s="437">
        <f t="shared" si="2795"/>
        <v>0</v>
      </c>
      <c r="CZ581" s="437">
        <f t="shared" si="2747"/>
        <v>0</v>
      </c>
      <c r="DA581" s="437">
        <f t="shared" si="2796"/>
        <v>0</v>
      </c>
      <c r="DB581" s="437">
        <f t="shared" si="2797"/>
        <v>0</v>
      </c>
      <c r="DC581" s="437">
        <f t="shared" si="2825"/>
        <v>0</v>
      </c>
      <c r="DD581" s="437">
        <f t="shared" si="2838"/>
        <v>0</v>
      </c>
      <c r="DE581" s="437">
        <f t="shared" si="2775"/>
        <v>0</v>
      </c>
      <c r="DF581" s="437">
        <f t="shared" si="2826"/>
        <v>0</v>
      </c>
      <c r="DG581" s="496">
        <f t="shared" si="2748"/>
        <v>1</v>
      </c>
      <c r="DH581" s="496">
        <f t="shared" si="2776"/>
        <v>1</v>
      </c>
      <c r="DI581" s="496">
        <f t="shared" si="2749"/>
        <v>1</v>
      </c>
      <c r="DJ581" s="496">
        <f t="shared" si="2734"/>
        <v>0</v>
      </c>
      <c r="DK581" s="437">
        <f t="shared" ref="DK581:DK603" si="2879">IF(AR581="nd",+AQ581,+AQ581+AR581)</f>
        <v>0</v>
      </c>
      <c r="DL581" s="633"/>
      <c r="DM581" s="633"/>
      <c r="DO581" s="447" t="e">
        <f t="shared" si="2777"/>
        <v>#VALUE!</v>
      </c>
      <c r="DP581" s="447" t="e">
        <f t="shared" si="2778"/>
        <v>#VALUE!</v>
      </c>
      <c r="DQ581" s="447" t="e">
        <f t="shared" si="2779"/>
        <v>#VALUE!</v>
      </c>
      <c r="DR581" s="447" t="e">
        <f t="shared" si="2780"/>
        <v>#VALUE!</v>
      </c>
      <c r="DS581" s="447" t="e">
        <f t="shared" si="2781"/>
        <v>#VALUE!</v>
      </c>
      <c r="DT581" s="447" t="e">
        <f t="shared" si="2782"/>
        <v>#VALUE!</v>
      </c>
      <c r="DU581" s="447" t="e">
        <f t="shared" si="2783"/>
        <v>#VALUE!</v>
      </c>
      <c r="DV581" s="447" t="e">
        <f t="shared" si="2784"/>
        <v>#VALUE!</v>
      </c>
      <c r="DW581" s="447" t="e">
        <f t="shared" si="2785"/>
        <v>#VALUE!</v>
      </c>
      <c r="DX581" s="447" t="e">
        <f t="shared" si="2786"/>
        <v>#VALUE!</v>
      </c>
      <c r="DY581" s="447" t="e">
        <f t="shared" si="2787"/>
        <v>#REF!</v>
      </c>
      <c r="DZ581" s="447" t="e">
        <f t="shared" si="2788"/>
        <v>#VALUE!</v>
      </c>
      <c r="EA581" s="447" t="e">
        <f t="shared" si="2789"/>
        <v>#VALUE!</v>
      </c>
      <c r="EB581" s="447" t="e">
        <f t="shared" si="2790"/>
        <v>#VALUE!</v>
      </c>
      <c r="EC581" s="447" t="e">
        <f t="shared" si="2791"/>
        <v>#VALUE!</v>
      </c>
      <c r="ED581" s="447" t="e">
        <f t="shared" si="2792"/>
        <v>#VALUE!</v>
      </c>
      <c r="EE581" s="240" t="e">
        <f t="shared" si="2793"/>
        <v>#VALUE!</v>
      </c>
    </row>
    <row r="582" spans="1:135" ht="16.5">
      <c r="A582" s="51" t="s">
        <v>1227</v>
      </c>
      <c r="B582" s="216" t="s">
        <v>31</v>
      </c>
      <c r="D582" s="216" t="s">
        <v>1133</v>
      </c>
      <c r="E582" s="216" t="s">
        <v>1042</v>
      </c>
      <c r="F582" s="216" t="s">
        <v>1101</v>
      </c>
      <c r="G582" s="411" t="s">
        <v>1694</v>
      </c>
      <c r="H582" s="225">
        <v>0</v>
      </c>
      <c r="I582" s="226">
        <v>0</v>
      </c>
      <c r="J582" s="529">
        <v>0</v>
      </c>
      <c r="K582" s="530" t="s">
        <v>1823</v>
      </c>
      <c r="L582" s="226">
        <v>0</v>
      </c>
      <c r="M582" s="226">
        <v>0</v>
      </c>
      <c r="N582" s="529">
        <v>0</v>
      </c>
      <c r="O582" s="530" t="s">
        <v>1823</v>
      </c>
      <c r="P582" s="239">
        <v>0</v>
      </c>
      <c r="Q582" s="242" t="s">
        <v>1823</v>
      </c>
      <c r="R582" s="239">
        <v>0</v>
      </c>
      <c r="S582" s="242" t="s">
        <v>1823</v>
      </c>
      <c r="T582" s="239">
        <v>0</v>
      </c>
      <c r="U582" s="242" t="s">
        <v>1823</v>
      </c>
      <c r="V582" s="225">
        <v>0</v>
      </c>
      <c r="W582" s="227">
        <v>0</v>
      </c>
      <c r="X582" s="239">
        <v>0</v>
      </c>
      <c r="Y582" s="242" t="s">
        <v>1823</v>
      </c>
      <c r="Z582" s="239">
        <v>0</v>
      </c>
      <c r="AA582" s="242" t="s">
        <v>1823</v>
      </c>
      <c r="AB582" s="225">
        <v>0</v>
      </c>
      <c r="AC582" s="227">
        <v>0</v>
      </c>
      <c r="AD582" s="263">
        <v>0</v>
      </c>
      <c r="AE582" s="264">
        <v>0</v>
      </c>
      <c r="AF582" s="239">
        <v>0</v>
      </c>
      <c r="AG582" s="242" t="s">
        <v>1823</v>
      </c>
      <c r="AH582" s="225">
        <v>0</v>
      </c>
      <c r="AI582" s="227">
        <v>0</v>
      </c>
      <c r="AJ582" s="266"/>
      <c r="AK582" s="225">
        <v>0</v>
      </c>
      <c r="AL582" s="226">
        <v>0</v>
      </c>
      <c r="AM582" s="225">
        <v>0</v>
      </c>
      <c r="AN582" s="227">
        <v>0</v>
      </c>
      <c r="AO582" s="226">
        <v>0</v>
      </c>
      <c r="AP582" s="242" t="s">
        <v>1823</v>
      </c>
      <c r="AQ582" s="229">
        <v>0</v>
      </c>
      <c r="AR582" s="230">
        <v>0</v>
      </c>
      <c r="AS582" s="241">
        <f>+BO582</f>
        <v>0</v>
      </c>
      <c r="AT582" s="242" t="s">
        <v>1823</v>
      </c>
      <c r="AU582" s="229">
        <v>0</v>
      </c>
      <c r="AV582" s="230">
        <v>0</v>
      </c>
      <c r="AW582" s="241">
        <f t="shared" si="2870"/>
        <v>0</v>
      </c>
      <c r="AX582" s="242" t="s">
        <v>1823</v>
      </c>
      <c r="AY582" s="241">
        <f t="shared" si="2871"/>
        <v>0</v>
      </c>
      <c r="AZ582" s="242" t="s">
        <v>1823</v>
      </c>
      <c r="BA582" s="241">
        <f t="shared" si="2872"/>
        <v>0</v>
      </c>
      <c r="BB582" s="242" t="s">
        <v>1823</v>
      </c>
      <c r="BC582" s="241">
        <f t="shared" si="2873"/>
        <v>0</v>
      </c>
      <c r="BD582" s="242" t="s">
        <v>1823</v>
      </c>
      <c r="BE582" s="241">
        <f t="shared" si="2874"/>
        <v>0</v>
      </c>
      <c r="BF582" s="242" t="s">
        <v>1823</v>
      </c>
      <c r="BG582" s="229">
        <v>0</v>
      </c>
      <c r="BH582" s="229">
        <v>0</v>
      </c>
      <c r="BI582" s="241">
        <f t="shared" si="2876"/>
        <v>0</v>
      </c>
      <c r="BJ582" s="242" t="s">
        <v>1823</v>
      </c>
      <c r="BK582" s="241">
        <f t="shared" si="2877"/>
        <v>0</v>
      </c>
      <c r="BL582" s="242" t="s">
        <v>1823</v>
      </c>
      <c r="BM582" s="241">
        <f t="shared" si="2878"/>
        <v>0</v>
      </c>
      <c r="BN582" s="242" t="s">
        <v>1823</v>
      </c>
      <c r="BO582" s="267"/>
      <c r="BP582" s="248"/>
      <c r="BQ582" s="249"/>
      <c r="BR582" s="248"/>
      <c r="BS582" s="249"/>
      <c r="BT582" s="248"/>
      <c r="BU582" s="249"/>
      <c r="BV582" s="248"/>
      <c r="BW582" s="249"/>
      <c r="BX582" s="248"/>
      <c r="BY582" s="249"/>
      <c r="BZ582" s="248"/>
      <c r="CA582" s="249"/>
      <c r="CB582" s="236" t="s">
        <v>1145</v>
      </c>
      <c r="CC582" s="261" t="s">
        <v>818</v>
      </c>
      <c r="CD582" s="238"/>
      <c r="CE582" s="226"/>
      <c r="CF582" s="227"/>
      <c r="CT582" s="437">
        <f t="shared" si="2824"/>
        <v>0</v>
      </c>
      <c r="CU582" s="437">
        <f t="shared" si="2860"/>
        <v>0</v>
      </c>
      <c r="CV582" s="437">
        <f t="shared" si="2850"/>
        <v>0</v>
      </c>
      <c r="CW582" s="437">
        <f t="shared" ref="CW582:CW603" si="2880">IF(O582="nd",+N582,+N582+O582)</f>
        <v>0</v>
      </c>
      <c r="CX582" s="437">
        <f t="shared" ref="CX582:CX603" si="2881">IF(Q582="nd",+P582,+P582+Q582)</f>
        <v>0</v>
      </c>
      <c r="CY582" s="437">
        <f t="shared" si="2795"/>
        <v>0</v>
      </c>
      <c r="CZ582" s="437">
        <f t="shared" si="2747"/>
        <v>0</v>
      </c>
      <c r="DA582" s="437">
        <f t="shared" si="2796"/>
        <v>0</v>
      </c>
      <c r="DB582" s="437">
        <f t="shared" si="2797"/>
        <v>0</v>
      </c>
      <c r="DC582" s="437">
        <f t="shared" si="2825"/>
        <v>0</v>
      </c>
      <c r="DD582" s="437">
        <f t="shared" si="2838"/>
        <v>0</v>
      </c>
      <c r="DE582" s="437">
        <f t="shared" si="2775"/>
        <v>0</v>
      </c>
      <c r="DF582" s="437">
        <f t="shared" si="2826"/>
        <v>0</v>
      </c>
      <c r="DG582" s="496">
        <f t="shared" si="2748"/>
        <v>0</v>
      </c>
      <c r="DH582" s="496">
        <f t="shared" si="2776"/>
        <v>0</v>
      </c>
      <c r="DI582" s="496">
        <f t="shared" si="2749"/>
        <v>0</v>
      </c>
      <c r="DJ582" s="496">
        <f t="shared" ref="DJ582:DJ603" si="2882">IF(AP582="nd",+AO582,+AO582+AP582)</f>
        <v>0</v>
      </c>
      <c r="DK582" s="437">
        <f t="shared" si="2879"/>
        <v>0</v>
      </c>
      <c r="DL582" s="633"/>
      <c r="DM582" s="633"/>
      <c r="DO582" s="447" t="e">
        <f t="shared" si="2777"/>
        <v>#VALUE!</v>
      </c>
      <c r="DP582" s="447" t="e">
        <f t="shared" si="2778"/>
        <v>#VALUE!</v>
      </c>
      <c r="DQ582" s="447" t="e">
        <f t="shared" si="2779"/>
        <v>#VALUE!</v>
      </c>
      <c r="DR582" s="447" t="e">
        <f t="shared" si="2780"/>
        <v>#VALUE!</v>
      </c>
      <c r="DS582" s="447" t="e">
        <f t="shared" si="2781"/>
        <v>#VALUE!</v>
      </c>
      <c r="DT582" s="447" t="e">
        <f t="shared" si="2782"/>
        <v>#VALUE!</v>
      </c>
      <c r="DU582" s="447" t="e">
        <f t="shared" si="2783"/>
        <v>#VALUE!</v>
      </c>
      <c r="DV582" s="447" t="e">
        <f t="shared" si="2784"/>
        <v>#VALUE!</v>
      </c>
      <c r="DW582" s="447" t="e">
        <f t="shared" si="2785"/>
        <v>#VALUE!</v>
      </c>
      <c r="DX582" s="447" t="e">
        <f t="shared" si="2786"/>
        <v>#VALUE!</v>
      </c>
      <c r="DY582" s="447" t="e">
        <f t="shared" si="2787"/>
        <v>#REF!</v>
      </c>
      <c r="DZ582" s="447" t="e">
        <f t="shared" si="2788"/>
        <v>#VALUE!</v>
      </c>
      <c r="EA582" s="447" t="e">
        <f t="shared" si="2789"/>
        <v>#VALUE!</v>
      </c>
      <c r="EB582" s="447" t="e">
        <f t="shared" si="2790"/>
        <v>#VALUE!</v>
      </c>
      <c r="EC582" s="447" t="e">
        <f t="shared" si="2791"/>
        <v>#VALUE!</v>
      </c>
      <c r="ED582" s="447" t="e">
        <f t="shared" si="2792"/>
        <v>#VALUE!</v>
      </c>
      <c r="EE582" s="240" t="e">
        <f t="shared" si="2793"/>
        <v>#VALUE!</v>
      </c>
    </row>
    <row r="583" spans="1:135" ht="16.5">
      <c r="A583" s="51" t="s">
        <v>1227</v>
      </c>
      <c r="B583" s="216" t="s">
        <v>31</v>
      </c>
      <c r="D583" s="216" t="s">
        <v>1133</v>
      </c>
      <c r="E583" s="216" t="s">
        <v>1042</v>
      </c>
      <c r="F583" s="216" t="s">
        <v>1101</v>
      </c>
      <c r="G583" s="411" t="s">
        <v>1693</v>
      </c>
      <c r="H583" s="225">
        <v>0</v>
      </c>
      <c r="I583" s="226">
        <v>0</v>
      </c>
      <c r="J583" s="529">
        <v>0</v>
      </c>
      <c r="K583" s="530" t="s">
        <v>1823</v>
      </c>
      <c r="L583" s="226">
        <v>0</v>
      </c>
      <c r="M583" s="226">
        <v>0</v>
      </c>
      <c r="N583" s="529">
        <v>0</v>
      </c>
      <c r="O583" s="530" t="s">
        <v>1823</v>
      </c>
      <c r="P583" s="239">
        <v>0</v>
      </c>
      <c r="Q583" s="242" t="s">
        <v>1823</v>
      </c>
      <c r="R583" s="225">
        <v>0</v>
      </c>
      <c r="S583" s="227">
        <v>0</v>
      </c>
      <c r="T583" s="239">
        <v>0</v>
      </c>
      <c r="U583" s="242" t="s">
        <v>1823</v>
      </c>
      <c r="V583" s="225">
        <v>0</v>
      </c>
      <c r="W583" s="227">
        <v>0</v>
      </c>
      <c r="X583" s="239">
        <v>0</v>
      </c>
      <c r="Y583" s="242" t="s">
        <v>1823</v>
      </c>
      <c r="Z583" s="239">
        <v>0</v>
      </c>
      <c r="AA583" s="242" t="s">
        <v>1823</v>
      </c>
      <c r="AB583" s="225">
        <v>0</v>
      </c>
      <c r="AC583" s="227">
        <v>0</v>
      </c>
      <c r="AD583" s="263">
        <v>0</v>
      </c>
      <c r="AE583" s="264">
        <v>0</v>
      </c>
      <c r="AF583" s="239">
        <v>0</v>
      </c>
      <c r="AG583" s="242" t="s">
        <v>1823</v>
      </c>
      <c r="AH583" s="225">
        <v>0</v>
      </c>
      <c r="AI583" s="227">
        <v>0</v>
      </c>
      <c r="AJ583" s="266"/>
      <c r="AK583" s="225">
        <v>0</v>
      </c>
      <c r="AL583" s="226">
        <v>0</v>
      </c>
      <c r="AM583" s="225">
        <v>0</v>
      </c>
      <c r="AN583" s="227">
        <v>0</v>
      </c>
      <c r="AO583" s="226">
        <v>0</v>
      </c>
      <c r="AP583" s="242" t="s">
        <v>1823</v>
      </c>
      <c r="AQ583" s="229">
        <v>0</v>
      </c>
      <c r="AR583" s="230">
        <v>0</v>
      </c>
      <c r="AS583" s="241">
        <f>+BO583</f>
        <v>0</v>
      </c>
      <c r="AT583" s="242" t="s">
        <v>1823</v>
      </c>
      <c r="AU583" s="229">
        <v>0</v>
      </c>
      <c r="AV583" s="230">
        <v>0</v>
      </c>
      <c r="AW583" s="241">
        <f t="shared" ref="AW583:AW584" si="2883">+AY583</f>
        <v>0</v>
      </c>
      <c r="AX583" s="242" t="s">
        <v>1823</v>
      </c>
      <c r="AY583" s="241">
        <f t="shared" ref="AY583:AY584" si="2884">+BA583</f>
        <v>0</v>
      </c>
      <c r="AZ583" s="242" t="s">
        <v>1823</v>
      </c>
      <c r="BA583" s="241">
        <f t="shared" ref="BA583:BA584" si="2885">+BC583</f>
        <v>0</v>
      </c>
      <c r="BB583" s="242" t="s">
        <v>1823</v>
      </c>
      <c r="BC583" s="241">
        <f t="shared" ref="BC583:BC584" si="2886">+BE583</f>
        <v>0</v>
      </c>
      <c r="BD583" s="242" t="s">
        <v>1823</v>
      </c>
      <c r="BE583" s="241">
        <f t="shared" ref="BE583:BE584" si="2887">+BG583</f>
        <v>0</v>
      </c>
      <c r="BF583" s="242" t="s">
        <v>1823</v>
      </c>
      <c r="BG583" s="229">
        <v>0</v>
      </c>
      <c r="BH583" s="229">
        <v>0</v>
      </c>
      <c r="BI583" s="241">
        <f t="shared" ref="BI583:BI584" si="2888">+BK583</f>
        <v>0</v>
      </c>
      <c r="BJ583" s="242" t="s">
        <v>1823</v>
      </c>
      <c r="BK583" s="241">
        <f t="shared" ref="BK583:BK584" si="2889">+BM583</f>
        <v>0</v>
      </c>
      <c r="BL583" s="242" t="s">
        <v>1823</v>
      </c>
      <c r="BM583" s="241">
        <f t="shared" ref="BM583:BM584" si="2890">+BO583</f>
        <v>0</v>
      </c>
      <c r="BN583" s="242" t="s">
        <v>1823</v>
      </c>
      <c r="BO583" s="267"/>
      <c r="BP583" s="248"/>
      <c r="BQ583" s="249"/>
      <c r="BR583" s="248"/>
      <c r="BS583" s="249"/>
      <c r="BT583" s="248"/>
      <c r="BU583" s="249"/>
      <c r="BV583" s="248"/>
      <c r="BW583" s="249"/>
      <c r="BX583" s="248"/>
      <c r="BY583" s="249"/>
      <c r="BZ583" s="248"/>
      <c r="CA583" s="249"/>
      <c r="CB583" s="236" t="s">
        <v>1145</v>
      </c>
      <c r="CC583" s="261" t="s">
        <v>818</v>
      </c>
      <c r="CD583" s="238"/>
      <c r="CE583" s="226"/>
      <c r="CF583" s="227"/>
      <c r="CT583" s="437">
        <f t="shared" si="2824"/>
        <v>0</v>
      </c>
      <c r="CU583" s="437">
        <f t="shared" si="2860"/>
        <v>0</v>
      </c>
      <c r="CV583" s="437">
        <f t="shared" si="2850"/>
        <v>0</v>
      </c>
      <c r="CW583" s="437">
        <f t="shared" si="2880"/>
        <v>0</v>
      </c>
      <c r="CX583" s="437">
        <f t="shared" si="2881"/>
        <v>0</v>
      </c>
      <c r="CY583" s="437">
        <f t="shared" si="2795"/>
        <v>0</v>
      </c>
      <c r="CZ583" s="437">
        <f t="shared" si="2747"/>
        <v>0</v>
      </c>
      <c r="DA583" s="437">
        <f t="shared" si="2796"/>
        <v>0</v>
      </c>
      <c r="DB583" s="437">
        <f t="shared" si="2797"/>
        <v>0</v>
      </c>
      <c r="DC583" s="437">
        <f t="shared" si="2825"/>
        <v>0</v>
      </c>
      <c r="DD583" s="437">
        <f t="shared" si="2838"/>
        <v>0</v>
      </c>
      <c r="DE583" s="437">
        <f t="shared" si="2775"/>
        <v>0</v>
      </c>
      <c r="DF583" s="437">
        <f t="shared" si="2826"/>
        <v>0</v>
      </c>
      <c r="DG583" s="496">
        <f t="shared" si="2748"/>
        <v>0</v>
      </c>
      <c r="DH583" s="496">
        <f t="shared" si="2776"/>
        <v>0</v>
      </c>
      <c r="DI583" s="496">
        <f t="shared" si="2749"/>
        <v>0</v>
      </c>
      <c r="DJ583" s="496">
        <f t="shared" si="2882"/>
        <v>0</v>
      </c>
      <c r="DK583" s="437">
        <f t="shared" si="2879"/>
        <v>0</v>
      </c>
      <c r="DL583" s="633"/>
      <c r="DM583" s="633"/>
      <c r="DO583" s="447" t="e">
        <f t="shared" si="2777"/>
        <v>#VALUE!</v>
      </c>
      <c r="DP583" s="447" t="e">
        <f t="shared" si="2778"/>
        <v>#VALUE!</v>
      </c>
      <c r="DQ583" s="447" t="e">
        <f t="shared" si="2779"/>
        <v>#VALUE!</v>
      </c>
      <c r="DR583" s="447" t="e">
        <f t="shared" si="2780"/>
        <v>#VALUE!</v>
      </c>
      <c r="DS583" s="447" t="e">
        <f t="shared" si="2781"/>
        <v>#VALUE!</v>
      </c>
      <c r="DT583" s="447" t="e">
        <f t="shared" si="2782"/>
        <v>#VALUE!</v>
      </c>
      <c r="DU583" s="447" t="e">
        <f t="shared" si="2783"/>
        <v>#VALUE!</v>
      </c>
      <c r="DV583" s="447" t="e">
        <f t="shared" si="2784"/>
        <v>#VALUE!</v>
      </c>
      <c r="DW583" s="447" t="e">
        <f t="shared" si="2785"/>
        <v>#VALUE!</v>
      </c>
      <c r="DX583" s="447" t="e">
        <f t="shared" si="2786"/>
        <v>#VALUE!</v>
      </c>
      <c r="DY583" s="447" t="e">
        <f t="shared" si="2787"/>
        <v>#REF!</v>
      </c>
      <c r="DZ583" s="447" t="e">
        <f t="shared" si="2788"/>
        <v>#VALUE!</v>
      </c>
      <c r="EA583" s="447" t="e">
        <f t="shared" si="2789"/>
        <v>#VALUE!</v>
      </c>
      <c r="EB583" s="447" t="e">
        <f t="shared" si="2790"/>
        <v>#VALUE!</v>
      </c>
      <c r="EC583" s="447" t="e">
        <f t="shared" si="2791"/>
        <v>#VALUE!</v>
      </c>
      <c r="ED583" s="447" t="e">
        <f t="shared" si="2792"/>
        <v>#VALUE!</v>
      </c>
      <c r="EE583" s="240" t="e">
        <f t="shared" si="2793"/>
        <v>#VALUE!</v>
      </c>
    </row>
    <row r="584" spans="1:135" ht="16.5">
      <c r="A584" s="51" t="s">
        <v>1227</v>
      </c>
      <c r="B584" s="216" t="s">
        <v>31</v>
      </c>
      <c r="D584" s="216" t="s">
        <v>729</v>
      </c>
      <c r="E584" s="216" t="s">
        <v>1042</v>
      </c>
      <c r="F584" s="216" t="s">
        <v>1101</v>
      </c>
      <c r="G584" s="411" t="s">
        <v>1695</v>
      </c>
      <c r="H584" s="225">
        <v>0</v>
      </c>
      <c r="I584" s="226">
        <v>0</v>
      </c>
      <c r="J584" s="529">
        <v>0</v>
      </c>
      <c r="K584" s="530" t="s">
        <v>1823</v>
      </c>
      <c r="L584" s="226">
        <v>0</v>
      </c>
      <c r="M584" s="226">
        <v>0</v>
      </c>
      <c r="N584" s="529">
        <v>0</v>
      </c>
      <c r="O584" s="530" t="s">
        <v>1823</v>
      </c>
      <c r="P584" s="239">
        <v>0</v>
      </c>
      <c r="Q584" s="242" t="s">
        <v>1823</v>
      </c>
      <c r="R584" s="225">
        <v>0</v>
      </c>
      <c r="S584" s="227">
        <v>0</v>
      </c>
      <c r="T584" s="239">
        <v>0</v>
      </c>
      <c r="U584" s="242" t="s">
        <v>1823</v>
      </c>
      <c r="V584" s="225">
        <v>0</v>
      </c>
      <c r="W584" s="227">
        <v>0</v>
      </c>
      <c r="X584" s="239">
        <v>0</v>
      </c>
      <c r="Y584" s="242" t="s">
        <v>1823</v>
      </c>
      <c r="Z584" s="239">
        <v>0</v>
      </c>
      <c r="AA584" s="242" t="s">
        <v>1823</v>
      </c>
      <c r="AB584" s="225">
        <v>0</v>
      </c>
      <c r="AC584" s="227">
        <v>0</v>
      </c>
      <c r="AD584" s="263">
        <v>0</v>
      </c>
      <c r="AE584" s="264">
        <v>0</v>
      </c>
      <c r="AF584" s="239">
        <v>0</v>
      </c>
      <c r="AG584" s="242" t="s">
        <v>1823</v>
      </c>
      <c r="AH584" s="239">
        <v>0</v>
      </c>
      <c r="AI584" s="242" t="s">
        <v>1823</v>
      </c>
      <c r="AJ584" s="246"/>
      <c r="AK584" s="225">
        <v>0</v>
      </c>
      <c r="AL584" s="227">
        <v>0</v>
      </c>
      <c r="AM584" s="225">
        <v>0</v>
      </c>
      <c r="AN584" s="227">
        <v>0</v>
      </c>
      <c r="AO584" s="226">
        <v>0</v>
      </c>
      <c r="AP584" s="227">
        <v>0</v>
      </c>
      <c r="AQ584" s="229">
        <v>0</v>
      </c>
      <c r="AR584" s="230">
        <v>0</v>
      </c>
      <c r="AS584" s="241">
        <v>0</v>
      </c>
      <c r="AT584" s="242" t="s">
        <v>1823</v>
      </c>
      <c r="AU584" s="229">
        <v>0</v>
      </c>
      <c r="AV584" s="230">
        <v>0</v>
      </c>
      <c r="AW584" s="241">
        <f t="shared" si="2883"/>
        <v>0</v>
      </c>
      <c r="AX584" s="242" t="s">
        <v>1823</v>
      </c>
      <c r="AY584" s="241">
        <f t="shared" si="2884"/>
        <v>0</v>
      </c>
      <c r="AZ584" s="242" t="s">
        <v>1823</v>
      </c>
      <c r="BA584" s="241">
        <f t="shared" si="2885"/>
        <v>0</v>
      </c>
      <c r="BB584" s="242" t="s">
        <v>1823</v>
      </c>
      <c r="BC584" s="241">
        <f t="shared" si="2886"/>
        <v>0</v>
      </c>
      <c r="BD584" s="242" t="s">
        <v>1823</v>
      </c>
      <c r="BE584" s="241">
        <f t="shared" si="2887"/>
        <v>0</v>
      </c>
      <c r="BF584" s="242" t="s">
        <v>1823</v>
      </c>
      <c r="BG584" s="241">
        <f t="shared" ref="BG584" si="2891">+BI584</f>
        <v>0</v>
      </c>
      <c r="BH584" s="242" t="s">
        <v>1823</v>
      </c>
      <c r="BI584" s="241">
        <f t="shared" si="2888"/>
        <v>0</v>
      </c>
      <c r="BJ584" s="242" t="s">
        <v>1823</v>
      </c>
      <c r="BK584" s="241">
        <f t="shared" si="2889"/>
        <v>0</v>
      </c>
      <c r="BL584" s="242" t="s">
        <v>1823</v>
      </c>
      <c r="BM584" s="241">
        <f t="shared" si="2890"/>
        <v>0</v>
      </c>
      <c r="BN584" s="242" t="s">
        <v>1823</v>
      </c>
      <c r="BO584" s="247"/>
      <c r="BP584" s="248"/>
      <c r="BQ584" s="249"/>
      <c r="BR584" s="248"/>
      <c r="BS584" s="249"/>
      <c r="BT584" s="248"/>
      <c r="BU584" s="249"/>
      <c r="BV584" s="248"/>
      <c r="BW584" s="249"/>
      <c r="BX584" s="248"/>
      <c r="BY584" s="249"/>
      <c r="BZ584" s="248"/>
      <c r="CA584" s="249"/>
      <c r="CB584" s="250" t="s">
        <v>263</v>
      </c>
      <c r="CC584" s="238" t="s">
        <v>730</v>
      </c>
      <c r="CD584" s="238"/>
      <c r="CE584" s="226"/>
      <c r="CF584" s="227"/>
      <c r="CT584" s="437">
        <f t="shared" si="2824"/>
        <v>0</v>
      </c>
      <c r="CU584" s="437">
        <f t="shared" si="2860"/>
        <v>0</v>
      </c>
      <c r="CV584" s="437">
        <f t="shared" si="2850"/>
        <v>0</v>
      </c>
      <c r="CW584" s="437">
        <f t="shared" si="2880"/>
        <v>0</v>
      </c>
      <c r="CX584" s="437">
        <f t="shared" si="2881"/>
        <v>0</v>
      </c>
      <c r="CY584" s="437">
        <f t="shared" si="2795"/>
        <v>0</v>
      </c>
      <c r="CZ584" s="437">
        <f t="shared" si="2747"/>
        <v>0</v>
      </c>
      <c r="DA584" s="437">
        <f t="shared" si="2796"/>
        <v>0</v>
      </c>
      <c r="DB584" s="437">
        <f t="shared" si="2797"/>
        <v>0</v>
      </c>
      <c r="DC584" s="437">
        <f t="shared" si="2825"/>
        <v>0</v>
      </c>
      <c r="DD584" s="437">
        <f t="shared" si="2838"/>
        <v>0</v>
      </c>
      <c r="DE584" s="437">
        <f t="shared" si="2775"/>
        <v>0</v>
      </c>
      <c r="DF584" s="437">
        <f t="shared" si="2826"/>
        <v>0</v>
      </c>
      <c r="DG584" s="496">
        <f t="shared" si="2748"/>
        <v>0</v>
      </c>
      <c r="DH584" s="496">
        <f t="shared" si="2776"/>
        <v>0</v>
      </c>
      <c r="DI584" s="496">
        <f t="shared" si="2749"/>
        <v>0</v>
      </c>
      <c r="DJ584" s="496">
        <f t="shared" si="2882"/>
        <v>0</v>
      </c>
      <c r="DK584" s="437">
        <f t="shared" si="2879"/>
        <v>0</v>
      </c>
      <c r="DL584" s="633"/>
      <c r="DM584" s="633"/>
      <c r="DO584" s="447" t="e">
        <f t="shared" si="2777"/>
        <v>#VALUE!</v>
      </c>
      <c r="DP584" s="447" t="e">
        <f t="shared" si="2778"/>
        <v>#VALUE!</v>
      </c>
      <c r="DQ584" s="447" t="e">
        <f t="shared" si="2779"/>
        <v>#VALUE!</v>
      </c>
      <c r="DR584" s="447" t="e">
        <f t="shared" si="2780"/>
        <v>#VALUE!</v>
      </c>
      <c r="DS584" s="447" t="e">
        <f t="shared" si="2781"/>
        <v>#VALUE!</v>
      </c>
      <c r="DT584" s="447" t="e">
        <f t="shared" si="2782"/>
        <v>#VALUE!</v>
      </c>
      <c r="DU584" s="447" t="e">
        <f t="shared" si="2783"/>
        <v>#VALUE!</v>
      </c>
      <c r="DV584" s="447" t="e">
        <f t="shared" si="2784"/>
        <v>#VALUE!</v>
      </c>
      <c r="DW584" s="447" t="e">
        <f t="shared" si="2785"/>
        <v>#VALUE!</v>
      </c>
      <c r="DX584" s="447" t="e">
        <f t="shared" si="2786"/>
        <v>#VALUE!</v>
      </c>
      <c r="DY584" s="447" t="e">
        <f t="shared" si="2787"/>
        <v>#REF!</v>
      </c>
      <c r="DZ584" s="447" t="e">
        <f t="shared" si="2788"/>
        <v>#VALUE!</v>
      </c>
      <c r="EA584" s="447" t="e">
        <f t="shared" si="2789"/>
        <v>#VALUE!</v>
      </c>
      <c r="EB584" s="447" t="e">
        <f t="shared" si="2790"/>
        <v>#VALUE!</v>
      </c>
      <c r="EC584" s="447" t="e">
        <f t="shared" si="2791"/>
        <v>#VALUE!</v>
      </c>
      <c r="ED584" s="447" t="e">
        <f t="shared" si="2792"/>
        <v>#VALUE!</v>
      </c>
      <c r="EE584" s="240" t="e">
        <f t="shared" si="2793"/>
        <v>#VALUE!</v>
      </c>
    </row>
    <row r="585" spans="1:135" ht="16.5">
      <c r="A585" s="51" t="s">
        <v>1227</v>
      </c>
      <c r="B585" s="216" t="s">
        <v>31</v>
      </c>
      <c r="D585" s="216" t="s">
        <v>729</v>
      </c>
      <c r="E585" s="216" t="s">
        <v>1042</v>
      </c>
      <c r="F585" s="216" t="s">
        <v>1101</v>
      </c>
      <c r="G585" s="411" t="s">
        <v>1333</v>
      </c>
      <c r="H585" s="225">
        <v>0</v>
      </c>
      <c r="I585" s="226">
        <v>0</v>
      </c>
      <c r="J585" s="529">
        <v>0</v>
      </c>
      <c r="K585" s="530" t="s">
        <v>1823</v>
      </c>
      <c r="L585" s="226">
        <v>0</v>
      </c>
      <c r="M585" s="226">
        <v>0</v>
      </c>
      <c r="N585" s="529">
        <v>0</v>
      </c>
      <c r="O585" s="530" t="s">
        <v>1823</v>
      </c>
      <c r="P585" s="239">
        <v>0</v>
      </c>
      <c r="Q585" s="242" t="s">
        <v>1823</v>
      </c>
      <c r="R585" s="225">
        <v>0</v>
      </c>
      <c r="S585" s="227">
        <v>0</v>
      </c>
      <c r="T585" s="239">
        <v>0</v>
      </c>
      <c r="U585" s="242" t="s">
        <v>1823</v>
      </c>
      <c r="V585" s="225">
        <v>0</v>
      </c>
      <c r="W585" s="227">
        <v>0</v>
      </c>
      <c r="X585" s="239">
        <v>0</v>
      </c>
      <c r="Y585" s="242" t="s">
        <v>1823</v>
      </c>
      <c r="Z585" s="239">
        <v>0</v>
      </c>
      <c r="AA585" s="242" t="s">
        <v>1823</v>
      </c>
      <c r="AB585" s="225">
        <v>0</v>
      </c>
      <c r="AC585" s="227">
        <v>0</v>
      </c>
      <c r="AD585" s="263">
        <v>0</v>
      </c>
      <c r="AE585" s="264">
        <v>0</v>
      </c>
      <c r="AF585" s="239">
        <v>0</v>
      </c>
      <c r="AG585" s="242" t="s">
        <v>1823</v>
      </c>
      <c r="AH585" s="558">
        <v>0</v>
      </c>
      <c r="AI585" s="564">
        <v>1</v>
      </c>
      <c r="AJ585" s="246"/>
      <c r="AK585" s="225">
        <v>0</v>
      </c>
      <c r="AL585" s="226">
        <v>1</v>
      </c>
      <c r="AM585" s="225">
        <v>0</v>
      </c>
      <c r="AN585" s="227">
        <v>1</v>
      </c>
      <c r="AO585" s="226">
        <v>1</v>
      </c>
      <c r="AP585" s="227">
        <v>1</v>
      </c>
      <c r="AQ585" s="229">
        <v>0</v>
      </c>
      <c r="AR585" s="230">
        <v>0</v>
      </c>
      <c r="AS585" s="241">
        <v>0</v>
      </c>
      <c r="AT585" s="242" t="s">
        <v>1823</v>
      </c>
      <c r="AU585" s="229">
        <v>0</v>
      </c>
      <c r="AV585" s="230">
        <v>0</v>
      </c>
      <c r="AW585" s="241">
        <f t="shared" ref="AW585" si="2892">+AY585</f>
        <v>0</v>
      </c>
      <c r="AX585" s="242" t="s">
        <v>1823</v>
      </c>
      <c r="AY585" s="241">
        <f t="shared" ref="AY585" si="2893">+BA585</f>
        <v>0</v>
      </c>
      <c r="AZ585" s="242" t="s">
        <v>1823</v>
      </c>
      <c r="BA585" s="241">
        <f t="shared" ref="BA585" si="2894">+BC585</f>
        <v>0</v>
      </c>
      <c r="BB585" s="242" t="s">
        <v>1823</v>
      </c>
      <c r="BC585" s="241">
        <f t="shared" ref="BC585" si="2895">+BE585</f>
        <v>0</v>
      </c>
      <c r="BD585" s="242" t="s">
        <v>1823</v>
      </c>
      <c r="BE585" s="241">
        <f t="shared" ref="BE585" si="2896">+BG585</f>
        <v>0</v>
      </c>
      <c r="BF585" s="242" t="s">
        <v>1823</v>
      </c>
      <c r="BG585" s="241">
        <f t="shared" ref="BG585" si="2897">+BI585</f>
        <v>0</v>
      </c>
      <c r="BH585" s="242" t="s">
        <v>1823</v>
      </c>
      <c r="BI585" s="241">
        <f t="shared" ref="BI585" si="2898">+BK585</f>
        <v>0</v>
      </c>
      <c r="BJ585" s="242" t="s">
        <v>1823</v>
      </c>
      <c r="BK585" s="241">
        <f t="shared" ref="BK585" si="2899">+BM585</f>
        <v>0</v>
      </c>
      <c r="BL585" s="242" t="s">
        <v>1823</v>
      </c>
      <c r="BM585" s="241">
        <f t="shared" ref="BM585" si="2900">+BO585</f>
        <v>0</v>
      </c>
      <c r="BN585" s="242" t="s">
        <v>1823</v>
      </c>
      <c r="BO585" s="247"/>
      <c r="BP585" s="248"/>
      <c r="BQ585" s="249"/>
      <c r="BR585" s="248"/>
      <c r="BS585" s="249"/>
      <c r="BT585" s="248"/>
      <c r="BU585" s="249"/>
      <c r="BV585" s="248"/>
      <c r="BW585" s="249"/>
      <c r="BX585" s="248"/>
      <c r="BY585" s="249"/>
      <c r="BZ585" s="248"/>
      <c r="CA585" s="249"/>
      <c r="CB585" s="334" t="s">
        <v>712</v>
      </c>
      <c r="CC585" s="238"/>
      <c r="CD585" s="238"/>
      <c r="CE585" s="226"/>
      <c r="CF585" s="227"/>
      <c r="CT585" s="437">
        <f t="shared" si="2824"/>
        <v>0</v>
      </c>
      <c r="CU585" s="437">
        <f t="shared" si="2860"/>
        <v>0</v>
      </c>
      <c r="CV585" s="437">
        <f t="shared" si="2850"/>
        <v>0</v>
      </c>
      <c r="CW585" s="437">
        <f t="shared" si="2880"/>
        <v>0</v>
      </c>
      <c r="CX585" s="437">
        <f t="shared" si="2881"/>
        <v>0</v>
      </c>
      <c r="CY585" s="437">
        <f t="shared" si="2795"/>
        <v>0</v>
      </c>
      <c r="CZ585" s="437">
        <f t="shared" si="2747"/>
        <v>0</v>
      </c>
      <c r="DA585" s="437">
        <f t="shared" si="2796"/>
        <v>0</v>
      </c>
      <c r="DB585" s="437">
        <f t="shared" si="2797"/>
        <v>0</v>
      </c>
      <c r="DC585" s="437">
        <f t="shared" si="2825"/>
        <v>0</v>
      </c>
      <c r="DD585" s="437">
        <f t="shared" si="2838"/>
        <v>0</v>
      </c>
      <c r="DE585" s="437">
        <f t="shared" si="2775"/>
        <v>0</v>
      </c>
      <c r="DF585" s="437">
        <f t="shared" si="2826"/>
        <v>0</v>
      </c>
      <c r="DG585" s="496">
        <f t="shared" si="2748"/>
        <v>1</v>
      </c>
      <c r="DH585" s="496">
        <f t="shared" si="2776"/>
        <v>1</v>
      </c>
      <c r="DI585" s="496">
        <f t="shared" si="2749"/>
        <v>1</v>
      </c>
      <c r="DJ585" s="496">
        <f t="shared" si="2882"/>
        <v>2</v>
      </c>
      <c r="DK585" s="437">
        <f t="shared" si="2879"/>
        <v>0</v>
      </c>
      <c r="DL585" s="633"/>
      <c r="DM585" s="633"/>
      <c r="DO585" s="447" t="e">
        <f t="shared" si="2777"/>
        <v>#VALUE!</v>
      </c>
      <c r="DP585" s="447" t="e">
        <f t="shared" si="2778"/>
        <v>#VALUE!</v>
      </c>
      <c r="DQ585" s="447" t="e">
        <f t="shared" si="2779"/>
        <v>#VALUE!</v>
      </c>
      <c r="DR585" s="447" t="e">
        <f t="shared" si="2780"/>
        <v>#VALUE!</v>
      </c>
      <c r="DS585" s="447" t="e">
        <f t="shared" si="2781"/>
        <v>#VALUE!</v>
      </c>
      <c r="DT585" s="447" t="e">
        <f t="shared" si="2782"/>
        <v>#VALUE!</v>
      </c>
      <c r="DU585" s="447" t="e">
        <f t="shared" si="2783"/>
        <v>#VALUE!</v>
      </c>
      <c r="DV585" s="447" t="e">
        <f t="shared" si="2784"/>
        <v>#VALUE!</v>
      </c>
      <c r="DW585" s="447" t="e">
        <f t="shared" si="2785"/>
        <v>#VALUE!</v>
      </c>
      <c r="DX585" s="447" t="e">
        <f t="shared" si="2786"/>
        <v>#VALUE!</v>
      </c>
      <c r="DY585" s="447" t="e">
        <f t="shared" si="2787"/>
        <v>#REF!</v>
      </c>
      <c r="DZ585" s="447" t="e">
        <f t="shared" si="2788"/>
        <v>#VALUE!</v>
      </c>
      <c r="EA585" s="447" t="e">
        <f t="shared" si="2789"/>
        <v>#VALUE!</v>
      </c>
      <c r="EB585" s="447" t="e">
        <f t="shared" si="2790"/>
        <v>#VALUE!</v>
      </c>
      <c r="EC585" s="447" t="e">
        <f t="shared" si="2791"/>
        <v>#VALUE!</v>
      </c>
      <c r="ED585" s="447" t="e">
        <f t="shared" si="2792"/>
        <v>#VALUE!</v>
      </c>
      <c r="EE585" s="240" t="e">
        <f t="shared" si="2793"/>
        <v>#VALUE!</v>
      </c>
    </row>
    <row r="586" spans="1:135" ht="16.5">
      <c r="A586" s="51" t="s">
        <v>1227</v>
      </c>
      <c r="B586" s="216" t="s">
        <v>31</v>
      </c>
      <c r="D586" s="216" t="s">
        <v>729</v>
      </c>
      <c r="E586" s="216" t="s">
        <v>1042</v>
      </c>
      <c r="F586" s="216" t="s">
        <v>1101</v>
      </c>
      <c r="G586" s="411" t="s">
        <v>1696</v>
      </c>
      <c r="H586" s="225">
        <v>0</v>
      </c>
      <c r="I586" s="226">
        <v>0</v>
      </c>
      <c r="J586" s="529">
        <v>0</v>
      </c>
      <c r="K586" s="530" t="s">
        <v>1823</v>
      </c>
      <c r="L586" s="226">
        <v>0</v>
      </c>
      <c r="M586" s="226">
        <v>0</v>
      </c>
      <c r="N586" s="529">
        <v>0</v>
      </c>
      <c r="O586" s="530" t="s">
        <v>1823</v>
      </c>
      <c r="P586" s="239">
        <v>0</v>
      </c>
      <c r="Q586" s="242" t="s">
        <v>1823</v>
      </c>
      <c r="R586" s="3" t="s">
        <v>85</v>
      </c>
      <c r="S586" s="227"/>
      <c r="T586" s="239">
        <v>0</v>
      </c>
      <c r="U586" s="242" t="s">
        <v>1823</v>
      </c>
      <c r="V586" s="225">
        <v>0</v>
      </c>
      <c r="W586" s="227">
        <v>0</v>
      </c>
      <c r="X586" s="239">
        <v>0</v>
      </c>
      <c r="Y586" s="242" t="s">
        <v>1823</v>
      </c>
      <c r="Z586" s="239">
        <v>0</v>
      </c>
      <c r="AA586" s="242" t="s">
        <v>1823</v>
      </c>
      <c r="AB586" s="225">
        <v>0</v>
      </c>
      <c r="AC586" s="227">
        <v>0</v>
      </c>
      <c r="AD586" s="263">
        <v>0</v>
      </c>
      <c r="AE586" s="264">
        <v>0</v>
      </c>
      <c r="AF586" s="239">
        <v>0</v>
      </c>
      <c r="AG586" s="242" t="s">
        <v>1823</v>
      </c>
      <c r="AH586" s="442">
        <v>0</v>
      </c>
      <c r="AI586" s="445">
        <f>+AL586</f>
        <v>4</v>
      </c>
      <c r="AJ586" s="246"/>
      <c r="AK586" s="225">
        <v>0</v>
      </c>
      <c r="AL586" s="226">
        <v>4</v>
      </c>
      <c r="AM586" s="225">
        <v>0</v>
      </c>
      <c r="AN586" s="227">
        <v>12</v>
      </c>
      <c r="AO586" s="226">
        <v>0</v>
      </c>
      <c r="AP586" s="227">
        <v>4</v>
      </c>
      <c r="AQ586" s="229">
        <v>0</v>
      </c>
      <c r="AR586" s="230">
        <v>0</v>
      </c>
      <c r="AS586" s="241">
        <v>0</v>
      </c>
      <c r="AT586" s="242" t="s">
        <v>1823</v>
      </c>
      <c r="AU586" s="229">
        <v>0</v>
      </c>
      <c r="AV586" s="230">
        <v>0</v>
      </c>
      <c r="AW586" s="241">
        <f t="shared" ref="AW586" si="2901">+AY586</f>
        <v>0</v>
      </c>
      <c r="AX586" s="242" t="s">
        <v>1823</v>
      </c>
      <c r="AY586" s="241">
        <f t="shared" ref="AY586" si="2902">+BA586</f>
        <v>0</v>
      </c>
      <c r="AZ586" s="242" t="s">
        <v>1823</v>
      </c>
      <c r="BA586" s="241">
        <f t="shared" ref="BA586" si="2903">+BC586</f>
        <v>0</v>
      </c>
      <c r="BB586" s="242" t="s">
        <v>1823</v>
      </c>
      <c r="BC586" s="241">
        <f t="shared" ref="BC586" si="2904">+BE586</f>
        <v>0</v>
      </c>
      <c r="BD586" s="242" t="s">
        <v>1823</v>
      </c>
      <c r="BE586" s="241">
        <f t="shared" ref="BE586" si="2905">+BG586</f>
        <v>0</v>
      </c>
      <c r="BF586" s="242" t="s">
        <v>1823</v>
      </c>
      <c r="BG586" s="241">
        <f t="shared" ref="BG586" si="2906">+BI586</f>
        <v>0</v>
      </c>
      <c r="BH586" s="242" t="s">
        <v>1823</v>
      </c>
      <c r="BI586" s="241">
        <f t="shared" ref="BI586" si="2907">+BK586</f>
        <v>0</v>
      </c>
      <c r="BJ586" s="242" t="s">
        <v>1823</v>
      </c>
      <c r="BK586" s="241">
        <f t="shared" ref="BK586" si="2908">+BM586</f>
        <v>0</v>
      </c>
      <c r="BL586" s="242" t="s">
        <v>1823</v>
      </c>
      <c r="BM586" s="241">
        <f t="shared" ref="BM586" si="2909">+BO586</f>
        <v>0</v>
      </c>
      <c r="BN586" s="242" t="s">
        <v>1823</v>
      </c>
      <c r="BO586" s="247"/>
      <c r="BP586" s="248"/>
      <c r="BQ586" s="249"/>
      <c r="BR586" s="248"/>
      <c r="BS586" s="249"/>
      <c r="BT586" s="248"/>
      <c r="BU586" s="249"/>
      <c r="BV586" s="248"/>
      <c r="BW586" s="249"/>
      <c r="BX586" s="248"/>
      <c r="BY586" s="249"/>
      <c r="BZ586" s="248"/>
      <c r="CA586" s="249"/>
      <c r="CB586" s="334" t="s">
        <v>712</v>
      </c>
      <c r="CC586" s="238"/>
      <c r="CD586" s="238"/>
      <c r="CE586" s="226"/>
      <c r="CF586" s="227"/>
      <c r="CT586" s="437">
        <f t="shared" si="2824"/>
        <v>0</v>
      </c>
      <c r="CU586" s="437">
        <f t="shared" si="2860"/>
        <v>0</v>
      </c>
      <c r="CV586" s="437">
        <f t="shared" si="2850"/>
        <v>0</v>
      </c>
      <c r="CW586" s="437">
        <f t="shared" si="2880"/>
        <v>0</v>
      </c>
      <c r="CX586" s="437">
        <f t="shared" si="2881"/>
        <v>0</v>
      </c>
      <c r="CY586" s="437"/>
      <c r="CZ586" s="437">
        <f t="shared" ref="CZ586:CZ603" si="2910">IF(U586="nd",+T586,+T586+U586)</f>
        <v>0</v>
      </c>
      <c r="DA586" s="437">
        <f t="shared" si="2796"/>
        <v>0</v>
      </c>
      <c r="DB586" s="437">
        <f t="shared" si="2797"/>
        <v>0</v>
      </c>
      <c r="DC586" s="437">
        <f t="shared" si="2825"/>
        <v>0</v>
      </c>
      <c r="DD586" s="437">
        <f t="shared" si="2838"/>
        <v>0</v>
      </c>
      <c r="DE586" s="437">
        <f t="shared" si="2775"/>
        <v>0</v>
      </c>
      <c r="DF586" s="437">
        <f t="shared" si="2826"/>
        <v>0</v>
      </c>
      <c r="DG586" s="496">
        <f t="shared" ref="DG586:DG598" si="2911">IF(AI586="nd",+AH586,+AH586+AI586)</f>
        <v>4</v>
      </c>
      <c r="DH586" s="496">
        <f t="shared" si="2776"/>
        <v>4</v>
      </c>
      <c r="DI586" s="496">
        <f t="shared" ref="DI586:DI603" si="2912">IF(AN586="nd",+AM586,+AM586+AN586)</f>
        <v>12</v>
      </c>
      <c r="DJ586" s="496">
        <f t="shared" si="2882"/>
        <v>4</v>
      </c>
      <c r="DK586" s="437">
        <f t="shared" si="2879"/>
        <v>0</v>
      </c>
      <c r="DL586" s="633"/>
      <c r="DM586" s="633"/>
      <c r="DO586" s="447" t="e">
        <f t="shared" si="2777"/>
        <v>#VALUE!</v>
      </c>
      <c r="DP586" s="447" t="e">
        <f t="shared" si="2778"/>
        <v>#VALUE!</v>
      </c>
      <c r="DQ586" s="447" t="e">
        <f t="shared" si="2779"/>
        <v>#VALUE!</v>
      </c>
      <c r="DR586" s="447" t="e">
        <f t="shared" si="2780"/>
        <v>#VALUE!</v>
      </c>
      <c r="DS586" s="447" t="e">
        <f t="shared" si="2781"/>
        <v>#VALUE!</v>
      </c>
      <c r="DT586" s="447" t="e">
        <f t="shared" si="2782"/>
        <v>#VALUE!</v>
      </c>
      <c r="DU586" s="447" t="e">
        <f t="shared" si="2783"/>
        <v>#VALUE!</v>
      </c>
      <c r="DV586" s="447" t="e">
        <f t="shared" si="2784"/>
        <v>#VALUE!</v>
      </c>
      <c r="DW586" s="447" t="e">
        <f t="shared" si="2785"/>
        <v>#VALUE!</v>
      </c>
      <c r="DX586" s="447" t="e">
        <f t="shared" si="2786"/>
        <v>#VALUE!</v>
      </c>
      <c r="DY586" s="447" t="e">
        <f t="shared" si="2787"/>
        <v>#REF!</v>
      </c>
      <c r="DZ586" s="447" t="e">
        <f t="shared" si="2788"/>
        <v>#VALUE!</v>
      </c>
      <c r="EA586" s="447" t="e">
        <f t="shared" si="2789"/>
        <v>#VALUE!</v>
      </c>
      <c r="EB586" s="447" t="e">
        <f t="shared" si="2790"/>
        <v>#VALUE!</v>
      </c>
      <c r="EC586" s="447" t="e">
        <f t="shared" si="2791"/>
        <v>#VALUE!</v>
      </c>
      <c r="ED586" s="447" t="e">
        <f t="shared" si="2792"/>
        <v>#VALUE!</v>
      </c>
      <c r="EE586" s="240" t="e">
        <f t="shared" si="2793"/>
        <v>#VALUE!</v>
      </c>
    </row>
    <row r="587" spans="1:135" ht="16.5">
      <c r="A587" s="51" t="s">
        <v>1227</v>
      </c>
      <c r="B587" s="216" t="s">
        <v>31</v>
      </c>
      <c r="D587" s="216" t="s">
        <v>729</v>
      </c>
      <c r="E587" s="216" t="s">
        <v>1042</v>
      </c>
      <c r="F587" s="216" t="s">
        <v>1101</v>
      </c>
      <c r="G587" s="411" t="s">
        <v>1697</v>
      </c>
      <c r="H587" s="225">
        <v>0</v>
      </c>
      <c r="I587" s="226">
        <v>0</v>
      </c>
      <c r="J587" s="529">
        <v>0</v>
      </c>
      <c r="K587" s="530" t="s">
        <v>1823</v>
      </c>
      <c r="L587" s="226">
        <v>0</v>
      </c>
      <c r="M587" s="226">
        <v>0</v>
      </c>
      <c r="N587" s="529">
        <v>0</v>
      </c>
      <c r="O587" s="530" t="s">
        <v>1823</v>
      </c>
      <c r="P587" s="239">
        <v>0</v>
      </c>
      <c r="Q587" s="242" t="s">
        <v>1823</v>
      </c>
      <c r="R587" s="225">
        <v>0</v>
      </c>
      <c r="S587" s="227">
        <v>0</v>
      </c>
      <c r="T587" s="239">
        <v>0</v>
      </c>
      <c r="U587" s="242" t="s">
        <v>1823</v>
      </c>
      <c r="V587" s="225">
        <v>0</v>
      </c>
      <c r="W587" s="227">
        <v>1</v>
      </c>
      <c r="X587" s="571" t="s">
        <v>1823</v>
      </c>
      <c r="Y587" s="564">
        <f>+W587</f>
        <v>1</v>
      </c>
      <c r="Z587" s="239">
        <v>0</v>
      </c>
      <c r="AA587" s="242" t="s">
        <v>1823</v>
      </c>
      <c r="AB587" s="225">
        <v>0</v>
      </c>
      <c r="AC587" s="227">
        <v>0</v>
      </c>
      <c r="AD587" s="263">
        <v>0</v>
      </c>
      <c r="AE587" s="264">
        <v>0</v>
      </c>
      <c r="AF587" s="239">
        <v>0</v>
      </c>
      <c r="AG587" s="242" t="s">
        <v>1823</v>
      </c>
      <c r="AH587" s="239">
        <v>0</v>
      </c>
      <c r="AI587" s="242" t="s">
        <v>1823</v>
      </c>
      <c r="AJ587" s="246"/>
      <c r="AK587" s="225">
        <v>0</v>
      </c>
      <c r="AL587" s="226">
        <v>0</v>
      </c>
      <c r="AM587" s="225">
        <v>0</v>
      </c>
      <c r="AN587" s="227">
        <v>1</v>
      </c>
      <c r="AO587" s="226">
        <v>0</v>
      </c>
      <c r="AP587" s="227">
        <v>0</v>
      </c>
      <c r="AQ587" s="229">
        <v>0</v>
      </c>
      <c r="AR587" s="230">
        <v>0</v>
      </c>
      <c r="AS587" s="241">
        <v>0</v>
      </c>
      <c r="AT587" s="242" t="s">
        <v>1823</v>
      </c>
      <c r="AU587" s="229">
        <v>0</v>
      </c>
      <c r="AV587" s="230">
        <v>0</v>
      </c>
      <c r="AW587" s="241">
        <f t="shared" ref="AW587" si="2913">+AY587</f>
        <v>0</v>
      </c>
      <c r="AX587" s="242" t="s">
        <v>1823</v>
      </c>
      <c r="AY587" s="241">
        <f t="shared" ref="AY587" si="2914">+BA587</f>
        <v>0</v>
      </c>
      <c r="AZ587" s="242" t="s">
        <v>1823</v>
      </c>
      <c r="BA587" s="241">
        <f t="shared" ref="BA587" si="2915">+BC587</f>
        <v>0</v>
      </c>
      <c r="BB587" s="242" t="s">
        <v>1823</v>
      </c>
      <c r="BC587" s="241">
        <f t="shared" ref="BC587" si="2916">+BE587</f>
        <v>0</v>
      </c>
      <c r="BD587" s="242" t="s">
        <v>1823</v>
      </c>
      <c r="BE587" s="241">
        <f t="shared" ref="BE587" si="2917">+BG587</f>
        <v>0</v>
      </c>
      <c r="BF587" s="242" t="s">
        <v>1823</v>
      </c>
      <c r="BG587" s="241">
        <f t="shared" ref="BG587" si="2918">+BI587</f>
        <v>0</v>
      </c>
      <c r="BH587" s="242" t="s">
        <v>1823</v>
      </c>
      <c r="BI587" s="241">
        <f t="shared" ref="BI587" si="2919">+BK587</f>
        <v>0</v>
      </c>
      <c r="BJ587" s="242" t="s">
        <v>1823</v>
      </c>
      <c r="BK587" s="241">
        <f t="shared" ref="BK587" si="2920">+BM587</f>
        <v>0</v>
      </c>
      <c r="BL587" s="242" t="s">
        <v>1823</v>
      </c>
      <c r="BM587" s="241">
        <f t="shared" ref="BM587" si="2921">+BO587</f>
        <v>0</v>
      </c>
      <c r="BN587" s="242" t="s">
        <v>1823</v>
      </c>
      <c r="BO587" s="247"/>
      <c r="BP587" s="248"/>
      <c r="BQ587" s="249"/>
      <c r="BR587" s="248"/>
      <c r="BS587" s="249"/>
      <c r="BT587" s="248"/>
      <c r="BU587" s="249"/>
      <c r="BV587" s="248"/>
      <c r="BW587" s="249"/>
      <c r="BX587" s="248"/>
      <c r="BY587" s="249"/>
      <c r="BZ587" s="248"/>
      <c r="CA587" s="249"/>
      <c r="CB587" s="334" t="s">
        <v>712</v>
      </c>
      <c r="CC587" s="238"/>
      <c r="CD587" s="238"/>
      <c r="CE587" s="226"/>
      <c r="CF587" s="227"/>
      <c r="CT587" s="437">
        <f t="shared" si="2824"/>
        <v>0</v>
      </c>
      <c r="CU587" s="437">
        <f t="shared" si="2860"/>
        <v>0</v>
      </c>
      <c r="CV587" s="437">
        <f t="shared" si="2850"/>
        <v>0</v>
      </c>
      <c r="CW587" s="437">
        <f t="shared" si="2880"/>
        <v>0</v>
      </c>
      <c r="CX587" s="437">
        <f t="shared" si="2881"/>
        <v>0</v>
      </c>
      <c r="CY587" s="437">
        <f t="shared" ref="CY587:CY603" si="2922">IF(S587="nd",+R587,+R587+S587)</f>
        <v>0</v>
      </c>
      <c r="CZ587" s="437">
        <f t="shared" si="2910"/>
        <v>0</v>
      </c>
      <c r="DA587" s="437">
        <f t="shared" si="2796"/>
        <v>1</v>
      </c>
      <c r="DB587" s="437">
        <f>+Y587</f>
        <v>1</v>
      </c>
      <c r="DC587" s="437">
        <f t="shared" si="2825"/>
        <v>0</v>
      </c>
      <c r="DD587" s="437">
        <f t="shared" si="2838"/>
        <v>0</v>
      </c>
      <c r="DE587" s="437">
        <f t="shared" si="2775"/>
        <v>0</v>
      </c>
      <c r="DF587" s="437">
        <f t="shared" si="2826"/>
        <v>0</v>
      </c>
      <c r="DG587" s="496">
        <f t="shared" si="2911"/>
        <v>0</v>
      </c>
      <c r="DH587" s="496">
        <f t="shared" si="2776"/>
        <v>0</v>
      </c>
      <c r="DI587" s="496">
        <f t="shared" si="2912"/>
        <v>1</v>
      </c>
      <c r="DJ587" s="496">
        <f t="shared" si="2882"/>
        <v>0</v>
      </c>
      <c r="DK587" s="437">
        <f t="shared" si="2879"/>
        <v>0</v>
      </c>
      <c r="DL587" s="633"/>
      <c r="DM587" s="633"/>
      <c r="DO587" s="447" t="e">
        <f t="shared" si="2777"/>
        <v>#VALUE!</v>
      </c>
      <c r="DP587" s="447" t="e">
        <f t="shared" si="2778"/>
        <v>#VALUE!</v>
      </c>
      <c r="DQ587" s="447" t="e">
        <f t="shared" si="2779"/>
        <v>#VALUE!</v>
      </c>
      <c r="DR587" s="447" t="e">
        <f t="shared" si="2780"/>
        <v>#VALUE!</v>
      </c>
      <c r="DS587" s="447" t="e">
        <f t="shared" si="2781"/>
        <v>#VALUE!</v>
      </c>
      <c r="DT587" s="447" t="e">
        <f t="shared" si="2782"/>
        <v>#VALUE!</v>
      </c>
      <c r="DU587" s="447" t="e">
        <f t="shared" si="2783"/>
        <v>#VALUE!</v>
      </c>
      <c r="DV587" s="447" t="e">
        <f t="shared" si="2784"/>
        <v>#VALUE!</v>
      </c>
      <c r="DW587" s="447" t="e">
        <f t="shared" si="2785"/>
        <v>#VALUE!</v>
      </c>
      <c r="DX587" s="447" t="e">
        <f t="shared" si="2786"/>
        <v>#VALUE!</v>
      </c>
      <c r="DY587" s="447" t="e">
        <f t="shared" si="2787"/>
        <v>#REF!</v>
      </c>
      <c r="DZ587" s="447" t="e">
        <f t="shared" si="2788"/>
        <v>#VALUE!</v>
      </c>
      <c r="EA587" s="447" t="e">
        <f t="shared" si="2789"/>
        <v>#VALUE!</v>
      </c>
      <c r="EB587" s="447" t="e">
        <f t="shared" si="2790"/>
        <v>#VALUE!</v>
      </c>
      <c r="EC587" s="447" t="e">
        <f t="shared" si="2791"/>
        <v>#VALUE!</v>
      </c>
      <c r="ED587" s="447" t="e">
        <f t="shared" si="2792"/>
        <v>#VALUE!</v>
      </c>
      <c r="EE587" s="240" t="e">
        <f t="shared" si="2793"/>
        <v>#VALUE!</v>
      </c>
    </row>
    <row r="588" spans="1:135" ht="16.5">
      <c r="A588" s="51" t="s">
        <v>1227</v>
      </c>
      <c r="B588" s="216" t="s">
        <v>31</v>
      </c>
      <c r="D588" s="216" t="s">
        <v>729</v>
      </c>
      <c r="E588" s="216" t="s">
        <v>1042</v>
      </c>
      <c r="F588" s="216" t="s">
        <v>1101</v>
      </c>
      <c r="G588" s="411" t="s">
        <v>1698</v>
      </c>
      <c r="H588" s="225">
        <v>3</v>
      </c>
      <c r="I588" s="226">
        <v>0</v>
      </c>
      <c r="J588" s="568">
        <f>+H588</f>
        <v>3</v>
      </c>
      <c r="K588" s="582" t="s">
        <v>1823</v>
      </c>
      <c r="L588" s="226">
        <v>0</v>
      </c>
      <c r="M588" s="226">
        <v>0</v>
      </c>
      <c r="N588" s="529">
        <v>0</v>
      </c>
      <c r="O588" s="530" t="s">
        <v>1823</v>
      </c>
      <c r="P588" s="558">
        <f>+R588</f>
        <v>2</v>
      </c>
      <c r="Q588" s="566" t="s">
        <v>1823</v>
      </c>
      <c r="R588" s="225">
        <v>2</v>
      </c>
      <c r="S588" s="227">
        <v>0</v>
      </c>
      <c r="T588" s="558">
        <f t="shared" ref="T588:T594" si="2923">+R588</f>
        <v>2</v>
      </c>
      <c r="U588" s="559" t="s">
        <v>1823</v>
      </c>
      <c r="V588" s="225">
        <v>1</v>
      </c>
      <c r="W588" s="227">
        <v>0</v>
      </c>
      <c r="X588" s="558">
        <f>+V588</f>
        <v>1</v>
      </c>
      <c r="Y588" s="559" t="s">
        <v>1823</v>
      </c>
      <c r="Z588" s="558">
        <f>+X588</f>
        <v>1</v>
      </c>
      <c r="AA588" s="559" t="s">
        <v>1823</v>
      </c>
      <c r="AB588" s="225">
        <v>0</v>
      </c>
      <c r="AC588" s="227">
        <v>0</v>
      </c>
      <c r="AD588" s="263">
        <v>0</v>
      </c>
      <c r="AE588" s="264">
        <v>0</v>
      </c>
      <c r="AF588" s="239">
        <v>0</v>
      </c>
      <c r="AG588" s="242" t="s">
        <v>1823</v>
      </c>
      <c r="AH588" s="239">
        <v>0</v>
      </c>
      <c r="AI588" s="242" t="s">
        <v>1823</v>
      </c>
      <c r="AJ588" s="246"/>
      <c r="AK588" s="225">
        <v>0</v>
      </c>
      <c r="AL588" s="226">
        <v>0</v>
      </c>
      <c r="AM588" s="225">
        <v>0</v>
      </c>
      <c r="AN588" s="227">
        <v>1</v>
      </c>
      <c r="AO588" s="226">
        <v>0</v>
      </c>
      <c r="AP588" s="227">
        <v>0</v>
      </c>
      <c r="AQ588" s="229">
        <v>0</v>
      </c>
      <c r="AR588" s="230">
        <v>0</v>
      </c>
      <c r="AS588" s="241">
        <v>0</v>
      </c>
      <c r="AT588" s="242" t="s">
        <v>1823</v>
      </c>
      <c r="AU588" s="229">
        <v>0</v>
      </c>
      <c r="AV588" s="230">
        <v>0</v>
      </c>
      <c r="AW588" s="241">
        <f t="shared" ref="AW588" si="2924">+AY588</f>
        <v>0</v>
      </c>
      <c r="AX588" s="242" t="s">
        <v>1823</v>
      </c>
      <c r="AY588" s="241">
        <f t="shared" ref="AY588" si="2925">+BA588</f>
        <v>0</v>
      </c>
      <c r="AZ588" s="242" t="s">
        <v>1823</v>
      </c>
      <c r="BA588" s="241">
        <f t="shared" ref="BA588" si="2926">+BC588</f>
        <v>0</v>
      </c>
      <c r="BB588" s="242" t="s">
        <v>1823</v>
      </c>
      <c r="BC588" s="241">
        <f t="shared" ref="BC588" si="2927">+BE588</f>
        <v>0</v>
      </c>
      <c r="BD588" s="242" t="s">
        <v>1823</v>
      </c>
      <c r="BE588" s="241">
        <f t="shared" ref="BE588" si="2928">+BG588</f>
        <v>0</v>
      </c>
      <c r="BF588" s="242" t="s">
        <v>1823</v>
      </c>
      <c r="BG588" s="241">
        <f t="shared" ref="BG588" si="2929">+BI588</f>
        <v>0</v>
      </c>
      <c r="BH588" s="242" t="s">
        <v>1823</v>
      </c>
      <c r="BI588" s="241">
        <f t="shared" ref="BI588" si="2930">+BK588</f>
        <v>0</v>
      </c>
      <c r="BJ588" s="242" t="s">
        <v>1823</v>
      </c>
      <c r="BK588" s="241">
        <f t="shared" ref="BK588" si="2931">+BM588</f>
        <v>0</v>
      </c>
      <c r="BL588" s="242" t="s">
        <v>1823</v>
      </c>
      <c r="BM588" s="241">
        <f t="shared" ref="BM588" si="2932">+BO588</f>
        <v>0</v>
      </c>
      <c r="BN588" s="242" t="s">
        <v>1823</v>
      </c>
      <c r="BO588" s="247"/>
      <c r="BP588" s="248"/>
      <c r="BQ588" s="249"/>
      <c r="BR588" s="248"/>
      <c r="BS588" s="249"/>
      <c r="BT588" s="248"/>
      <c r="BU588" s="249"/>
      <c r="BV588" s="248"/>
      <c r="BW588" s="249"/>
      <c r="BX588" s="248"/>
      <c r="BY588" s="249"/>
      <c r="BZ588" s="248"/>
      <c r="CA588" s="249"/>
      <c r="CB588" s="334" t="s">
        <v>712</v>
      </c>
      <c r="CC588" s="238"/>
      <c r="CD588" s="238"/>
      <c r="CE588" s="226"/>
      <c r="CF588" s="227"/>
      <c r="CT588" s="437">
        <f t="shared" si="2824"/>
        <v>3</v>
      </c>
      <c r="CU588" s="437">
        <f t="shared" si="2860"/>
        <v>3</v>
      </c>
      <c r="CV588" s="437">
        <f t="shared" si="2850"/>
        <v>0</v>
      </c>
      <c r="CW588" s="437">
        <f t="shared" si="2880"/>
        <v>0</v>
      </c>
      <c r="CX588" s="437">
        <f t="shared" si="2881"/>
        <v>2</v>
      </c>
      <c r="CY588" s="437">
        <f t="shared" si="2922"/>
        <v>2</v>
      </c>
      <c r="CZ588" s="437">
        <f t="shared" si="2910"/>
        <v>2</v>
      </c>
      <c r="DA588" s="437">
        <f t="shared" si="2796"/>
        <v>1</v>
      </c>
      <c r="DB588" s="437">
        <f t="shared" ref="DB588:DB603" si="2933">IF(Y588="nd",+X588,+X588+Y588)</f>
        <v>1</v>
      </c>
      <c r="DC588" s="437">
        <f t="shared" si="2825"/>
        <v>1</v>
      </c>
      <c r="DD588" s="437">
        <f t="shared" si="2838"/>
        <v>0</v>
      </c>
      <c r="DE588" s="437">
        <f t="shared" si="2775"/>
        <v>0</v>
      </c>
      <c r="DF588" s="437">
        <f t="shared" si="2826"/>
        <v>0</v>
      </c>
      <c r="DG588" s="496">
        <f t="shared" si="2911"/>
        <v>0</v>
      </c>
      <c r="DH588" s="496">
        <f t="shared" si="2776"/>
        <v>0</v>
      </c>
      <c r="DI588" s="496">
        <f t="shared" si="2912"/>
        <v>1</v>
      </c>
      <c r="DJ588" s="496">
        <f t="shared" si="2882"/>
        <v>0</v>
      </c>
      <c r="DK588" s="437">
        <f t="shared" si="2879"/>
        <v>0</v>
      </c>
      <c r="DL588" s="633"/>
      <c r="DM588" s="633"/>
      <c r="DO588" s="447" t="e">
        <f t="shared" si="2777"/>
        <v>#VALUE!</v>
      </c>
      <c r="DP588" s="447" t="e">
        <f t="shared" si="2778"/>
        <v>#VALUE!</v>
      </c>
      <c r="DQ588" s="447" t="e">
        <f t="shared" si="2779"/>
        <v>#VALUE!</v>
      </c>
      <c r="DR588" s="447" t="e">
        <f t="shared" si="2780"/>
        <v>#VALUE!</v>
      </c>
      <c r="DS588" s="447" t="e">
        <f t="shared" si="2781"/>
        <v>#VALUE!</v>
      </c>
      <c r="DT588" s="447" t="e">
        <f t="shared" si="2782"/>
        <v>#VALUE!</v>
      </c>
      <c r="DU588" s="447" t="e">
        <f t="shared" si="2783"/>
        <v>#VALUE!</v>
      </c>
      <c r="DV588" s="447" t="e">
        <f t="shared" si="2784"/>
        <v>#VALUE!</v>
      </c>
      <c r="DW588" s="447" t="e">
        <f t="shared" si="2785"/>
        <v>#VALUE!</v>
      </c>
      <c r="DX588" s="447" t="e">
        <f t="shared" si="2786"/>
        <v>#VALUE!</v>
      </c>
      <c r="DY588" s="447" t="e">
        <f t="shared" si="2787"/>
        <v>#REF!</v>
      </c>
      <c r="DZ588" s="447" t="e">
        <f t="shared" si="2788"/>
        <v>#VALUE!</v>
      </c>
      <c r="EA588" s="447" t="e">
        <f t="shared" si="2789"/>
        <v>#VALUE!</v>
      </c>
      <c r="EB588" s="447" t="e">
        <f t="shared" si="2790"/>
        <v>#VALUE!</v>
      </c>
      <c r="EC588" s="447" t="e">
        <f t="shared" si="2791"/>
        <v>#VALUE!</v>
      </c>
      <c r="ED588" s="447" t="e">
        <f t="shared" si="2792"/>
        <v>#VALUE!</v>
      </c>
      <c r="EE588" s="240" t="e">
        <f t="shared" si="2793"/>
        <v>#VALUE!</v>
      </c>
    </row>
    <row r="589" spans="1:135" ht="16.5">
      <c r="A589" s="51" t="s">
        <v>1266</v>
      </c>
      <c r="B589" s="216" t="s">
        <v>31</v>
      </c>
      <c r="D589" s="216" t="s">
        <v>256</v>
      </c>
      <c r="E589" s="216" t="s">
        <v>1042</v>
      </c>
      <c r="F589" s="216" t="s">
        <v>1101</v>
      </c>
      <c r="G589" s="411" t="s">
        <v>1435</v>
      </c>
      <c r="H589" s="225">
        <v>0</v>
      </c>
      <c r="I589" s="226">
        <v>1</v>
      </c>
      <c r="J589" s="529">
        <v>0</v>
      </c>
      <c r="K589" s="530" t="s">
        <v>1823</v>
      </c>
      <c r="L589" s="226">
        <v>0</v>
      </c>
      <c r="M589" s="226">
        <v>0</v>
      </c>
      <c r="N589" s="529">
        <f t="shared" ref="N589" si="2934">+L589</f>
        <v>0</v>
      </c>
      <c r="O589" s="530" t="s">
        <v>1823</v>
      </c>
      <c r="P589" s="239">
        <f t="shared" ref="P589" si="2935">+N589</f>
        <v>0</v>
      </c>
      <c r="Q589" s="242" t="s">
        <v>1823</v>
      </c>
      <c r="R589" s="239">
        <f t="shared" ref="R589" si="2936">+P589</f>
        <v>0</v>
      </c>
      <c r="S589" s="242" t="s">
        <v>1823</v>
      </c>
      <c r="T589" s="239">
        <f t="shared" si="2923"/>
        <v>0</v>
      </c>
      <c r="U589" s="242" t="s">
        <v>1823</v>
      </c>
      <c r="V589" s="225">
        <v>0</v>
      </c>
      <c r="W589" s="227">
        <v>0</v>
      </c>
      <c r="X589" s="225">
        <v>2</v>
      </c>
      <c r="Y589" s="227">
        <v>2</v>
      </c>
      <c r="Z589" s="560">
        <f>+X589</f>
        <v>2</v>
      </c>
      <c r="AA589" s="567">
        <f>+Y589</f>
        <v>2</v>
      </c>
      <c r="AB589" s="225">
        <v>2</v>
      </c>
      <c r="AC589" s="227">
        <v>0</v>
      </c>
      <c r="AD589" s="225">
        <v>1</v>
      </c>
      <c r="AE589" s="227">
        <v>0</v>
      </c>
      <c r="AF589" s="241">
        <f t="shared" ref="AF589:AF594" si="2937">+AD589</f>
        <v>1</v>
      </c>
      <c r="AG589" s="242" t="s">
        <v>1823</v>
      </c>
      <c r="AH589" s="225">
        <v>1</v>
      </c>
      <c r="AI589" s="227">
        <v>0</v>
      </c>
      <c r="AJ589" s="246"/>
      <c r="AK589" s="225">
        <v>2</v>
      </c>
      <c r="AL589" s="227">
        <v>1</v>
      </c>
      <c r="AM589" s="225">
        <v>2</v>
      </c>
      <c r="AN589" s="227">
        <v>1</v>
      </c>
      <c r="AO589" s="226">
        <v>2</v>
      </c>
      <c r="AP589" s="227">
        <v>1</v>
      </c>
      <c r="AQ589" s="229">
        <v>0</v>
      </c>
      <c r="AR589" s="230">
        <v>1</v>
      </c>
      <c r="AS589" s="252" t="s">
        <v>1823</v>
      </c>
      <c r="AT589" s="253">
        <f>+AV589</f>
        <v>0</v>
      </c>
      <c r="AU589" s="229">
        <v>0</v>
      </c>
      <c r="AV589" s="230">
        <v>0</v>
      </c>
      <c r="AW589" s="241">
        <f t="shared" ref="AW589" si="2938">+AY589</f>
        <v>0</v>
      </c>
      <c r="AX589" s="242" t="s">
        <v>1823</v>
      </c>
      <c r="AY589" s="241">
        <f t="shared" ref="AY589" si="2939">+BA589</f>
        <v>0</v>
      </c>
      <c r="AZ589" s="242" t="s">
        <v>1823</v>
      </c>
      <c r="BA589" s="241">
        <f t="shared" ref="BA589" si="2940">+BC589</f>
        <v>0</v>
      </c>
      <c r="BB589" s="242" t="s">
        <v>1823</v>
      </c>
      <c r="BC589" s="241">
        <f t="shared" ref="BC589" si="2941">+BE589</f>
        <v>0</v>
      </c>
      <c r="BD589" s="242" t="s">
        <v>1823</v>
      </c>
      <c r="BE589" s="241">
        <f t="shared" ref="BE589" si="2942">+BG589</f>
        <v>0</v>
      </c>
      <c r="BF589" s="242" t="s">
        <v>1823</v>
      </c>
      <c r="BG589" s="241">
        <f t="shared" ref="BG589" si="2943">+BI589</f>
        <v>0</v>
      </c>
      <c r="BH589" s="242" t="s">
        <v>1823</v>
      </c>
      <c r="BI589" s="241">
        <f t="shared" ref="BI589" si="2944">+BK589</f>
        <v>0</v>
      </c>
      <c r="BJ589" s="242" t="s">
        <v>1823</v>
      </c>
      <c r="BK589" s="241">
        <f t="shared" ref="BK589" si="2945">+BM589</f>
        <v>0</v>
      </c>
      <c r="BL589" s="242" t="s">
        <v>1823</v>
      </c>
      <c r="BM589" s="241">
        <f t="shared" ref="BM589" si="2946">+BO589</f>
        <v>0</v>
      </c>
      <c r="BN589" s="242" t="s">
        <v>1823</v>
      </c>
      <c r="BO589" s="247"/>
      <c r="BP589" s="248"/>
      <c r="BQ589" s="249"/>
      <c r="BR589" s="248"/>
      <c r="BS589" s="249"/>
      <c r="BT589" s="248"/>
      <c r="BU589" s="249"/>
      <c r="BV589" s="248"/>
      <c r="BW589" s="249"/>
      <c r="BX589" s="248"/>
      <c r="BY589" s="249"/>
      <c r="BZ589" s="248"/>
      <c r="CA589" s="249"/>
      <c r="CB589" s="334" t="s">
        <v>712</v>
      </c>
      <c r="CC589" s="237" t="s">
        <v>812</v>
      </c>
      <c r="CE589" s="226"/>
      <c r="CF589" s="227"/>
      <c r="CT589" s="437">
        <f t="shared" si="2824"/>
        <v>1</v>
      </c>
      <c r="CU589" s="437">
        <f t="shared" si="2860"/>
        <v>0</v>
      </c>
      <c r="CV589" s="437">
        <f t="shared" si="2850"/>
        <v>0</v>
      </c>
      <c r="CW589" s="437">
        <f t="shared" si="2880"/>
        <v>0</v>
      </c>
      <c r="CX589" s="437">
        <f t="shared" si="2881"/>
        <v>0</v>
      </c>
      <c r="CY589" s="437">
        <f t="shared" si="2922"/>
        <v>0</v>
      </c>
      <c r="CZ589" s="437">
        <f t="shared" si="2910"/>
        <v>0</v>
      </c>
      <c r="DA589" s="437">
        <f t="shared" si="2796"/>
        <v>0</v>
      </c>
      <c r="DB589" s="437">
        <f t="shared" si="2933"/>
        <v>4</v>
      </c>
      <c r="DC589" s="437">
        <f t="shared" si="2825"/>
        <v>4</v>
      </c>
      <c r="DD589" s="437">
        <f t="shared" si="2838"/>
        <v>2</v>
      </c>
      <c r="DE589" s="437">
        <f t="shared" si="2775"/>
        <v>1</v>
      </c>
      <c r="DF589" s="437">
        <f t="shared" si="2826"/>
        <v>1</v>
      </c>
      <c r="DG589" s="496">
        <f t="shared" si="2911"/>
        <v>1</v>
      </c>
      <c r="DH589" s="496">
        <f t="shared" si="2776"/>
        <v>3</v>
      </c>
      <c r="DI589" s="496">
        <f t="shared" si="2912"/>
        <v>3</v>
      </c>
      <c r="DJ589" s="496">
        <f t="shared" si="2882"/>
        <v>3</v>
      </c>
      <c r="DK589" s="437">
        <f t="shared" si="2879"/>
        <v>1</v>
      </c>
      <c r="DL589" s="633"/>
      <c r="DM589" s="633"/>
      <c r="DO589" s="447" t="e">
        <f t="shared" si="2777"/>
        <v>#VALUE!</v>
      </c>
      <c r="DP589" s="447" t="e">
        <f t="shared" si="2778"/>
        <v>#VALUE!</v>
      </c>
      <c r="DQ589" s="447" t="e">
        <f t="shared" si="2779"/>
        <v>#VALUE!</v>
      </c>
      <c r="DR589" s="447" t="e">
        <f t="shared" si="2780"/>
        <v>#VALUE!</v>
      </c>
      <c r="DS589" s="447" t="e">
        <f t="shared" si="2781"/>
        <v>#VALUE!</v>
      </c>
      <c r="DT589" s="447" t="e">
        <f t="shared" si="2782"/>
        <v>#VALUE!</v>
      </c>
      <c r="DU589" s="447" t="e">
        <f t="shared" si="2783"/>
        <v>#VALUE!</v>
      </c>
      <c r="DV589" s="447" t="e">
        <f t="shared" si="2784"/>
        <v>#VALUE!</v>
      </c>
      <c r="DW589" s="447" t="e">
        <f t="shared" si="2785"/>
        <v>#VALUE!</v>
      </c>
      <c r="DX589" s="447" t="e">
        <f t="shared" si="2786"/>
        <v>#VALUE!</v>
      </c>
      <c r="DY589" s="447" t="e">
        <f t="shared" si="2787"/>
        <v>#REF!</v>
      </c>
      <c r="DZ589" s="447" t="e">
        <f t="shared" si="2788"/>
        <v>#VALUE!</v>
      </c>
      <c r="EA589" s="447" t="e">
        <f t="shared" si="2789"/>
        <v>#VALUE!</v>
      </c>
      <c r="EB589" s="447" t="e">
        <f t="shared" si="2790"/>
        <v>#VALUE!</v>
      </c>
      <c r="EC589" s="447" t="e">
        <f t="shared" si="2791"/>
        <v>#VALUE!</v>
      </c>
      <c r="ED589" s="447" t="e">
        <f t="shared" si="2792"/>
        <v>#VALUE!</v>
      </c>
      <c r="EE589" s="240" t="e">
        <f t="shared" si="2793"/>
        <v>#VALUE!</v>
      </c>
    </row>
    <row r="590" spans="1:135" ht="16.5">
      <c r="A590" s="51" t="s">
        <v>1227</v>
      </c>
      <c r="B590" s="216" t="s">
        <v>31</v>
      </c>
      <c r="D590" s="216" t="s">
        <v>256</v>
      </c>
      <c r="E590" s="216" t="s">
        <v>1042</v>
      </c>
      <c r="F590" s="216" t="s">
        <v>1101</v>
      </c>
      <c r="G590" s="411" t="s">
        <v>1437</v>
      </c>
      <c r="H590" s="226">
        <v>0</v>
      </c>
      <c r="I590" s="226">
        <v>0</v>
      </c>
      <c r="J590" s="529">
        <v>0</v>
      </c>
      <c r="K590" s="530" t="s">
        <v>1823</v>
      </c>
      <c r="L590" s="226">
        <v>0</v>
      </c>
      <c r="M590" s="226">
        <v>0</v>
      </c>
      <c r="N590" s="529">
        <f t="shared" ref="N590" si="2947">+L590</f>
        <v>0</v>
      </c>
      <c r="O590" s="530" t="s">
        <v>1823</v>
      </c>
      <c r="P590" s="239">
        <f t="shared" ref="P590" si="2948">+N590</f>
        <v>0</v>
      </c>
      <c r="Q590" s="242" t="s">
        <v>1823</v>
      </c>
      <c r="R590" s="239">
        <f t="shared" ref="R590" si="2949">+P590</f>
        <v>0</v>
      </c>
      <c r="S590" s="242" t="s">
        <v>1823</v>
      </c>
      <c r="T590" s="239">
        <f t="shared" si="2923"/>
        <v>0</v>
      </c>
      <c r="U590" s="242" t="s">
        <v>1823</v>
      </c>
      <c r="V590" s="225">
        <v>0</v>
      </c>
      <c r="W590" s="227">
        <v>0</v>
      </c>
      <c r="X590" s="226">
        <v>0</v>
      </c>
      <c r="Y590" s="227">
        <v>2</v>
      </c>
      <c r="Z590" s="571" t="s">
        <v>1823</v>
      </c>
      <c r="AA590" s="563">
        <f>+Y590</f>
        <v>2</v>
      </c>
      <c r="AB590" s="225">
        <v>0</v>
      </c>
      <c r="AC590" s="227">
        <v>0</v>
      </c>
      <c r="AD590" s="226">
        <v>0</v>
      </c>
      <c r="AE590" s="227">
        <v>0</v>
      </c>
      <c r="AF590" s="241">
        <f t="shared" si="2937"/>
        <v>0</v>
      </c>
      <c r="AG590" s="242" t="s">
        <v>1823</v>
      </c>
      <c r="AH590" s="225">
        <v>0</v>
      </c>
      <c r="AI590" s="227">
        <v>0</v>
      </c>
      <c r="AJ590" s="246"/>
      <c r="AK590" s="225"/>
      <c r="AL590" s="227"/>
      <c r="AM590" s="225"/>
      <c r="AN590" s="227"/>
      <c r="AO590" s="226"/>
      <c r="AP590" s="227"/>
      <c r="AQ590" s="229"/>
      <c r="AR590" s="230"/>
      <c r="AS590" s="252"/>
      <c r="AT590" s="253"/>
      <c r="AU590" s="229">
        <v>0</v>
      </c>
      <c r="AV590" s="230">
        <v>1</v>
      </c>
      <c r="AW590" s="241">
        <f t="shared" ref="AW590" si="2950">+AY590</f>
        <v>0</v>
      </c>
      <c r="AX590" s="242" t="s">
        <v>1823</v>
      </c>
      <c r="AY590" s="241">
        <f t="shared" ref="AY590" si="2951">+BA590</f>
        <v>0</v>
      </c>
      <c r="AZ590" s="242" t="s">
        <v>1823</v>
      </c>
      <c r="BA590" s="241">
        <f t="shared" ref="BA590" si="2952">+BC590</f>
        <v>0</v>
      </c>
      <c r="BB590" s="242" t="s">
        <v>1823</v>
      </c>
      <c r="BC590" s="241">
        <f t="shared" ref="BC590" si="2953">+BE590</f>
        <v>0</v>
      </c>
      <c r="BD590" s="242" t="s">
        <v>1823</v>
      </c>
      <c r="BE590" s="241">
        <f t="shared" ref="BE590" si="2954">+BG590</f>
        <v>0</v>
      </c>
      <c r="BF590" s="242" t="s">
        <v>1823</v>
      </c>
      <c r="BG590" s="241">
        <f t="shared" ref="BG590" si="2955">+BI590</f>
        <v>0</v>
      </c>
      <c r="BH590" s="242" t="s">
        <v>1823</v>
      </c>
      <c r="BI590" s="241">
        <f t="shared" ref="BI590" si="2956">+BK590</f>
        <v>0</v>
      </c>
      <c r="BJ590" s="242" t="s">
        <v>1823</v>
      </c>
      <c r="BK590" s="241">
        <f t="shared" ref="BK590" si="2957">+BM590</f>
        <v>0</v>
      </c>
      <c r="BL590" s="242" t="s">
        <v>1823</v>
      </c>
      <c r="BM590" s="241">
        <f t="shared" ref="BM590" si="2958">+BO590</f>
        <v>0</v>
      </c>
      <c r="BN590" s="242" t="s">
        <v>1823</v>
      </c>
      <c r="BO590" s="247"/>
      <c r="BP590" s="248"/>
      <c r="BQ590" s="249"/>
      <c r="BR590" s="248"/>
      <c r="BS590" s="249"/>
      <c r="BT590" s="248"/>
      <c r="BU590" s="249"/>
      <c r="BV590" s="248"/>
      <c r="BW590" s="249"/>
      <c r="BX590" s="248"/>
      <c r="BY590" s="249"/>
      <c r="BZ590" s="248"/>
      <c r="CA590" s="249"/>
      <c r="CB590" s="334"/>
      <c r="CE590" s="226"/>
      <c r="CF590" s="227"/>
      <c r="CT590" s="437">
        <f t="shared" si="2824"/>
        <v>0</v>
      </c>
      <c r="CU590" s="437">
        <f t="shared" si="2860"/>
        <v>0</v>
      </c>
      <c r="CV590" s="437">
        <f t="shared" si="2850"/>
        <v>0</v>
      </c>
      <c r="CW590" s="437">
        <f t="shared" si="2880"/>
        <v>0</v>
      </c>
      <c r="CX590" s="437">
        <f t="shared" si="2881"/>
        <v>0</v>
      </c>
      <c r="CY590" s="437">
        <f t="shared" si="2922"/>
        <v>0</v>
      </c>
      <c r="CZ590" s="437">
        <f t="shared" si="2910"/>
        <v>0</v>
      </c>
      <c r="DA590" s="437">
        <f t="shared" si="2796"/>
        <v>0</v>
      </c>
      <c r="DB590" s="437">
        <f t="shared" si="2933"/>
        <v>2</v>
      </c>
      <c r="DC590" s="437" t="e">
        <f t="shared" si="2825"/>
        <v>#VALUE!</v>
      </c>
      <c r="DD590" s="437">
        <f t="shared" si="2838"/>
        <v>0</v>
      </c>
      <c r="DE590" s="437">
        <f t="shared" si="2775"/>
        <v>0</v>
      </c>
      <c r="DF590" s="437">
        <f t="shared" si="2826"/>
        <v>0</v>
      </c>
      <c r="DG590" s="496">
        <f t="shared" si="2911"/>
        <v>0</v>
      </c>
      <c r="DH590" s="496">
        <f t="shared" si="2776"/>
        <v>0</v>
      </c>
      <c r="DI590" s="496">
        <f t="shared" si="2912"/>
        <v>0</v>
      </c>
      <c r="DJ590" s="496">
        <f t="shared" si="2882"/>
        <v>0</v>
      </c>
      <c r="DK590" s="437">
        <f t="shared" si="2879"/>
        <v>0</v>
      </c>
      <c r="DL590" s="633"/>
      <c r="DM590" s="633"/>
      <c r="DO590" s="447" t="e">
        <f t="shared" si="2777"/>
        <v>#VALUE!</v>
      </c>
      <c r="DP590" s="447" t="e">
        <f t="shared" si="2778"/>
        <v>#VALUE!</v>
      </c>
      <c r="DQ590" s="447" t="e">
        <f t="shared" si="2779"/>
        <v>#VALUE!</v>
      </c>
      <c r="DR590" s="447" t="e">
        <f t="shared" si="2780"/>
        <v>#VALUE!</v>
      </c>
      <c r="DS590" s="447" t="e">
        <f t="shared" si="2781"/>
        <v>#VALUE!</v>
      </c>
      <c r="DT590" s="447" t="e">
        <f t="shared" si="2782"/>
        <v>#VALUE!</v>
      </c>
      <c r="DU590" s="447" t="e">
        <f t="shared" si="2783"/>
        <v>#VALUE!</v>
      </c>
      <c r="DV590" s="447" t="e">
        <f t="shared" si="2784"/>
        <v>#VALUE!</v>
      </c>
      <c r="DW590" s="447" t="e">
        <f t="shared" si="2785"/>
        <v>#VALUE!</v>
      </c>
      <c r="DX590" s="447" t="e">
        <f t="shared" si="2786"/>
        <v>#VALUE!</v>
      </c>
      <c r="DY590" s="447" t="e">
        <f t="shared" si="2787"/>
        <v>#REF!</v>
      </c>
      <c r="DZ590" s="447" t="e">
        <f t="shared" si="2788"/>
        <v>#VALUE!</v>
      </c>
      <c r="EA590" s="447" t="e">
        <f t="shared" si="2789"/>
        <v>#VALUE!</v>
      </c>
      <c r="EB590" s="447" t="e">
        <f t="shared" si="2790"/>
        <v>#VALUE!</v>
      </c>
      <c r="EC590" s="447" t="e">
        <f t="shared" si="2791"/>
        <v>#VALUE!</v>
      </c>
      <c r="ED590" s="447" t="e">
        <f t="shared" si="2792"/>
        <v>#VALUE!</v>
      </c>
      <c r="EE590" s="240" t="e">
        <f t="shared" si="2793"/>
        <v>#VALUE!</v>
      </c>
    </row>
    <row r="591" spans="1:135" ht="16.5">
      <c r="A591" s="51" t="s">
        <v>1227</v>
      </c>
      <c r="B591" s="216" t="s">
        <v>31</v>
      </c>
      <c r="D591" s="216" t="s">
        <v>256</v>
      </c>
      <c r="E591" s="216" t="s">
        <v>1042</v>
      </c>
      <c r="F591" s="216" t="s">
        <v>1101</v>
      </c>
      <c r="G591" s="411" t="s">
        <v>1436</v>
      </c>
      <c r="H591" s="226">
        <v>0</v>
      </c>
      <c r="I591" s="226">
        <v>0</v>
      </c>
      <c r="J591" s="529">
        <v>0</v>
      </c>
      <c r="K591" s="530" t="s">
        <v>1823</v>
      </c>
      <c r="L591" s="226">
        <v>0</v>
      </c>
      <c r="M591" s="226">
        <v>0</v>
      </c>
      <c r="N591" s="529">
        <f t="shared" ref="N591:N592" si="2959">+L591</f>
        <v>0</v>
      </c>
      <c r="O591" s="530" t="s">
        <v>1823</v>
      </c>
      <c r="P591" s="239">
        <f t="shared" ref="P591:P592" si="2960">+N591</f>
        <v>0</v>
      </c>
      <c r="Q591" s="242" t="s">
        <v>1823</v>
      </c>
      <c r="R591" s="239">
        <f t="shared" ref="R591" si="2961">+P591</f>
        <v>0</v>
      </c>
      <c r="S591" s="242" t="s">
        <v>1823</v>
      </c>
      <c r="T591" s="239">
        <f t="shared" si="2923"/>
        <v>0</v>
      </c>
      <c r="U591" s="242" t="s">
        <v>1823</v>
      </c>
      <c r="V591" s="225">
        <v>0</v>
      </c>
      <c r="W591" s="227">
        <v>0</v>
      </c>
      <c r="X591" s="226">
        <v>0</v>
      </c>
      <c r="Y591" s="227">
        <v>1</v>
      </c>
      <c r="Z591" s="166" t="s">
        <v>1823</v>
      </c>
      <c r="AA591" s="22">
        <f>+AC591</f>
        <v>1</v>
      </c>
      <c r="AB591" s="225">
        <v>0</v>
      </c>
      <c r="AC591" s="227">
        <v>1</v>
      </c>
      <c r="AD591" s="226">
        <v>1</v>
      </c>
      <c r="AE591" s="227">
        <v>1</v>
      </c>
      <c r="AF591" s="563">
        <f>+AH591</f>
        <v>2</v>
      </c>
      <c r="AG591" s="563">
        <f>+AE591</f>
        <v>1</v>
      </c>
      <c r="AH591" s="225">
        <v>2</v>
      </c>
      <c r="AI591" s="227">
        <v>1</v>
      </c>
      <c r="AJ591" s="246"/>
      <c r="AK591" s="225"/>
      <c r="AL591" s="227"/>
      <c r="AM591" s="225"/>
      <c r="AN591" s="227"/>
      <c r="AO591" s="226"/>
      <c r="AP591" s="227"/>
      <c r="AQ591" s="229"/>
      <c r="AR591" s="230"/>
      <c r="AS591" s="252"/>
      <c r="AT591" s="253"/>
      <c r="AU591" s="229">
        <v>0</v>
      </c>
      <c r="AV591" s="230">
        <v>0</v>
      </c>
      <c r="AW591" s="241">
        <f t="shared" ref="AW591" si="2962">+AY591</f>
        <v>0</v>
      </c>
      <c r="AX591" s="242" t="s">
        <v>1823</v>
      </c>
      <c r="AY591" s="241">
        <f t="shared" ref="AY591" si="2963">+BA591</f>
        <v>0</v>
      </c>
      <c r="AZ591" s="242" t="s">
        <v>1823</v>
      </c>
      <c r="BA591" s="241">
        <f t="shared" ref="BA591" si="2964">+BC591</f>
        <v>0</v>
      </c>
      <c r="BB591" s="242" t="s">
        <v>1823</v>
      </c>
      <c r="BC591" s="241">
        <f t="shared" ref="BC591" si="2965">+BE591</f>
        <v>0</v>
      </c>
      <c r="BD591" s="242" t="s">
        <v>1823</v>
      </c>
      <c r="BE591" s="241">
        <f t="shared" ref="BE591" si="2966">+BG591</f>
        <v>0</v>
      </c>
      <c r="BF591" s="242" t="s">
        <v>1823</v>
      </c>
      <c r="BG591" s="241">
        <f t="shared" ref="BG591" si="2967">+BI591</f>
        <v>0</v>
      </c>
      <c r="BH591" s="242" t="s">
        <v>1823</v>
      </c>
      <c r="BI591" s="241">
        <f t="shared" ref="BI591" si="2968">+BK591</f>
        <v>0</v>
      </c>
      <c r="BJ591" s="242" t="s">
        <v>1823</v>
      </c>
      <c r="BK591" s="241">
        <f t="shared" ref="BK591" si="2969">+BM591</f>
        <v>0</v>
      </c>
      <c r="BL591" s="242" t="s">
        <v>1823</v>
      </c>
      <c r="BM591" s="241">
        <f t="shared" ref="BM591" si="2970">+BO591</f>
        <v>0</v>
      </c>
      <c r="BN591" s="242" t="s">
        <v>1823</v>
      </c>
      <c r="BO591" s="247"/>
      <c r="BP591" s="248"/>
      <c r="BQ591" s="249"/>
      <c r="BR591" s="248"/>
      <c r="BS591" s="249"/>
      <c r="BT591" s="248"/>
      <c r="BU591" s="249"/>
      <c r="BV591" s="248"/>
      <c r="BW591" s="249"/>
      <c r="BX591" s="248"/>
      <c r="BY591" s="249"/>
      <c r="BZ591" s="248"/>
      <c r="CA591" s="249"/>
      <c r="CB591" s="334"/>
      <c r="CE591" s="226"/>
      <c r="CF591" s="227"/>
      <c r="CT591" s="437">
        <f t="shared" si="2824"/>
        <v>0</v>
      </c>
      <c r="CU591" s="437">
        <f t="shared" si="2860"/>
        <v>0</v>
      </c>
      <c r="CV591" s="437">
        <f t="shared" si="2850"/>
        <v>0</v>
      </c>
      <c r="CW591" s="437">
        <f t="shared" si="2880"/>
        <v>0</v>
      </c>
      <c r="CX591" s="437">
        <f t="shared" si="2881"/>
        <v>0</v>
      </c>
      <c r="CY591" s="437">
        <f t="shared" si="2922"/>
        <v>0</v>
      </c>
      <c r="CZ591" s="437">
        <f t="shared" si="2910"/>
        <v>0</v>
      </c>
      <c r="DA591" s="437">
        <f t="shared" si="2796"/>
        <v>0</v>
      </c>
      <c r="DB591" s="437">
        <f t="shared" si="2933"/>
        <v>1</v>
      </c>
      <c r="DC591" s="437">
        <f>+AA591</f>
        <v>1</v>
      </c>
      <c r="DD591" s="437">
        <f t="shared" si="2838"/>
        <v>1</v>
      </c>
      <c r="DE591" s="437">
        <f t="shared" si="2775"/>
        <v>2</v>
      </c>
      <c r="DF591" s="437">
        <f t="shared" si="2826"/>
        <v>3</v>
      </c>
      <c r="DG591" s="496">
        <f t="shared" si="2911"/>
        <v>3</v>
      </c>
      <c r="DH591" s="496">
        <f t="shared" si="2776"/>
        <v>0</v>
      </c>
      <c r="DI591" s="496">
        <f t="shared" si="2912"/>
        <v>0</v>
      </c>
      <c r="DJ591" s="496">
        <f t="shared" si="2882"/>
        <v>0</v>
      </c>
      <c r="DK591" s="437">
        <f t="shared" si="2879"/>
        <v>0</v>
      </c>
      <c r="DL591" s="633"/>
      <c r="DM591" s="633"/>
      <c r="DO591" s="447" t="e">
        <f t="shared" si="2777"/>
        <v>#VALUE!</v>
      </c>
      <c r="DP591" s="447" t="e">
        <f t="shared" si="2778"/>
        <v>#VALUE!</v>
      </c>
      <c r="DQ591" s="447" t="e">
        <f t="shared" si="2779"/>
        <v>#VALUE!</v>
      </c>
      <c r="DR591" s="447" t="e">
        <f t="shared" si="2780"/>
        <v>#VALUE!</v>
      </c>
      <c r="DS591" s="447" t="e">
        <f t="shared" si="2781"/>
        <v>#VALUE!</v>
      </c>
      <c r="DT591" s="447" t="e">
        <f t="shared" si="2782"/>
        <v>#VALUE!</v>
      </c>
      <c r="DU591" s="447" t="e">
        <f t="shared" si="2783"/>
        <v>#VALUE!</v>
      </c>
      <c r="DV591" s="447" t="e">
        <f t="shared" si="2784"/>
        <v>#VALUE!</v>
      </c>
      <c r="DW591" s="447" t="e">
        <f t="shared" si="2785"/>
        <v>#VALUE!</v>
      </c>
      <c r="DX591" s="447" t="e">
        <f t="shared" si="2786"/>
        <v>#VALUE!</v>
      </c>
      <c r="DY591" s="447" t="e">
        <f t="shared" si="2787"/>
        <v>#REF!</v>
      </c>
      <c r="DZ591" s="447" t="e">
        <f t="shared" si="2788"/>
        <v>#VALUE!</v>
      </c>
      <c r="EA591" s="447" t="e">
        <f t="shared" si="2789"/>
        <v>#VALUE!</v>
      </c>
      <c r="EB591" s="447" t="e">
        <f t="shared" si="2790"/>
        <v>#VALUE!</v>
      </c>
      <c r="EC591" s="447" t="e">
        <f t="shared" si="2791"/>
        <v>#VALUE!</v>
      </c>
      <c r="ED591" s="447" t="e">
        <f t="shared" si="2792"/>
        <v>#VALUE!</v>
      </c>
      <c r="EE591" s="240" t="e">
        <f t="shared" si="2793"/>
        <v>#VALUE!</v>
      </c>
    </row>
    <row r="592" spans="1:135" ht="16.5">
      <c r="A592" s="51" t="s">
        <v>1227</v>
      </c>
      <c r="B592" s="216" t="s">
        <v>31</v>
      </c>
      <c r="D592" s="216" t="s">
        <v>256</v>
      </c>
      <c r="E592" s="216" t="s">
        <v>1042</v>
      </c>
      <c r="F592" s="216" t="s">
        <v>1101</v>
      </c>
      <c r="G592" s="411" t="s">
        <v>185</v>
      </c>
      <c r="H592" s="10">
        <v>0</v>
      </c>
      <c r="I592" s="10">
        <v>0</v>
      </c>
      <c r="J592" s="529">
        <v>0</v>
      </c>
      <c r="K592" s="530" t="s">
        <v>1823</v>
      </c>
      <c r="L592" s="10">
        <v>0</v>
      </c>
      <c r="M592" s="10">
        <v>0</v>
      </c>
      <c r="N592" s="529">
        <f t="shared" si="2959"/>
        <v>0</v>
      </c>
      <c r="O592" s="530" t="s">
        <v>1823</v>
      </c>
      <c r="P592" s="239">
        <f t="shared" si="2960"/>
        <v>0</v>
      </c>
      <c r="Q592" s="242" t="s">
        <v>1823</v>
      </c>
      <c r="R592" s="10">
        <v>0</v>
      </c>
      <c r="S592" s="10">
        <v>0</v>
      </c>
      <c r="T592" s="241">
        <f t="shared" si="2923"/>
        <v>0</v>
      </c>
      <c r="U592" s="242" t="s">
        <v>1823</v>
      </c>
      <c r="V592" s="225">
        <v>0</v>
      </c>
      <c r="W592" s="227">
        <v>0</v>
      </c>
      <c r="X592" s="226">
        <v>2</v>
      </c>
      <c r="Y592" s="227">
        <v>0</v>
      </c>
      <c r="Z592" s="560">
        <f>+X592</f>
        <v>2</v>
      </c>
      <c r="AA592" s="559" t="s">
        <v>1823</v>
      </c>
      <c r="AB592" s="225">
        <v>1</v>
      </c>
      <c r="AC592" s="227">
        <v>0</v>
      </c>
      <c r="AD592" s="263">
        <v>0</v>
      </c>
      <c r="AE592" s="264">
        <v>0</v>
      </c>
      <c r="AF592" s="241">
        <f t="shared" si="2937"/>
        <v>0</v>
      </c>
      <c r="AG592" s="242" t="s">
        <v>1823</v>
      </c>
      <c r="AH592" s="263">
        <v>0</v>
      </c>
      <c r="AI592" s="264">
        <v>0</v>
      </c>
      <c r="AJ592" s="246"/>
      <c r="AK592" s="225">
        <v>0</v>
      </c>
      <c r="AL592" s="227">
        <v>0</v>
      </c>
      <c r="AM592" s="225">
        <v>1</v>
      </c>
      <c r="AN592" s="227">
        <v>0</v>
      </c>
      <c r="AO592" s="226">
        <v>1</v>
      </c>
      <c r="AP592" s="227">
        <v>0</v>
      </c>
      <c r="AQ592" s="229">
        <v>0</v>
      </c>
      <c r="AR592" s="230">
        <v>0</v>
      </c>
      <c r="AS592" s="241">
        <f>+AU592</f>
        <v>0</v>
      </c>
      <c r="AT592" s="259" t="s">
        <v>1823</v>
      </c>
      <c r="AU592" s="229">
        <v>0</v>
      </c>
      <c r="AV592" s="230">
        <v>0</v>
      </c>
      <c r="AW592" s="241">
        <f t="shared" ref="AW592" si="2971">+AY592</f>
        <v>0</v>
      </c>
      <c r="AX592" s="242" t="s">
        <v>1823</v>
      </c>
      <c r="AY592" s="241">
        <f t="shared" ref="AY592" si="2972">+BA592</f>
        <v>0</v>
      </c>
      <c r="AZ592" s="242" t="s">
        <v>1823</v>
      </c>
      <c r="BA592" s="241">
        <f t="shared" ref="BA592" si="2973">+BC592</f>
        <v>0</v>
      </c>
      <c r="BB592" s="242" t="s">
        <v>1823</v>
      </c>
      <c r="BC592" s="241">
        <f t="shared" ref="BC592" si="2974">+BE592</f>
        <v>0</v>
      </c>
      <c r="BD592" s="242" t="s">
        <v>1823</v>
      </c>
      <c r="BE592" s="241">
        <f t="shared" ref="BE592" si="2975">+BG592</f>
        <v>0</v>
      </c>
      <c r="BF592" s="242" t="s">
        <v>1823</v>
      </c>
      <c r="BG592" s="241">
        <f t="shared" ref="BG592" si="2976">+BI592</f>
        <v>0</v>
      </c>
      <c r="BH592" s="242" t="s">
        <v>1823</v>
      </c>
      <c r="BI592" s="241">
        <f t="shared" ref="BI592" si="2977">+BK592</f>
        <v>0</v>
      </c>
      <c r="BJ592" s="242" t="s">
        <v>1823</v>
      </c>
      <c r="BK592" s="241">
        <f t="shared" ref="BK592" si="2978">+BM592</f>
        <v>0</v>
      </c>
      <c r="BL592" s="242" t="s">
        <v>1823</v>
      </c>
      <c r="BM592" s="241">
        <f t="shared" ref="BM592" si="2979">+BO592</f>
        <v>0</v>
      </c>
      <c r="BN592" s="242" t="s">
        <v>1823</v>
      </c>
      <c r="BO592" s="247"/>
      <c r="BP592" s="248"/>
      <c r="BQ592" s="249"/>
      <c r="BR592" s="248"/>
      <c r="BS592" s="249"/>
      <c r="BT592" s="248"/>
      <c r="BU592" s="249"/>
      <c r="BV592" s="248"/>
      <c r="BW592" s="249"/>
      <c r="BX592" s="248"/>
      <c r="BY592" s="249"/>
      <c r="BZ592" s="248"/>
      <c r="CA592" s="249"/>
      <c r="CB592" s="236" t="s">
        <v>85</v>
      </c>
      <c r="CE592" s="226"/>
      <c r="CF592" s="227"/>
      <c r="CT592" s="437">
        <f t="shared" si="2824"/>
        <v>0</v>
      </c>
      <c r="CU592" s="437">
        <f t="shared" si="2860"/>
        <v>0</v>
      </c>
      <c r="CV592" s="437">
        <f t="shared" si="2850"/>
        <v>0</v>
      </c>
      <c r="CW592" s="437">
        <f t="shared" si="2880"/>
        <v>0</v>
      </c>
      <c r="CX592" s="437">
        <f t="shared" si="2881"/>
        <v>0</v>
      </c>
      <c r="CY592" s="437">
        <f t="shared" si="2922"/>
        <v>0</v>
      </c>
      <c r="CZ592" s="437">
        <f t="shared" si="2910"/>
        <v>0</v>
      </c>
      <c r="DA592" s="437">
        <f t="shared" si="2796"/>
        <v>0</v>
      </c>
      <c r="DB592" s="437">
        <f t="shared" si="2933"/>
        <v>2</v>
      </c>
      <c r="DC592" s="437">
        <f t="shared" ref="DC592:DC603" si="2980">IF(AA592="nd",+Z592,+Z592+AA592)</f>
        <v>2</v>
      </c>
      <c r="DD592" s="437">
        <f t="shared" si="2838"/>
        <v>1</v>
      </c>
      <c r="DE592" s="437">
        <f t="shared" si="2775"/>
        <v>0</v>
      </c>
      <c r="DF592" s="437">
        <f t="shared" si="2826"/>
        <v>0</v>
      </c>
      <c r="DG592" s="496">
        <f t="shared" si="2911"/>
        <v>0</v>
      </c>
      <c r="DH592" s="496">
        <f t="shared" si="2776"/>
        <v>0</v>
      </c>
      <c r="DI592" s="496">
        <f t="shared" si="2912"/>
        <v>1</v>
      </c>
      <c r="DJ592" s="496">
        <f t="shared" si="2882"/>
        <v>1</v>
      </c>
      <c r="DK592" s="437">
        <f t="shared" si="2879"/>
        <v>0</v>
      </c>
      <c r="DL592" s="633"/>
      <c r="DM592" s="633"/>
      <c r="DO592" s="447" t="e">
        <f t="shared" si="2777"/>
        <v>#VALUE!</v>
      </c>
      <c r="DP592" s="447" t="e">
        <f t="shared" si="2778"/>
        <v>#VALUE!</v>
      </c>
      <c r="DQ592" s="447" t="e">
        <f t="shared" si="2779"/>
        <v>#VALUE!</v>
      </c>
      <c r="DR592" s="447" t="e">
        <f t="shared" si="2780"/>
        <v>#VALUE!</v>
      </c>
      <c r="DS592" s="447" t="e">
        <f t="shared" si="2781"/>
        <v>#VALUE!</v>
      </c>
      <c r="DT592" s="447" t="e">
        <f t="shared" si="2782"/>
        <v>#VALUE!</v>
      </c>
      <c r="DU592" s="447" t="e">
        <f t="shared" si="2783"/>
        <v>#VALUE!</v>
      </c>
      <c r="DV592" s="447" t="e">
        <f t="shared" si="2784"/>
        <v>#VALUE!</v>
      </c>
      <c r="DW592" s="447" t="e">
        <f t="shared" si="2785"/>
        <v>#VALUE!</v>
      </c>
      <c r="DX592" s="447" t="e">
        <f t="shared" si="2786"/>
        <v>#VALUE!</v>
      </c>
      <c r="DY592" s="447" t="e">
        <f t="shared" si="2787"/>
        <v>#REF!</v>
      </c>
      <c r="DZ592" s="447" t="e">
        <f t="shared" si="2788"/>
        <v>#VALUE!</v>
      </c>
      <c r="EA592" s="447" t="e">
        <f t="shared" si="2789"/>
        <v>#VALUE!</v>
      </c>
      <c r="EB592" s="447" t="e">
        <f t="shared" si="2790"/>
        <v>#VALUE!</v>
      </c>
      <c r="EC592" s="447" t="e">
        <f t="shared" si="2791"/>
        <v>#VALUE!</v>
      </c>
      <c r="ED592" s="447" t="e">
        <f t="shared" si="2792"/>
        <v>#VALUE!</v>
      </c>
      <c r="EE592" s="240" t="e">
        <f t="shared" si="2793"/>
        <v>#VALUE!</v>
      </c>
    </row>
    <row r="593" spans="1:135" ht="16.5">
      <c r="A593" s="51" t="s">
        <v>1227</v>
      </c>
      <c r="B593" s="216" t="s">
        <v>31</v>
      </c>
      <c r="D593" s="216" t="s">
        <v>256</v>
      </c>
      <c r="E593" s="216" t="s">
        <v>1042</v>
      </c>
      <c r="F593" s="51" t="s">
        <v>1101</v>
      </c>
      <c r="G593" s="411" t="s">
        <v>1438</v>
      </c>
      <c r="H593" s="10">
        <v>0</v>
      </c>
      <c r="I593" s="10">
        <v>0</v>
      </c>
      <c r="J593" s="529">
        <v>0</v>
      </c>
      <c r="K593" s="530" t="s">
        <v>1823</v>
      </c>
      <c r="L593" s="10">
        <v>0</v>
      </c>
      <c r="M593" s="10">
        <v>0</v>
      </c>
      <c r="N593" s="529">
        <f t="shared" ref="N593" si="2981">+L593</f>
        <v>0</v>
      </c>
      <c r="O593" s="530" t="s">
        <v>1823</v>
      </c>
      <c r="P593" s="239">
        <f t="shared" ref="P593" si="2982">+N593</f>
        <v>0</v>
      </c>
      <c r="Q593" s="242" t="s">
        <v>1823</v>
      </c>
      <c r="R593" s="10">
        <v>0</v>
      </c>
      <c r="S593" s="10">
        <v>0</v>
      </c>
      <c r="T593" s="241">
        <f t="shared" si="2923"/>
        <v>0</v>
      </c>
      <c r="U593" s="242" t="s">
        <v>1823</v>
      </c>
      <c r="V593" s="225">
        <v>0</v>
      </c>
      <c r="W593" s="227">
        <v>0</v>
      </c>
      <c r="X593" s="226">
        <v>0</v>
      </c>
      <c r="Y593" s="227">
        <v>0</v>
      </c>
      <c r="Z593" s="241">
        <f>+AB593</f>
        <v>0</v>
      </c>
      <c r="AA593" s="242" t="s">
        <v>1823</v>
      </c>
      <c r="AB593" s="225">
        <v>0</v>
      </c>
      <c r="AC593" s="227">
        <v>0</v>
      </c>
      <c r="AD593" s="263">
        <v>0</v>
      </c>
      <c r="AE593" s="264">
        <v>0</v>
      </c>
      <c r="AF593" s="241">
        <f t="shared" si="2937"/>
        <v>0</v>
      </c>
      <c r="AG593" s="242" t="s">
        <v>1823</v>
      </c>
      <c r="AH593" s="263">
        <v>0</v>
      </c>
      <c r="AI593" s="264">
        <v>0</v>
      </c>
      <c r="AJ593" s="246"/>
      <c r="AK593" s="225">
        <v>0</v>
      </c>
      <c r="AL593" s="227">
        <v>0</v>
      </c>
      <c r="AM593" s="225">
        <v>0</v>
      </c>
      <c r="AN593" s="227">
        <v>0</v>
      </c>
      <c r="AO593" s="226">
        <v>0</v>
      </c>
      <c r="AP593" s="227">
        <v>0</v>
      </c>
      <c r="AQ593" s="229">
        <v>0</v>
      </c>
      <c r="AR593" s="230">
        <v>0</v>
      </c>
      <c r="AS593" s="241">
        <v>0</v>
      </c>
      <c r="AT593" s="242" t="s">
        <v>1823</v>
      </c>
      <c r="AU593" s="229">
        <v>0</v>
      </c>
      <c r="AV593" s="230">
        <v>0</v>
      </c>
      <c r="AW593" s="241">
        <f t="shared" ref="AW593" si="2983">+AY593</f>
        <v>0</v>
      </c>
      <c r="AX593" s="242" t="s">
        <v>1823</v>
      </c>
      <c r="AY593" s="241">
        <f t="shared" ref="AY593" si="2984">+BA593</f>
        <v>0</v>
      </c>
      <c r="AZ593" s="242" t="s">
        <v>1823</v>
      </c>
      <c r="BA593" s="241">
        <f t="shared" ref="BA593" si="2985">+BC593</f>
        <v>0</v>
      </c>
      <c r="BB593" s="242" t="s">
        <v>1823</v>
      </c>
      <c r="BC593" s="241">
        <f t="shared" ref="BC593" si="2986">+BE593</f>
        <v>0</v>
      </c>
      <c r="BD593" s="242" t="s">
        <v>1823</v>
      </c>
      <c r="BE593" s="241">
        <f t="shared" ref="BE593" si="2987">+BG593</f>
        <v>0</v>
      </c>
      <c r="BF593" s="242" t="s">
        <v>1823</v>
      </c>
      <c r="BG593" s="241">
        <f t="shared" ref="BG593" si="2988">+BI593</f>
        <v>0</v>
      </c>
      <c r="BH593" s="242" t="s">
        <v>1823</v>
      </c>
      <c r="BI593" s="241">
        <f t="shared" ref="BI593" si="2989">+BK593</f>
        <v>0</v>
      </c>
      <c r="BJ593" s="242" t="s">
        <v>1823</v>
      </c>
      <c r="BK593" s="241">
        <f t="shared" ref="BK593" si="2990">+BM593</f>
        <v>0</v>
      </c>
      <c r="BL593" s="242" t="s">
        <v>1823</v>
      </c>
      <c r="BM593" s="241">
        <f t="shared" ref="BM593" si="2991">+BO593</f>
        <v>0</v>
      </c>
      <c r="BN593" s="242" t="s">
        <v>1823</v>
      </c>
      <c r="BO593" s="247"/>
      <c r="BP593" s="248"/>
      <c r="BQ593" s="249"/>
      <c r="BR593" s="248"/>
      <c r="BS593" s="249"/>
      <c r="BT593" s="248"/>
      <c r="BU593" s="249"/>
      <c r="BV593" s="248"/>
      <c r="BW593" s="249"/>
      <c r="BX593" s="248"/>
      <c r="BY593" s="249"/>
      <c r="BZ593" s="248"/>
      <c r="CA593" s="249"/>
      <c r="CB593" s="236" t="s">
        <v>82</v>
      </c>
      <c r="CC593" s="216" t="s">
        <v>649</v>
      </c>
      <c r="CE593" s="226"/>
      <c r="CF593" s="226"/>
      <c r="CT593" s="437">
        <f t="shared" si="2824"/>
        <v>0</v>
      </c>
      <c r="CU593" s="437">
        <f t="shared" si="2860"/>
        <v>0</v>
      </c>
      <c r="CV593" s="437">
        <f t="shared" si="2850"/>
        <v>0</v>
      </c>
      <c r="CW593" s="437">
        <f t="shared" si="2880"/>
        <v>0</v>
      </c>
      <c r="CX593" s="437">
        <f t="shared" si="2881"/>
        <v>0</v>
      </c>
      <c r="CY593" s="437">
        <f t="shared" si="2922"/>
        <v>0</v>
      </c>
      <c r="CZ593" s="437">
        <f t="shared" si="2910"/>
        <v>0</v>
      </c>
      <c r="DA593" s="437">
        <f t="shared" si="2796"/>
        <v>0</v>
      </c>
      <c r="DB593" s="437">
        <f t="shared" si="2933"/>
        <v>0</v>
      </c>
      <c r="DC593" s="437">
        <f t="shared" si="2980"/>
        <v>0</v>
      </c>
      <c r="DD593" s="437">
        <f t="shared" si="2838"/>
        <v>0</v>
      </c>
      <c r="DE593" s="437">
        <f t="shared" si="2775"/>
        <v>0</v>
      </c>
      <c r="DF593" s="437">
        <f t="shared" si="2826"/>
        <v>0</v>
      </c>
      <c r="DG593" s="496">
        <f t="shared" si="2911"/>
        <v>0</v>
      </c>
      <c r="DH593" s="496">
        <f t="shared" si="2776"/>
        <v>0</v>
      </c>
      <c r="DI593" s="496">
        <f t="shared" si="2912"/>
        <v>0</v>
      </c>
      <c r="DJ593" s="496">
        <f t="shared" si="2882"/>
        <v>0</v>
      </c>
      <c r="DK593" s="437">
        <f t="shared" si="2879"/>
        <v>0</v>
      </c>
      <c r="DL593" s="633"/>
      <c r="DM593" s="633"/>
      <c r="DO593" s="447" t="e">
        <f t="shared" si="2777"/>
        <v>#VALUE!</v>
      </c>
      <c r="DP593" s="447" t="e">
        <f t="shared" si="2778"/>
        <v>#VALUE!</v>
      </c>
      <c r="DQ593" s="447" t="e">
        <f t="shared" si="2779"/>
        <v>#VALUE!</v>
      </c>
      <c r="DR593" s="447" t="e">
        <f t="shared" si="2780"/>
        <v>#VALUE!</v>
      </c>
      <c r="DS593" s="447" t="e">
        <f t="shared" si="2781"/>
        <v>#VALUE!</v>
      </c>
      <c r="DT593" s="447" t="e">
        <f t="shared" si="2782"/>
        <v>#VALUE!</v>
      </c>
      <c r="DU593" s="447" t="e">
        <f t="shared" si="2783"/>
        <v>#VALUE!</v>
      </c>
      <c r="DV593" s="447" t="e">
        <f t="shared" si="2784"/>
        <v>#VALUE!</v>
      </c>
      <c r="DW593" s="447" t="e">
        <f t="shared" si="2785"/>
        <v>#VALUE!</v>
      </c>
      <c r="DX593" s="447" t="e">
        <f t="shared" si="2786"/>
        <v>#VALUE!</v>
      </c>
      <c r="DY593" s="447" t="e">
        <f t="shared" si="2787"/>
        <v>#REF!</v>
      </c>
      <c r="DZ593" s="447" t="e">
        <f t="shared" si="2788"/>
        <v>#VALUE!</v>
      </c>
      <c r="EA593" s="447" t="e">
        <f t="shared" si="2789"/>
        <v>#VALUE!</v>
      </c>
      <c r="EB593" s="447" t="e">
        <f t="shared" si="2790"/>
        <v>#VALUE!</v>
      </c>
      <c r="EC593" s="447" t="e">
        <f t="shared" si="2791"/>
        <v>#VALUE!</v>
      </c>
      <c r="ED593" s="447" t="e">
        <f t="shared" si="2792"/>
        <v>#VALUE!</v>
      </c>
      <c r="EE593" s="240" t="e">
        <f t="shared" si="2793"/>
        <v>#VALUE!</v>
      </c>
    </row>
    <row r="594" spans="1:135" ht="16.5">
      <c r="A594" s="51" t="s">
        <v>1227</v>
      </c>
      <c r="B594" s="216" t="s">
        <v>31</v>
      </c>
      <c r="D594" s="216" t="s">
        <v>256</v>
      </c>
      <c r="E594" s="216" t="s">
        <v>1042</v>
      </c>
      <c r="F594" s="216" t="s">
        <v>1101</v>
      </c>
      <c r="G594" s="411" t="s">
        <v>1439</v>
      </c>
      <c r="H594" s="10">
        <v>0</v>
      </c>
      <c r="I594" s="10">
        <v>0</v>
      </c>
      <c r="J594" s="529">
        <v>0</v>
      </c>
      <c r="K594" s="530" t="s">
        <v>1823</v>
      </c>
      <c r="L594" s="10">
        <v>0</v>
      </c>
      <c r="M594" s="10">
        <v>0</v>
      </c>
      <c r="N594" s="529">
        <f t="shared" ref="N594" si="2992">+L594</f>
        <v>0</v>
      </c>
      <c r="O594" s="530" t="s">
        <v>1823</v>
      </c>
      <c r="P594" s="239">
        <f t="shared" ref="P594" si="2993">+N594</f>
        <v>0</v>
      </c>
      <c r="Q594" s="242" t="s">
        <v>1823</v>
      </c>
      <c r="R594" s="10">
        <v>0</v>
      </c>
      <c r="S594" s="10">
        <v>0</v>
      </c>
      <c r="T594" s="241">
        <f t="shared" si="2923"/>
        <v>0</v>
      </c>
      <c r="U594" s="242" t="s">
        <v>1823</v>
      </c>
      <c r="V594" s="225">
        <v>0</v>
      </c>
      <c r="W594" s="227">
        <v>0</v>
      </c>
      <c r="X594" s="226">
        <v>0</v>
      </c>
      <c r="Y594" s="227">
        <v>0</v>
      </c>
      <c r="Z594" s="241">
        <f>+AB594</f>
        <v>0</v>
      </c>
      <c r="AA594" s="242" t="s">
        <v>1823</v>
      </c>
      <c r="AB594" s="225">
        <v>0</v>
      </c>
      <c r="AC594" s="227">
        <v>0</v>
      </c>
      <c r="AD594" s="263">
        <v>0</v>
      </c>
      <c r="AE594" s="264">
        <v>0</v>
      </c>
      <c r="AF594" s="241">
        <f t="shared" si="2937"/>
        <v>0</v>
      </c>
      <c r="AG594" s="242" t="s">
        <v>1823</v>
      </c>
      <c r="AH594" s="263">
        <v>0</v>
      </c>
      <c r="AI594" s="264">
        <v>0</v>
      </c>
      <c r="AJ594" s="246"/>
      <c r="AK594" s="225">
        <v>0</v>
      </c>
      <c r="AL594" s="227">
        <v>0</v>
      </c>
      <c r="AM594" s="225">
        <v>0</v>
      </c>
      <c r="AN594" s="227">
        <v>0</v>
      </c>
      <c r="AO594" s="226">
        <v>0</v>
      </c>
      <c r="AP594" s="227">
        <v>0</v>
      </c>
      <c r="AQ594" s="229">
        <v>0</v>
      </c>
      <c r="AR594" s="230">
        <v>0</v>
      </c>
      <c r="AS594" s="241">
        <v>0</v>
      </c>
      <c r="AT594" s="242" t="s">
        <v>1823</v>
      </c>
      <c r="AU594" s="229">
        <v>0</v>
      </c>
      <c r="AV594" s="230">
        <v>0</v>
      </c>
      <c r="AW594" s="241">
        <f t="shared" ref="AW594" si="2994">+AY594</f>
        <v>0</v>
      </c>
      <c r="AX594" s="242" t="s">
        <v>1823</v>
      </c>
      <c r="AY594" s="241">
        <f t="shared" ref="AY594" si="2995">+BA594</f>
        <v>0</v>
      </c>
      <c r="AZ594" s="242" t="s">
        <v>1823</v>
      </c>
      <c r="BA594" s="241">
        <f t="shared" ref="BA594" si="2996">+BC594</f>
        <v>0</v>
      </c>
      <c r="BB594" s="242" t="s">
        <v>1823</v>
      </c>
      <c r="BC594" s="241">
        <f t="shared" ref="BC594" si="2997">+BE594</f>
        <v>0</v>
      </c>
      <c r="BD594" s="242" t="s">
        <v>1823</v>
      </c>
      <c r="BE594" s="241">
        <f t="shared" ref="BE594" si="2998">+BG594</f>
        <v>0</v>
      </c>
      <c r="BF594" s="242" t="s">
        <v>1823</v>
      </c>
      <c r="BG594" s="241">
        <f t="shared" ref="BG594" si="2999">+BI594</f>
        <v>0</v>
      </c>
      <c r="BH594" s="242" t="s">
        <v>1823</v>
      </c>
      <c r="BI594" s="241">
        <f t="shared" ref="BI594" si="3000">+BK594</f>
        <v>0</v>
      </c>
      <c r="BJ594" s="242" t="s">
        <v>1823</v>
      </c>
      <c r="BK594" s="241">
        <f t="shared" ref="BK594" si="3001">+BM594</f>
        <v>0</v>
      </c>
      <c r="BL594" s="242" t="s">
        <v>1823</v>
      </c>
      <c r="BM594" s="241">
        <f t="shared" ref="BM594" si="3002">+BO594</f>
        <v>0</v>
      </c>
      <c r="BN594" s="242" t="s">
        <v>1823</v>
      </c>
      <c r="BO594" s="247"/>
      <c r="BP594" s="248"/>
      <c r="BQ594" s="249"/>
      <c r="BR594" s="248"/>
      <c r="BS594" s="249"/>
      <c r="BT594" s="248"/>
      <c r="BU594" s="249"/>
      <c r="BV594" s="248"/>
      <c r="BW594" s="249"/>
      <c r="BX594" s="248"/>
      <c r="BY594" s="249"/>
      <c r="BZ594" s="248"/>
      <c r="CA594" s="249"/>
      <c r="CB594" s="250" t="s">
        <v>263</v>
      </c>
      <c r="CC594" s="237" t="s">
        <v>731</v>
      </c>
      <c r="CE594" s="226"/>
      <c r="CF594" s="226"/>
      <c r="CT594" s="437">
        <f t="shared" si="2824"/>
        <v>0</v>
      </c>
      <c r="CU594" s="437">
        <f t="shared" si="2860"/>
        <v>0</v>
      </c>
      <c r="CV594" s="437">
        <f t="shared" si="2850"/>
        <v>0</v>
      </c>
      <c r="CW594" s="437">
        <f t="shared" si="2880"/>
        <v>0</v>
      </c>
      <c r="CX594" s="437">
        <f t="shared" si="2881"/>
        <v>0</v>
      </c>
      <c r="CY594" s="437">
        <f t="shared" si="2922"/>
        <v>0</v>
      </c>
      <c r="CZ594" s="437">
        <f t="shared" si="2910"/>
        <v>0</v>
      </c>
      <c r="DA594" s="437">
        <f t="shared" si="2796"/>
        <v>0</v>
      </c>
      <c r="DB594" s="437">
        <f t="shared" si="2933"/>
        <v>0</v>
      </c>
      <c r="DC594" s="437">
        <f t="shared" si="2980"/>
        <v>0</v>
      </c>
      <c r="DD594" s="437">
        <f t="shared" si="2838"/>
        <v>0</v>
      </c>
      <c r="DE594" s="437">
        <f t="shared" si="2775"/>
        <v>0</v>
      </c>
      <c r="DF594" s="437">
        <f t="shared" si="2826"/>
        <v>0</v>
      </c>
      <c r="DG594" s="496">
        <f t="shared" si="2911"/>
        <v>0</v>
      </c>
      <c r="DH594" s="496">
        <f t="shared" si="2776"/>
        <v>0</v>
      </c>
      <c r="DI594" s="496">
        <f t="shared" si="2912"/>
        <v>0</v>
      </c>
      <c r="DJ594" s="496">
        <f t="shared" si="2882"/>
        <v>0</v>
      </c>
      <c r="DK594" s="437">
        <f t="shared" si="2879"/>
        <v>0</v>
      </c>
      <c r="DL594" s="633"/>
      <c r="DM594" s="633"/>
      <c r="DO594" s="447" t="e">
        <f t="shared" si="2777"/>
        <v>#VALUE!</v>
      </c>
      <c r="DP594" s="447" t="e">
        <f t="shared" si="2778"/>
        <v>#VALUE!</v>
      </c>
      <c r="DQ594" s="447" t="e">
        <f t="shared" si="2779"/>
        <v>#VALUE!</v>
      </c>
      <c r="DR594" s="447" t="e">
        <f t="shared" si="2780"/>
        <v>#VALUE!</v>
      </c>
      <c r="DS594" s="447" t="e">
        <f t="shared" si="2781"/>
        <v>#VALUE!</v>
      </c>
      <c r="DT594" s="447" t="e">
        <f t="shared" si="2782"/>
        <v>#VALUE!</v>
      </c>
      <c r="DU594" s="447" t="e">
        <f t="shared" si="2783"/>
        <v>#VALUE!</v>
      </c>
      <c r="DV594" s="447" t="e">
        <f t="shared" si="2784"/>
        <v>#VALUE!</v>
      </c>
      <c r="DW594" s="447" t="e">
        <f t="shared" si="2785"/>
        <v>#VALUE!</v>
      </c>
      <c r="DX594" s="447" t="e">
        <f t="shared" si="2786"/>
        <v>#VALUE!</v>
      </c>
      <c r="DY594" s="447" t="e">
        <f t="shared" si="2787"/>
        <v>#REF!</v>
      </c>
      <c r="DZ594" s="447" t="e">
        <f t="shared" si="2788"/>
        <v>#VALUE!</v>
      </c>
      <c r="EA594" s="447" t="e">
        <f t="shared" si="2789"/>
        <v>#VALUE!</v>
      </c>
      <c r="EB594" s="447" t="e">
        <f t="shared" si="2790"/>
        <v>#VALUE!</v>
      </c>
      <c r="EC594" s="447" t="e">
        <f t="shared" si="2791"/>
        <v>#VALUE!</v>
      </c>
      <c r="ED594" s="447" t="e">
        <f t="shared" si="2792"/>
        <v>#VALUE!</v>
      </c>
      <c r="EE594" s="240" t="e">
        <f t="shared" si="2793"/>
        <v>#VALUE!</v>
      </c>
    </row>
    <row r="595" spans="1:135" ht="16.5">
      <c r="A595" s="216" t="s">
        <v>1227</v>
      </c>
      <c r="B595" s="216" t="s">
        <v>31</v>
      </c>
      <c r="D595" s="216" t="s">
        <v>256</v>
      </c>
      <c r="E595" s="216" t="s">
        <v>1094</v>
      </c>
      <c r="F595" s="216" t="s">
        <v>1101</v>
      </c>
      <c r="G595" s="411" t="s">
        <v>1699</v>
      </c>
      <c r="H595" s="225">
        <v>0</v>
      </c>
      <c r="I595" s="226">
        <v>0</v>
      </c>
      <c r="J595" s="595">
        <f>+L595</f>
        <v>0</v>
      </c>
      <c r="K595" s="530" t="s">
        <v>1823</v>
      </c>
      <c r="L595" s="226">
        <v>0</v>
      </c>
      <c r="M595" s="226">
        <v>0</v>
      </c>
      <c r="N595" s="595">
        <f>+P595</f>
        <v>0</v>
      </c>
      <c r="O595" s="530" t="s">
        <v>1823</v>
      </c>
      <c r="P595" s="364">
        <f t="shared" ref="P595" si="3003">+R595</f>
        <v>0</v>
      </c>
      <c r="Q595" s="252" t="s">
        <v>1823</v>
      </c>
      <c r="R595" s="225">
        <v>0</v>
      </c>
      <c r="S595" s="227">
        <v>0</v>
      </c>
      <c r="T595" s="364">
        <f>+V595</f>
        <v>0</v>
      </c>
      <c r="U595" s="242" t="s">
        <v>1823</v>
      </c>
      <c r="V595" s="225">
        <v>0</v>
      </c>
      <c r="W595" s="227">
        <v>0</v>
      </c>
      <c r="X595" s="364">
        <f t="shared" ref="X595" si="3004">+V595</f>
        <v>0</v>
      </c>
      <c r="Y595" s="242" t="s">
        <v>1823</v>
      </c>
      <c r="Z595" s="364">
        <f t="shared" ref="Z595" si="3005">+X595</f>
        <v>0</v>
      </c>
      <c r="AA595" s="242" t="s">
        <v>1823</v>
      </c>
      <c r="AB595" s="225">
        <v>0</v>
      </c>
      <c r="AC595" s="227">
        <v>0</v>
      </c>
      <c r="AD595" s="263">
        <v>0</v>
      </c>
      <c r="AE595" s="264">
        <v>0</v>
      </c>
      <c r="AF595" s="563">
        <f>+AH595</f>
        <v>1</v>
      </c>
      <c r="AG595" s="563">
        <f>+AE595</f>
        <v>0</v>
      </c>
      <c r="AH595" s="560">
        <f>+AK595</f>
        <v>1</v>
      </c>
      <c r="AI595" s="564">
        <f>+AL595</f>
        <v>1</v>
      </c>
      <c r="AJ595" s="246"/>
      <c r="AK595" s="560">
        <f>+AM595</f>
        <v>1</v>
      </c>
      <c r="AL595" s="564">
        <f>+AN595</f>
        <v>1</v>
      </c>
      <c r="AM595" s="225">
        <v>1</v>
      </c>
      <c r="AN595" s="227">
        <v>1</v>
      </c>
      <c r="AO595" s="226">
        <v>0</v>
      </c>
      <c r="AP595" s="227">
        <v>0</v>
      </c>
      <c r="AQ595" s="229">
        <v>0</v>
      </c>
      <c r="AR595" s="230">
        <v>0</v>
      </c>
      <c r="AS595" s="241">
        <v>0</v>
      </c>
      <c r="AT595" s="242" t="s">
        <v>1823</v>
      </c>
      <c r="AU595" s="229">
        <v>0</v>
      </c>
      <c r="AV595" s="230">
        <v>0</v>
      </c>
      <c r="AW595" s="241">
        <f t="shared" ref="AW595" si="3006">+AY595</f>
        <v>0</v>
      </c>
      <c r="AX595" s="242" t="s">
        <v>1823</v>
      </c>
      <c r="AY595" s="241">
        <f t="shared" ref="AY595" si="3007">+BA595</f>
        <v>0</v>
      </c>
      <c r="AZ595" s="242" t="s">
        <v>1823</v>
      </c>
      <c r="BA595" s="241">
        <f t="shared" ref="BA595" si="3008">+BC595</f>
        <v>0</v>
      </c>
      <c r="BB595" s="242" t="s">
        <v>1823</v>
      </c>
      <c r="BC595" s="241">
        <f t="shared" ref="BC595" si="3009">+BE595</f>
        <v>0</v>
      </c>
      <c r="BD595" s="242" t="s">
        <v>1823</v>
      </c>
      <c r="BE595" s="241">
        <f t="shared" ref="BE595" si="3010">+BG595</f>
        <v>0</v>
      </c>
      <c r="BF595" s="242" t="s">
        <v>1823</v>
      </c>
      <c r="BG595" s="241">
        <f t="shared" ref="BG595" si="3011">+BI595</f>
        <v>0</v>
      </c>
      <c r="BH595" s="242" t="s">
        <v>1823</v>
      </c>
      <c r="BI595" s="241">
        <f t="shared" ref="BI595" si="3012">+BK595</f>
        <v>0</v>
      </c>
      <c r="BJ595" s="242" t="s">
        <v>1823</v>
      </c>
      <c r="BK595" s="241">
        <f t="shared" ref="BK595" si="3013">+BM595</f>
        <v>0</v>
      </c>
      <c r="BL595" s="242" t="s">
        <v>1823</v>
      </c>
      <c r="BM595" s="241">
        <f t="shared" ref="BM595" si="3014">+BO595</f>
        <v>0</v>
      </c>
      <c r="BN595" s="242" t="s">
        <v>1823</v>
      </c>
      <c r="BO595" s="247"/>
      <c r="BP595" s="248"/>
      <c r="BQ595" s="249"/>
      <c r="BR595" s="248"/>
      <c r="BS595" s="249"/>
      <c r="BT595" s="248"/>
      <c r="BU595" s="249"/>
      <c r="BV595" s="248"/>
      <c r="BW595" s="249"/>
      <c r="BX595" s="248"/>
      <c r="BY595" s="249"/>
      <c r="BZ595" s="248"/>
      <c r="CA595" s="249"/>
      <c r="CB595" s="236" t="s">
        <v>410</v>
      </c>
      <c r="CE595" s="226"/>
      <c r="CF595" s="226"/>
      <c r="CQ595" s="240">
        <f>MAX(H595:AI595)</f>
        <v>1</v>
      </c>
      <c r="CT595" s="437">
        <f t="shared" si="2824"/>
        <v>0</v>
      </c>
      <c r="CU595" s="437">
        <f t="shared" si="2860"/>
        <v>0</v>
      </c>
      <c r="CV595" s="437">
        <f t="shared" si="2850"/>
        <v>0</v>
      </c>
      <c r="CW595" s="437">
        <f t="shared" si="2880"/>
        <v>0</v>
      </c>
      <c r="CX595" s="437">
        <f t="shared" si="2881"/>
        <v>0</v>
      </c>
      <c r="CY595" s="437">
        <f t="shared" si="2922"/>
        <v>0</v>
      </c>
      <c r="CZ595" s="437">
        <f t="shared" si="2910"/>
        <v>0</v>
      </c>
      <c r="DA595" s="437">
        <f t="shared" si="2796"/>
        <v>0</v>
      </c>
      <c r="DB595" s="437">
        <f t="shared" si="2933"/>
        <v>0</v>
      </c>
      <c r="DC595" s="437">
        <f t="shared" si="2980"/>
        <v>0</v>
      </c>
      <c r="DD595" s="437">
        <f t="shared" si="2838"/>
        <v>0</v>
      </c>
      <c r="DE595" s="437">
        <f t="shared" si="2775"/>
        <v>0</v>
      </c>
      <c r="DF595" s="437">
        <f t="shared" si="2826"/>
        <v>1</v>
      </c>
      <c r="DG595" s="496">
        <f t="shared" si="2911"/>
        <v>2</v>
      </c>
      <c r="DH595" s="496">
        <f t="shared" si="2776"/>
        <v>2</v>
      </c>
      <c r="DI595" s="496">
        <f t="shared" si="2912"/>
        <v>2</v>
      </c>
      <c r="DJ595" s="496">
        <f t="shared" si="2882"/>
        <v>0</v>
      </c>
      <c r="DK595" s="437">
        <f t="shared" si="2879"/>
        <v>0</v>
      </c>
      <c r="DL595" s="633"/>
      <c r="DM595" s="633"/>
      <c r="DO595" s="447" t="e">
        <f t="shared" si="2777"/>
        <v>#VALUE!</v>
      </c>
      <c r="DP595" s="447" t="e">
        <f t="shared" si="2778"/>
        <v>#VALUE!</v>
      </c>
      <c r="DQ595" s="447" t="e">
        <f t="shared" si="2779"/>
        <v>#VALUE!</v>
      </c>
      <c r="DR595" s="447" t="e">
        <f t="shared" si="2780"/>
        <v>#VALUE!</v>
      </c>
      <c r="DS595" s="447" t="e">
        <f t="shared" si="2781"/>
        <v>#VALUE!</v>
      </c>
      <c r="DT595" s="447" t="e">
        <f t="shared" si="2782"/>
        <v>#VALUE!</v>
      </c>
      <c r="DU595" s="447" t="e">
        <f t="shared" si="2783"/>
        <v>#VALUE!</v>
      </c>
      <c r="DV595" s="447" t="e">
        <f t="shared" si="2784"/>
        <v>#VALUE!</v>
      </c>
      <c r="DW595" s="447" t="e">
        <f t="shared" si="2785"/>
        <v>#VALUE!</v>
      </c>
      <c r="DX595" s="447" t="e">
        <f t="shared" si="2786"/>
        <v>#VALUE!</v>
      </c>
      <c r="DY595" s="447" t="e">
        <f t="shared" si="2787"/>
        <v>#REF!</v>
      </c>
      <c r="DZ595" s="447" t="e">
        <f t="shared" si="2788"/>
        <v>#VALUE!</v>
      </c>
      <c r="EA595" s="447" t="e">
        <f t="shared" si="2789"/>
        <v>#VALUE!</v>
      </c>
      <c r="EB595" s="447" t="e">
        <f t="shared" si="2790"/>
        <v>#VALUE!</v>
      </c>
      <c r="EC595" s="447" t="e">
        <f t="shared" si="2791"/>
        <v>#VALUE!</v>
      </c>
      <c r="ED595" s="447" t="e">
        <f t="shared" si="2792"/>
        <v>#VALUE!</v>
      </c>
      <c r="EE595" s="240" t="e">
        <f t="shared" si="2793"/>
        <v>#VALUE!</v>
      </c>
    </row>
    <row r="596" spans="1:135" ht="16.5">
      <c r="A596" s="216" t="s">
        <v>1227</v>
      </c>
      <c r="B596" s="216" t="s">
        <v>31</v>
      </c>
      <c r="D596" s="216" t="s">
        <v>256</v>
      </c>
      <c r="E596" s="216" t="s">
        <v>1094</v>
      </c>
      <c r="F596" s="216" t="s">
        <v>1101</v>
      </c>
      <c r="G596" s="411" t="s">
        <v>1700</v>
      </c>
      <c r="H596" s="225">
        <v>0</v>
      </c>
      <c r="I596" s="226">
        <v>0</v>
      </c>
      <c r="J596" s="595">
        <f>+L596</f>
        <v>0</v>
      </c>
      <c r="K596" s="530" t="s">
        <v>1823</v>
      </c>
      <c r="L596" s="226">
        <v>0</v>
      </c>
      <c r="M596" s="226">
        <v>0</v>
      </c>
      <c r="N596" s="595">
        <f>+P596</f>
        <v>0</v>
      </c>
      <c r="O596" s="530" t="s">
        <v>1823</v>
      </c>
      <c r="P596" s="364">
        <f t="shared" ref="P596" si="3015">+R596</f>
        <v>0</v>
      </c>
      <c r="Q596" s="252" t="s">
        <v>1823</v>
      </c>
      <c r="R596" s="225">
        <v>0</v>
      </c>
      <c r="S596" s="227">
        <v>0</v>
      </c>
      <c r="T596" s="364">
        <f>+V596</f>
        <v>0</v>
      </c>
      <c r="U596" s="242" t="s">
        <v>1823</v>
      </c>
      <c r="V596" s="225">
        <v>0</v>
      </c>
      <c r="W596" s="227">
        <v>0</v>
      </c>
      <c r="X596" s="364">
        <f t="shared" ref="X596" si="3016">+V596</f>
        <v>0</v>
      </c>
      <c r="Y596" s="242" t="s">
        <v>1823</v>
      </c>
      <c r="Z596" s="364">
        <f t="shared" ref="Z596" si="3017">+X596</f>
        <v>0</v>
      </c>
      <c r="AA596" s="242" t="s">
        <v>1823</v>
      </c>
      <c r="AB596" s="225">
        <v>0</v>
      </c>
      <c r="AC596" s="227">
        <v>0</v>
      </c>
      <c r="AD596" s="263">
        <v>0</v>
      </c>
      <c r="AE596" s="264">
        <v>0</v>
      </c>
      <c r="AF596" s="560">
        <f>+AH596</f>
        <v>1</v>
      </c>
      <c r="AG596" s="559" t="s">
        <v>1823</v>
      </c>
      <c r="AH596" s="560">
        <f>+AK596</f>
        <v>1</v>
      </c>
      <c r="AI596" s="559" t="s">
        <v>1823</v>
      </c>
      <c r="AJ596" s="246"/>
      <c r="AK596" s="560">
        <f>+AM596</f>
        <v>1</v>
      </c>
      <c r="AL596" s="559" t="s">
        <v>1823</v>
      </c>
      <c r="AM596" s="225">
        <v>1</v>
      </c>
      <c r="AN596" s="227">
        <v>0</v>
      </c>
      <c r="AO596" s="226">
        <v>0</v>
      </c>
      <c r="AP596" s="227">
        <v>0</v>
      </c>
      <c r="AQ596" s="229">
        <v>0</v>
      </c>
      <c r="AR596" s="230">
        <v>0</v>
      </c>
      <c r="AS596" s="241">
        <v>0</v>
      </c>
      <c r="AT596" s="242" t="s">
        <v>1823</v>
      </c>
      <c r="AU596" s="229">
        <v>0</v>
      </c>
      <c r="AV596" s="230">
        <v>0</v>
      </c>
      <c r="AW596" s="241">
        <f t="shared" ref="AW596" si="3018">+AY596</f>
        <v>0</v>
      </c>
      <c r="AX596" s="242" t="s">
        <v>1823</v>
      </c>
      <c r="AY596" s="241">
        <f t="shared" ref="AY596" si="3019">+BA596</f>
        <v>0</v>
      </c>
      <c r="AZ596" s="242" t="s">
        <v>1823</v>
      </c>
      <c r="BA596" s="241">
        <f t="shared" ref="BA596" si="3020">+BC596</f>
        <v>0</v>
      </c>
      <c r="BB596" s="242" t="s">
        <v>1823</v>
      </c>
      <c r="BC596" s="241">
        <f t="shared" ref="BC596" si="3021">+BE596</f>
        <v>0</v>
      </c>
      <c r="BD596" s="242" t="s">
        <v>1823</v>
      </c>
      <c r="BE596" s="241">
        <f t="shared" ref="BE596" si="3022">+BG596</f>
        <v>0</v>
      </c>
      <c r="BF596" s="242" t="s">
        <v>1823</v>
      </c>
      <c r="BG596" s="241">
        <f t="shared" ref="BG596" si="3023">+BI596</f>
        <v>0</v>
      </c>
      <c r="BH596" s="242" t="s">
        <v>1823</v>
      </c>
      <c r="BI596" s="241">
        <f t="shared" ref="BI596" si="3024">+BK596</f>
        <v>0</v>
      </c>
      <c r="BJ596" s="242" t="s">
        <v>1823</v>
      </c>
      <c r="BK596" s="241">
        <f t="shared" ref="BK596" si="3025">+BM596</f>
        <v>0</v>
      </c>
      <c r="BL596" s="242" t="s">
        <v>1823</v>
      </c>
      <c r="BM596" s="241">
        <f t="shared" ref="BM596" si="3026">+BO596</f>
        <v>0</v>
      </c>
      <c r="BN596" s="242" t="s">
        <v>1823</v>
      </c>
      <c r="BO596" s="247"/>
      <c r="BP596" s="248"/>
      <c r="BQ596" s="249"/>
      <c r="BR596" s="248"/>
      <c r="BS596" s="249"/>
      <c r="BT596" s="248"/>
      <c r="BU596" s="249"/>
      <c r="BV596" s="248"/>
      <c r="BW596" s="249"/>
      <c r="BX596" s="248"/>
      <c r="BY596" s="249"/>
      <c r="BZ596" s="248"/>
      <c r="CA596" s="249"/>
      <c r="CB596" s="236" t="s">
        <v>410</v>
      </c>
      <c r="CE596" s="226"/>
      <c r="CF596" s="226"/>
      <c r="CQ596" s="240">
        <f>MAX(H596:AI596)</f>
        <v>1</v>
      </c>
      <c r="CT596" s="437">
        <f t="shared" si="2824"/>
        <v>0</v>
      </c>
      <c r="CU596" s="437">
        <f t="shared" si="2860"/>
        <v>0</v>
      </c>
      <c r="CV596" s="437">
        <f t="shared" si="2850"/>
        <v>0</v>
      </c>
      <c r="CW596" s="437">
        <f t="shared" si="2880"/>
        <v>0</v>
      </c>
      <c r="CX596" s="437">
        <f t="shared" si="2881"/>
        <v>0</v>
      </c>
      <c r="CY596" s="437">
        <f t="shared" si="2922"/>
        <v>0</v>
      </c>
      <c r="CZ596" s="437">
        <f t="shared" si="2910"/>
        <v>0</v>
      </c>
      <c r="DA596" s="437">
        <f t="shared" si="2796"/>
        <v>0</v>
      </c>
      <c r="DB596" s="437">
        <f t="shared" si="2933"/>
        <v>0</v>
      </c>
      <c r="DC596" s="437">
        <f t="shared" si="2980"/>
        <v>0</v>
      </c>
      <c r="DD596" s="437">
        <f t="shared" si="2838"/>
        <v>0</v>
      </c>
      <c r="DE596" s="437">
        <f t="shared" si="2775"/>
        <v>0</v>
      </c>
      <c r="DF596" s="437">
        <f t="shared" si="2826"/>
        <v>1</v>
      </c>
      <c r="DG596" s="496">
        <f t="shared" si="2911"/>
        <v>1</v>
      </c>
      <c r="DH596" s="496">
        <f t="shared" si="2776"/>
        <v>1</v>
      </c>
      <c r="DI596" s="496">
        <f t="shared" si="2912"/>
        <v>1</v>
      </c>
      <c r="DJ596" s="496">
        <f t="shared" si="2882"/>
        <v>0</v>
      </c>
      <c r="DK596" s="437">
        <f t="shared" si="2879"/>
        <v>0</v>
      </c>
      <c r="DL596" s="633"/>
      <c r="DM596" s="633"/>
      <c r="DO596" s="447" t="e">
        <f t="shared" si="2777"/>
        <v>#VALUE!</v>
      </c>
      <c r="DP596" s="447" t="e">
        <f t="shared" si="2778"/>
        <v>#VALUE!</v>
      </c>
      <c r="DQ596" s="447" t="e">
        <f t="shared" si="2779"/>
        <v>#VALUE!</v>
      </c>
      <c r="DR596" s="447" t="e">
        <f t="shared" si="2780"/>
        <v>#VALUE!</v>
      </c>
      <c r="DS596" s="447" t="e">
        <f t="shared" si="2781"/>
        <v>#VALUE!</v>
      </c>
      <c r="DT596" s="447" t="e">
        <f t="shared" si="2782"/>
        <v>#VALUE!</v>
      </c>
      <c r="DU596" s="447" t="e">
        <f t="shared" si="2783"/>
        <v>#VALUE!</v>
      </c>
      <c r="DV596" s="447" t="e">
        <f t="shared" si="2784"/>
        <v>#VALUE!</v>
      </c>
      <c r="DW596" s="447" t="e">
        <f t="shared" si="2785"/>
        <v>#VALUE!</v>
      </c>
      <c r="DX596" s="447" t="e">
        <f t="shared" si="2786"/>
        <v>#VALUE!</v>
      </c>
      <c r="DY596" s="447" t="e">
        <f t="shared" si="2787"/>
        <v>#REF!</v>
      </c>
      <c r="DZ596" s="447" t="e">
        <f t="shared" si="2788"/>
        <v>#VALUE!</v>
      </c>
      <c r="EA596" s="447" t="e">
        <f t="shared" si="2789"/>
        <v>#VALUE!</v>
      </c>
      <c r="EB596" s="447" t="e">
        <f t="shared" si="2790"/>
        <v>#VALUE!</v>
      </c>
      <c r="EC596" s="447" t="e">
        <f t="shared" si="2791"/>
        <v>#VALUE!</v>
      </c>
      <c r="ED596" s="447" t="e">
        <f t="shared" si="2792"/>
        <v>#VALUE!</v>
      </c>
      <c r="EE596" s="240" t="e">
        <f t="shared" si="2793"/>
        <v>#VALUE!</v>
      </c>
    </row>
    <row r="597" spans="1:135" ht="16.5">
      <c r="A597" s="51" t="s">
        <v>1227</v>
      </c>
      <c r="B597" s="216" t="s">
        <v>31</v>
      </c>
      <c r="D597" s="222" t="s">
        <v>1069</v>
      </c>
      <c r="E597" s="216" t="s">
        <v>1042</v>
      </c>
      <c r="F597" s="216" t="s">
        <v>1101</v>
      </c>
      <c r="G597" s="411" t="s">
        <v>1440</v>
      </c>
      <c r="H597" s="225">
        <v>0</v>
      </c>
      <c r="I597" s="226">
        <v>0</v>
      </c>
      <c r="J597" s="595">
        <f>+L597</f>
        <v>0</v>
      </c>
      <c r="K597" s="530" t="s">
        <v>1823</v>
      </c>
      <c r="L597" s="226">
        <v>0</v>
      </c>
      <c r="M597" s="226">
        <v>0</v>
      </c>
      <c r="N597" s="560">
        <f>+P597</f>
        <v>1</v>
      </c>
      <c r="O597" s="567">
        <f>+Q597</f>
        <v>1</v>
      </c>
      <c r="P597" s="560">
        <f>+R597</f>
        <v>1</v>
      </c>
      <c r="Q597" s="567">
        <f>+S597</f>
        <v>1</v>
      </c>
      <c r="R597" s="225">
        <v>1</v>
      </c>
      <c r="S597" s="227">
        <v>1</v>
      </c>
      <c r="T597" s="560">
        <f>+R597</f>
        <v>1</v>
      </c>
      <c r="U597" s="567">
        <f>+S597</f>
        <v>1</v>
      </c>
      <c r="V597" s="225">
        <v>0</v>
      </c>
      <c r="W597" s="227">
        <v>0</v>
      </c>
      <c r="X597" s="226">
        <v>1</v>
      </c>
      <c r="Y597" s="227">
        <v>0</v>
      </c>
      <c r="Z597" s="364">
        <f t="shared" ref="Z597" si="3027">+X597</f>
        <v>1</v>
      </c>
      <c r="AA597" s="242" t="s">
        <v>1823</v>
      </c>
      <c r="AB597" s="225">
        <v>1</v>
      </c>
      <c r="AC597" s="227">
        <v>0</v>
      </c>
      <c r="AD597" s="263">
        <v>1</v>
      </c>
      <c r="AE597" s="264">
        <v>0</v>
      </c>
      <c r="AF597" s="560">
        <f>+AD597</f>
        <v>1</v>
      </c>
      <c r="AG597" s="559" t="s">
        <v>1823</v>
      </c>
      <c r="AH597" s="225">
        <v>0</v>
      </c>
      <c r="AI597" s="227">
        <v>0</v>
      </c>
      <c r="AJ597" s="246">
        <v>42013</v>
      </c>
      <c r="AK597" s="241">
        <v>0</v>
      </c>
      <c r="AL597" s="242" t="s">
        <v>1823</v>
      </c>
      <c r="AM597" s="225">
        <v>0</v>
      </c>
      <c r="AN597" s="227">
        <v>0</v>
      </c>
      <c r="AO597" s="226">
        <v>0</v>
      </c>
      <c r="AP597" s="227">
        <v>0</v>
      </c>
      <c r="AQ597" s="229">
        <v>0</v>
      </c>
      <c r="AR597" s="230">
        <v>0</v>
      </c>
      <c r="AS597" s="241">
        <v>0</v>
      </c>
      <c r="AT597" s="242" t="s">
        <v>1823</v>
      </c>
      <c r="AU597" s="229">
        <v>0</v>
      </c>
      <c r="AV597" s="230">
        <v>0</v>
      </c>
      <c r="AW597" s="241">
        <f t="shared" ref="AW597" si="3028">+AY597</f>
        <v>0</v>
      </c>
      <c r="AX597" s="242" t="s">
        <v>1823</v>
      </c>
      <c r="AY597" s="241">
        <f t="shared" ref="AY597" si="3029">+BA597</f>
        <v>0</v>
      </c>
      <c r="AZ597" s="242" t="s">
        <v>1823</v>
      </c>
      <c r="BA597" s="241">
        <f t="shared" ref="BA597" si="3030">+BC597</f>
        <v>0</v>
      </c>
      <c r="BB597" s="242" t="s">
        <v>1823</v>
      </c>
      <c r="BC597" s="241">
        <f t="shared" ref="BC597" si="3031">+BE597</f>
        <v>0</v>
      </c>
      <c r="BD597" s="242" t="s">
        <v>1823</v>
      </c>
      <c r="BE597" s="241">
        <f t="shared" ref="BE597" si="3032">+BG597</f>
        <v>0</v>
      </c>
      <c r="BF597" s="242" t="s">
        <v>1823</v>
      </c>
      <c r="BG597" s="241">
        <f t="shared" ref="BG597" si="3033">+BI597</f>
        <v>0</v>
      </c>
      <c r="BH597" s="242" t="s">
        <v>1823</v>
      </c>
      <c r="BI597" s="241">
        <f t="shared" ref="BI597" si="3034">+BK597</f>
        <v>0</v>
      </c>
      <c r="BJ597" s="242" t="s">
        <v>1823</v>
      </c>
      <c r="BK597" s="241">
        <f t="shared" ref="BK597" si="3035">+BM597</f>
        <v>0</v>
      </c>
      <c r="BL597" s="242" t="s">
        <v>1823</v>
      </c>
      <c r="BM597" s="241">
        <f t="shared" ref="BM597" si="3036">+BO597</f>
        <v>0</v>
      </c>
      <c r="BN597" s="242" t="s">
        <v>1823</v>
      </c>
      <c r="BO597" s="247"/>
      <c r="BP597" s="248"/>
      <c r="BQ597" s="249"/>
      <c r="BR597" s="248"/>
      <c r="BS597" s="249"/>
      <c r="BT597" s="248"/>
      <c r="BU597" s="249"/>
      <c r="BV597" s="248"/>
      <c r="BW597" s="249"/>
      <c r="BX597" s="248"/>
      <c r="BY597" s="249"/>
      <c r="BZ597" s="248"/>
      <c r="CA597" s="249"/>
      <c r="CB597" s="250" t="s">
        <v>263</v>
      </c>
      <c r="CC597" s="237" t="s">
        <v>732</v>
      </c>
      <c r="CE597" s="226"/>
      <c r="CF597" s="226"/>
      <c r="CT597" s="437">
        <f t="shared" si="2824"/>
        <v>0</v>
      </c>
      <c r="CU597" s="437">
        <f t="shared" si="2860"/>
        <v>0</v>
      </c>
      <c r="CV597" s="437">
        <f t="shared" si="2850"/>
        <v>0</v>
      </c>
      <c r="CW597" s="437">
        <f t="shared" si="2880"/>
        <v>2</v>
      </c>
      <c r="CX597" s="437">
        <f t="shared" si="2881"/>
        <v>2</v>
      </c>
      <c r="CY597" s="437">
        <f t="shared" si="2922"/>
        <v>2</v>
      </c>
      <c r="CZ597" s="437">
        <f t="shared" si="2910"/>
        <v>2</v>
      </c>
      <c r="DA597" s="437">
        <f t="shared" si="2796"/>
        <v>0</v>
      </c>
      <c r="DB597" s="437">
        <f t="shared" si="2933"/>
        <v>1</v>
      </c>
      <c r="DC597" s="437">
        <f t="shared" si="2980"/>
        <v>1</v>
      </c>
      <c r="DD597" s="437">
        <f t="shared" si="2838"/>
        <v>1</v>
      </c>
      <c r="DE597" s="437">
        <f t="shared" ref="DE597:DE603" si="3037">IF(AE597="nd",+AD597,+AD597+AE597)</f>
        <v>1</v>
      </c>
      <c r="DF597" s="437">
        <f t="shared" si="2826"/>
        <v>1</v>
      </c>
      <c r="DG597" s="496">
        <f t="shared" si="2911"/>
        <v>0</v>
      </c>
      <c r="DH597" s="496">
        <f t="shared" ref="DH597:DH622" si="3038">IF(AL597="nd",+AK597,+AK597+AL597)</f>
        <v>0</v>
      </c>
      <c r="DI597" s="496">
        <f t="shared" si="2912"/>
        <v>0</v>
      </c>
      <c r="DJ597" s="496">
        <f t="shared" si="2882"/>
        <v>0</v>
      </c>
      <c r="DK597" s="437">
        <f t="shared" si="2879"/>
        <v>0</v>
      </c>
      <c r="DL597" s="633"/>
      <c r="DM597" s="633"/>
      <c r="DO597" s="447" t="e">
        <f t="shared" si="2777"/>
        <v>#VALUE!</v>
      </c>
      <c r="DP597" s="447" t="e">
        <f t="shared" si="2778"/>
        <v>#VALUE!</v>
      </c>
      <c r="DQ597" s="447" t="e">
        <f t="shared" si="2779"/>
        <v>#VALUE!</v>
      </c>
      <c r="DR597" s="447" t="e">
        <f t="shared" si="2780"/>
        <v>#VALUE!</v>
      </c>
      <c r="DS597" s="447" t="e">
        <f t="shared" si="2781"/>
        <v>#VALUE!</v>
      </c>
      <c r="DT597" s="447" t="e">
        <f t="shared" si="2782"/>
        <v>#VALUE!</v>
      </c>
      <c r="DU597" s="447" t="e">
        <f t="shared" si="2783"/>
        <v>#VALUE!</v>
      </c>
      <c r="DV597" s="447" t="e">
        <f t="shared" si="2784"/>
        <v>#VALUE!</v>
      </c>
      <c r="DW597" s="447" t="e">
        <f t="shared" si="2785"/>
        <v>#VALUE!</v>
      </c>
      <c r="DX597" s="447" t="e">
        <f t="shared" si="2786"/>
        <v>#VALUE!</v>
      </c>
      <c r="DY597" s="447" t="e">
        <f t="shared" si="2787"/>
        <v>#REF!</v>
      </c>
      <c r="DZ597" s="447" t="e">
        <f t="shared" si="2788"/>
        <v>#VALUE!</v>
      </c>
      <c r="EA597" s="447" t="e">
        <f t="shared" si="2789"/>
        <v>#VALUE!</v>
      </c>
      <c r="EB597" s="447" t="e">
        <f t="shared" si="2790"/>
        <v>#VALUE!</v>
      </c>
      <c r="EC597" s="447" t="e">
        <f t="shared" si="2791"/>
        <v>#VALUE!</v>
      </c>
      <c r="ED597" s="447" t="e">
        <f t="shared" si="2792"/>
        <v>#VALUE!</v>
      </c>
      <c r="EE597" s="240" t="e">
        <f t="shared" si="2793"/>
        <v>#VALUE!</v>
      </c>
    </row>
    <row r="598" spans="1:135" ht="16.5">
      <c r="A598" s="51" t="s">
        <v>1227</v>
      </c>
      <c r="B598" s="216" t="s">
        <v>31</v>
      </c>
      <c r="D598" s="222" t="s">
        <v>1069</v>
      </c>
      <c r="E598" s="216" t="s">
        <v>1042</v>
      </c>
      <c r="F598" s="216" t="s">
        <v>1101</v>
      </c>
      <c r="G598" s="411" t="s">
        <v>1332</v>
      </c>
      <c r="H598" s="225">
        <v>0</v>
      </c>
      <c r="I598" s="226">
        <v>0</v>
      </c>
      <c r="J598" s="529">
        <v>0</v>
      </c>
      <c r="K598" s="530" t="s">
        <v>1823</v>
      </c>
      <c r="L598" s="226">
        <v>0</v>
      </c>
      <c r="M598" s="226">
        <v>0</v>
      </c>
      <c r="N598" s="529">
        <v>0</v>
      </c>
      <c r="O598" s="530" t="s">
        <v>1823</v>
      </c>
      <c r="P598" s="239">
        <v>0</v>
      </c>
      <c r="Q598" s="242" t="s">
        <v>1823</v>
      </c>
      <c r="R598" s="225">
        <v>0</v>
      </c>
      <c r="S598" s="227">
        <v>0</v>
      </c>
      <c r="T598" s="239">
        <v>0</v>
      </c>
      <c r="U598" s="242" t="s">
        <v>1823</v>
      </c>
      <c r="V598" s="225">
        <v>0</v>
      </c>
      <c r="W598" s="227">
        <v>0</v>
      </c>
      <c r="X598" s="22">
        <v>0</v>
      </c>
      <c r="Y598" s="21">
        <v>1</v>
      </c>
      <c r="Z598" s="364">
        <f>+AB598</f>
        <v>1</v>
      </c>
      <c r="AA598" s="242" t="s">
        <v>1823</v>
      </c>
      <c r="AB598" s="225">
        <v>1</v>
      </c>
      <c r="AC598" s="227">
        <v>0</v>
      </c>
      <c r="AD598" s="263">
        <v>0</v>
      </c>
      <c r="AE598" s="264">
        <v>0</v>
      </c>
      <c r="AF598" s="364">
        <f t="shared" ref="AF598" si="3039">+AH598</f>
        <v>0</v>
      </c>
      <c r="AG598" s="242" t="s">
        <v>1823</v>
      </c>
      <c r="AH598" s="364">
        <f t="shared" ref="AH598" si="3040">+AJ598</f>
        <v>0</v>
      </c>
      <c r="AI598" s="242" t="s">
        <v>1823</v>
      </c>
      <c r="AJ598" s="246"/>
      <c r="AK598" s="225">
        <v>0</v>
      </c>
      <c r="AL598" s="242" t="s">
        <v>1823</v>
      </c>
      <c r="AM598" s="225">
        <v>0</v>
      </c>
      <c r="AN598" s="227">
        <v>0</v>
      </c>
      <c r="AO598" s="226">
        <v>0</v>
      </c>
      <c r="AP598" s="227">
        <v>0</v>
      </c>
      <c r="AQ598" s="229">
        <v>0</v>
      </c>
      <c r="AR598" s="230">
        <v>0</v>
      </c>
      <c r="AS598" s="241">
        <v>0</v>
      </c>
      <c r="AT598" s="242" t="s">
        <v>1823</v>
      </c>
      <c r="AU598" s="229">
        <v>0</v>
      </c>
      <c r="AV598" s="230">
        <v>0</v>
      </c>
      <c r="AW598" s="241">
        <f t="shared" ref="AW598" si="3041">+AY598</f>
        <v>0</v>
      </c>
      <c r="AX598" s="242" t="s">
        <v>1823</v>
      </c>
      <c r="AY598" s="241">
        <f t="shared" ref="AY598" si="3042">+BA598</f>
        <v>0</v>
      </c>
      <c r="AZ598" s="242" t="s">
        <v>1823</v>
      </c>
      <c r="BA598" s="241">
        <f t="shared" ref="BA598" si="3043">+BC598</f>
        <v>0</v>
      </c>
      <c r="BB598" s="242" t="s">
        <v>1823</v>
      </c>
      <c r="BC598" s="241">
        <f t="shared" ref="BC598" si="3044">+BE598</f>
        <v>0</v>
      </c>
      <c r="BD598" s="242" t="s">
        <v>1823</v>
      </c>
      <c r="BE598" s="241">
        <f t="shared" ref="BE598" si="3045">+BG598</f>
        <v>0</v>
      </c>
      <c r="BF598" s="242" t="s">
        <v>1823</v>
      </c>
      <c r="BG598" s="241">
        <f t="shared" ref="BG598" si="3046">+BI598</f>
        <v>0</v>
      </c>
      <c r="BH598" s="242" t="s">
        <v>1823</v>
      </c>
      <c r="BI598" s="241">
        <f t="shared" ref="BI598" si="3047">+BK598</f>
        <v>0</v>
      </c>
      <c r="BJ598" s="242" t="s">
        <v>1823</v>
      </c>
      <c r="BK598" s="241">
        <f t="shared" ref="BK598" si="3048">+BM598</f>
        <v>0</v>
      </c>
      <c r="BL598" s="242" t="s">
        <v>1823</v>
      </c>
      <c r="BM598" s="241">
        <f t="shared" ref="BM598" si="3049">+BO598</f>
        <v>0</v>
      </c>
      <c r="BN598" s="242" t="s">
        <v>1823</v>
      </c>
      <c r="BO598" s="247"/>
      <c r="BP598" s="248"/>
      <c r="BQ598" s="249"/>
      <c r="BR598" s="248"/>
      <c r="BS598" s="249"/>
      <c r="BT598" s="248"/>
      <c r="BU598" s="249"/>
      <c r="BV598" s="248"/>
      <c r="BW598" s="249"/>
      <c r="BX598" s="248"/>
      <c r="BY598" s="249"/>
      <c r="BZ598" s="248"/>
      <c r="CA598" s="249"/>
      <c r="CB598" s="236" t="s">
        <v>712</v>
      </c>
      <c r="CE598" s="226"/>
      <c r="CF598" s="226"/>
      <c r="CT598" s="437">
        <f t="shared" si="2824"/>
        <v>0</v>
      </c>
      <c r="CU598" s="437">
        <f t="shared" si="2860"/>
        <v>0</v>
      </c>
      <c r="CV598" s="437">
        <f t="shared" si="2850"/>
        <v>0</v>
      </c>
      <c r="CW598" s="437">
        <f t="shared" si="2880"/>
        <v>0</v>
      </c>
      <c r="CX598" s="437">
        <f t="shared" si="2881"/>
        <v>0</v>
      </c>
      <c r="CY598" s="437">
        <f t="shared" si="2922"/>
        <v>0</v>
      </c>
      <c r="CZ598" s="437">
        <f t="shared" si="2910"/>
        <v>0</v>
      </c>
      <c r="DA598" s="437">
        <f t="shared" si="2796"/>
        <v>0</v>
      </c>
      <c r="DB598" s="437">
        <f t="shared" si="2933"/>
        <v>1</v>
      </c>
      <c r="DC598" s="437">
        <f t="shared" si="2980"/>
        <v>1</v>
      </c>
      <c r="DD598" s="437">
        <f t="shared" si="2838"/>
        <v>1</v>
      </c>
      <c r="DE598" s="437">
        <f t="shared" si="3037"/>
        <v>0</v>
      </c>
      <c r="DF598" s="437">
        <f t="shared" si="2826"/>
        <v>0</v>
      </c>
      <c r="DG598" s="496">
        <f t="shared" si="2911"/>
        <v>0</v>
      </c>
      <c r="DH598" s="496">
        <f t="shared" si="3038"/>
        <v>0</v>
      </c>
      <c r="DI598" s="496">
        <f t="shared" si="2912"/>
        <v>0</v>
      </c>
      <c r="DJ598" s="496">
        <f t="shared" si="2882"/>
        <v>0</v>
      </c>
      <c r="DK598" s="437">
        <f t="shared" si="2879"/>
        <v>0</v>
      </c>
      <c r="DL598" s="633"/>
      <c r="DM598" s="633"/>
      <c r="DO598" s="447" t="e">
        <f t="shared" si="2777"/>
        <v>#VALUE!</v>
      </c>
      <c r="DP598" s="447" t="e">
        <f t="shared" si="2778"/>
        <v>#VALUE!</v>
      </c>
      <c r="DQ598" s="447" t="e">
        <f t="shared" si="2779"/>
        <v>#VALUE!</v>
      </c>
      <c r="DR598" s="447" t="e">
        <f t="shared" si="2780"/>
        <v>#VALUE!</v>
      </c>
      <c r="DS598" s="447" t="e">
        <f t="shared" si="2781"/>
        <v>#VALUE!</v>
      </c>
      <c r="DT598" s="447" t="e">
        <f t="shared" si="2782"/>
        <v>#VALUE!</v>
      </c>
      <c r="DU598" s="447" t="e">
        <f t="shared" si="2783"/>
        <v>#VALUE!</v>
      </c>
      <c r="DV598" s="447" t="e">
        <f t="shared" si="2784"/>
        <v>#VALUE!</v>
      </c>
      <c r="DW598" s="447" t="e">
        <f t="shared" si="2785"/>
        <v>#VALUE!</v>
      </c>
      <c r="DX598" s="447" t="e">
        <f t="shared" si="2786"/>
        <v>#VALUE!</v>
      </c>
      <c r="DY598" s="447" t="e">
        <f t="shared" si="2787"/>
        <v>#REF!</v>
      </c>
      <c r="DZ598" s="447" t="e">
        <f t="shared" si="2788"/>
        <v>#VALUE!</v>
      </c>
      <c r="EA598" s="447" t="e">
        <f t="shared" si="2789"/>
        <v>#VALUE!</v>
      </c>
      <c r="EB598" s="447" t="e">
        <f t="shared" si="2790"/>
        <v>#VALUE!</v>
      </c>
      <c r="EC598" s="447" t="e">
        <f t="shared" si="2791"/>
        <v>#VALUE!</v>
      </c>
      <c r="ED598" s="447" t="e">
        <f t="shared" si="2792"/>
        <v>#VALUE!</v>
      </c>
      <c r="EE598" s="240" t="e">
        <f t="shared" si="2793"/>
        <v>#VALUE!</v>
      </c>
    </row>
    <row r="599" spans="1:135" ht="16.5">
      <c r="A599" s="51" t="s">
        <v>1232</v>
      </c>
      <c r="B599" s="216" t="s">
        <v>31</v>
      </c>
      <c r="D599" s="222" t="s">
        <v>1177</v>
      </c>
      <c r="E599" s="216" t="s">
        <v>1042</v>
      </c>
      <c r="F599" s="216" t="s">
        <v>43</v>
      </c>
      <c r="G599" s="411" t="s">
        <v>1339</v>
      </c>
      <c r="H599" s="419">
        <f>+J599</f>
        <v>0</v>
      </c>
      <c r="I599" s="166" t="s">
        <v>1823</v>
      </c>
      <c r="J599" s="554">
        <v>0</v>
      </c>
      <c r="K599" s="596">
        <v>0</v>
      </c>
      <c r="L599" s="419">
        <f t="shared" ref="L599" si="3050">+N599</f>
        <v>0</v>
      </c>
      <c r="M599" s="166" t="s">
        <v>1823</v>
      </c>
      <c r="N599" s="598">
        <f t="shared" ref="N599" si="3051">+P599</f>
        <v>0</v>
      </c>
      <c r="O599" s="579" t="s">
        <v>1823</v>
      </c>
      <c r="P599" s="154">
        <v>0</v>
      </c>
      <c r="Q599" s="54">
        <v>0</v>
      </c>
      <c r="R599" s="3">
        <v>0</v>
      </c>
      <c r="S599" s="4">
        <v>0</v>
      </c>
      <c r="T599" s="10">
        <v>0</v>
      </c>
      <c r="U599" s="4">
        <v>0</v>
      </c>
      <c r="V599" s="10">
        <v>0</v>
      </c>
      <c r="W599" s="4">
        <v>0</v>
      </c>
      <c r="X599" s="10">
        <v>0</v>
      </c>
      <c r="Y599" s="4">
        <v>0</v>
      </c>
      <c r="Z599" s="571" t="s">
        <v>1823</v>
      </c>
      <c r="AA599" s="563">
        <f>+AC599</f>
        <v>1</v>
      </c>
      <c r="AB599" s="3">
        <v>0</v>
      </c>
      <c r="AC599" s="4">
        <v>1</v>
      </c>
      <c r="AD599" s="226">
        <v>2</v>
      </c>
      <c r="AE599" s="227">
        <v>1</v>
      </c>
      <c r="AF599" s="226">
        <v>0</v>
      </c>
      <c r="AG599" s="226">
        <v>3</v>
      </c>
      <c r="AH599" s="475" t="s">
        <v>1823</v>
      </c>
      <c r="AI599" s="445">
        <f>+AL599</f>
        <v>4</v>
      </c>
      <c r="AJ599" s="266"/>
      <c r="AK599" s="225">
        <v>0</v>
      </c>
      <c r="AL599" s="278">
        <v>4</v>
      </c>
      <c r="AM599" s="241">
        <v>0</v>
      </c>
      <c r="AN599" s="242" t="s">
        <v>1823</v>
      </c>
      <c r="AO599" s="239">
        <v>0</v>
      </c>
      <c r="AP599" s="242" t="str">
        <f>+AN599</f>
        <v>nd</v>
      </c>
      <c r="AQ599" s="241">
        <f>+AO599</f>
        <v>0</v>
      </c>
      <c r="AR599" s="242" t="str">
        <f>+AP599</f>
        <v>nd</v>
      </c>
      <c r="AS599" s="241">
        <f>+AQ599</f>
        <v>0</v>
      </c>
      <c r="AT599" s="242" t="str">
        <f>+AR599</f>
        <v>nd</v>
      </c>
      <c r="AU599" s="229">
        <v>0</v>
      </c>
      <c r="AV599" s="230">
        <v>0</v>
      </c>
      <c r="AW599" s="241">
        <f t="shared" ref="AW599:AW600" si="3052">+AY599</f>
        <v>0</v>
      </c>
      <c r="AX599" s="242" t="s">
        <v>1823</v>
      </c>
      <c r="AY599" s="241">
        <v>0</v>
      </c>
      <c r="AZ599" s="242" t="s">
        <v>1823</v>
      </c>
      <c r="BA599" s="229">
        <v>0</v>
      </c>
      <c r="BB599" s="229">
        <v>0</v>
      </c>
      <c r="BC599" s="241">
        <f>+BA599</f>
        <v>0</v>
      </c>
      <c r="BD599" s="242" t="s">
        <v>1823</v>
      </c>
      <c r="BE599" s="229">
        <v>0</v>
      </c>
      <c r="BF599" s="229">
        <v>0</v>
      </c>
      <c r="BG599" s="241">
        <v>0</v>
      </c>
      <c r="BH599" s="242" t="s">
        <v>1823</v>
      </c>
      <c r="BI599" s="241">
        <v>0</v>
      </c>
      <c r="BJ599" s="242" t="s">
        <v>1823</v>
      </c>
      <c r="BK599" s="241">
        <v>0</v>
      </c>
      <c r="BL599" s="242" t="s">
        <v>1823</v>
      </c>
      <c r="BM599" s="241">
        <v>0</v>
      </c>
      <c r="BN599" s="242" t="s">
        <v>1823</v>
      </c>
      <c r="BO599" s="267"/>
      <c r="BP599" s="248"/>
      <c r="BQ599" s="249"/>
      <c r="BR599" s="248"/>
      <c r="BS599" s="249"/>
      <c r="BT599" s="248"/>
      <c r="BU599" s="249"/>
      <c r="BV599" s="248"/>
      <c r="BW599" s="249"/>
      <c r="BX599" s="248"/>
      <c r="BY599" s="249"/>
      <c r="BZ599" s="248"/>
      <c r="CA599" s="249"/>
      <c r="CB599" s="236" t="s">
        <v>938</v>
      </c>
      <c r="CE599" s="363"/>
      <c r="CF599" s="363"/>
      <c r="CT599" s="437">
        <f t="shared" si="2824"/>
        <v>0</v>
      </c>
      <c r="CU599" s="437">
        <f t="shared" si="2860"/>
        <v>0</v>
      </c>
      <c r="CV599" s="437">
        <f t="shared" si="2850"/>
        <v>0</v>
      </c>
      <c r="CW599" s="437">
        <f t="shared" si="2880"/>
        <v>0</v>
      </c>
      <c r="CX599" s="437">
        <f t="shared" si="2881"/>
        <v>0</v>
      </c>
      <c r="CY599" s="437">
        <f t="shared" si="2922"/>
        <v>0</v>
      </c>
      <c r="CZ599" s="437">
        <f t="shared" si="2910"/>
        <v>0</v>
      </c>
      <c r="DA599" s="437">
        <f t="shared" si="2796"/>
        <v>0</v>
      </c>
      <c r="DB599" s="437">
        <f t="shared" si="2933"/>
        <v>0</v>
      </c>
      <c r="DC599" s="437" t="e">
        <f t="shared" si="2980"/>
        <v>#VALUE!</v>
      </c>
      <c r="DD599" s="437">
        <f t="shared" si="2838"/>
        <v>1</v>
      </c>
      <c r="DE599" s="437">
        <f t="shared" si="3037"/>
        <v>3</v>
      </c>
      <c r="DF599" s="437">
        <f t="shared" si="2826"/>
        <v>3</v>
      </c>
      <c r="DG599" s="496">
        <f>+AI599</f>
        <v>4</v>
      </c>
      <c r="DH599" s="496">
        <f t="shared" si="3038"/>
        <v>4</v>
      </c>
      <c r="DI599" s="496">
        <f t="shared" si="2912"/>
        <v>0</v>
      </c>
      <c r="DJ599" s="496">
        <f t="shared" si="2882"/>
        <v>0</v>
      </c>
      <c r="DK599" s="437">
        <f t="shared" si="2879"/>
        <v>0</v>
      </c>
      <c r="DL599" s="633"/>
      <c r="DM599" s="633"/>
      <c r="DO599" s="447" t="e">
        <f t="shared" si="2777"/>
        <v>#VALUE!</v>
      </c>
      <c r="DP599" s="447" t="e">
        <f t="shared" si="2778"/>
        <v>#VALUE!</v>
      </c>
      <c r="DQ599" s="447" t="e">
        <f t="shared" si="2779"/>
        <v>#VALUE!</v>
      </c>
      <c r="DR599" s="447" t="e">
        <f t="shared" si="2780"/>
        <v>#VALUE!</v>
      </c>
      <c r="DS599" s="447" t="e">
        <f t="shared" si="2781"/>
        <v>#VALUE!</v>
      </c>
      <c r="DT599" s="447" t="e">
        <f t="shared" si="2782"/>
        <v>#VALUE!</v>
      </c>
      <c r="DU599" s="447" t="e">
        <f t="shared" si="2783"/>
        <v>#VALUE!</v>
      </c>
      <c r="DV599" s="447" t="e">
        <f t="shared" si="2784"/>
        <v>#VALUE!</v>
      </c>
      <c r="DW599" s="447" t="e">
        <f t="shared" si="2785"/>
        <v>#VALUE!</v>
      </c>
      <c r="DX599" s="447" t="e">
        <f t="shared" si="2786"/>
        <v>#VALUE!</v>
      </c>
      <c r="DY599" s="447" t="e">
        <f t="shared" si="2787"/>
        <v>#REF!</v>
      </c>
      <c r="DZ599" s="447" t="e">
        <f t="shared" si="2788"/>
        <v>#VALUE!</v>
      </c>
      <c r="EA599" s="447" t="e">
        <f t="shared" si="2789"/>
        <v>#VALUE!</v>
      </c>
      <c r="EB599" s="447" t="e">
        <f t="shared" si="2790"/>
        <v>#VALUE!</v>
      </c>
      <c r="EC599" s="447" t="e">
        <f t="shared" si="2791"/>
        <v>#VALUE!</v>
      </c>
      <c r="ED599" s="447" t="e">
        <f t="shared" si="2792"/>
        <v>#VALUE!</v>
      </c>
      <c r="EE599" s="240" t="e">
        <f t="shared" si="2793"/>
        <v>#VALUE!</v>
      </c>
    </row>
    <row r="600" spans="1:135" ht="16.5">
      <c r="A600" s="51" t="s">
        <v>1227</v>
      </c>
      <c r="B600" s="216" t="s">
        <v>31</v>
      </c>
      <c r="D600" s="222" t="s">
        <v>1102</v>
      </c>
      <c r="E600" s="216" t="s">
        <v>1042</v>
      </c>
      <c r="F600" s="216" t="s">
        <v>1101</v>
      </c>
      <c r="G600" s="411" t="s">
        <v>1331</v>
      </c>
      <c r="H600" s="225">
        <v>0</v>
      </c>
      <c r="I600" s="226">
        <v>0</v>
      </c>
      <c r="J600" s="529">
        <v>0</v>
      </c>
      <c r="K600" s="530" t="s">
        <v>1823</v>
      </c>
      <c r="L600" s="226">
        <v>0</v>
      </c>
      <c r="M600" s="226">
        <v>0</v>
      </c>
      <c r="N600" s="529">
        <v>0</v>
      </c>
      <c r="O600" s="530" t="s">
        <v>1823</v>
      </c>
      <c r="P600" s="239">
        <v>0</v>
      </c>
      <c r="Q600" s="242" t="s">
        <v>1823</v>
      </c>
      <c r="R600" s="225">
        <v>0</v>
      </c>
      <c r="S600" s="227">
        <v>0</v>
      </c>
      <c r="T600" s="239">
        <v>0</v>
      </c>
      <c r="U600" s="242" t="s">
        <v>1823</v>
      </c>
      <c r="V600" s="225">
        <v>0</v>
      </c>
      <c r="W600" s="227">
        <v>0</v>
      </c>
      <c r="X600" s="239">
        <v>0</v>
      </c>
      <c r="Y600" s="242" t="s">
        <v>1823</v>
      </c>
      <c r="Z600" s="239">
        <v>0</v>
      </c>
      <c r="AA600" s="242" t="s">
        <v>1823</v>
      </c>
      <c r="AB600" s="225">
        <v>0</v>
      </c>
      <c r="AC600" s="227">
        <v>0</v>
      </c>
      <c r="AD600" s="263">
        <v>0</v>
      </c>
      <c r="AE600" s="264">
        <v>1</v>
      </c>
      <c r="AF600" s="166" t="s">
        <v>1823</v>
      </c>
      <c r="AG600" s="21">
        <f>+AE600</f>
        <v>1</v>
      </c>
      <c r="AH600" s="166" t="s">
        <v>1823</v>
      </c>
      <c r="AI600" s="21">
        <f>+AG600</f>
        <v>1</v>
      </c>
      <c r="AJ600" s="246"/>
      <c r="AK600" s="225">
        <v>0</v>
      </c>
      <c r="AL600" s="226">
        <v>1</v>
      </c>
      <c r="AM600" s="225">
        <v>0</v>
      </c>
      <c r="AN600" s="227">
        <v>1</v>
      </c>
      <c r="AO600" s="226">
        <v>0</v>
      </c>
      <c r="AP600" s="227">
        <v>1</v>
      </c>
      <c r="AQ600" s="229">
        <v>0</v>
      </c>
      <c r="AR600" s="230">
        <v>0</v>
      </c>
      <c r="AS600" s="241">
        <f>+AQ600</f>
        <v>0</v>
      </c>
      <c r="AT600" s="253">
        <f>+AR600</f>
        <v>0</v>
      </c>
      <c r="AU600" s="229">
        <v>0</v>
      </c>
      <c r="AV600" s="230">
        <v>0</v>
      </c>
      <c r="AW600" s="241">
        <f t="shared" si="3052"/>
        <v>0</v>
      </c>
      <c r="AX600" s="242" t="s">
        <v>1823</v>
      </c>
      <c r="AY600" s="241">
        <f t="shared" ref="AY600" si="3053">+BA600</f>
        <v>0</v>
      </c>
      <c r="AZ600" s="242" t="s">
        <v>1823</v>
      </c>
      <c r="BA600" s="241">
        <f t="shared" ref="BA600" si="3054">+BC600</f>
        <v>0</v>
      </c>
      <c r="BB600" s="242" t="s">
        <v>1823</v>
      </c>
      <c r="BC600" s="241">
        <f t="shared" ref="BC600" si="3055">+BE600</f>
        <v>0</v>
      </c>
      <c r="BD600" s="242" t="s">
        <v>1823</v>
      </c>
      <c r="BE600" s="241">
        <f t="shared" ref="BE600" si="3056">+BG600</f>
        <v>0</v>
      </c>
      <c r="BF600" s="242" t="s">
        <v>1823</v>
      </c>
      <c r="BG600" s="241">
        <f t="shared" ref="BG600" si="3057">+BI600</f>
        <v>0</v>
      </c>
      <c r="BH600" s="242" t="s">
        <v>1823</v>
      </c>
      <c r="BI600" s="241">
        <f t="shared" ref="BI600" si="3058">+BK600</f>
        <v>0</v>
      </c>
      <c r="BJ600" s="242" t="s">
        <v>1823</v>
      </c>
      <c r="BK600" s="241">
        <f t="shared" ref="BK600" si="3059">+BM600</f>
        <v>0</v>
      </c>
      <c r="BL600" s="242" t="s">
        <v>1823</v>
      </c>
      <c r="BM600" s="241">
        <f t="shared" ref="BM600" si="3060">+BO600</f>
        <v>0</v>
      </c>
      <c r="BN600" s="242" t="s">
        <v>1823</v>
      </c>
      <c r="BO600" s="247"/>
      <c r="BP600" s="248"/>
      <c r="BQ600" s="249"/>
      <c r="BR600" s="248"/>
      <c r="BS600" s="249"/>
      <c r="BT600" s="248"/>
      <c r="BU600" s="249"/>
      <c r="BV600" s="248"/>
      <c r="BW600" s="249"/>
      <c r="BX600" s="248"/>
      <c r="BY600" s="249"/>
      <c r="BZ600" s="248"/>
      <c r="CA600" s="249"/>
      <c r="CB600" s="236" t="s">
        <v>988</v>
      </c>
      <c r="CE600" s="226"/>
      <c r="CF600" s="226"/>
      <c r="CT600" s="437">
        <f t="shared" si="2824"/>
        <v>0</v>
      </c>
      <c r="CU600" s="437">
        <f t="shared" si="2860"/>
        <v>0</v>
      </c>
      <c r="CV600" s="437">
        <f t="shared" si="2850"/>
        <v>0</v>
      </c>
      <c r="CW600" s="437">
        <f t="shared" si="2880"/>
        <v>0</v>
      </c>
      <c r="CX600" s="437">
        <f t="shared" si="2881"/>
        <v>0</v>
      </c>
      <c r="CY600" s="437">
        <f t="shared" si="2922"/>
        <v>0</v>
      </c>
      <c r="CZ600" s="437">
        <f t="shared" si="2910"/>
        <v>0</v>
      </c>
      <c r="DA600" s="437">
        <f t="shared" si="2796"/>
        <v>0</v>
      </c>
      <c r="DB600" s="437">
        <f t="shared" si="2933"/>
        <v>0</v>
      </c>
      <c r="DC600" s="437">
        <f t="shared" si="2980"/>
        <v>0</v>
      </c>
      <c r="DD600" s="437">
        <f t="shared" si="2838"/>
        <v>0</v>
      </c>
      <c r="DE600" s="437">
        <f t="shared" si="3037"/>
        <v>1</v>
      </c>
      <c r="DF600" s="437">
        <f>+AG600</f>
        <v>1</v>
      </c>
      <c r="DG600" s="496">
        <f>+AI600</f>
        <v>1</v>
      </c>
      <c r="DH600" s="496">
        <f t="shared" si="3038"/>
        <v>1</v>
      </c>
      <c r="DI600" s="496">
        <f t="shared" si="2912"/>
        <v>1</v>
      </c>
      <c r="DJ600" s="496">
        <f t="shared" si="2882"/>
        <v>1</v>
      </c>
      <c r="DK600" s="437">
        <f t="shared" si="2879"/>
        <v>0</v>
      </c>
      <c r="DL600" s="633"/>
      <c r="DM600" s="633"/>
      <c r="DO600" s="447" t="e">
        <f t="shared" si="2777"/>
        <v>#VALUE!</v>
      </c>
      <c r="DP600" s="447" t="e">
        <f t="shared" si="2778"/>
        <v>#VALUE!</v>
      </c>
      <c r="DQ600" s="447" t="e">
        <f t="shared" si="2779"/>
        <v>#VALUE!</v>
      </c>
      <c r="DR600" s="447" t="e">
        <f t="shared" si="2780"/>
        <v>#VALUE!</v>
      </c>
      <c r="DS600" s="447" t="e">
        <f t="shared" si="2781"/>
        <v>#VALUE!</v>
      </c>
      <c r="DT600" s="447" t="e">
        <f t="shared" si="2782"/>
        <v>#VALUE!</v>
      </c>
      <c r="DU600" s="447" t="e">
        <f t="shared" si="2783"/>
        <v>#VALUE!</v>
      </c>
      <c r="DV600" s="447" t="e">
        <f t="shared" si="2784"/>
        <v>#VALUE!</v>
      </c>
      <c r="DW600" s="447" t="e">
        <f t="shared" si="2785"/>
        <v>#VALUE!</v>
      </c>
      <c r="DX600" s="447" t="e">
        <f t="shared" si="2786"/>
        <v>#VALUE!</v>
      </c>
      <c r="DY600" s="447" t="e">
        <f t="shared" si="2787"/>
        <v>#REF!</v>
      </c>
      <c r="DZ600" s="447" t="e">
        <f t="shared" si="2788"/>
        <v>#VALUE!</v>
      </c>
      <c r="EA600" s="447" t="e">
        <f t="shared" si="2789"/>
        <v>#VALUE!</v>
      </c>
      <c r="EB600" s="447" t="e">
        <f t="shared" si="2790"/>
        <v>#VALUE!</v>
      </c>
      <c r="EC600" s="447" t="e">
        <f t="shared" si="2791"/>
        <v>#VALUE!</v>
      </c>
      <c r="ED600" s="447" t="e">
        <f t="shared" si="2792"/>
        <v>#VALUE!</v>
      </c>
      <c r="EE600" s="240" t="e">
        <f t="shared" si="2793"/>
        <v>#VALUE!</v>
      </c>
    </row>
    <row r="601" spans="1:135" ht="16.5">
      <c r="A601" s="216" t="s">
        <v>1227</v>
      </c>
      <c r="B601" s="216" t="s">
        <v>31</v>
      </c>
      <c r="D601" s="222" t="s">
        <v>318</v>
      </c>
      <c r="E601" s="216" t="s">
        <v>1040</v>
      </c>
      <c r="F601" s="216" t="s">
        <v>1101</v>
      </c>
      <c r="G601" s="411" t="s">
        <v>319</v>
      </c>
      <c r="H601" s="226">
        <v>2</v>
      </c>
      <c r="I601" s="226">
        <v>0</v>
      </c>
      <c r="J601" s="595">
        <f>+L601</f>
        <v>0</v>
      </c>
      <c r="K601" s="530" t="s">
        <v>1823</v>
      </c>
      <c r="L601" s="226">
        <v>0</v>
      </c>
      <c r="M601" s="226">
        <v>0</v>
      </c>
      <c r="N601" s="600">
        <f>+P601</f>
        <v>1</v>
      </c>
      <c r="O601" s="582" t="s">
        <v>1823</v>
      </c>
      <c r="P601" s="565">
        <f t="shared" ref="P601" si="3061">+R601</f>
        <v>1</v>
      </c>
      <c r="Q601" s="561" t="s">
        <v>1823</v>
      </c>
      <c r="R601" s="225">
        <v>1</v>
      </c>
      <c r="S601" s="227">
        <v>0</v>
      </c>
      <c r="T601" s="364">
        <v>5</v>
      </c>
      <c r="U601" s="242" t="s">
        <v>1823</v>
      </c>
      <c r="V601" s="225">
        <v>3</v>
      </c>
      <c r="W601" s="227">
        <v>0</v>
      </c>
      <c r="X601" s="364">
        <f>+V601</f>
        <v>3</v>
      </c>
      <c r="Y601" s="242" t="s">
        <v>1823</v>
      </c>
      <c r="Z601" s="364">
        <f>+AB601</f>
        <v>3</v>
      </c>
      <c r="AA601" s="242" t="s">
        <v>1823</v>
      </c>
      <c r="AB601" s="225">
        <v>3</v>
      </c>
      <c r="AC601" s="264">
        <v>0</v>
      </c>
      <c r="AD601" s="263">
        <v>1</v>
      </c>
      <c r="AE601" s="264">
        <v>0</v>
      </c>
      <c r="AF601" s="565">
        <f>+AH601</f>
        <v>3</v>
      </c>
      <c r="AG601" s="559" t="s">
        <v>1823</v>
      </c>
      <c r="AH601" s="225">
        <v>3</v>
      </c>
      <c r="AI601" s="227">
        <v>0</v>
      </c>
      <c r="AJ601" s="322"/>
      <c r="AK601" s="283">
        <v>0</v>
      </c>
      <c r="AL601" s="227">
        <v>0</v>
      </c>
      <c r="AM601" s="225">
        <v>1</v>
      </c>
      <c r="AN601" s="264">
        <v>0</v>
      </c>
      <c r="AO601" s="226">
        <v>1</v>
      </c>
      <c r="AP601" s="264">
        <v>0</v>
      </c>
      <c r="AQ601" s="337">
        <v>1</v>
      </c>
      <c r="AR601" s="338">
        <v>0</v>
      </c>
      <c r="AS601" s="241">
        <f>+AQ601</f>
        <v>1</v>
      </c>
      <c r="AT601" s="259" t="s">
        <v>1823</v>
      </c>
      <c r="AU601" s="337">
        <v>3</v>
      </c>
      <c r="AV601" s="338">
        <v>0</v>
      </c>
      <c r="AW601" s="241">
        <f t="shared" ref="AW601" si="3062">+AY601</f>
        <v>0</v>
      </c>
      <c r="AX601" s="242" t="s">
        <v>1823</v>
      </c>
      <c r="AY601" s="241">
        <f t="shared" ref="AY601" si="3063">+BA601</f>
        <v>0</v>
      </c>
      <c r="AZ601" s="242" t="s">
        <v>1823</v>
      </c>
      <c r="BA601" s="241">
        <f t="shared" ref="BA601" si="3064">+BC601</f>
        <v>0</v>
      </c>
      <c r="BB601" s="242" t="s">
        <v>1823</v>
      </c>
      <c r="BC601" s="241">
        <f t="shared" ref="BC601" si="3065">+BE601</f>
        <v>0</v>
      </c>
      <c r="BD601" s="242" t="s">
        <v>1823</v>
      </c>
      <c r="BE601" s="241">
        <f t="shared" ref="BE601" si="3066">+BG601</f>
        <v>0</v>
      </c>
      <c r="BF601" s="242" t="s">
        <v>1823</v>
      </c>
      <c r="BG601" s="241">
        <f t="shared" ref="BG601" si="3067">+BI601</f>
        <v>0</v>
      </c>
      <c r="BH601" s="242" t="s">
        <v>1823</v>
      </c>
      <c r="BI601" s="241">
        <f t="shared" ref="BI601" si="3068">+BK601</f>
        <v>0</v>
      </c>
      <c r="BJ601" s="242" t="s">
        <v>1823</v>
      </c>
      <c r="BK601" s="241">
        <f t="shared" ref="BK601" si="3069">+BM601</f>
        <v>0</v>
      </c>
      <c r="BL601" s="242" t="s">
        <v>1823</v>
      </c>
      <c r="BM601" s="241">
        <f t="shared" ref="BM601" si="3070">+BO601</f>
        <v>0</v>
      </c>
      <c r="BN601" s="242" t="s">
        <v>1823</v>
      </c>
      <c r="BO601" s="323"/>
      <c r="BP601" s="324"/>
      <c r="BQ601" s="325"/>
      <c r="BR601" s="324"/>
      <c r="BS601" s="325"/>
      <c r="BT601" s="324"/>
      <c r="BU601" s="325"/>
      <c r="BV601" s="324"/>
      <c r="BW601" s="325"/>
      <c r="BX601" s="324"/>
      <c r="BY601" s="325"/>
      <c r="BZ601" s="324"/>
      <c r="CA601" s="325"/>
      <c r="CB601" s="250" t="s">
        <v>262</v>
      </c>
      <c r="CC601" s="238" t="s">
        <v>734</v>
      </c>
      <c r="CD601" s="238"/>
      <c r="CE601" s="226"/>
      <c r="CF601" s="226"/>
      <c r="CQ601" s="240">
        <f>MAX(H601:AI601)</f>
        <v>5</v>
      </c>
      <c r="CT601" s="437">
        <f t="shared" si="2824"/>
        <v>2</v>
      </c>
      <c r="CU601" s="437">
        <f t="shared" si="2860"/>
        <v>0</v>
      </c>
      <c r="CV601" s="437">
        <f t="shared" si="2850"/>
        <v>0</v>
      </c>
      <c r="CW601" s="437">
        <f t="shared" si="2880"/>
        <v>1</v>
      </c>
      <c r="CX601" s="437">
        <f t="shared" si="2881"/>
        <v>1</v>
      </c>
      <c r="CY601" s="437">
        <f t="shared" si="2922"/>
        <v>1</v>
      </c>
      <c r="CZ601" s="437">
        <f t="shared" si="2910"/>
        <v>5</v>
      </c>
      <c r="DA601" s="437">
        <f t="shared" si="2796"/>
        <v>3</v>
      </c>
      <c r="DB601" s="437">
        <f t="shared" si="2933"/>
        <v>3</v>
      </c>
      <c r="DC601" s="437">
        <f t="shared" si="2980"/>
        <v>3</v>
      </c>
      <c r="DD601" s="437">
        <f t="shared" si="2838"/>
        <v>3</v>
      </c>
      <c r="DE601" s="437">
        <f t="shared" si="3037"/>
        <v>1</v>
      </c>
      <c r="DF601" s="437">
        <f>IF(AG601="nd",+AF601,+AF601+AG601)</f>
        <v>3</v>
      </c>
      <c r="DG601" s="496">
        <f>IF(AI601="nd",+AH601,+AH601+AI601)</f>
        <v>3</v>
      </c>
      <c r="DH601" s="496">
        <f t="shared" si="3038"/>
        <v>0</v>
      </c>
      <c r="DI601" s="496">
        <f t="shared" si="2912"/>
        <v>1</v>
      </c>
      <c r="DJ601" s="496">
        <f t="shared" si="2882"/>
        <v>1</v>
      </c>
      <c r="DK601" s="437">
        <f t="shared" si="2879"/>
        <v>1</v>
      </c>
      <c r="DL601" s="633"/>
      <c r="DM601" s="633"/>
      <c r="DO601" s="447" t="e">
        <f t="shared" si="2777"/>
        <v>#VALUE!</v>
      </c>
      <c r="DP601" s="447" t="e">
        <f t="shared" si="2778"/>
        <v>#VALUE!</v>
      </c>
      <c r="DQ601" s="447" t="e">
        <f t="shared" si="2779"/>
        <v>#VALUE!</v>
      </c>
      <c r="DR601" s="447" t="e">
        <f t="shared" si="2780"/>
        <v>#VALUE!</v>
      </c>
      <c r="DS601" s="447" t="e">
        <f t="shared" si="2781"/>
        <v>#VALUE!</v>
      </c>
      <c r="DT601" s="447" t="e">
        <f t="shared" si="2782"/>
        <v>#VALUE!</v>
      </c>
      <c r="DU601" s="447" t="e">
        <f t="shared" si="2783"/>
        <v>#VALUE!</v>
      </c>
      <c r="DV601" s="447" t="e">
        <f t="shared" si="2784"/>
        <v>#VALUE!</v>
      </c>
      <c r="DW601" s="447" t="e">
        <f t="shared" si="2785"/>
        <v>#VALUE!</v>
      </c>
      <c r="DX601" s="447" t="e">
        <f t="shared" si="2786"/>
        <v>#VALUE!</v>
      </c>
      <c r="DY601" s="447" t="e">
        <f t="shared" si="2787"/>
        <v>#REF!</v>
      </c>
      <c r="DZ601" s="447" t="e">
        <f t="shared" si="2788"/>
        <v>#VALUE!</v>
      </c>
      <c r="EA601" s="447" t="e">
        <f t="shared" si="2789"/>
        <v>#VALUE!</v>
      </c>
      <c r="EB601" s="447" t="e">
        <f t="shared" si="2790"/>
        <v>#VALUE!</v>
      </c>
      <c r="EC601" s="447" t="e">
        <f t="shared" si="2791"/>
        <v>#VALUE!</v>
      </c>
      <c r="ED601" s="447" t="e">
        <f t="shared" si="2792"/>
        <v>#VALUE!</v>
      </c>
      <c r="EE601" s="240" t="e">
        <f t="shared" si="2793"/>
        <v>#VALUE!</v>
      </c>
    </row>
    <row r="602" spans="1:135" ht="16.5">
      <c r="A602" s="216" t="s">
        <v>1227</v>
      </c>
      <c r="B602" s="216" t="s">
        <v>31</v>
      </c>
      <c r="D602" s="222" t="s">
        <v>318</v>
      </c>
      <c r="E602" s="216" t="s">
        <v>1040</v>
      </c>
      <c r="F602" s="216" t="s">
        <v>1101</v>
      </c>
      <c r="G602" s="411" t="s">
        <v>1251</v>
      </c>
      <c r="H602" s="226">
        <v>1</v>
      </c>
      <c r="I602" s="226">
        <v>0</v>
      </c>
      <c r="J602" s="600">
        <f>+H602</f>
        <v>1</v>
      </c>
      <c r="K602" s="582" t="s">
        <v>1823</v>
      </c>
      <c r="L602" s="226">
        <v>0</v>
      </c>
      <c r="M602" s="226">
        <v>0</v>
      </c>
      <c r="N602" s="595">
        <f>+P602</f>
        <v>0</v>
      </c>
      <c r="O602" s="530" t="s">
        <v>1823</v>
      </c>
      <c r="P602" s="364">
        <f t="shared" ref="P602" si="3071">+R602</f>
        <v>0</v>
      </c>
      <c r="Q602" s="252" t="s">
        <v>1823</v>
      </c>
      <c r="R602" s="225">
        <v>0</v>
      </c>
      <c r="S602" s="227">
        <v>0</v>
      </c>
      <c r="T602" s="364">
        <f t="shared" ref="T602:T608" si="3072">+R602</f>
        <v>0</v>
      </c>
      <c r="U602" s="242" t="s">
        <v>1823</v>
      </c>
      <c r="V602" s="225">
        <v>0</v>
      </c>
      <c r="W602" s="227">
        <v>0</v>
      </c>
      <c r="X602" s="364">
        <v>2</v>
      </c>
      <c r="Y602" s="242" t="s">
        <v>1823</v>
      </c>
      <c r="Z602" s="364">
        <f>+AB602</f>
        <v>1</v>
      </c>
      <c r="AA602" s="242" t="s">
        <v>1823</v>
      </c>
      <c r="AB602" s="225">
        <v>1</v>
      </c>
      <c r="AC602" s="264">
        <v>0</v>
      </c>
      <c r="AD602" s="263">
        <v>0</v>
      </c>
      <c r="AE602" s="264">
        <v>0</v>
      </c>
      <c r="AF602" s="364">
        <f>+AH602</f>
        <v>0</v>
      </c>
      <c r="AG602" s="242" t="s">
        <v>1823</v>
      </c>
      <c r="AH602" s="225">
        <v>0</v>
      </c>
      <c r="AI602" s="227" t="s">
        <v>85</v>
      </c>
      <c r="AJ602" s="382"/>
      <c r="AK602" s="225">
        <v>8</v>
      </c>
      <c r="AL602" s="264">
        <v>0</v>
      </c>
      <c r="AM602" s="225">
        <v>9</v>
      </c>
      <c r="AN602" s="264">
        <v>0</v>
      </c>
      <c r="AO602" s="279">
        <v>0</v>
      </c>
      <c r="AP602" s="227">
        <v>0</v>
      </c>
      <c r="AQ602" s="337">
        <v>0</v>
      </c>
      <c r="AR602" s="338">
        <v>0</v>
      </c>
      <c r="AS602" s="241">
        <f>+AU602</f>
        <v>0</v>
      </c>
      <c r="AT602" s="259" t="s">
        <v>1823</v>
      </c>
      <c r="AU602" s="337">
        <v>0</v>
      </c>
      <c r="AV602" s="338">
        <v>0</v>
      </c>
      <c r="AW602" s="241">
        <f t="shared" ref="AW602" si="3073">+AY602</f>
        <v>0</v>
      </c>
      <c r="AX602" s="242" t="s">
        <v>1823</v>
      </c>
      <c r="AY602" s="241">
        <f t="shared" ref="AY602" si="3074">+BA602</f>
        <v>0</v>
      </c>
      <c r="AZ602" s="242" t="s">
        <v>1823</v>
      </c>
      <c r="BA602" s="241">
        <f t="shared" ref="BA602" si="3075">+BC602</f>
        <v>0</v>
      </c>
      <c r="BB602" s="242" t="s">
        <v>1823</v>
      </c>
      <c r="BC602" s="241">
        <f t="shared" ref="BC602" si="3076">+BE602</f>
        <v>0</v>
      </c>
      <c r="BD602" s="242" t="s">
        <v>1823</v>
      </c>
      <c r="BE602" s="241">
        <f t="shared" ref="BE602" si="3077">+BG602</f>
        <v>0</v>
      </c>
      <c r="BF602" s="242" t="s">
        <v>1823</v>
      </c>
      <c r="BG602" s="241">
        <f t="shared" ref="BG602" si="3078">+BI602</f>
        <v>0</v>
      </c>
      <c r="BH602" s="242" t="s">
        <v>1823</v>
      </c>
      <c r="BI602" s="241">
        <f t="shared" ref="BI602" si="3079">+BK602</f>
        <v>0</v>
      </c>
      <c r="BJ602" s="242" t="s">
        <v>1823</v>
      </c>
      <c r="BK602" s="241">
        <f t="shared" ref="BK602" si="3080">+BM602</f>
        <v>0</v>
      </c>
      <c r="BL602" s="242" t="s">
        <v>1823</v>
      </c>
      <c r="BM602" s="241">
        <f t="shared" ref="BM602" si="3081">+BO602</f>
        <v>0</v>
      </c>
      <c r="BN602" s="242" t="s">
        <v>1823</v>
      </c>
      <c r="BO602" s="344"/>
      <c r="BQ602" s="384"/>
      <c r="BS602" s="384"/>
      <c r="BW602" s="384"/>
      <c r="BY602" s="384"/>
      <c r="CA602" s="384"/>
      <c r="CB602" s="236" t="s">
        <v>82</v>
      </c>
      <c r="CC602" s="238" t="s">
        <v>998</v>
      </c>
      <c r="CD602" s="238"/>
      <c r="CE602" s="226"/>
      <c r="CF602" s="226"/>
      <c r="CQ602" s="240">
        <f>MAX(H602:AI602)</f>
        <v>2</v>
      </c>
      <c r="CT602" s="437">
        <f t="shared" si="2824"/>
        <v>1</v>
      </c>
      <c r="CU602" s="437">
        <f t="shared" si="2860"/>
        <v>1</v>
      </c>
      <c r="CV602" s="437">
        <f t="shared" si="2850"/>
        <v>0</v>
      </c>
      <c r="CW602" s="437">
        <f t="shared" si="2880"/>
        <v>0</v>
      </c>
      <c r="CX602" s="437">
        <f t="shared" si="2881"/>
        <v>0</v>
      </c>
      <c r="CY602" s="437">
        <f t="shared" si="2922"/>
        <v>0</v>
      </c>
      <c r="CZ602" s="437">
        <f t="shared" si="2910"/>
        <v>0</v>
      </c>
      <c r="DA602" s="437">
        <f t="shared" si="2796"/>
        <v>0</v>
      </c>
      <c r="DB602" s="437">
        <f t="shared" si="2933"/>
        <v>2</v>
      </c>
      <c r="DC602" s="437">
        <f t="shared" si="2980"/>
        <v>1</v>
      </c>
      <c r="DD602" s="437">
        <f t="shared" si="2838"/>
        <v>1</v>
      </c>
      <c r="DE602" s="437">
        <f t="shared" si="3037"/>
        <v>0</v>
      </c>
      <c r="DF602" s="437">
        <f>IF(AG602="nd",+AF602,+AF602+AG602)</f>
        <v>0</v>
      </c>
      <c r="DG602" s="496"/>
      <c r="DH602" s="496">
        <f t="shared" si="3038"/>
        <v>8</v>
      </c>
      <c r="DI602" s="496">
        <f t="shared" si="2912"/>
        <v>9</v>
      </c>
      <c r="DJ602" s="496">
        <f t="shared" si="2882"/>
        <v>0</v>
      </c>
      <c r="DK602" s="437">
        <f t="shared" si="2879"/>
        <v>0</v>
      </c>
      <c r="DL602" s="633"/>
      <c r="DM602" s="633"/>
      <c r="DO602" s="447" t="e">
        <f t="shared" si="2777"/>
        <v>#VALUE!</v>
      </c>
      <c r="DP602" s="447" t="e">
        <f t="shared" si="2778"/>
        <v>#VALUE!</v>
      </c>
      <c r="DQ602" s="447" t="e">
        <f t="shared" si="2779"/>
        <v>#VALUE!</v>
      </c>
      <c r="DR602" s="447" t="e">
        <f t="shared" si="2780"/>
        <v>#VALUE!</v>
      </c>
      <c r="DS602" s="447" t="e">
        <f t="shared" si="2781"/>
        <v>#VALUE!</v>
      </c>
      <c r="DT602" s="447" t="e">
        <f t="shared" si="2782"/>
        <v>#VALUE!</v>
      </c>
      <c r="DU602" s="447" t="e">
        <f t="shared" si="2783"/>
        <v>#VALUE!</v>
      </c>
      <c r="DV602" s="447" t="e">
        <f t="shared" si="2784"/>
        <v>#VALUE!</v>
      </c>
      <c r="DW602" s="447" t="e">
        <f t="shared" si="2785"/>
        <v>#VALUE!</v>
      </c>
      <c r="DX602" s="447" t="e">
        <f t="shared" si="2786"/>
        <v>#VALUE!</v>
      </c>
      <c r="DY602" s="447" t="e">
        <f t="shared" si="2787"/>
        <v>#REF!</v>
      </c>
      <c r="DZ602" s="447" t="e">
        <f t="shared" si="2788"/>
        <v>#VALUE!</v>
      </c>
      <c r="EA602" s="447" t="e">
        <f t="shared" si="2789"/>
        <v>#VALUE!</v>
      </c>
      <c r="EB602" s="447" t="e">
        <f t="shared" si="2790"/>
        <v>#VALUE!</v>
      </c>
      <c r="EC602" s="447" t="e">
        <f t="shared" si="2791"/>
        <v>#VALUE!</v>
      </c>
      <c r="ED602" s="447" t="e">
        <f t="shared" si="2792"/>
        <v>#VALUE!</v>
      </c>
      <c r="EE602" s="240" t="e">
        <f t="shared" si="2793"/>
        <v>#VALUE!</v>
      </c>
    </row>
    <row r="603" spans="1:135" ht="16.5">
      <c r="A603" s="216" t="s">
        <v>1227</v>
      </c>
      <c r="B603" s="216" t="s">
        <v>31</v>
      </c>
      <c r="D603" s="222" t="s">
        <v>318</v>
      </c>
      <c r="E603" s="216" t="s">
        <v>1040</v>
      </c>
      <c r="F603" s="216" t="s">
        <v>1101</v>
      </c>
      <c r="G603" s="411" t="s">
        <v>1252</v>
      </c>
      <c r="H603" s="226">
        <v>0</v>
      </c>
      <c r="I603" s="226">
        <v>0</v>
      </c>
      <c r="J603" s="595">
        <f>+L603</f>
        <v>0</v>
      </c>
      <c r="K603" s="530" t="s">
        <v>1823</v>
      </c>
      <c r="L603" s="226">
        <v>0</v>
      </c>
      <c r="M603" s="226">
        <v>0</v>
      </c>
      <c r="N603" s="595">
        <f>+P603</f>
        <v>0</v>
      </c>
      <c r="O603" s="530" t="s">
        <v>1823</v>
      </c>
      <c r="P603" s="364">
        <f t="shared" ref="P603" si="3082">+R603</f>
        <v>0</v>
      </c>
      <c r="Q603" s="252" t="s">
        <v>1823</v>
      </c>
      <c r="R603" s="225">
        <v>0</v>
      </c>
      <c r="S603" s="227">
        <v>0</v>
      </c>
      <c r="T603" s="364">
        <f t="shared" si="3072"/>
        <v>0</v>
      </c>
      <c r="U603" s="242" t="s">
        <v>1823</v>
      </c>
      <c r="V603" s="225">
        <v>0</v>
      </c>
      <c r="W603" s="227">
        <v>0</v>
      </c>
      <c r="X603" s="364">
        <f>+Z603</f>
        <v>0</v>
      </c>
      <c r="Y603" s="242" t="s">
        <v>1823</v>
      </c>
      <c r="Z603" s="364">
        <f>+AB603</f>
        <v>0</v>
      </c>
      <c r="AA603" s="242" t="s">
        <v>1823</v>
      </c>
      <c r="AB603" s="225">
        <v>0</v>
      </c>
      <c r="AC603" s="264">
        <v>0</v>
      </c>
      <c r="AD603" s="263">
        <v>0</v>
      </c>
      <c r="AE603" s="264">
        <v>0</v>
      </c>
      <c r="AF603" s="364">
        <f>+AH603</f>
        <v>0</v>
      </c>
      <c r="AG603" s="242" t="s">
        <v>1823</v>
      </c>
      <c r="AH603" s="225">
        <v>0</v>
      </c>
      <c r="AI603" s="227">
        <v>0</v>
      </c>
      <c r="AJ603" s="382"/>
      <c r="AK603" s="283">
        <v>0</v>
      </c>
      <c r="AL603" s="227">
        <v>0</v>
      </c>
      <c r="AM603" s="283">
        <v>0</v>
      </c>
      <c r="AN603" s="227">
        <v>0</v>
      </c>
      <c r="AO603" s="279">
        <v>0</v>
      </c>
      <c r="AP603" s="227">
        <v>0</v>
      </c>
      <c r="AQ603" s="225">
        <v>1</v>
      </c>
      <c r="AR603" s="264">
        <v>0</v>
      </c>
      <c r="AS603" s="337">
        <v>0</v>
      </c>
      <c r="AT603" s="338">
        <v>0</v>
      </c>
      <c r="AU603" s="337">
        <v>0</v>
      </c>
      <c r="AV603" s="338">
        <v>0</v>
      </c>
      <c r="AW603" s="241">
        <f t="shared" ref="AW603" si="3083">+AY603</f>
        <v>0</v>
      </c>
      <c r="AX603" s="242" t="s">
        <v>1823</v>
      </c>
      <c r="AY603" s="241">
        <f t="shared" ref="AY603" si="3084">+BA603</f>
        <v>0</v>
      </c>
      <c r="AZ603" s="242" t="s">
        <v>1823</v>
      </c>
      <c r="BA603" s="241">
        <f t="shared" ref="BA603" si="3085">+BC603</f>
        <v>0</v>
      </c>
      <c r="BB603" s="242" t="s">
        <v>1823</v>
      </c>
      <c r="BC603" s="241">
        <f t="shared" ref="BC603" si="3086">+BE603</f>
        <v>0</v>
      </c>
      <c r="BD603" s="242" t="s">
        <v>1823</v>
      </c>
      <c r="BE603" s="241">
        <f t="shared" ref="BE603" si="3087">+BG603</f>
        <v>0</v>
      </c>
      <c r="BF603" s="242" t="s">
        <v>1823</v>
      </c>
      <c r="BG603" s="241">
        <f t="shared" ref="BG603" si="3088">+BI603</f>
        <v>0</v>
      </c>
      <c r="BH603" s="242" t="s">
        <v>1823</v>
      </c>
      <c r="BI603" s="241">
        <f t="shared" ref="BI603" si="3089">+BK603</f>
        <v>0</v>
      </c>
      <c r="BJ603" s="242" t="s">
        <v>1823</v>
      </c>
      <c r="BK603" s="241">
        <f t="shared" ref="BK603" si="3090">+BM603</f>
        <v>0</v>
      </c>
      <c r="BL603" s="242" t="s">
        <v>1823</v>
      </c>
      <c r="BM603" s="241">
        <v>0</v>
      </c>
      <c r="BN603" s="242" t="s">
        <v>1823</v>
      </c>
      <c r="BO603" s="344"/>
      <c r="BQ603" s="384"/>
      <c r="BS603" s="384"/>
      <c r="BW603" s="384"/>
      <c r="BY603" s="384"/>
      <c r="CA603" s="384"/>
      <c r="CB603" s="236"/>
      <c r="CC603" s="238"/>
      <c r="CD603" s="238"/>
      <c r="CE603" s="226"/>
      <c r="CF603" s="226"/>
      <c r="CQ603" s="240">
        <f>MAX(H603:AI603)</f>
        <v>0</v>
      </c>
      <c r="CT603" s="437">
        <f t="shared" si="2824"/>
        <v>0</v>
      </c>
      <c r="CU603" s="437">
        <f t="shared" si="2860"/>
        <v>0</v>
      </c>
      <c r="CV603" s="437">
        <f t="shared" si="2850"/>
        <v>0</v>
      </c>
      <c r="CW603" s="437">
        <f t="shared" si="2880"/>
        <v>0</v>
      </c>
      <c r="CX603" s="437">
        <f t="shared" si="2881"/>
        <v>0</v>
      </c>
      <c r="CY603" s="437">
        <f t="shared" si="2922"/>
        <v>0</v>
      </c>
      <c r="CZ603" s="437">
        <f t="shared" si="2910"/>
        <v>0</v>
      </c>
      <c r="DA603" s="437">
        <f t="shared" si="2796"/>
        <v>0</v>
      </c>
      <c r="DB603" s="437">
        <f t="shared" si="2933"/>
        <v>0</v>
      </c>
      <c r="DC603" s="437">
        <f t="shared" si="2980"/>
        <v>0</v>
      </c>
      <c r="DD603" s="437">
        <f t="shared" si="2838"/>
        <v>0</v>
      </c>
      <c r="DE603" s="437">
        <f t="shared" si="3037"/>
        <v>0</v>
      </c>
      <c r="DF603" s="437">
        <f>IF(AG603="nd",+AF603,+AF603+AG603)</f>
        <v>0</v>
      </c>
      <c r="DG603" s="496">
        <f>IF(AI603="nd",+AH603,+AH603+AI603)</f>
        <v>0</v>
      </c>
      <c r="DH603" s="496">
        <f t="shared" si="3038"/>
        <v>0</v>
      </c>
      <c r="DI603" s="496">
        <f t="shared" si="2912"/>
        <v>0</v>
      </c>
      <c r="DJ603" s="496">
        <f t="shared" si="2882"/>
        <v>0</v>
      </c>
      <c r="DK603" s="437">
        <f t="shared" si="2879"/>
        <v>1</v>
      </c>
      <c r="DL603" s="633"/>
      <c r="DM603" s="633"/>
      <c r="DO603" s="447" t="e">
        <f t="shared" si="2777"/>
        <v>#VALUE!</v>
      </c>
      <c r="DP603" s="447" t="e">
        <f t="shared" si="2778"/>
        <v>#VALUE!</v>
      </c>
      <c r="DQ603" s="447" t="e">
        <f t="shared" si="2779"/>
        <v>#VALUE!</v>
      </c>
      <c r="DR603" s="447" t="e">
        <f t="shared" si="2780"/>
        <v>#VALUE!</v>
      </c>
      <c r="DS603" s="447" t="e">
        <f t="shared" si="2781"/>
        <v>#VALUE!</v>
      </c>
      <c r="DT603" s="447" t="e">
        <f t="shared" si="2782"/>
        <v>#VALUE!</v>
      </c>
      <c r="DU603" s="447" t="e">
        <f t="shared" si="2783"/>
        <v>#VALUE!</v>
      </c>
      <c r="DV603" s="447" t="e">
        <f t="shared" si="2784"/>
        <v>#VALUE!</v>
      </c>
      <c r="DW603" s="447" t="e">
        <f t="shared" si="2785"/>
        <v>#VALUE!</v>
      </c>
      <c r="DX603" s="447" t="e">
        <f t="shared" si="2786"/>
        <v>#VALUE!</v>
      </c>
      <c r="DY603" s="447" t="e">
        <f t="shared" si="2787"/>
        <v>#REF!</v>
      </c>
      <c r="DZ603" s="447" t="e">
        <f t="shared" si="2788"/>
        <v>#VALUE!</v>
      </c>
      <c r="EA603" s="447" t="e">
        <f t="shared" si="2789"/>
        <v>#VALUE!</v>
      </c>
      <c r="EB603" s="447" t="e">
        <f t="shared" si="2790"/>
        <v>#VALUE!</v>
      </c>
      <c r="EC603" s="447" t="e">
        <f t="shared" si="2791"/>
        <v>#VALUE!</v>
      </c>
      <c r="ED603" s="447" t="e">
        <f t="shared" si="2792"/>
        <v>#VALUE!</v>
      </c>
      <c r="EE603" s="240" t="e">
        <f t="shared" si="2793"/>
        <v>#VALUE!</v>
      </c>
    </row>
    <row r="604" spans="1:135" ht="16.5">
      <c r="D604" s="426" t="s">
        <v>1585</v>
      </c>
      <c r="E604" s="216" t="s">
        <v>1040</v>
      </c>
      <c r="F604" s="216" t="s">
        <v>1101</v>
      </c>
      <c r="G604" s="411" t="s">
        <v>1586</v>
      </c>
      <c r="H604" s="226"/>
      <c r="I604" s="226"/>
      <c r="J604" s="595"/>
      <c r="K604" s="530"/>
      <c r="L604" s="226"/>
      <c r="M604" s="226"/>
      <c r="N604" s="595"/>
      <c r="O604" s="530"/>
      <c r="P604" s="364"/>
      <c r="Q604" s="252"/>
      <c r="R604" s="225"/>
      <c r="S604" s="227"/>
      <c r="T604" s="364"/>
      <c r="U604" s="242"/>
      <c r="V604" s="225"/>
      <c r="W604" s="227"/>
      <c r="X604" s="364"/>
      <c r="Y604" s="242"/>
      <c r="Z604" s="364"/>
      <c r="AA604" s="242"/>
      <c r="AB604" s="225"/>
      <c r="AC604" s="264"/>
      <c r="AD604" s="263"/>
      <c r="AE604" s="264"/>
      <c r="AF604" s="364"/>
      <c r="AG604" s="242"/>
      <c r="AH604" s="225"/>
      <c r="AI604" s="227"/>
      <c r="AJ604" s="382"/>
      <c r="AK604" s="283">
        <v>0</v>
      </c>
      <c r="AL604" s="227">
        <v>0</v>
      </c>
      <c r="AM604" s="283">
        <v>0</v>
      </c>
      <c r="AN604" s="227">
        <v>0</v>
      </c>
      <c r="AO604" s="239">
        <f>+AM604</f>
        <v>0</v>
      </c>
      <c r="AP604" s="259" t="s">
        <v>1823</v>
      </c>
      <c r="AQ604" s="226">
        <v>0</v>
      </c>
      <c r="AR604" s="264">
        <v>0</v>
      </c>
      <c r="AS604" s="241">
        <v>0</v>
      </c>
      <c r="AT604" s="259" t="s">
        <v>1823</v>
      </c>
      <c r="AU604" s="337">
        <v>0</v>
      </c>
      <c r="AV604" s="338">
        <v>0</v>
      </c>
      <c r="AW604" s="241">
        <f t="shared" ref="AW604" si="3091">+AY604</f>
        <v>0</v>
      </c>
      <c r="AX604" s="242" t="s">
        <v>1823</v>
      </c>
      <c r="AY604" s="241">
        <f t="shared" ref="AY604" si="3092">+BA604</f>
        <v>0</v>
      </c>
      <c r="AZ604" s="242" t="s">
        <v>1823</v>
      </c>
      <c r="BA604" s="241">
        <f t="shared" ref="BA604" si="3093">+BC604</f>
        <v>0</v>
      </c>
      <c r="BB604" s="242" t="s">
        <v>1823</v>
      </c>
      <c r="BC604" s="241">
        <f t="shared" ref="BC604" si="3094">+BE604</f>
        <v>0</v>
      </c>
      <c r="BD604" s="242" t="s">
        <v>1823</v>
      </c>
      <c r="BE604" s="241">
        <v>0</v>
      </c>
      <c r="BF604" s="242" t="s">
        <v>1823</v>
      </c>
      <c r="BG604" s="337">
        <v>1</v>
      </c>
      <c r="BH604" s="337">
        <v>0</v>
      </c>
      <c r="BI604" s="241">
        <f t="shared" ref="BI604" si="3095">+BK604</f>
        <v>0</v>
      </c>
      <c r="BJ604" s="242" t="s">
        <v>1823</v>
      </c>
      <c r="BK604" s="241">
        <f t="shared" ref="BK604" si="3096">+BM604</f>
        <v>0</v>
      </c>
      <c r="BL604" s="242" t="s">
        <v>1823</v>
      </c>
      <c r="BM604" s="241">
        <v>0</v>
      </c>
      <c r="BN604" s="242" t="s">
        <v>1823</v>
      </c>
      <c r="BO604" s="344"/>
      <c r="BQ604" s="384"/>
      <c r="BS604" s="384"/>
      <c r="BW604" s="384"/>
      <c r="BY604" s="384"/>
      <c r="CA604" s="384"/>
      <c r="CB604" s="236"/>
      <c r="CC604" s="238"/>
      <c r="CD604" s="238"/>
      <c r="CE604" s="226"/>
      <c r="CF604" s="226"/>
      <c r="CQ604" s="240"/>
      <c r="CT604" s="437"/>
      <c r="CU604" s="437"/>
      <c r="CV604" s="437"/>
      <c r="CW604" s="437"/>
      <c r="CX604" s="437"/>
      <c r="CY604" s="437"/>
      <c r="CZ604" s="437"/>
      <c r="DA604" s="437"/>
      <c r="DB604" s="437"/>
      <c r="DC604" s="437"/>
      <c r="DD604" s="437"/>
      <c r="DE604" s="437"/>
      <c r="DF604" s="437"/>
      <c r="DG604" s="496"/>
      <c r="DH604" s="496">
        <f t="shared" si="3038"/>
        <v>0</v>
      </c>
      <c r="DI604" s="496"/>
      <c r="DJ604" s="496"/>
      <c r="DK604" s="437"/>
      <c r="DL604" s="633"/>
      <c r="DM604" s="633"/>
      <c r="DO604" s="447"/>
      <c r="DP604" s="447"/>
      <c r="DQ604" s="447"/>
      <c r="DR604" s="447"/>
      <c r="DS604" s="447"/>
      <c r="DT604" s="447"/>
      <c r="DU604" s="447"/>
      <c r="DV604" s="447"/>
      <c r="DW604" s="447"/>
      <c r="DX604" s="447"/>
      <c r="DY604" s="447"/>
      <c r="DZ604" s="447"/>
      <c r="EA604" s="447"/>
      <c r="EB604" s="447"/>
      <c r="EC604" s="447"/>
      <c r="ED604" s="447"/>
      <c r="EE604" s="240"/>
    </row>
    <row r="605" spans="1:135" ht="16.5">
      <c r="A605" s="216" t="s">
        <v>1227</v>
      </c>
      <c r="B605" s="216" t="s">
        <v>31</v>
      </c>
      <c r="D605" s="222" t="s">
        <v>773</v>
      </c>
      <c r="E605" s="216" t="s">
        <v>1040</v>
      </c>
      <c r="F605" s="216" t="s">
        <v>1087</v>
      </c>
      <c r="G605" s="411" t="s">
        <v>1254</v>
      </c>
      <c r="H605" s="226">
        <v>0</v>
      </c>
      <c r="I605" s="226">
        <v>0</v>
      </c>
      <c r="J605" s="595">
        <f>+L605</f>
        <v>0</v>
      </c>
      <c r="K605" s="530" t="s">
        <v>1823</v>
      </c>
      <c r="L605" s="226">
        <v>0</v>
      </c>
      <c r="M605" s="226">
        <v>0</v>
      </c>
      <c r="N605" s="595">
        <f>+P605</f>
        <v>0</v>
      </c>
      <c r="O605" s="530" t="s">
        <v>1823</v>
      </c>
      <c r="P605" s="364">
        <f t="shared" ref="P605:P606" si="3097">+R605</f>
        <v>0</v>
      </c>
      <c r="Q605" s="252" t="s">
        <v>1823</v>
      </c>
      <c r="R605" s="225">
        <v>0</v>
      </c>
      <c r="S605" s="227">
        <v>0</v>
      </c>
      <c r="T605" s="364">
        <f t="shared" si="3072"/>
        <v>0</v>
      </c>
      <c r="U605" s="242" t="s">
        <v>1823</v>
      </c>
      <c r="V605" s="225">
        <v>0</v>
      </c>
      <c r="W605" s="227">
        <v>0</v>
      </c>
      <c r="X605" s="364">
        <f>+Z605</f>
        <v>0</v>
      </c>
      <c r="Y605" s="242" t="s">
        <v>1823</v>
      </c>
      <c r="Z605" s="364">
        <f>+AB605</f>
        <v>0</v>
      </c>
      <c r="AA605" s="242" t="s">
        <v>1823</v>
      </c>
      <c r="AB605" s="225">
        <v>0</v>
      </c>
      <c r="AC605" s="264" t="s">
        <v>1244</v>
      </c>
      <c r="AD605" s="263">
        <v>0</v>
      </c>
      <c r="AE605" s="264">
        <v>0</v>
      </c>
      <c r="AF605" s="364">
        <f>+AH605</f>
        <v>0</v>
      </c>
      <c r="AG605" s="242" t="s">
        <v>1823</v>
      </c>
      <c r="AH605" s="225">
        <v>0</v>
      </c>
      <c r="AI605" s="227">
        <v>0</v>
      </c>
      <c r="AJ605" s="354"/>
      <c r="AK605" s="241">
        <v>0</v>
      </c>
      <c r="AL605" s="259" t="s">
        <v>1823</v>
      </c>
      <c r="AM605" s="283">
        <v>0</v>
      </c>
      <c r="AN605" s="227">
        <v>0</v>
      </c>
      <c r="AO605" s="239">
        <f>+AM605</f>
        <v>0</v>
      </c>
      <c r="AP605" s="259" t="s">
        <v>1823</v>
      </c>
      <c r="AQ605" s="337">
        <v>0</v>
      </c>
      <c r="AR605" s="338">
        <v>0</v>
      </c>
      <c r="AS605" s="241">
        <v>0</v>
      </c>
      <c r="AT605" s="259" t="s">
        <v>1823</v>
      </c>
      <c r="AU605" s="337">
        <v>1</v>
      </c>
      <c r="AV605" s="338">
        <v>0</v>
      </c>
      <c r="AW605" s="241">
        <f t="shared" ref="AW605" si="3098">+AY605</f>
        <v>0</v>
      </c>
      <c r="AX605" s="242" t="s">
        <v>1823</v>
      </c>
      <c r="AY605" s="241">
        <f t="shared" ref="AY605" si="3099">+BA605</f>
        <v>0</v>
      </c>
      <c r="AZ605" s="242" t="s">
        <v>1823</v>
      </c>
      <c r="BA605" s="241">
        <f t="shared" ref="BA605" si="3100">+BC605</f>
        <v>0</v>
      </c>
      <c r="BB605" s="242" t="s">
        <v>1823</v>
      </c>
      <c r="BC605" s="241">
        <f t="shared" ref="BC605" si="3101">+BE605</f>
        <v>0</v>
      </c>
      <c r="BD605" s="242" t="s">
        <v>1823</v>
      </c>
      <c r="BE605" s="241">
        <v>0</v>
      </c>
      <c r="BF605" s="242" t="s">
        <v>1823</v>
      </c>
      <c r="BG605" s="337">
        <v>0</v>
      </c>
      <c r="BH605" s="337">
        <v>0</v>
      </c>
      <c r="BI605" s="241">
        <f t="shared" ref="BI605" si="3102">+BK605</f>
        <v>0</v>
      </c>
      <c r="BJ605" s="242" t="s">
        <v>1823</v>
      </c>
      <c r="BK605" s="241">
        <f t="shared" ref="BK605" si="3103">+BM605</f>
        <v>0</v>
      </c>
      <c r="BL605" s="242" t="s">
        <v>1823</v>
      </c>
      <c r="BM605" s="241">
        <v>0</v>
      </c>
      <c r="BN605" s="242" t="s">
        <v>1823</v>
      </c>
      <c r="BO605" s="356"/>
      <c r="BP605" s="324"/>
      <c r="BQ605" s="325"/>
      <c r="BR605" s="324"/>
      <c r="BS605" s="325"/>
      <c r="BT605" s="324"/>
      <c r="BU605" s="325"/>
      <c r="BV605" s="324"/>
      <c r="BW605" s="325"/>
      <c r="BX605" s="324"/>
      <c r="BY605" s="325"/>
      <c r="BZ605" s="324"/>
      <c r="CA605" s="325"/>
      <c r="CB605" s="250" t="s">
        <v>987</v>
      </c>
      <c r="CC605" s="238" t="s">
        <v>733</v>
      </c>
      <c r="CD605" s="238"/>
      <c r="CE605" s="226"/>
      <c r="CF605" s="226"/>
      <c r="CQ605" s="240">
        <f>MAX(H605:AI605)</f>
        <v>0</v>
      </c>
      <c r="CT605" s="437">
        <f t="shared" ref="CT605:CT618" si="3104">IF(I605="nd",+H605,+H605+I605)</f>
        <v>0</v>
      </c>
      <c r="CU605" s="437">
        <f t="shared" ref="CU605:CU618" si="3105">IF(K605="nd",+J605,+J605+K605)</f>
        <v>0</v>
      </c>
      <c r="CV605" s="437">
        <f t="shared" ref="CV605:CV622" si="3106">IF(M605="nd",+L605,+L605+M605)</f>
        <v>0</v>
      </c>
      <c r="CW605" s="437">
        <f t="shared" ref="CW605:CW622" si="3107">IF(O605="nd",+N605,+N605+O605)</f>
        <v>0</v>
      </c>
      <c r="CX605" s="437">
        <f t="shared" ref="CX605:CX622" si="3108">IF(Q605="nd",+P605,+P605+Q605)</f>
        <v>0</v>
      </c>
      <c r="CY605" s="437">
        <f t="shared" ref="CY605:CY622" si="3109">IF(S605="nd",+R605,+R605+S605)</f>
        <v>0</v>
      </c>
      <c r="CZ605" s="437">
        <f t="shared" ref="CZ605:CZ622" si="3110">IF(U605="nd",+T605,+T605+U605)</f>
        <v>0</v>
      </c>
      <c r="DA605" s="437">
        <f t="shared" ref="DA605:DA622" si="3111">IF(W605="nd",+V605,+V605+W605)</f>
        <v>0</v>
      </c>
      <c r="DB605" s="437">
        <f t="shared" ref="DB605:DB622" si="3112">IF(Y605="nd",+X605,+X605+Y605)</f>
        <v>0</v>
      </c>
      <c r="DC605" s="437">
        <f t="shared" ref="DC605:DC622" si="3113">IF(AA605="nd",+Z605,+Z605+AA605)</f>
        <v>0</v>
      </c>
      <c r="DD605" s="437"/>
      <c r="DE605" s="437">
        <f t="shared" ref="DE605:DE622" si="3114">IF(AE605="nd",+AD605,+AD605+AE605)</f>
        <v>0</v>
      </c>
      <c r="DF605" s="437">
        <f t="shared" ref="DF605:DF622" si="3115">IF(AG605="nd",+AF605,+AF605+AG605)</f>
        <v>0</v>
      </c>
      <c r="DG605" s="496">
        <f t="shared" ref="DG605:DG622" si="3116">IF(AI605="nd",+AH605,+AH605+AI605)</f>
        <v>0</v>
      </c>
      <c r="DH605" s="496">
        <f t="shared" si="3038"/>
        <v>0</v>
      </c>
      <c r="DI605" s="496">
        <f t="shared" ref="DI605:DI622" si="3117">IF(AN605="nd",+AM605,+AM605+AN605)</f>
        <v>0</v>
      </c>
      <c r="DJ605" s="496">
        <f t="shared" ref="DJ605:DJ622" si="3118">IF(AP605="nd",+AO605,+AO605+AP605)</f>
        <v>0</v>
      </c>
      <c r="DK605" s="437">
        <f t="shared" ref="DK605:DK622" si="3119">IF(AR605="nd",+AQ605,+AQ605+AR605)</f>
        <v>0</v>
      </c>
      <c r="DL605" s="633"/>
      <c r="DM605" s="633"/>
      <c r="DO605" s="447" t="e">
        <f>+CV605-CU605+DO603</f>
        <v>#VALUE!</v>
      </c>
      <c r="DP605" s="447" t="e">
        <f>+CW605-CV605+DP603</f>
        <v>#VALUE!</v>
      </c>
      <c r="DQ605" s="447" t="e">
        <f>+CX605-CW605+DQ603</f>
        <v>#VALUE!</v>
      </c>
      <c r="DR605" s="447" t="e">
        <f>+CY605-CX605+DR603</f>
        <v>#VALUE!</v>
      </c>
      <c r="DS605" s="447" t="e">
        <f>+CY605-CW605+DS603</f>
        <v>#VALUE!</v>
      </c>
      <c r="DT605" s="447" t="e">
        <f>+CZ605-CY605+DT603</f>
        <v>#VALUE!</v>
      </c>
      <c r="DU605" s="447" t="e">
        <f>+DA605-CZ605+DU603</f>
        <v>#VALUE!</v>
      </c>
      <c r="DV605" s="447" t="e">
        <f>+DB605-DA605+DV603</f>
        <v>#VALUE!</v>
      </c>
      <c r="DW605" s="447" t="e">
        <f>+DC605-DB605+DW603</f>
        <v>#VALUE!</v>
      </c>
      <c r="DX605" s="447" t="e">
        <f>+DD605-DB605+DX603</f>
        <v>#VALUE!</v>
      </c>
      <c r="DY605" s="447" t="e">
        <f>+DE605-DD605+DY603</f>
        <v>#REF!</v>
      </c>
      <c r="DZ605" s="447" t="e">
        <f>+DF605-DE605+DZ603</f>
        <v>#VALUE!</v>
      </c>
      <c r="EA605" s="447" t="e">
        <f>+DG605-DF605+EA603</f>
        <v>#VALUE!</v>
      </c>
      <c r="EB605" s="447" t="e">
        <f>+DH605-DI605+EB603</f>
        <v>#VALUE!</v>
      </c>
      <c r="EC605" s="447" t="e">
        <f>+DI605-DG605+EC603</f>
        <v>#VALUE!</v>
      </c>
      <c r="ED605" s="447" t="e">
        <f>+DJ605-DI605+ED603</f>
        <v>#VALUE!</v>
      </c>
      <c r="EE605" s="240" t="e">
        <f>+DK605-DJ605+EE603</f>
        <v>#VALUE!</v>
      </c>
    </row>
    <row r="606" spans="1:135" ht="16.5">
      <c r="A606" s="216" t="s">
        <v>1232</v>
      </c>
      <c r="B606" s="216" t="s">
        <v>31</v>
      </c>
      <c r="D606" s="222" t="s">
        <v>773</v>
      </c>
      <c r="E606" s="216" t="s">
        <v>1040</v>
      </c>
      <c r="F606" s="216" t="s">
        <v>1087</v>
      </c>
      <c r="G606" s="411" t="s">
        <v>1253</v>
      </c>
      <c r="H606" s="226">
        <v>0</v>
      </c>
      <c r="I606" s="226">
        <v>0</v>
      </c>
      <c r="J606" s="533">
        <v>1</v>
      </c>
      <c r="K606" s="534">
        <v>2</v>
      </c>
      <c r="L606" s="312">
        <v>1</v>
      </c>
      <c r="M606" s="312">
        <v>5</v>
      </c>
      <c r="N606" s="529">
        <f t="shared" ref="N606" si="3120">+P606</f>
        <v>2</v>
      </c>
      <c r="O606" s="583">
        <f t="shared" ref="O606" si="3121">+Q606</f>
        <v>3</v>
      </c>
      <c r="P606" s="239">
        <f t="shared" si="3097"/>
        <v>2</v>
      </c>
      <c r="Q606" s="253">
        <f t="shared" ref="Q606" si="3122">+S606</f>
        <v>3</v>
      </c>
      <c r="R606" s="225">
        <v>2</v>
      </c>
      <c r="S606" s="227">
        <v>3</v>
      </c>
      <c r="T606" s="560">
        <f t="shared" si="3072"/>
        <v>2</v>
      </c>
      <c r="U606" s="567">
        <f>+S606</f>
        <v>3</v>
      </c>
      <c r="V606" s="277">
        <v>1</v>
      </c>
      <c r="W606" s="278">
        <v>1</v>
      </c>
      <c r="X606" s="241">
        <f>+V606</f>
        <v>1</v>
      </c>
      <c r="Y606" s="253">
        <f>+W606</f>
        <v>1</v>
      </c>
      <c r="Z606" s="241">
        <f>+X606</f>
        <v>1</v>
      </c>
      <c r="AA606" s="253">
        <f>+Y606</f>
        <v>1</v>
      </c>
      <c r="AB606" s="225">
        <v>2</v>
      </c>
      <c r="AC606" s="227">
        <v>2</v>
      </c>
      <c r="AD606" s="263">
        <v>2</v>
      </c>
      <c r="AE606" s="264">
        <v>2</v>
      </c>
      <c r="AF606" s="241">
        <f>+AD606</f>
        <v>2</v>
      </c>
      <c r="AG606" s="253">
        <f>+AE606</f>
        <v>2</v>
      </c>
      <c r="AH606" s="277">
        <v>2</v>
      </c>
      <c r="AI606" s="278">
        <v>4</v>
      </c>
      <c r="AJ606" s="354">
        <v>42355</v>
      </c>
      <c r="AK606" s="225">
        <v>3</v>
      </c>
      <c r="AL606" s="226">
        <v>0</v>
      </c>
      <c r="AM606" s="225">
        <v>2</v>
      </c>
      <c r="AN606" s="227">
        <v>0</v>
      </c>
      <c r="AO606" s="558">
        <f>+AM606</f>
        <v>2</v>
      </c>
      <c r="AP606" s="566" t="s">
        <v>1823</v>
      </c>
      <c r="AQ606" s="337">
        <v>0</v>
      </c>
      <c r="AR606" s="338">
        <v>0</v>
      </c>
      <c r="AS606" s="241">
        <f>+AU606</f>
        <v>0</v>
      </c>
      <c r="AT606" s="259" t="s">
        <v>1823</v>
      </c>
      <c r="AU606" s="337">
        <v>0</v>
      </c>
      <c r="AV606" s="338">
        <v>0</v>
      </c>
      <c r="AW606" s="241">
        <f t="shared" ref="AW606" si="3123">+AY606</f>
        <v>0</v>
      </c>
      <c r="AX606" s="242" t="s">
        <v>1823</v>
      </c>
      <c r="AY606" s="241">
        <v>0</v>
      </c>
      <c r="AZ606" s="242" t="s">
        <v>1823</v>
      </c>
      <c r="BA606" s="241">
        <f>+AY606</f>
        <v>0</v>
      </c>
      <c r="BB606" s="242" t="s">
        <v>1823</v>
      </c>
      <c r="BC606" s="241">
        <f>+BA606</f>
        <v>0</v>
      </c>
      <c r="BD606" s="242" t="s">
        <v>1823</v>
      </c>
      <c r="BE606" s="241">
        <f>+BC606</f>
        <v>0</v>
      </c>
      <c r="BF606" s="242" t="s">
        <v>1823</v>
      </c>
      <c r="BG606" s="337">
        <v>0</v>
      </c>
      <c r="BH606" s="337">
        <v>0</v>
      </c>
      <c r="BI606" s="241">
        <v>0</v>
      </c>
      <c r="BJ606" s="242" t="s">
        <v>1823</v>
      </c>
      <c r="BK606" s="241">
        <v>0</v>
      </c>
      <c r="BL606" s="242" t="s">
        <v>1823</v>
      </c>
      <c r="BM606" s="241">
        <v>0</v>
      </c>
      <c r="BN606" s="242" t="s">
        <v>1823</v>
      </c>
      <c r="BO606" s="356"/>
      <c r="BP606" s="324"/>
      <c r="BQ606" s="325"/>
      <c r="BR606" s="324"/>
      <c r="BS606" s="325"/>
      <c r="BT606" s="324"/>
      <c r="BU606" s="325"/>
      <c r="BV606" s="324"/>
      <c r="BW606" s="325"/>
      <c r="BX606" s="324"/>
      <c r="BY606" s="325"/>
      <c r="BZ606" s="324"/>
      <c r="CA606" s="325"/>
      <c r="CB606" s="250" t="s">
        <v>1255</v>
      </c>
      <c r="CC606" s="237" t="s">
        <v>733</v>
      </c>
      <c r="CE606" s="226"/>
      <c r="CF606" s="226"/>
      <c r="CQ606" s="240">
        <f>MAX(H606:AI606)</f>
        <v>5</v>
      </c>
      <c r="CT606" s="437">
        <f t="shared" si="3104"/>
        <v>0</v>
      </c>
      <c r="CU606" s="437">
        <f t="shared" si="3105"/>
        <v>3</v>
      </c>
      <c r="CV606" s="437">
        <f t="shared" si="3106"/>
        <v>6</v>
      </c>
      <c r="CW606" s="437">
        <f t="shared" si="3107"/>
        <v>5</v>
      </c>
      <c r="CX606" s="437">
        <f t="shared" si="3108"/>
        <v>5</v>
      </c>
      <c r="CY606" s="437">
        <f t="shared" si="3109"/>
        <v>5</v>
      </c>
      <c r="CZ606" s="437">
        <f t="shared" si="3110"/>
        <v>5</v>
      </c>
      <c r="DA606" s="437">
        <f t="shared" si="3111"/>
        <v>2</v>
      </c>
      <c r="DB606" s="437">
        <f t="shared" si="3112"/>
        <v>2</v>
      </c>
      <c r="DC606" s="437">
        <f t="shared" si="3113"/>
        <v>2</v>
      </c>
      <c r="DD606" s="437">
        <f t="shared" ref="DD606:DD622" si="3124">IF(AC606="nd",+AB606,+AB606+AC606)</f>
        <v>4</v>
      </c>
      <c r="DE606" s="437">
        <f t="shared" si="3114"/>
        <v>4</v>
      </c>
      <c r="DF606" s="437">
        <f t="shared" si="3115"/>
        <v>4</v>
      </c>
      <c r="DG606" s="496">
        <f t="shared" si="3116"/>
        <v>6</v>
      </c>
      <c r="DH606" s="496">
        <f t="shared" si="3038"/>
        <v>3</v>
      </c>
      <c r="DI606" s="496">
        <f t="shared" si="3117"/>
        <v>2</v>
      </c>
      <c r="DJ606" s="496">
        <f t="shared" si="3118"/>
        <v>2</v>
      </c>
      <c r="DK606" s="437">
        <f t="shared" si="3119"/>
        <v>0</v>
      </c>
      <c r="DL606" s="633"/>
      <c r="DM606" s="633"/>
      <c r="DO606" s="447" t="e">
        <f t="shared" si="2777"/>
        <v>#VALUE!</v>
      </c>
      <c r="DP606" s="447" t="e">
        <f t="shared" si="2778"/>
        <v>#VALUE!</v>
      </c>
      <c r="DQ606" s="447" t="e">
        <f t="shared" si="2779"/>
        <v>#VALUE!</v>
      </c>
      <c r="DR606" s="447" t="e">
        <f t="shared" si="2780"/>
        <v>#VALUE!</v>
      </c>
      <c r="DS606" s="447" t="e">
        <f t="shared" si="2781"/>
        <v>#VALUE!</v>
      </c>
      <c r="DT606" s="447" t="e">
        <f t="shared" si="2782"/>
        <v>#VALUE!</v>
      </c>
      <c r="DU606" s="447" t="e">
        <f t="shared" si="2783"/>
        <v>#VALUE!</v>
      </c>
      <c r="DV606" s="447" t="e">
        <f t="shared" si="2784"/>
        <v>#VALUE!</v>
      </c>
      <c r="DW606" s="447" t="e">
        <f t="shared" si="2785"/>
        <v>#VALUE!</v>
      </c>
      <c r="DX606" s="447" t="e">
        <f t="shared" si="2786"/>
        <v>#VALUE!</v>
      </c>
      <c r="DY606" s="447" t="e">
        <f t="shared" si="2787"/>
        <v>#REF!</v>
      </c>
      <c r="DZ606" s="447" t="e">
        <f t="shared" si="2788"/>
        <v>#VALUE!</v>
      </c>
      <c r="EA606" s="447" t="e">
        <f t="shared" si="2789"/>
        <v>#VALUE!</v>
      </c>
      <c r="EB606" s="447" t="e">
        <f t="shared" si="2790"/>
        <v>#VALUE!</v>
      </c>
      <c r="EC606" s="447" t="e">
        <f t="shared" si="2791"/>
        <v>#VALUE!</v>
      </c>
      <c r="ED606" s="447" t="e">
        <f t="shared" si="2792"/>
        <v>#VALUE!</v>
      </c>
      <c r="EE606" s="240" t="e">
        <f t="shared" si="2793"/>
        <v>#VALUE!</v>
      </c>
    </row>
    <row r="607" spans="1:135" ht="16.5">
      <c r="A607" s="51" t="s">
        <v>1227</v>
      </c>
      <c r="B607" s="216" t="s">
        <v>31</v>
      </c>
      <c r="D607" s="222" t="s">
        <v>773</v>
      </c>
      <c r="E607" s="216" t="s">
        <v>1042</v>
      </c>
      <c r="F607" s="216" t="s">
        <v>1101</v>
      </c>
      <c r="G607" s="411" t="s">
        <v>1432</v>
      </c>
      <c r="H607" s="225">
        <v>0</v>
      </c>
      <c r="I607" s="226">
        <v>0</v>
      </c>
      <c r="J607" s="523">
        <v>0</v>
      </c>
      <c r="K607" s="524">
        <v>0</v>
      </c>
      <c r="L607" s="226">
        <v>0</v>
      </c>
      <c r="M607" s="226">
        <v>0</v>
      </c>
      <c r="N607" s="529">
        <v>0</v>
      </c>
      <c r="O607" s="530" t="s">
        <v>1823</v>
      </c>
      <c r="P607" s="239">
        <f>+N607</f>
        <v>0</v>
      </c>
      <c r="Q607" s="242" t="s">
        <v>1823</v>
      </c>
      <c r="R607" s="225">
        <v>0</v>
      </c>
      <c r="S607" s="227">
        <v>0</v>
      </c>
      <c r="T607" s="241">
        <f t="shared" si="3072"/>
        <v>0</v>
      </c>
      <c r="U607" s="242" t="s">
        <v>1823</v>
      </c>
      <c r="V607" s="225">
        <v>0</v>
      </c>
      <c r="W607" s="227">
        <v>0</v>
      </c>
      <c r="X607" s="226">
        <v>0</v>
      </c>
      <c r="Y607" s="227">
        <v>0</v>
      </c>
      <c r="Z607" s="241">
        <f>+X607</f>
        <v>0</v>
      </c>
      <c r="AA607" s="242" t="s">
        <v>1823</v>
      </c>
      <c r="AB607" s="225">
        <v>0</v>
      </c>
      <c r="AC607" s="227">
        <v>0</v>
      </c>
      <c r="AD607" s="263">
        <v>0</v>
      </c>
      <c r="AE607" s="264">
        <v>0</v>
      </c>
      <c r="AF607" s="241">
        <f>+AD607</f>
        <v>0</v>
      </c>
      <c r="AG607" s="242" t="s">
        <v>1823</v>
      </c>
      <c r="AH607" s="263">
        <v>0</v>
      </c>
      <c r="AI607" s="227">
        <v>0</v>
      </c>
      <c r="AJ607" s="354"/>
      <c r="AK607" s="225">
        <v>0</v>
      </c>
      <c r="AL607" s="226">
        <v>0</v>
      </c>
      <c r="AM607" s="225">
        <v>1</v>
      </c>
      <c r="AN607" s="227">
        <v>0</v>
      </c>
      <c r="AO607" s="558">
        <f>+AM607</f>
        <v>1</v>
      </c>
      <c r="AP607" s="566" t="s">
        <v>1823</v>
      </c>
      <c r="AQ607" s="337">
        <v>0</v>
      </c>
      <c r="AR607" s="338">
        <v>0</v>
      </c>
      <c r="AS607" s="241">
        <f>+AU607</f>
        <v>0</v>
      </c>
      <c r="AT607" s="259" t="s">
        <v>1823</v>
      </c>
      <c r="AU607" s="337">
        <v>0</v>
      </c>
      <c r="AV607" s="338">
        <v>0</v>
      </c>
      <c r="AW607" s="241">
        <f t="shared" ref="AW607" si="3125">+AY607</f>
        <v>0</v>
      </c>
      <c r="AX607" s="242" t="s">
        <v>1823</v>
      </c>
      <c r="AY607" s="241">
        <v>0</v>
      </c>
      <c r="AZ607" s="242" t="s">
        <v>1823</v>
      </c>
      <c r="BA607" s="241">
        <f>+AY607</f>
        <v>0</v>
      </c>
      <c r="BB607" s="242" t="s">
        <v>1823</v>
      </c>
      <c r="BC607" s="241">
        <f>+BA607</f>
        <v>0</v>
      </c>
      <c r="BD607" s="242" t="s">
        <v>1823</v>
      </c>
      <c r="BE607" s="241">
        <f>+BC607</f>
        <v>0</v>
      </c>
      <c r="BF607" s="242" t="s">
        <v>1823</v>
      </c>
      <c r="BG607" s="337">
        <v>0</v>
      </c>
      <c r="BH607" s="337">
        <v>0</v>
      </c>
      <c r="BI607" s="241">
        <v>0</v>
      </c>
      <c r="BJ607" s="242" t="s">
        <v>1823</v>
      </c>
      <c r="BK607" s="241">
        <v>0</v>
      </c>
      <c r="BL607" s="242" t="s">
        <v>1823</v>
      </c>
      <c r="BM607" s="241">
        <v>0</v>
      </c>
      <c r="BN607" s="242" t="s">
        <v>1823</v>
      </c>
      <c r="BO607" s="356"/>
      <c r="BP607" s="324"/>
      <c r="BQ607" s="325"/>
      <c r="BR607" s="324"/>
      <c r="BS607" s="325"/>
      <c r="BT607" s="324"/>
      <c r="BU607" s="325"/>
      <c r="BV607" s="324"/>
      <c r="BW607" s="325"/>
      <c r="BX607" s="324"/>
      <c r="BY607" s="325"/>
      <c r="BZ607" s="324"/>
      <c r="CA607" s="325"/>
      <c r="CB607" s="250"/>
      <c r="CE607" s="226"/>
      <c r="CF607" s="226"/>
      <c r="CT607" s="437">
        <f t="shared" si="3104"/>
        <v>0</v>
      </c>
      <c r="CU607" s="437">
        <f t="shared" si="3105"/>
        <v>0</v>
      </c>
      <c r="CV607" s="437">
        <f t="shared" si="3106"/>
        <v>0</v>
      </c>
      <c r="CW607" s="437">
        <f t="shared" si="3107"/>
        <v>0</v>
      </c>
      <c r="CX607" s="437">
        <f t="shared" si="3108"/>
        <v>0</v>
      </c>
      <c r="CY607" s="437">
        <f t="shared" si="3109"/>
        <v>0</v>
      </c>
      <c r="CZ607" s="437">
        <f t="shared" si="3110"/>
        <v>0</v>
      </c>
      <c r="DA607" s="437">
        <f t="shared" si="3111"/>
        <v>0</v>
      </c>
      <c r="DB607" s="437">
        <f t="shared" si="3112"/>
        <v>0</v>
      </c>
      <c r="DC607" s="437">
        <f t="shared" si="3113"/>
        <v>0</v>
      </c>
      <c r="DD607" s="437">
        <f t="shared" si="3124"/>
        <v>0</v>
      </c>
      <c r="DE607" s="437">
        <f t="shared" si="3114"/>
        <v>0</v>
      </c>
      <c r="DF607" s="437">
        <f t="shared" si="3115"/>
        <v>0</v>
      </c>
      <c r="DG607" s="496">
        <f t="shared" si="3116"/>
        <v>0</v>
      </c>
      <c r="DH607" s="496">
        <f t="shared" si="3038"/>
        <v>0</v>
      </c>
      <c r="DI607" s="496">
        <f t="shared" si="3117"/>
        <v>1</v>
      </c>
      <c r="DJ607" s="496">
        <f t="shared" si="3118"/>
        <v>1</v>
      </c>
      <c r="DK607" s="437">
        <f t="shared" si="3119"/>
        <v>0</v>
      </c>
      <c r="DL607" s="633"/>
      <c r="DM607" s="633"/>
      <c r="DO607" s="447" t="e">
        <f t="shared" si="2777"/>
        <v>#VALUE!</v>
      </c>
      <c r="DP607" s="447" t="e">
        <f t="shared" si="2778"/>
        <v>#VALUE!</v>
      </c>
      <c r="DQ607" s="447" t="e">
        <f t="shared" si="2779"/>
        <v>#VALUE!</v>
      </c>
      <c r="DR607" s="447" t="e">
        <f t="shared" si="2780"/>
        <v>#VALUE!</v>
      </c>
      <c r="DS607" s="447" t="e">
        <f t="shared" si="2781"/>
        <v>#VALUE!</v>
      </c>
      <c r="DT607" s="447" t="e">
        <f t="shared" si="2782"/>
        <v>#VALUE!</v>
      </c>
      <c r="DU607" s="447" t="e">
        <f t="shared" si="2783"/>
        <v>#VALUE!</v>
      </c>
      <c r="DV607" s="447" t="e">
        <f t="shared" si="2784"/>
        <v>#VALUE!</v>
      </c>
      <c r="DW607" s="447" t="e">
        <f t="shared" si="2785"/>
        <v>#VALUE!</v>
      </c>
      <c r="DX607" s="447" t="e">
        <f t="shared" si="2786"/>
        <v>#VALUE!</v>
      </c>
      <c r="DY607" s="447" t="e">
        <f t="shared" si="2787"/>
        <v>#REF!</v>
      </c>
      <c r="DZ607" s="447" t="e">
        <f t="shared" si="2788"/>
        <v>#VALUE!</v>
      </c>
      <c r="EA607" s="447" t="e">
        <f t="shared" si="2789"/>
        <v>#VALUE!</v>
      </c>
      <c r="EB607" s="447" t="e">
        <f t="shared" si="2790"/>
        <v>#VALUE!</v>
      </c>
      <c r="EC607" s="447" t="e">
        <f t="shared" si="2791"/>
        <v>#VALUE!</v>
      </c>
      <c r="ED607" s="447" t="e">
        <f t="shared" si="2792"/>
        <v>#VALUE!</v>
      </c>
      <c r="EE607" s="240" t="e">
        <f t="shared" si="2793"/>
        <v>#VALUE!</v>
      </c>
    </row>
    <row r="608" spans="1:135" ht="16.5">
      <c r="A608" s="51" t="s">
        <v>1227</v>
      </c>
      <c r="B608" s="216" t="s">
        <v>31</v>
      </c>
      <c r="D608" s="222" t="s">
        <v>773</v>
      </c>
      <c r="E608" s="216" t="s">
        <v>1042</v>
      </c>
      <c r="F608" s="216" t="s">
        <v>1101</v>
      </c>
      <c r="G608" s="411" t="s">
        <v>1433</v>
      </c>
      <c r="H608" s="225">
        <v>0</v>
      </c>
      <c r="I608" s="226">
        <v>0</v>
      </c>
      <c r="J608" s="523">
        <v>0</v>
      </c>
      <c r="K608" s="524">
        <v>0</v>
      </c>
      <c r="L608" s="226">
        <v>0</v>
      </c>
      <c r="M608" s="226">
        <v>0</v>
      </c>
      <c r="N608" s="529">
        <v>0</v>
      </c>
      <c r="O608" s="530" t="s">
        <v>1823</v>
      </c>
      <c r="P608" s="239">
        <f>+N608</f>
        <v>0</v>
      </c>
      <c r="Q608" s="242" t="s">
        <v>1823</v>
      </c>
      <c r="R608" s="225">
        <v>0</v>
      </c>
      <c r="S608" s="227">
        <v>0</v>
      </c>
      <c r="T608" s="241">
        <f t="shared" si="3072"/>
        <v>0</v>
      </c>
      <c r="U608" s="242" t="s">
        <v>1823</v>
      </c>
      <c r="V608" s="225">
        <v>0</v>
      </c>
      <c r="W608" s="227">
        <v>0</v>
      </c>
      <c r="X608" s="226">
        <v>0</v>
      </c>
      <c r="Y608" s="227">
        <v>0</v>
      </c>
      <c r="Z608" s="241">
        <f>+X608</f>
        <v>0</v>
      </c>
      <c r="AA608" s="242" t="s">
        <v>1823</v>
      </c>
      <c r="AB608" s="225">
        <v>0</v>
      </c>
      <c r="AC608" s="227">
        <v>0</v>
      </c>
      <c r="AD608" s="263">
        <v>0</v>
      </c>
      <c r="AE608" s="264">
        <v>0</v>
      </c>
      <c r="AF608" s="241">
        <f>+AD608</f>
        <v>0</v>
      </c>
      <c r="AG608" s="242" t="s">
        <v>1823</v>
      </c>
      <c r="AH608" s="263">
        <v>0</v>
      </c>
      <c r="AI608" s="227">
        <v>0</v>
      </c>
      <c r="AJ608" s="354"/>
      <c r="AK608" s="225">
        <v>0</v>
      </c>
      <c r="AL608" s="226">
        <v>0</v>
      </c>
      <c r="AM608" s="225">
        <v>0</v>
      </c>
      <c r="AN608" s="227">
        <v>1</v>
      </c>
      <c r="AO608" s="558">
        <f>+AQ608</f>
        <v>0</v>
      </c>
      <c r="AP608" s="628">
        <f>+AN608</f>
        <v>1</v>
      </c>
      <c r="AQ608" s="337">
        <v>0</v>
      </c>
      <c r="AR608" s="338">
        <v>0</v>
      </c>
      <c r="AS608" s="241">
        <f>+AU608</f>
        <v>0</v>
      </c>
      <c r="AT608" s="259" t="s">
        <v>1823</v>
      </c>
      <c r="AU608" s="337">
        <v>0</v>
      </c>
      <c r="AV608" s="338">
        <v>0</v>
      </c>
      <c r="AW608" s="241">
        <f t="shared" ref="AW608" si="3126">+AY608</f>
        <v>0</v>
      </c>
      <c r="AX608" s="242" t="s">
        <v>1823</v>
      </c>
      <c r="AY608" s="241">
        <v>0</v>
      </c>
      <c r="AZ608" s="242" t="s">
        <v>1823</v>
      </c>
      <c r="BA608" s="241">
        <f>+AY608</f>
        <v>0</v>
      </c>
      <c r="BB608" s="242" t="s">
        <v>1823</v>
      </c>
      <c r="BC608" s="241">
        <f>+BA608</f>
        <v>0</v>
      </c>
      <c r="BD608" s="242" t="s">
        <v>1823</v>
      </c>
      <c r="BE608" s="241">
        <f>+BC608</f>
        <v>0</v>
      </c>
      <c r="BF608" s="242" t="s">
        <v>1823</v>
      </c>
      <c r="BG608" s="337">
        <v>0</v>
      </c>
      <c r="BH608" s="337">
        <v>0</v>
      </c>
      <c r="BI608" s="241">
        <v>0</v>
      </c>
      <c r="BJ608" s="242" t="s">
        <v>1823</v>
      </c>
      <c r="BK608" s="241">
        <v>0</v>
      </c>
      <c r="BL608" s="242" t="s">
        <v>1823</v>
      </c>
      <c r="BM608" s="241">
        <v>0</v>
      </c>
      <c r="BN608" s="242" t="s">
        <v>1823</v>
      </c>
      <c r="BO608" s="356"/>
      <c r="BP608" s="324"/>
      <c r="BQ608" s="325"/>
      <c r="BR608" s="324"/>
      <c r="BS608" s="325"/>
      <c r="BT608" s="324"/>
      <c r="BU608" s="325"/>
      <c r="BV608" s="324"/>
      <c r="BW608" s="325"/>
      <c r="BX608" s="324"/>
      <c r="BY608" s="325"/>
      <c r="BZ608" s="324"/>
      <c r="CA608" s="325"/>
      <c r="CB608" s="250"/>
      <c r="CE608" s="226"/>
      <c r="CF608" s="226"/>
      <c r="CT608" s="437">
        <f t="shared" si="3104"/>
        <v>0</v>
      </c>
      <c r="CU608" s="437">
        <f t="shared" si="3105"/>
        <v>0</v>
      </c>
      <c r="CV608" s="437">
        <f t="shared" si="3106"/>
        <v>0</v>
      </c>
      <c r="CW608" s="437">
        <f t="shared" si="3107"/>
        <v>0</v>
      </c>
      <c r="CX608" s="437">
        <f t="shared" si="3108"/>
        <v>0</v>
      </c>
      <c r="CY608" s="437">
        <f t="shared" si="3109"/>
        <v>0</v>
      </c>
      <c r="CZ608" s="437">
        <f t="shared" si="3110"/>
        <v>0</v>
      </c>
      <c r="DA608" s="437">
        <f t="shared" si="3111"/>
        <v>0</v>
      </c>
      <c r="DB608" s="437">
        <f t="shared" si="3112"/>
        <v>0</v>
      </c>
      <c r="DC608" s="437">
        <f t="shared" si="3113"/>
        <v>0</v>
      </c>
      <c r="DD608" s="437">
        <f t="shared" si="3124"/>
        <v>0</v>
      </c>
      <c r="DE608" s="437">
        <f t="shared" si="3114"/>
        <v>0</v>
      </c>
      <c r="DF608" s="437">
        <f t="shared" si="3115"/>
        <v>0</v>
      </c>
      <c r="DG608" s="496">
        <f t="shared" si="3116"/>
        <v>0</v>
      </c>
      <c r="DH608" s="496">
        <f t="shared" si="3038"/>
        <v>0</v>
      </c>
      <c r="DI608" s="496">
        <f t="shared" si="3117"/>
        <v>1</v>
      </c>
      <c r="DJ608" s="496">
        <f t="shared" si="3118"/>
        <v>1</v>
      </c>
      <c r="DK608" s="437">
        <f t="shared" si="3119"/>
        <v>0</v>
      </c>
      <c r="DL608" s="633"/>
      <c r="DM608" s="633"/>
      <c r="DO608" s="447" t="e">
        <f t="shared" si="2777"/>
        <v>#VALUE!</v>
      </c>
      <c r="DP608" s="447" t="e">
        <f t="shared" si="2778"/>
        <v>#VALUE!</v>
      </c>
      <c r="DQ608" s="447" t="e">
        <f t="shared" si="2779"/>
        <v>#VALUE!</v>
      </c>
      <c r="DR608" s="447" t="e">
        <f t="shared" si="2780"/>
        <v>#VALUE!</v>
      </c>
      <c r="DS608" s="447" t="e">
        <f t="shared" si="2781"/>
        <v>#VALUE!</v>
      </c>
      <c r="DT608" s="447" t="e">
        <f t="shared" si="2782"/>
        <v>#VALUE!</v>
      </c>
      <c r="DU608" s="447" t="e">
        <f t="shared" si="2783"/>
        <v>#VALUE!</v>
      </c>
      <c r="DV608" s="447" t="e">
        <f t="shared" si="2784"/>
        <v>#VALUE!</v>
      </c>
      <c r="DW608" s="447" t="e">
        <f t="shared" si="2785"/>
        <v>#VALUE!</v>
      </c>
      <c r="DX608" s="447" t="e">
        <f t="shared" si="2786"/>
        <v>#VALUE!</v>
      </c>
      <c r="DY608" s="447" t="e">
        <f t="shared" si="2787"/>
        <v>#REF!</v>
      </c>
      <c r="DZ608" s="447" t="e">
        <f t="shared" si="2788"/>
        <v>#VALUE!</v>
      </c>
      <c r="EA608" s="447" t="e">
        <f t="shared" si="2789"/>
        <v>#VALUE!</v>
      </c>
      <c r="EB608" s="447" t="e">
        <f t="shared" si="2790"/>
        <v>#VALUE!</v>
      </c>
      <c r="EC608" s="447" t="e">
        <f t="shared" si="2791"/>
        <v>#VALUE!</v>
      </c>
      <c r="ED608" s="447" t="e">
        <f t="shared" si="2792"/>
        <v>#VALUE!</v>
      </c>
      <c r="EE608" s="240" t="e">
        <f t="shared" si="2793"/>
        <v>#VALUE!</v>
      </c>
    </row>
    <row r="609" spans="1:135" ht="16.5">
      <c r="A609" s="216" t="s">
        <v>1227</v>
      </c>
      <c r="B609" s="216" t="s">
        <v>31</v>
      </c>
      <c r="D609" s="216" t="s">
        <v>1105</v>
      </c>
      <c r="E609" s="216" t="s">
        <v>1040</v>
      </c>
      <c r="F609" s="216" t="s">
        <v>1228</v>
      </c>
      <c r="G609" s="411" t="s">
        <v>1146</v>
      </c>
      <c r="H609" s="241">
        <f>+J609</f>
        <v>2</v>
      </c>
      <c r="I609" s="401" t="s">
        <v>1823</v>
      </c>
      <c r="J609" s="523">
        <v>2</v>
      </c>
      <c r="K609" s="524">
        <v>0</v>
      </c>
      <c r="L609" s="239">
        <f>+N609</f>
        <v>2</v>
      </c>
      <c r="M609" s="239">
        <f>+O609</f>
        <v>5</v>
      </c>
      <c r="N609" s="523">
        <v>2</v>
      </c>
      <c r="O609" s="524">
        <v>5</v>
      </c>
      <c r="P609" s="442">
        <f>+R609</f>
        <v>3</v>
      </c>
      <c r="Q609" s="444">
        <f>+S609</f>
        <v>5</v>
      </c>
      <c r="R609" s="225">
        <v>3</v>
      </c>
      <c r="S609" s="227">
        <v>5</v>
      </c>
      <c r="T609" s="226">
        <v>1</v>
      </c>
      <c r="U609" s="227">
        <v>2</v>
      </c>
      <c r="V609" s="225">
        <v>3</v>
      </c>
      <c r="W609" s="227">
        <v>3</v>
      </c>
      <c r="X609" s="560">
        <f>+V609</f>
        <v>3</v>
      </c>
      <c r="Y609" s="567">
        <f>+W609</f>
        <v>3</v>
      </c>
      <c r="Z609" s="225">
        <v>1</v>
      </c>
      <c r="AA609" s="227">
        <v>2</v>
      </c>
      <c r="AB609" s="441">
        <f>+AD609</f>
        <v>3</v>
      </c>
      <c r="AC609" s="445">
        <f>+AE609</f>
        <v>5</v>
      </c>
      <c r="AD609" s="226">
        <v>3</v>
      </c>
      <c r="AE609" s="227">
        <v>5</v>
      </c>
      <c r="AF609" s="241">
        <f>+AH609</f>
        <v>3</v>
      </c>
      <c r="AG609" s="259" t="s">
        <v>1823</v>
      </c>
      <c r="AH609" s="225">
        <v>3</v>
      </c>
      <c r="AI609" s="227">
        <v>0</v>
      </c>
      <c r="AJ609" s="266"/>
      <c r="AK609" s="400">
        <f>+AB609</f>
        <v>3</v>
      </c>
      <c r="AL609" s="515" t="s">
        <v>1823</v>
      </c>
      <c r="AM609" s="225">
        <v>3</v>
      </c>
      <c r="AN609" s="227">
        <v>0</v>
      </c>
      <c r="AO609" s="558">
        <f t="shared" ref="AO609:AO614" si="3127">+AM609</f>
        <v>3</v>
      </c>
      <c r="AP609" s="566" t="s">
        <v>1823</v>
      </c>
      <c r="AQ609" s="558">
        <f t="shared" ref="AQ609:AQ614" si="3128">+AO609</f>
        <v>3</v>
      </c>
      <c r="AR609" s="566" t="s">
        <v>1823</v>
      </c>
      <c r="AS609" s="229">
        <v>0</v>
      </c>
      <c r="AT609" s="230">
        <v>0</v>
      </c>
      <c r="AU609" s="229">
        <v>0</v>
      </c>
      <c r="AV609" s="230">
        <v>0</v>
      </c>
      <c r="AW609" s="241">
        <f t="shared" ref="AW609" si="3129">+AY609</f>
        <v>0</v>
      </c>
      <c r="AX609" s="242" t="s">
        <v>1823</v>
      </c>
      <c r="AY609" s="241">
        <v>0</v>
      </c>
      <c r="AZ609" s="242" t="s">
        <v>1823</v>
      </c>
      <c r="BA609" s="241">
        <f>+AY609</f>
        <v>0</v>
      </c>
      <c r="BB609" s="242" t="s">
        <v>1823</v>
      </c>
      <c r="BC609" s="241">
        <f>+BA609</f>
        <v>0</v>
      </c>
      <c r="BD609" s="242" t="s">
        <v>1823</v>
      </c>
      <c r="BE609" s="241">
        <f>+BC609</f>
        <v>0</v>
      </c>
      <c r="BF609" s="242" t="s">
        <v>1823</v>
      </c>
      <c r="BG609" s="241">
        <f>+BE609</f>
        <v>0</v>
      </c>
      <c r="BH609" s="242" t="s">
        <v>1823</v>
      </c>
      <c r="BI609" s="337">
        <v>0</v>
      </c>
      <c r="BJ609" s="337">
        <v>0</v>
      </c>
      <c r="BK609" s="241">
        <v>0</v>
      </c>
      <c r="BL609" s="242" t="s">
        <v>1823</v>
      </c>
      <c r="BM609" s="337">
        <v>1</v>
      </c>
      <c r="BN609" s="337">
        <v>0</v>
      </c>
      <c r="BO609" s="267"/>
      <c r="BP609" s="248"/>
      <c r="BQ609" s="249"/>
      <c r="BR609" s="248"/>
      <c r="BS609" s="249"/>
      <c r="BT609" s="248"/>
      <c r="BU609" s="249"/>
      <c r="BV609" s="248"/>
      <c r="BW609" s="249"/>
      <c r="BX609" s="248"/>
      <c r="BY609" s="249"/>
      <c r="BZ609" s="248"/>
      <c r="CA609" s="249"/>
      <c r="CB609" s="250" t="s">
        <v>260</v>
      </c>
      <c r="CC609" s="237" t="s">
        <v>776</v>
      </c>
      <c r="CQ609" s="240">
        <f t="shared" ref="CQ609:CQ622" si="3130">MAX(H609:AI609)</f>
        <v>5</v>
      </c>
      <c r="CT609" s="437">
        <f t="shared" si="3104"/>
        <v>2</v>
      </c>
      <c r="CU609" s="437">
        <f t="shared" si="3105"/>
        <v>2</v>
      </c>
      <c r="CV609" s="437">
        <f t="shared" si="3106"/>
        <v>7</v>
      </c>
      <c r="CW609" s="437">
        <f t="shared" si="3107"/>
        <v>7</v>
      </c>
      <c r="CX609" s="437">
        <f t="shared" si="3108"/>
        <v>8</v>
      </c>
      <c r="CY609" s="437">
        <f t="shared" si="3109"/>
        <v>8</v>
      </c>
      <c r="CZ609" s="437">
        <f t="shared" si="3110"/>
        <v>3</v>
      </c>
      <c r="DA609" s="437">
        <f t="shared" si="3111"/>
        <v>6</v>
      </c>
      <c r="DB609" s="437">
        <f t="shared" si="3112"/>
        <v>6</v>
      </c>
      <c r="DC609" s="437">
        <f t="shared" si="3113"/>
        <v>3</v>
      </c>
      <c r="DD609" s="437">
        <f t="shared" si="3124"/>
        <v>8</v>
      </c>
      <c r="DE609" s="437">
        <f t="shared" si="3114"/>
        <v>8</v>
      </c>
      <c r="DF609" s="437">
        <f t="shared" si="3115"/>
        <v>3</v>
      </c>
      <c r="DG609" s="496">
        <f t="shared" si="3116"/>
        <v>3</v>
      </c>
      <c r="DH609" s="496">
        <f t="shared" si="3038"/>
        <v>3</v>
      </c>
      <c r="DI609" s="496">
        <f t="shared" si="3117"/>
        <v>3</v>
      </c>
      <c r="DJ609" s="496">
        <f t="shared" si="3118"/>
        <v>3</v>
      </c>
      <c r="DK609" s="437">
        <f t="shared" si="3119"/>
        <v>3</v>
      </c>
      <c r="DL609" s="633"/>
      <c r="DM609" s="633"/>
      <c r="DO609" s="447" t="e">
        <f t="shared" si="2777"/>
        <v>#VALUE!</v>
      </c>
      <c r="DP609" s="447" t="e">
        <f t="shared" si="2778"/>
        <v>#VALUE!</v>
      </c>
      <c r="DQ609" s="447" t="e">
        <f t="shared" si="2779"/>
        <v>#VALUE!</v>
      </c>
      <c r="DR609" s="447" t="e">
        <f t="shared" si="2780"/>
        <v>#VALUE!</v>
      </c>
      <c r="DS609" s="447" t="e">
        <f t="shared" si="2781"/>
        <v>#VALUE!</v>
      </c>
      <c r="DT609" s="447" t="e">
        <f t="shared" si="2782"/>
        <v>#VALUE!</v>
      </c>
      <c r="DU609" s="447" t="e">
        <f t="shared" si="2783"/>
        <v>#VALUE!</v>
      </c>
      <c r="DV609" s="447" t="e">
        <f t="shared" si="2784"/>
        <v>#VALUE!</v>
      </c>
      <c r="DW609" s="447" t="e">
        <f t="shared" si="2785"/>
        <v>#VALUE!</v>
      </c>
      <c r="DX609" s="447" t="e">
        <f t="shared" si="2786"/>
        <v>#VALUE!</v>
      </c>
      <c r="DY609" s="447" t="e">
        <f t="shared" si="2787"/>
        <v>#REF!</v>
      </c>
      <c r="DZ609" s="447" t="e">
        <f t="shared" si="2788"/>
        <v>#VALUE!</v>
      </c>
      <c r="EA609" s="447" t="e">
        <f t="shared" si="2789"/>
        <v>#VALUE!</v>
      </c>
      <c r="EB609" s="447" t="e">
        <f t="shared" si="2790"/>
        <v>#VALUE!</v>
      </c>
      <c r="EC609" s="447" t="e">
        <f t="shared" si="2791"/>
        <v>#VALUE!</v>
      </c>
      <c r="ED609" s="447" t="e">
        <f t="shared" si="2792"/>
        <v>#VALUE!</v>
      </c>
      <c r="EE609" s="240" t="e">
        <f t="shared" si="2793"/>
        <v>#VALUE!</v>
      </c>
    </row>
    <row r="610" spans="1:135" ht="16.5">
      <c r="A610" s="51" t="s">
        <v>1472</v>
      </c>
      <c r="B610" s="216" t="s">
        <v>31</v>
      </c>
      <c r="D610" s="216" t="s">
        <v>1105</v>
      </c>
      <c r="E610" s="216" t="s">
        <v>1040</v>
      </c>
      <c r="F610" s="216" t="s">
        <v>1228</v>
      </c>
      <c r="G610" s="411" t="s">
        <v>155</v>
      </c>
      <c r="H610" s="241">
        <f>+J610</f>
        <v>14</v>
      </c>
      <c r="I610" s="401" t="s">
        <v>1823</v>
      </c>
      <c r="J610" s="523">
        <v>14</v>
      </c>
      <c r="K610" s="524">
        <v>0</v>
      </c>
      <c r="L610" s="419">
        <f t="shared" ref="L610" si="3131">+N610</f>
        <v>6</v>
      </c>
      <c r="M610" s="166" t="s">
        <v>1823</v>
      </c>
      <c r="N610" s="523">
        <v>6</v>
      </c>
      <c r="O610" s="524">
        <v>0</v>
      </c>
      <c r="P610" s="442">
        <f>+N610</f>
        <v>6</v>
      </c>
      <c r="Q610" s="450" t="s">
        <v>1823</v>
      </c>
      <c r="R610" s="225">
        <v>2</v>
      </c>
      <c r="S610" s="227">
        <v>0</v>
      </c>
      <c r="T610" s="226">
        <v>2</v>
      </c>
      <c r="U610" s="227">
        <v>0</v>
      </c>
      <c r="V610" s="225">
        <v>5</v>
      </c>
      <c r="W610" s="227">
        <v>0</v>
      </c>
      <c r="X610" s="560">
        <f>+V610</f>
        <v>5</v>
      </c>
      <c r="Y610" s="566" t="s">
        <v>1823</v>
      </c>
      <c r="Z610" s="225">
        <v>3</v>
      </c>
      <c r="AA610" s="227">
        <v>0</v>
      </c>
      <c r="AB610" s="241">
        <f>+AD610</f>
        <v>3</v>
      </c>
      <c r="AC610" s="259" t="s">
        <v>1823</v>
      </c>
      <c r="AD610" s="225">
        <v>3</v>
      </c>
      <c r="AE610" s="227">
        <v>0</v>
      </c>
      <c r="AF610" s="560">
        <f>+AD610</f>
        <v>3</v>
      </c>
      <c r="AG610" s="566" t="s">
        <v>1823</v>
      </c>
      <c r="AH610" s="225">
        <v>2</v>
      </c>
      <c r="AI610" s="227">
        <v>0</v>
      </c>
      <c r="AJ610" s="354"/>
      <c r="AK610" s="400">
        <f>+AM610</f>
        <v>2</v>
      </c>
      <c r="AL610" s="515" t="s">
        <v>1823</v>
      </c>
      <c r="AM610" s="225">
        <v>2</v>
      </c>
      <c r="AN610" s="227">
        <v>0</v>
      </c>
      <c r="AO610" s="558">
        <f t="shared" si="3127"/>
        <v>2</v>
      </c>
      <c r="AP610" s="566" t="s">
        <v>1823</v>
      </c>
      <c r="AQ610" s="558">
        <f t="shared" si="3128"/>
        <v>2</v>
      </c>
      <c r="AR610" s="566" t="s">
        <v>1823</v>
      </c>
      <c r="AS610" s="337">
        <v>1</v>
      </c>
      <c r="AT610" s="338">
        <v>0</v>
      </c>
      <c r="AU610" s="337">
        <v>1</v>
      </c>
      <c r="AV610" s="338">
        <v>0</v>
      </c>
      <c r="AW610" s="241">
        <f t="shared" ref="AW610" si="3132">+AY610</f>
        <v>1</v>
      </c>
      <c r="AX610" s="242" t="s">
        <v>1823</v>
      </c>
      <c r="AY610" s="241">
        <f>+BA610</f>
        <v>1</v>
      </c>
      <c r="AZ610" s="242" t="s">
        <v>1823</v>
      </c>
      <c r="BA610" s="241">
        <f>+BC610</f>
        <v>1</v>
      </c>
      <c r="BB610" s="242" t="s">
        <v>1823</v>
      </c>
      <c r="BC610" s="241">
        <f>+BE610</f>
        <v>1</v>
      </c>
      <c r="BD610" s="242" t="s">
        <v>1823</v>
      </c>
      <c r="BE610" s="241">
        <f>+BG610</f>
        <v>1</v>
      </c>
      <c r="BF610" s="242" t="s">
        <v>1823</v>
      </c>
      <c r="BG610" s="241">
        <f>+BI610</f>
        <v>1</v>
      </c>
      <c r="BH610" s="242" t="s">
        <v>1823</v>
      </c>
      <c r="BI610" s="337">
        <v>1</v>
      </c>
      <c r="BJ610" s="338">
        <v>0</v>
      </c>
      <c r="BK610" s="241">
        <v>0</v>
      </c>
      <c r="BL610" s="242" t="s">
        <v>1823</v>
      </c>
      <c r="BM610" s="337">
        <v>0</v>
      </c>
      <c r="BN610" s="337">
        <v>0</v>
      </c>
      <c r="BO610" s="356"/>
      <c r="BP610" s="324"/>
      <c r="BQ610" s="325"/>
      <c r="BR610" s="324"/>
      <c r="BS610" s="325"/>
      <c r="BT610" s="324"/>
      <c r="BU610" s="325"/>
      <c r="BV610" s="324"/>
      <c r="BW610" s="325"/>
      <c r="BX610" s="324"/>
      <c r="BY610" s="325"/>
      <c r="BZ610" s="324"/>
      <c r="CA610" s="325"/>
      <c r="CB610" s="236" t="s">
        <v>559</v>
      </c>
      <c r="CQ610" s="240">
        <f t="shared" si="3130"/>
        <v>14</v>
      </c>
      <c r="CT610" s="437">
        <f t="shared" si="3104"/>
        <v>14</v>
      </c>
      <c r="CU610" s="437">
        <f t="shared" si="3105"/>
        <v>14</v>
      </c>
      <c r="CV610" s="437">
        <f t="shared" si="3106"/>
        <v>6</v>
      </c>
      <c r="CW610" s="437">
        <f t="shared" si="3107"/>
        <v>6</v>
      </c>
      <c r="CX610" s="437">
        <f t="shared" si="3108"/>
        <v>6</v>
      </c>
      <c r="CY610" s="437">
        <f t="shared" si="3109"/>
        <v>2</v>
      </c>
      <c r="CZ610" s="437">
        <f t="shared" si="3110"/>
        <v>2</v>
      </c>
      <c r="DA610" s="437">
        <f t="shared" si="3111"/>
        <v>5</v>
      </c>
      <c r="DB610" s="437">
        <f t="shared" si="3112"/>
        <v>5</v>
      </c>
      <c r="DC610" s="437">
        <f t="shared" si="3113"/>
        <v>3</v>
      </c>
      <c r="DD610" s="437">
        <f t="shared" si="3124"/>
        <v>3</v>
      </c>
      <c r="DE610" s="437">
        <f t="shared" si="3114"/>
        <v>3</v>
      </c>
      <c r="DF610" s="437">
        <f t="shared" si="3115"/>
        <v>3</v>
      </c>
      <c r="DG610" s="496">
        <f t="shared" si="3116"/>
        <v>2</v>
      </c>
      <c r="DH610" s="496">
        <f t="shared" si="3038"/>
        <v>2</v>
      </c>
      <c r="DI610" s="496">
        <f t="shared" si="3117"/>
        <v>2</v>
      </c>
      <c r="DJ610" s="496">
        <f t="shared" si="3118"/>
        <v>2</v>
      </c>
      <c r="DK610" s="437">
        <f t="shared" si="3119"/>
        <v>2</v>
      </c>
      <c r="DL610" s="633"/>
      <c r="DM610" s="633"/>
      <c r="DO610" s="447" t="e">
        <f t="shared" si="2777"/>
        <v>#VALUE!</v>
      </c>
      <c r="DP610" s="447" t="e">
        <f t="shared" si="2778"/>
        <v>#VALUE!</v>
      </c>
      <c r="DQ610" s="447" t="e">
        <f t="shared" si="2779"/>
        <v>#VALUE!</v>
      </c>
      <c r="DR610" s="447" t="e">
        <f t="shared" si="2780"/>
        <v>#VALUE!</v>
      </c>
      <c r="DS610" s="447" t="e">
        <f t="shared" si="2781"/>
        <v>#VALUE!</v>
      </c>
      <c r="DT610" s="447" t="e">
        <f t="shared" si="2782"/>
        <v>#VALUE!</v>
      </c>
      <c r="DU610" s="447" t="e">
        <f t="shared" si="2783"/>
        <v>#VALUE!</v>
      </c>
      <c r="DV610" s="447" t="e">
        <f t="shared" si="2784"/>
        <v>#VALUE!</v>
      </c>
      <c r="DW610" s="447" t="e">
        <f t="shared" si="2785"/>
        <v>#VALUE!</v>
      </c>
      <c r="DX610" s="447" t="e">
        <f t="shared" si="2786"/>
        <v>#VALUE!</v>
      </c>
      <c r="DY610" s="447" t="e">
        <f t="shared" si="2787"/>
        <v>#REF!</v>
      </c>
      <c r="DZ610" s="447" t="e">
        <f t="shared" si="2788"/>
        <v>#VALUE!</v>
      </c>
      <c r="EA610" s="447" t="e">
        <f t="shared" si="2789"/>
        <v>#VALUE!</v>
      </c>
      <c r="EB610" s="447" t="e">
        <f t="shared" si="2790"/>
        <v>#VALUE!</v>
      </c>
      <c r="EC610" s="447" t="e">
        <f t="shared" si="2791"/>
        <v>#VALUE!</v>
      </c>
      <c r="ED610" s="447" t="e">
        <f t="shared" si="2792"/>
        <v>#VALUE!</v>
      </c>
      <c r="EE610" s="240" t="e">
        <f t="shared" si="2793"/>
        <v>#VALUE!</v>
      </c>
    </row>
    <row r="611" spans="1:135" ht="16.5">
      <c r="A611" s="51" t="s">
        <v>1472</v>
      </c>
      <c r="B611" s="216" t="s">
        <v>31</v>
      </c>
      <c r="D611" s="216" t="s">
        <v>1105</v>
      </c>
      <c r="E611" s="216" t="s">
        <v>1040</v>
      </c>
      <c r="F611" s="216" t="s">
        <v>1228</v>
      </c>
      <c r="G611" s="411" t="s">
        <v>777</v>
      </c>
      <c r="H611" s="241">
        <f t="shared" ref="H611:H619" si="3133">+J611</f>
        <v>0</v>
      </c>
      <c r="I611" s="401" t="s">
        <v>1823</v>
      </c>
      <c r="J611" s="523">
        <v>0</v>
      </c>
      <c r="K611" s="524">
        <v>0</v>
      </c>
      <c r="L611" s="239">
        <f>+N611</f>
        <v>0</v>
      </c>
      <c r="M611" s="401" t="s">
        <v>1823</v>
      </c>
      <c r="N611" s="523">
        <v>0</v>
      </c>
      <c r="O611" s="524">
        <v>0</v>
      </c>
      <c r="P611" s="239">
        <f>+R611</f>
        <v>0</v>
      </c>
      <c r="Q611" s="259" t="s">
        <v>1823</v>
      </c>
      <c r="R611" s="225">
        <v>0</v>
      </c>
      <c r="S611" s="227">
        <v>0</v>
      </c>
      <c r="T611" s="225">
        <v>0</v>
      </c>
      <c r="U611" s="227">
        <v>0</v>
      </c>
      <c r="V611" s="225">
        <v>0</v>
      </c>
      <c r="W611" s="227">
        <v>0</v>
      </c>
      <c r="X611" s="241">
        <v>0</v>
      </c>
      <c r="Y611" s="259" t="s">
        <v>1823</v>
      </c>
      <c r="Z611" s="225">
        <v>0</v>
      </c>
      <c r="AA611" s="227">
        <v>0</v>
      </c>
      <c r="AB611" s="241">
        <f>+Z611</f>
        <v>0</v>
      </c>
      <c r="AC611" s="242" t="s">
        <v>1823</v>
      </c>
      <c r="AD611" s="225">
        <v>0</v>
      </c>
      <c r="AE611" s="227">
        <v>0</v>
      </c>
      <c r="AF611" s="441">
        <f>+AH611</f>
        <v>1</v>
      </c>
      <c r="AG611" s="444">
        <f>+AI611</f>
        <v>10</v>
      </c>
      <c r="AH611" s="441">
        <f>+AK611</f>
        <v>1</v>
      </c>
      <c r="AI611" s="444">
        <f>+AL611</f>
        <v>10</v>
      </c>
      <c r="AJ611" s="354"/>
      <c r="AK611" s="441">
        <f>+AM611</f>
        <v>1</v>
      </c>
      <c r="AL611" s="444">
        <f>+AN611</f>
        <v>10</v>
      </c>
      <c r="AM611" s="225">
        <v>1</v>
      </c>
      <c r="AN611" s="265">
        <v>10</v>
      </c>
      <c r="AO611" s="441">
        <f t="shared" si="3127"/>
        <v>1</v>
      </c>
      <c r="AP611" s="444">
        <f>+AN611</f>
        <v>10</v>
      </c>
      <c r="AQ611" s="441">
        <f t="shared" si="3128"/>
        <v>1</v>
      </c>
      <c r="AR611" s="444">
        <f>+AP611</f>
        <v>10</v>
      </c>
      <c r="AS611" s="337">
        <v>0</v>
      </c>
      <c r="AT611" s="338">
        <v>4</v>
      </c>
      <c r="AU611" s="337">
        <v>0</v>
      </c>
      <c r="AV611" s="338">
        <v>10</v>
      </c>
      <c r="AW611" s="381" t="s">
        <v>1823</v>
      </c>
      <c r="AX611" s="328">
        <f t="shared" ref="AX611" si="3134">+AZ611</f>
        <v>6</v>
      </c>
      <c r="AY611" s="381" t="s">
        <v>1823</v>
      </c>
      <c r="AZ611" s="328">
        <f t="shared" ref="AZ611" si="3135">+BB611</f>
        <v>6</v>
      </c>
      <c r="BA611" s="381" t="s">
        <v>1823</v>
      </c>
      <c r="BB611" s="328">
        <f t="shared" ref="BB611" si="3136">+BD611</f>
        <v>6</v>
      </c>
      <c r="BC611" s="381" t="s">
        <v>1823</v>
      </c>
      <c r="BD611" s="328">
        <f t="shared" ref="BD611" si="3137">+BF611</f>
        <v>6</v>
      </c>
      <c r="BE611" s="381" t="s">
        <v>1823</v>
      </c>
      <c r="BF611" s="328">
        <f t="shared" ref="BF611" si="3138">+BH611</f>
        <v>6</v>
      </c>
      <c r="BG611" s="381" t="s">
        <v>1823</v>
      </c>
      <c r="BH611" s="328">
        <f t="shared" ref="BH611" si="3139">+BJ611</f>
        <v>6</v>
      </c>
      <c r="BI611" s="337">
        <v>0</v>
      </c>
      <c r="BJ611" s="338">
        <v>6</v>
      </c>
      <c r="BK611" s="381" t="s">
        <v>1823</v>
      </c>
      <c r="BL611" s="328">
        <f t="shared" ref="BL611" si="3140">+BN611</f>
        <v>1</v>
      </c>
      <c r="BM611" s="337">
        <v>0</v>
      </c>
      <c r="BN611" s="337">
        <v>1</v>
      </c>
      <c r="BO611" s="356"/>
      <c r="BP611" s="324"/>
      <c r="BQ611" s="325"/>
      <c r="BR611" s="324"/>
      <c r="BS611" s="325"/>
      <c r="BT611" s="324"/>
      <c r="BU611" s="325"/>
      <c r="BV611" s="324"/>
      <c r="BW611" s="325"/>
      <c r="BX611" s="324"/>
      <c r="BY611" s="325"/>
      <c r="BZ611" s="324"/>
      <c r="CA611" s="325"/>
      <c r="CB611" s="236" t="s">
        <v>559</v>
      </c>
      <c r="CQ611" s="240">
        <f t="shared" si="3130"/>
        <v>10</v>
      </c>
      <c r="CT611" s="437">
        <f t="shared" si="3104"/>
        <v>0</v>
      </c>
      <c r="CU611" s="437">
        <f t="shared" si="3105"/>
        <v>0</v>
      </c>
      <c r="CV611" s="437">
        <f t="shared" si="3106"/>
        <v>0</v>
      </c>
      <c r="CW611" s="437">
        <f t="shared" si="3107"/>
        <v>0</v>
      </c>
      <c r="CX611" s="437">
        <f t="shared" si="3108"/>
        <v>0</v>
      </c>
      <c r="CY611" s="437">
        <f t="shared" si="3109"/>
        <v>0</v>
      </c>
      <c r="CZ611" s="437">
        <f t="shared" si="3110"/>
        <v>0</v>
      </c>
      <c r="DA611" s="437">
        <f t="shared" si="3111"/>
        <v>0</v>
      </c>
      <c r="DB611" s="437">
        <f t="shared" si="3112"/>
        <v>0</v>
      </c>
      <c r="DC611" s="437">
        <f t="shared" si="3113"/>
        <v>0</v>
      </c>
      <c r="DD611" s="437">
        <f t="shared" si="3124"/>
        <v>0</v>
      </c>
      <c r="DE611" s="437">
        <f t="shared" si="3114"/>
        <v>0</v>
      </c>
      <c r="DF611" s="437">
        <f t="shared" si="3115"/>
        <v>11</v>
      </c>
      <c r="DG611" s="496">
        <f t="shared" si="3116"/>
        <v>11</v>
      </c>
      <c r="DH611" s="496">
        <f t="shared" si="3038"/>
        <v>11</v>
      </c>
      <c r="DI611" s="496">
        <f t="shared" si="3117"/>
        <v>11</v>
      </c>
      <c r="DJ611" s="496">
        <f t="shared" si="3118"/>
        <v>11</v>
      </c>
      <c r="DK611" s="437">
        <f t="shared" si="3119"/>
        <v>11</v>
      </c>
      <c r="DL611" s="633"/>
      <c r="DM611" s="633"/>
      <c r="DO611" s="447" t="e">
        <f t="shared" si="2777"/>
        <v>#VALUE!</v>
      </c>
      <c r="DP611" s="447" t="e">
        <f t="shared" si="2778"/>
        <v>#VALUE!</v>
      </c>
      <c r="DQ611" s="447" t="e">
        <f t="shared" si="2779"/>
        <v>#VALUE!</v>
      </c>
      <c r="DR611" s="447" t="e">
        <f t="shared" si="2780"/>
        <v>#VALUE!</v>
      </c>
      <c r="DS611" s="447" t="e">
        <f t="shared" si="2781"/>
        <v>#VALUE!</v>
      </c>
      <c r="DT611" s="447" t="e">
        <f t="shared" si="2782"/>
        <v>#VALUE!</v>
      </c>
      <c r="DU611" s="447" t="e">
        <f t="shared" si="2783"/>
        <v>#VALUE!</v>
      </c>
      <c r="DV611" s="447" t="e">
        <f t="shared" si="2784"/>
        <v>#VALUE!</v>
      </c>
      <c r="DW611" s="447" t="e">
        <f t="shared" si="2785"/>
        <v>#VALUE!</v>
      </c>
      <c r="DX611" s="447" t="e">
        <f t="shared" si="2786"/>
        <v>#VALUE!</v>
      </c>
      <c r="DY611" s="447" t="e">
        <f t="shared" si="2787"/>
        <v>#REF!</v>
      </c>
      <c r="DZ611" s="447" t="e">
        <f t="shared" si="2788"/>
        <v>#VALUE!</v>
      </c>
      <c r="EA611" s="447" t="e">
        <f t="shared" si="2789"/>
        <v>#VALUE!</v>
      </c>
      <c r="EB611" s="447" t="e">
        <f t="shared" si="2790"/>
        <v>#VALUE!</v>
      </c>
      <c r="EC611" s="447" t="e">
        <f t="shared" si="2791"/>
        <v>#VALUE!</v>
      </c>
      <c r="ED611" s="447" t="e">
        <f t="shared" si="2792"/>
        <v>#VALUE!</v>
      </c>
      <c r="EE611" s="240" t="e">
        <f t="shared" si="2793"/>
        <v>#VALUE!</v>
      </c>
    </row>
    <row r="612" spans="1:135" ht="16.5">
      <c r="A612" s="51" t="s">
        <v>1266</v>
      </c>
      <c r="B612" s="216" t="s">
        <v>31</v>
      </c>
      <c r="D612" s="216" t="s">
        <v>1105</v>
      </c>
      <c r="E612" s="216" t="s">
        <v>1040</v>
      </c>
      <c r="F612" s="216" t="s">
        <v>1228</v>
      </c>
      <c r="G612" s="411" t="s">
        <v>159</v>
      </c>
      <c r="H612" s="241">
        <f t="shared" si="3133"/>
        <v>2</v>
      </c>
      <c r="I612" s="401" t="s">
        <v>1823</v>
      </c>
      <c r="J612" s="523">
        <v>2</v>
      </c>
      <c r="K612" s="524">
        <v>0</v>
      </c>
      <c r="L612" s="597">
        <f t="shared" ref="L612" si="3141">+N612</f>
        <v>6</v>
      </c>
      <c r="M612" s="571" t="s">
        <v>1823</v>
      </c>
      <c r="N612" s="523">
        <v>6</v>
      </c>
      <c r="O612" s="524">
        <v>0</v>
      </c>
      <c r="P612" s="558">
        <f>+N612</f>
        <v>6</v>
      </c>
      <c r="Q612" s="566" t="s">
        <v>1823</v>
      </c>
      <c r="R612" s="225">
        <v>3</v>
      </c>
      <c r="S612" s="227">
        <v>0</v>
      </c>
      <c r="T612" s="226">
        <v>6</v>
      </c>
      <c r="U612" s="227">
        <v>0</v>
      </c>
      <c r="V612" s="225">
        <v>3</v>
      </c>
      <c r="W612" s="227">
        <v>0</v>
      </c>
      <c r="X612" s="241">
        <f>+V612</f>
        <v>3</v>
      </c>
      <c r="Y612" s="259" t="s">
        <v>1823</v>
      </c>
      <c r="Z612" s="225">
        <v>5</v>
      </c>
      <c r="AA612" s="227">
        <v>0</v>
      </c>
      <c r="AB612" s="560">
        <f>+Z612</f>
        <v>5</v>
      </c>
      <c r="AC612" s="566" t="s">
        <v>1823</v>
      </c>
      <c r="AD612" s="226">
        <v>3</v>
      </c>
      <c r="AE612" s="227">
        <v>0</v>
      </c>
      <c r="AF612" s="560">
        <f>+AD612</f>
        <v>3</v>
      </c>
      <c r="AG612" s="566" t="s">
        <v>1823</v>
      </c>
      <c r="AH612" s="225">
        <v>2</v>
      </c>
      <c r="AI612" s="284">
        <v>4</v>
      </c>
      <c r="AJ612" s="266">
        <v>42355</v>
      </c>
      <c r="AK612" s="241">
        <f>+AM612</f>
        <v>1</v>
      </c>
      <c r="AL612" s="253">
        <f>+AN612</f>
        <v>1</v>
      </c>
      <c r="AM612" s="225">
        <v>1</v>
      </c>
      <c r="AN612" s="227">
        <v>1</v>
      </c>
      <c r="AO612" s="239">
        <f t="shared" si="3127"/>
        <v>1</v>
      </c>
      <c r="AP612" s="253">
        <f>+AN612</f>
        <v>1</v>
      </c>
      <c r="AQ612" s="241">
        <f t="shared" si="3128"/>
        <v>1</v>
      </c>
      <c r="AR612" s="259">
        <f>+AP612</f>
        <v>1</v>
      </c>
      <c r="AS612" s="229">
        <v>2</v>
      </c>
      <c r="AT612" s="230">
        <v>0</v>
      </c>
      <c r="AU612" s="229">
        <v>5</v>
      </c>
      <c r="AV612" s="230">
        <v>0</v>
      </c>
      <c r="AW612" s="241">
        <f t="shared" ref="AW612" si="3142">+AY612</f>
        <v>3</v>
      </c>
      <c r="AX612" s="242" t="s">
        <v>1823</v>
      </c>
      <c r="AY612" s="241">
        <f>+BA612</f>
        <v>3</v>
      </c>
      <c r="AZ612" s="242" t="s">
        <v>1823</v>
      </c>
      <c r="BA612" s="241">
        <f>+BC612</f>
        <v>3</v>
      </c>
      <c r="BB612" s="242" t="s">
        <v>1823</v>
      </c>
      <c r="BC612" s="241">
        <f>+BE612</f>
        <v>3</v>
      </c>
      <c r="BD612" s="242" t="s">
        <v>1823</v>
      </c>
      <c r="BE612" s="241">
        <f>+BG612</f>
        <v>3</v>
      </c>
      <c r="BF612" s="242" t="s">
        <v>1823</v>
      </c>
      <c r="BG612" s="241">
        <f>+BI612</f>
        <v>3</v>
      </c>
      <c r="BH612" s="242" t="s">
        <v>1823</v>
      </c>
      <c r="BI612" s="229">
        <v>3</v>
      </c>
      <c r="BJ612" s="230">
        <v>0</v>
      </c>
      <c r="BK612" s="241">
        <v>0</v>
      </c>
      <c r="BL612" s="242" t="s">
        <v>1823</v>
      </c>
      <c r="BM612" s="241">
        <v>0</v>
      </c>
      <c r="BN612" s="242" t="s">
        <v>1823</v>
      </c>
      <c r="BO612" s="267"/>
      <c r="BP612" s="248"/>
      <c r="BQ612" s="249"/>
      <c r="BR612" s="248"/>
      <c r="BS612" s="249"/>
      <c r="BT612" s="248"/>
      <c r="BU612" s="249"/>
      <c r="BV612" s="248">
        <v>4</v>
      </c>
      <c r="BW612" s="249"/>
      <c r="BX612" s="248"/>
      <c r="BY612" s="249"/>
      <c r="BZ612" s="248"/>
      <c r="CA612" s="249"/>
      <c r="CB612" s="250" t="s">
        <v>978</v>
      </c>
      <c r="CC612" s="237" t="s">
        <v>776</v>
      </c>
      <c r="CQ612" s="240">
        <f t="shared" si="3130"/>
        <v>6</v>
      </c>
      <c r="CT612" s="437">
        <f t="shared" si="3104"/>
        <v>2</v>
      </c>
      <c r="CU612" s="437">
        <f t="shared" si="3105"/>
        <v>2</v>
      </c>
      <c r="CV612" s="437">
        <f t="shared" si="3106"/>
        <v>6</v>
      </c>
      <c r="CW612" s="437">
        <f t="shared" si="3107"/>
        <v>6</v>
      </c>
      <c r="CX612" s="437">
        <f t="shared" si="3108"/>
        <v>6</v>
      </c>
      <c r="CY612" s="437">
        <f t="shared" si="3109"/>
        <v>3</v>
      </c>
      <c r="CZ612" s="437">
        <f t="shared" si="3110"/>
        <v>6</v>
      </c>
      <c r="DA612" s="437">
        <f t="shared" si="3111"/>
        <v>3</v>
      </c>
      <c r="DB612" s="437">
        <f t="shared" si="3112"/>
        <v>3</v>
      </c>
      <c r="DC612" s="437">
        <f t="shared" si="3113"/>
        <v>5</v>
      </c>
      <c r="DD612" s="437">
        <f t="shared" si="3124"/>
        <v>5</v>
      </c>
      <c r="DE612" s="437">
        <f t="shared" si="3114"/>
        <v>3</v>
      </c>
      <c r="DF612" s="437">
        <f t="shared" si="3115"/>
        <v>3</v>
      </c>
      <c r="DG612" s="496">
        <f t="shared" si="3116"/>
        <v>6</v>
      </c>
      <c r="DH612" s="496">
        <f t="shared" si="3038"/>
        <v>2</v>
      </c>
      <c r="DI612" s="496">
        <f t="shared" si="3117"/>
        <v>2</v>
      </c>
      <c r="DJ612" s="496">
        <f t="shared" si="3118"/>
        <v>2</v>
      </c>
      <c r="DK612" s="437">
        <f t="shared" si="3119"/>
        <v>2</v>
      </c>
      <c r="DL612" s="633"/>
      <c r="DM612" s="633"/>
      <c r="DO612" s="447" t="e">
        <f t="shared" si="2777"/>
        <v>#VALUE!</v>
      </c>
      <c r="DP612" s="447" t="e">
        <f t="shared" si="2778"/>
        <v>#VALUE!</v>
      </c>
      <c r="DQ612" s="447" t="e">
        <f t="shared" si="2779"/>
        <v>#VALUE!</v>
      </c>
      <c r="DR612" s="447" t="e">
        <f t="shared" si="2780"/>
        <v>#VALUE!</v>
      </c>
      <c r="DS612" s="447" t="e">
        <f t="shared" si="2781"/>
        <v>#VALUE!</v>
      </c>
      <c r="DT612" s="447" t="e">
        <f t="shared" si="2782"/>
        <v>#VALUE!</v>
      </c>
      <c r="DU612" s="447" t="e">
        <f t="shared" si="2783"/>
        <v>#VALUE!</v>
      </c>
      <c r="DV612" s="447" t="e">
        <f t="shared" si="2784"/>
        <v>#VALUE!</v>
      </c>
      <c r="DW612" s="447" t="e">
        <f t="shared" si="2785"/>
        <v>#VALUE!</v>
      </c>
      <c r="DX612" s="447" t="e">
        <f t="shared" si="2786"/>
        <v>#VALUE!</v>
      </c>
      <c r="DY612" s="447" t="e">
        <f t="shared" si="2787"/>
        <v>#REF!</v>
      </c>
      <c r="DZ612" s="447" t="e">
        <f t="shared" si="2788"/>
        <v>#VALUE!</v>
      </c>
      <c r="EA612" s="447" t="e">
        <f t="shared" si="2789"/>
        <v>#VALUE!</v>
      </c>
      <c r="EB612" s="447" t="e">
        <f t="shared" si="2790"/>
        <v>#VALUE!</v>
      </c>
      <c r="EC612" s="447" t="e">
        <f t="shared" si="2791"/>
        <v>#VALUE!</v>
      </c>
      <c r="ED612" s="447" t="e">
        <f t="shared" si="2792"/>
        <v>#VALUE!</v>
      </c>
      <c r="EE612" s="240" t="e">
        <f t="shared" si="2793"/>
        <v>#VALUE!</v>
      </c>
    </row>
    <row r="613" spans="1:135" ht="16.5">
      <c r="A613" s="216" t="s">
        <v>1227</v>
      </c>
      <c r="B613" s="216" t="s">
        <v>31</v>
      </c>
      <c r="D613" s="216" t="s">
        <v>1105</v>
      </c>
      <c r="E613" s="216" t="s">
        <v>1094</v>
      </c>
      <c r="F613" s="216" t="s">
        <v>1228</v>
      </c>
      <c r="G613" s="411" t="s">
        <v>1701</v>
      </c>
      <c r="H613" s="241">
        <f t="shared" si="3133"/>
        <v>0</v>
      </c>
      <c r="I613" s="401" t="s">
        <v>1823</v>
      </c>
      <c r="J613" s="523">
        <v>0</v>
      </c>
      <c r="K613" s="524">
        <v>0</v>
      </c>
      <c r="L613" s="226">
        <v>0</v>
      </c>
      <c r="M613" s="226">
        <v>0</v>
      </c>
      <c r="N613" s="523">
        <v>0</v>
      </c>
      <c r="O613" s="524">
        <v>0</v>
      </c>
      <c r="P613" s="239">
        <v>0</v>
      </c>
      <c r="Q613" s="259" t="s">
        <v>1823</v>
      </c>
      <c r="R613" s="225">
        <v>0</v>
      </c>
      <c r="S613" s="227">
        <v>0</v>
      </c>
      <c r="T613" s="225">
        <v>0</v>
      </c>
      <c r="U613" s="227">
        <v>0</v>
      </c>
      <c r="V613" s="225">
        <v>0</v>
      </c>
      <c r="W613" s="227">
        <v>0</v>
      </c>
      <c r="X613" s="225">
        <v>0</v>
      </c>
      <c r="Y613" s="227">
        <v>0</v>
      </c>
      <c r="Z613" s="225">
        <v>0</v>
      </c>
      <c r="AA613" s="227">
        <v>0</v>
      </c>
      <c r="AB613" s="225">
        <v>0</v>
      </c>
      <c r="AC613" s="227">
        <v>0</v>
      </c>
      <c r="AD613" s="225">
        <v>0</v>
      </c>
      <c r="AE613" s="227">
        <v>0</v>
      </c>
      <c r="AF613" s="241">
        <v>0</v>
      </c>
      <c r="AG613" s="259" t="s">
        <v>1823</v>
      </c>
      <c r="AH613" s="283">
        <v>0</v>
      </c>
      <c r="AI613" s="227">
        <v>0</v>
      </c>
      <c r="AJ613" s="266"/>
      <c r="AK613" s="560">
        <f>+AM613</f>
        <v>1</v>
      </c>
      <c r="AL613" s="566" t="s">
        <v>1823</v>
      </c>
      <c r="AM613" s="225">
        <v>1</v>
      </c>
      <c r="AN613" s="227">
        <v>0</v>
      </c>
      <c r="AO613" s="558">
        <f t="shared" si="3127"/>
        <v>1</v>
      </c>
      <c r="AP613" s="566" t="s">
        <v>1823</v>
      </c>
      <c r="AQ613" s="558">
        <f t="shared" si="3128"/>
        <v>1</v>
      </c>
      <c r="AR613" s="566" t="s">
        <v>1823</v>
      </c>
      <c r="AS613" s="229">
        <v>0</v>
      </c>
      <c r="AT613" s="230">
        <v>0</v>
      </c>
      <c r="AU613" s="229">
        <v>0</v>
      </c>
      <c r="AV613" s="230">
        <v>0</v>
      </c>
      <c r="AW613" s="241">
        <f t="shared" ref="AW613" si="3143">+AY613</f>
        <v>0</v>
      </c>
      <c r="AX613" s="242" t="s">
        <v>1823</v>
      </c>
      <c r="AY613" s="241">
        <f>+BA613</f>
        <v>0</v>
      </c>
      <c r="AZ613" s="242" t="s">
        <v>1823</v>
      </c>
      <c r="BA613" s="241">
        <f>+BC613</f>
        <v>0</v>
      </c>
      <c r="BB613" s="242" t="s">
        <v>1823</v>
      </c>
      <c r="BC613" s="241">
        <f>+BE613</f>
        <v>0</v>
      </c>
      <c r="BD613" s="242" t="s">
        <v>1823</v>
      </c>
      <c r="BE613" s="241">
        <f>+BG613</f>
        <v>0</v>
      </c>
      <c r="BF613" s="242" t="s">
        <v>1823</v>
      </c>
      <c r="BG613" s="241">
        <f>+BI613</f>
        <v>0</v>
      </c>
      <c r="BH613" s="242" t="s">
        <v>1823</v>
      </c>
      <c r="BI613" s="229">
        <v>0</v>
      </c>
      <c r="BJ613" s="230">
        <v>0</v>
      </c>
      <c r="BK613" s="241">
        <v>0</v>
      </c>
      <c r="BL613" s="242" t="s">
        <v>1823</v>
      </c>
      <c r="BM613" s="241">
        <v>0</v>
      </c>
      <c r="BN613" s="242" t="s">
        <v>1823</v>
      </c>
      <c r="BO613" s="267"/>
      <c r="BP613" s="248"/>
      <c r="BQ613" s="249"/>
      <c r="BR613" s="248"/>
      <c r="BS613" s="249"/>
      <c r="BT613" s="248"/>
      <c r="BU613" s="249"/>
      <c r="BV613" s="248"/>
      <c r="BW613" s="249"/>
      <c r="BX613" s="248"/>
      <c r="BY613" s="249"/>
      <c r="BZ613" s="248"/>
      <c r="CA613" s="249"/>
      <c r="CB613" s="250"/>
      <c r="CQ613" s="240">
        <f t="shared" si="3130"/>
        <v>0</v>
      </c>
      <c r="CT613" s="437">
        <f t="shared" si="3104"/>
        <v>0</v>
      </c>
      <c r="CU613" s="437">
        <f t="shared" si="3105"/>
        <v>0</v>
      </c>
      <c r="CV613" s="437">
        <f t="shared" si="3106"/>
        <v>0</v>
      </c>
      <c r="CW613" s="437">
        <f t="shared" si="3107"/>
        <v>0</v>
      </c>
      <c r="CX613" s="437">
        <f t="shared" si="3108"/>
        <v>0</v>
      </c>
      <c r="CY613" s="437">
        <f t="shared" si="3109"/>
        <v>0</v>
      </c>
      <c r="CZ613" s="437">
        <f t="shared" si="3110"/>
        <v>0</v>
      </c>
      <c r="DA613" s="437">
        <f t="shared" si="3111"/>
        <v>0</v>
      </c>
      <c r="DB613" s="437">
        <f t="shared" si="3112"/>
        <v>0</v>
      </c>
      <c r="DC613" s="437">
        <f t="shared" si="3113"/>
        <v>0</v>
      </c>
      <c r="DD613" s="437">
        <f t="shared" si="3124"/>
        <v>0</v>
      </c>
      <c r="DE613" s="437">
        <f t="shared" si="3114"/>
        <v>0</v>
      </c>
      <c r="DF613" s="437">
        <f t="shared" si="3115"/>
        <v>0</v>
      </c>
      <c r="DG613" s="496">
        <f t="shared" si="3116"/>
        <v>0</v>
      </c>
      <c r="DH613" s="496">
        <f t="shared" si="3038"/>
        <v>1</v>
      </c>
      <c r="DI613" s="496">
        <f t="shared" si="3117"/>
        <v>1</v>
      </c>
      <c r="DJ613" s="496">
        <f t="shared" si="3118"/>
        <v>1</v>
      </c>
      <c r="DK613" s="437">
        <f t="shared" si="3119"/>
        <v>1</v>
      </c>
      <c r="DL613" s="633"/>
      <c r="DM613" s="633"/>
      <c r="DO613" s="447" t="e">
        <f t="shared" si="2777"/>
        <v>#VALUE!</v>
      </c>
      <c r="DP613" s="447" t="e">
        <f t="shared" si="2778"/>
        <v>#VALUE!</v>
      </c>
      <c r="DQ613" s="447" t="e">
        <f t="shared" si="2779"/>
        <v>#VALUE!</v>
      </c>
      <c r="DR613" s="447" t="e">
        <f t="shared" si="2780"/>
        <v>#VALUE!</v>
      </c>
      <c r="DS613" s="447" t="e">
        <f t="shared" si="2781"/>
        <v>#VALUE!</v>
      </c>
      <c r="DT613" s="447" t="e">
        <f t="shared" si="2782"/>
        <v>#VALUE!</v>
      </c>
      <c r="DU613" s="447" t="e">
        <f t="shared" si="2783"/>
        <v>#VALUE!</v>
      </c>
      <c r="DV613" s="447" t="e">
        <f t="shared" si="2784"/>
        <v>#VALUE!</v>
      </c>
      <c r="DW613" s="447" t="e">
        <f t="shared" si="2785"/>
        <v>#VALUE!</v>
      </c>
      <c r="DX613" s="447" t="e">
        <f t="shared" si="2786"/>
        <v>#VALUE!</v>
      </c>
      <c r="DY613" s="447" t="e">
        <f t="shared" si="2787"/>
        <v>#REF!</v>
      </c>
      <c r="DZ613" s="447" t="e">
        <f t="shared" si="2788"/>
        <v>#VALUE!</v>
      </c>
      <c r="EA613" s="447" t="e">
        <f t="shared" si="2789"/>
        <v>#VALUE!</v>
      </c>
      <c r="EB613" s="447" t="e">
        <f t="shared" si="2790"/>
        <v>#VALUE!</v>
      </c>
      <c r="EC613" s="447" t="e">
        <f t="shared" si="2791"/>
        <v>#VALUE!</v>
      </c>
      <c r="ED613" s="447" t="e">
        <f t="shared" si="2792"/>
        <v>#VALUE!</v>
      </c>
      <c r="EE613" s="240" t="e">
        <f t="shared" si="2793"/>
        <v>#VALUE!</v>
      </c>
    </row>
    <row r="614" spans="1:135" ht="16.5">
      <c r="A614" s="216" t="s">
        <v>1227</v>
      </c>
      <c r="B614" s="216" t="s">
        <v>31</v>
      </c>
      <c r="D614" s="216" t="s">
        <v>1105</v>
      </c>
      <c r="E614" s="216" t="s">
        <v>1094</v>
      </c>
      <c r="F614" s="216" t="s">
        <v>1228</v>
      </c>
      <c r="G614" s="411" t="s">
        <v>1702</v>
      </c>
      <c r="H614" s="241">
        <f t="shared" si="3133"/>
        <v>0</v>
      </c>
      <c r="I614" s="401" t="s">
        <v>1823</v>
      </c>
      <c r="J614" s="523">
        <v>0</v>
      </c>
      <c r="K614" s="524">
        <v>0</v>
      </c>
      <c r="L614" s="226">
        <v>0</v>
      </c>
      <c r="M614" s="226">
        <v>0</v>
      </c>
      <c r="N614" s="523">
        <v>0</v>
      </c>
      <c r="O614" s="524">
        <v>0</v>
      </c>
      <c r="P614" s="239">
        <v>0</v>
      </c>
      <c r="Q614" s="259" t="s">
        <v>1823</v>
      </c>
      <c r="R614" s="225">
        <v>0</v>
      </c>
      <c r="S614" s="227">
        <v>0</v>
      </c>
      <c r="T614" s="241">
        <v>0</v>
      </c>
      <c r="U614" s="259" t="s">
        <v>1823</v>
      </c>
      <c r="V614" s="225">
        <v>0</v>
      </c>
      <c r="W614" s="227">
        <v>0</v>
      </c>
      <c r="X614" s="225">
        <v>0</v>
      </c>
      <c r="Y614" s="227">
        <v>0</v>
      </c>
      <c r="Z614" s="225">
        <v>0</v>
      </c>
      <c r="AA614" s="227">
        <v>0</v>
      </c>
      <c r="AB614" s="225">
        <v>0</v>
      </c>
      <c r="AC614" s="227">
        <v>0</v>
      </c>
      <c r="AD614" s="225">
        <v>0</v>
      </c>
      <c r="AE614" s="227">
        <v>0</v>
      </c>
      <c r="AF614" s="241">
        <v>0</v>
      </c>
      <c r="AG614" s="259" t="s">
        <v>1823</v>
      </c>
      <c r="AH614" s="283">
        <v>0</v>
      </c>
      <c r="AI614" s="227">
        <v>0</v>
      </c>
      <c r="AJ614" s="382"/>
      <c r="AK614" s="560">
        <f>+AM614</f>
        <v>1</v>
      </c>
      <c r="AL614" s="566" t="s">
        <v>1823</v>
      </c>
      <c r="AM614" s="283">
        <v>1</v>
      </c>
      <c r="AN614" s="227">
        <v>0</v>
      </c>
      <c r="AO614" s="558">
        <f t="shared" si="3127"/>
        <v>1</v>
      </c>
      <c r="AP614" s="566" t="s">
        <v>1823</v>
      </c>
      <c r="AQ614" s="558">
        <f t="shared" si="3128"/>
        <v>1</v>
      </c>
      <c r="AR614" s="566" t="s">
        <v>1823</v>
      </c>
      <c r="AS614" s="229">
        <v>0</v>
      </c>
      <c r="AT614" s="230">
        <v>0</v>
      </c>
      <c r="AU614" s="229">
        <v>0</v>
      </c>
      <c r="AV614" s="230">
        <v>0</v>
      </c>
      <c r="AW614" s="241">
        <f t="shared" ref="AW614" si="3144">+AY614</f>
        <v>0</v>
      </c>
      <c r="AX614" s="242" t="s">
        <v>1823</v>
      </c>
      <c r="AY614" s="241">
        <f>+BA614</f>
        <v>0</v>
      </c>
      <c r="AZ614" s="242" t="s">
        <v>1823</v>
      </c>
      <c r="BA614" s="241">
        <f>+BC614</f>
        <v>0</v>
      </c>
      <c r="BB614" s="242" t="s">
        <v>1823</v>
      </c>
      <c r="BC614" s="241">
        <f>+BE614</f>
        <v>0</v>
      </c>
      <c r="BD614" s="242" t="s">
        <v>1823</v>
      </c>
      <c r="BE614" s="241">
        <f>+BG614</f>
        <v>0</v>
      </c>
      <c r="BF614" s="242" t="s">
        <v>1823</v>
      </c>
      <c r="BG614" s="241">
        <f>+BI614</f>
        <v>0</v>
      </c>
      <c r="BH614" s="242" t="s">
        <v>1823</v>
      </c>
      <c r="BI614" s="229">
        <v>0</v>
      </c>
      <c r="BJ614" s="230">
        <v>0</v>
      </c>
      <c r="BK614" s="241">
        <v>0</v>
      </c>
      <c r="BL614" s="242" t="s">
        <v>1823</v>
      </c>
      <c r="BM614" s="241">
        <v>0</v>
      </c>
      <c r="BN614" s="242" t="s">
        <v>1823</v>
      </c>
      <c r="BO614" s="344"/>
      <c r="BQ614" s="384"/>
      <c r="BS614" s="384"/>
      <c r="BW614" s="384"/>
      <c r="BY614" s="384"/>
      <c r="CA614" s="384"/>
      <c r="CB614" s="236" t="s">
        <v>410</v>
      </c>
      <c r="CC614" s="261" t="s">
        <v>812</v>
      </c>
      <c r="CQ614" s="240">
        <f t="shared" si="3130"/>
        <v>0</v>
      </c>
      <c r="CT614" s="437">
        <f t="shared" si="3104"/>
        <v>0</v>
      </c>
      <c r="CU614" s="437">
        <f t="shared" si="3105"/>
        <v>0</v>
      </c>
      <c r="CV614" s="437">
        <f t="shared" si="3106"/>
        <v>0</v>
      </c>
      <c r="CW614" s="437">
        <f t="shared" si="3107"/>
        <v>0</v>
      </c>
      <c r="CX614" s="437">
        <f t="shared" si="3108"/>
        <v>0</v>
      </c>
      <c r="CY614" s="437">
        <f t="shared" si="3109"/>
        <v>0</v>
      </c>
      <c r="CZ614" s="437">
        <f t="shared" si="3110"/>
        <v>0</v>
      </c>
      <c r="DA614" s="437">
        <f t="shared" si="3111"/>
        <v>0</v>
      </c>
      <c r="DB614" s="437">
        <f t="shared" si="3112"/>
        <v>0</v>
      </c>
      <c r="DC614" s="437">
        <f t="shared" si="3113"/>
        <v>0</v>
      </c>
      <c r="DD614" s="437">
        <f t="shared" si="3124"/>
        <v>0</v>
      </c>
      <c r="DE614" s="437">
        <f t="shared" si="3114"/>
        <v>0</v>
      </c>
      <c r="DF614" s="437">
        <f t="shared" si="3115"/>
        <v>0</v>
      </c>
      <c r="DG614" s="496">
        <f t="shared" si="3116"/>
        <v>0</v>
      </c>
      <c r="DH614" s="496">
        <f t="shared" si="3038"/>
        <v>1</v>
      </c>
      <c r="DI614" s="496">
        <f t="shared" si="3117"/>
        <v>1</v>
      </c>
      <c r="DJ614" s="496">
        <f t="shared" si="3118"/>
        <v>1</v>
      </c>
      <c r="DK614" s="437">
        <f t="shared" si="3119"/>
        <v>1</v>
      </c>
      <c r="DL614" s="633"/>
      <c r="DM614" s="633"/>
      <c r="DO614" s="447" t="e">
        <f t="shared" si="2777"/>
        <v>#VALUE!</v>
      </c>
      <c r="DP614" s="447" t="e">
        <f t="shared" si="2778"/>
        <v>#VALUE!</v>
      </c>
      <c r="DQ614" s="447" t="e">
        <f t="shared" si="2779"/>
        <v>#VALUE!</v>
      </c>
      <c r="DR614" s="447" t="e">
        <f t="shared" si="2780"/>
        <v>#VALUE!</v>
      </c>
      <c r="DS614" s="447" t="e">
        <f t="shared" si="2781"/>
        <v>#VALUE!</v>
      </c>
      <c r="DT614" s="447" t="e">
        <f t="shared" si="2782"/>
        <v>#VALUE!</v>
      </c>
      <c r="DU614" s="447" t="e">
        <f t="shared" si="2783"/>
        <v>#VALUE!</v>
      </c>
      <c r="DV614" s="447" t="e">
        <f t="shared" si="2784"/>
        <v>#VALUE!</v>
      </c>
      <c r="DW614" s="447" t="e">
        <f t="shared" si="2785"/>
        <v>#VALUE!</v>
      </c>
      <c r="DX614" s="447" t="e">
        <f t="shared" si="2786"/>
        <v>#VALUE!</v>
      </c>
      <c r="DY614" s="447" t="e">
        <f t="shared" si="2787"/>
        <v>#REF!</v>
      </c>
      <c r="DZ614" s="447" t="e">
        <f t="shared" si="2788"/>
        <v>#VALUE!</v>
      </c>
      <c r="EA614" s="447" t="e">
        <f t="shared" si="2789"/>
        <v>#VALUE!</v>
      </c>
      <c r="EB614" s="447" t="e">
        <f t="shared" si="2790"/>
        <v>#VALUE!</v>
      </c>
      <c r="EC614" s="447" t="e">
        <f t="shared" si="2791"/>
        <v>#VALUE!</v>
      </c>
      <c r="ED614" s="447" t="e">
        <f t="shared" si="2792"/>
        <v>#VALUE!</v>
      </c>
      <c r="EE614" s="240" t="e">
        <f t="shared" si="2793"/>
        <v>#VALUE!</v>
      </c>
    </row>
    <row r="615" spans="1:135" ht="16.5">
      <c r="A615" s="216" t="s">
        <v>1227</v>
      </c>
      <c r="B615" s="216" t="s">
        <v>31</v>
      </c>
      <c r="D615" s="216" t="s">
        <v>1105</v>
      </c>
      <c r="E615" s="216" t="s">
        <v>1040</v>
      </c>
      <c r="F615" s="216" t="s">
        <v>1228</v>
      </c>
      <c r="G615" s="411" t="s">
        <v>160</v>
      </c>
      <c r="H615" s="241">
        <f t="shared" si="3133"/>
        <v>0</v>
      </c>
      <c r="I615" s="401" t="s">
        <v>1823</v>
      </c>
      <c r="J615" s="523">
        <v>0</v>
      </c>
      <c r="K615" s="524">
        <v>0</v>
      </c>
      <c r="L615" s="239">
        <f>+N615</f>
        <v>0</v>
      </c>
      <c r="M615" s="401" t="s">
        <v>1823</v>
      </c>
      <c r="N615" s="523">
        <v>0</v>
      </c>
      <c r="O615" s="524">
        <v>0</v>
      </c>
      <c r="P615" s="239">
        <v>0</v>
      </c>
      <c r="Q615" s="259" t="s">
        <v>1823</v>
      </c>
      <c r="R615" s="225">
        <v>0</v>
      </c>
      <c r="S615" s="227">
        <v>0</v>
      </c>
      <c r="T615" s="225">
        <v>0</v>
      </c>
      <c r="U615" s="227">
        <v>0</v>
      </c>
      <c r="V615" s="225">
        <v>0</v>
      </c>
      <c r="W615" s="227">
        <v>0</v>
      </c>
      <c r="X615" s="241">
        <v>0</v>
      </c>
      <c r="Y615" s="259" t="s">
        <v>1823</v>
      </c>
      <c r="Z615" s="225">
        <v>0</v>
      </c>
      <c r="AA615" s="227">
        <v>0</v>
      </c>
      <c r="AB615" s="225">
        <v>0</v>
      </c>
      <c r="AC615" s="227">
        <v>0</v>
      </c>
      <c r="AD615" s="225">
        <v>0</v>
      </c>
      <c r="AE615" s="227">
        <v>0</v>
      </c>
      <c r="AF615" s="241">
        <v>0</v>
      </c>
      <c r="AG615" s="259" t="s">
        <v>1823</v>
      </c>
      <c r="AH615" s="283">
        <v>0</v>
      </c>
      <c r="AI615" s="227">
        <v>0</v>
      </c>
      <c r="AJ615" s="354"/>
      <c r="AK615" s="241">
        <f t="shared" ref="AK615" si="3145">+AH615</f>
        <v>0</v>
      </c>
      <c r="AL615" s="259" t="s">
        <v>1823</v>
      </c>
      <c r="AM615" s="283">
        <v>0</v>
      </c>
      <c r="AN615" s="227">
        <v>0</v>
      </c>
      <c r="AO615" s="239">
        <f>+AQ615</f>
        <v>0</v>
      </c>
      <c r="AP615" s="259" t="s">
        <v>1823</v>
      </c>
      <c r="AQ615" s="241">
        <f t="shared" ref="AQ615:AQ621" si="3146">+AS615</f>
        <v>0</v>
      </c>
      <c r="AR615" s="259" t="s">
        <v>1823</v>
      </c>
      <c r="AS615" s="229">
        <v>0</v>
      </c>
      <c r="AT615" s="230">
        <v>0</v>
      </c>
      <c r="AU615" s="229">
        <v>0</v>
      </c>
      <c r="AV615" s="230">
        <v>0</v>
      </c>
      <c r="AW615" s="241">
        <f t="shared" ref="AW615" si="3147">+AY615</f>
        <v>0</v>
      </c>
      <c r="AX615" s="242" t="s">
        <v>1823</v>
      </c>
      <c r="AY615" s="241">
        <f t="shared" ref="AY615" si="3148">+BA615</f>
        <v>0</v>
      </c>
      <c r="AZ615" s="242" t="s">
        <v>1823</v>
      </c>
      <c r="BA615" s="241">
        <f t="shared" ref="BA615" si="3149">+BC615</f>
        <v>0</v>
      </c>
      <c r="BB615" s="242" t="s">
        <v>1823</v>
      </c>
      <c r="BC615" s="241">
        <f t="shared" ref="BC615" si="3150">+BE615</f>
        <v>0</v>
      </c>
      <c r="BD615" s="242" t="s">
        <v>1823</v>
      </c>
      <c r="BE615" s="241">
        <f t="shared" ref="BE615" si="3151">+BG615</f>
        <v>0</v>
      </c>
      <c r="BF615" s="242" t="s">
        <v>1823</v>
      </c>
      <c r="BG615" s="241">
        <f t="shared" ref="BG615" si="3152">+BI615</f>
        <v>0</v>
      </c>
      <c r="BH615" s="242" t="s">
        <v>1823</v>
      </c>
      <c r="BI615" s="229">
        <v>0</v>
      </c>
      <c r="BJ615" s="230">
        <v>0</v>
      </c>
      <c r="BK615" s="241">
        <v>0</v>
      </c>
      <c r="BL615" s="242" t="s">
        <v>1823</v>
      </c>
      <c r="BM615" s="229">
        <v>0</v>
      </c>
      <c r="BN615" s="229">
        <v>0</v>
      </c>
      <c r="BO615" s="356"/>
      <c r="BP615" s="324"/>
      <c r="BQ615" s="325"/>
      <c r="BR615" s="324"/>
      <c r="BS615" s="325"/>
      <c r="BT615" s="324"/>
      <c r="BU615" s="325"/>
      <c r="BV615" s="324"/>
      <c r="BW615" s="325"/>
      <c r="BX615" s="324"/>
      <c r="BY615" s="325"/>
      <c r="BZ615" s="324"/>
      <c r="CA615" s="325"/>
      <c r="CB615" s="250" t="s">
        <v>778</v>
      </c>
      <c r="CC615" s="237" t="s">
        <v>779</v>
      </c>
      <c r="CD615" s="237" t="s">
        <v>1008</v>
      </c>
      <c r="CQ615" s="240">
        <f t="shared" si="3130"/>
        <v>0</v>
      </c>
      <c r="CT615" s="437">
        <f t="shared" si="3104"/>
        <v>0</v>
      </c>
      <c r="CU615" s="437">
        <f t="shared" si="3105"/>
        <v>0</v>
      </c>
      <c r="CV615" s="437">
        <f t="shared" si="3106"/>
        <v>0</v>
      </c>
      <c r="CW615" s="437">
        <f t="shared" si="3107"/>
        <v>0</v>
      </c>
      <c r="CX615" s="437">
        <f t="shared" si="3108"/>
        <v>0</v>
      </c>
      <c r="CY615" s="437">
        <f t="shared" si="3109"/>
        <v>0</v>
      </c>
      <c r="CZ615" s="437">
        <f t="shared" si="3110"/>
        <v>0</v>
      </c>
      <c r="DA615" s="437">
        <f t="shared" si="3111"/>
        <v>0</v>
      </c>
      <c r="DB615" s="437">
        <f t="shared" si="3112"/>
        <v>0</v>
      </c>
      <c r="DC615" s="437">
        <f t="shared" si="3113"/>
        <v>0</v>
      </c>
      <c r="DD615" s="437">
        <f t="shared" si="3124"/>
        <v>0</v>
      </c>
      <c r="DE615" s="437">
        <f t="shared" si="3114"/>
        <v>0</v>
      </c>
      <c r="DF615" s="437">
        <f t="shared" si="3115"/>
        <v>0</v>
      </c>
      <c r="DG615" s="496">
        <f t="shared" si="3116"/>
        <v>0</v>
      </c>
      <c r="DH615" s="496">
        <f t="shared" si="3038"/>
        <v>0</v>
      </c>
      <c r="DI615" s="496">
        <f t="shared" si="3117"/>
        <v>0</v>
      </c>
      <c r="DJ615" s="496">
        <f t="shared" si="3118"/>
        <v>0</v>
      </c>
      <c r="DK615" s="437">
        <f t="shared" si="3119"/>
        <v>0</v>
      </c>
      <c r="DL615" s="633"/>
      <c r="DM615" s="633"/>
      <c r="DO615" s="447" t="e">
        <f t="shared" si="2777"/>
        <v>#VALUE!</v>
      </c>
      <c r="DP615" s="447" t="e">
        <f t="shared" si="2778"/>
        <v>#VALUE!</v>
      </c>
      <c r="DQ615" s="447" t="e">
        <f t="shared" si="2779"/>
        <v>#VALUE!</v>
      </c>
      <c r="DR615" s="447" t="e">
        <f t="shared" si="2780"/>
        <v>#VALUE!</v>
      </c>
      <c r="DS615" s="447" t="e">
        <f t="shared" si="2781"/>
        <v>#VALUE!</v>
      </c>
      <c r="DT615" s="447" t="e">
        <f t="shared" si="2782"/>
        <v>#VALUE!</v>
      </c>
      <c r="DU615" s="447" t="e">
        <f t="shared" si="2783"/>
        <v>#VALUE!</v>
      </c>
      <c r="DV615" s="447" t="e">
        <f t="shared" si="2784"/>
        <v>#VALUE!</v>
      </c>
      <c r="DW615" s="447" t="e">
        <f t="shared" si="2785"/>
        <v>#VALUE!</v>
      </c>
      <c r="DX615" s="447" t="e">
        <f t="shared" si="2786"/>
        <v>#VALUE!</v>
      </c>
      <c r="DY615" s="447" t="e">
        <f t="shared" si="2787"/>
        <v>#REF!</v>
      </c>
      <c r="DZ615" s="447" t="e">
        <f t="shared" si="2788"/>
        <v>#VALUE!</v>
      </c>
      <c r="EA615" s="447" t="e">
        <f t="shared" si="2789"/>
        <v>#VALUE!</v>
      </c>
      <c r="EB615" s="447" t="e">
        <f t="shared" si="2790"/>
        <v>#VALUE!</v>
      </c>
      <c r="EC615" s="447" t="e">
        <f t="shared" si="2791"/>
        <v>#VALUE!</v>
      </c>
      <c r="ED615" s="447" t="e">
        <f t="shared" si="2792"/>
        <v>#VALUE!</v>
      </c>
      <c r="EE615" s="240" t="e">
        <f t="shared" si="2793"/>
        <v>#VALUE!</v>
      </c>
    </row>
    <row r="616" spans="1:135" ht="16.5">
      <c r="A616" s="216" t="s">
        <v>1227</v>
      </c>
      <c r="B616" s="216" t="s">
        <v>31</v>
      </c>
      <c r="D616" s="216" t="s">
        <v>1105</v>
      </c>
      <c r="E616" s="216" t="s">
        <v>1040</v>
      </c>
      <c r="F616" s="216" t="s">
        <v>1228</v>
      </c>
      <c r="G616" s="411" t="s">
        <v>1703</v>
      </c>
      <c r="H616" s="241">
        <f t="shared" si="3133"/>
        <v>0</v>
      </c>
      <c r="I616" s="401" t="s">
        <v>1823</v>
      </c>
      <c r="J616" s="523">
        <v>0</v>
      </c>
      <c r="K616" s="524">
        <v>0</v>
      </c>
      <c r="L616" s="239">
        <f>+N616</f>
        <v>0</v>
      </c>
      <c r="M616" s="401" t="s">
        <v>1823</v>
      </c>
      <c r="N616" s="523">
        <v>0</v>
      </c>
      <c r="O616" s="524">
        <v>0</v>
      </c>
      <c r="P616" s="239">
        <v>0</v>
      </c>
      <c r="Q616" s="259" t="s">
        <v>1823</v>
      </c>
      <c r="R616" s="225">
        <v>0</v>
      </c>
      <c r="S616" s="227">
        <v>0</v>
      </c>
      <c r="T616" s="226">
        <v>0</v>
      </c>
      <c r="U616" s="227">
        <v>0</v>
      </c>
      <c r="V616" s="226">
        <v>1</v>
      </c>
      <c r="W616" s="227">
        <v>0</v>
      </c>
      <c r="X616" s="241">
        <f>+Z616</f>
        <v>1</v>
      </c>
      <c r="Y616" s="259" t="s">
        <v>1823</v>
      </c>
      <c r="Z616" s="225">
        <v>1</v>
      </c>
      <c r="AA616" s="227">
        <v>0</v>
      </c>
      <c r="AB616" s="241">
        <f>+Z616</f>
        <v>1</v>
      </c>
      <c r="AC616" s="259" t="s">
        <v>1823</v>
      </c>
      <c r="AD616" s="226">
        <v>1</v>
      </c>
      <c r="AE616" s="227">
        <v>0</v>
      </c>
      <c r="AF616" s="560">
        <f>+AD616</f>
        <v>1</v>
      </c>
      <c r="AG616" s="566" t="s">
        <v>1823</v>
      </c>
      <c r="AH616" s="283">
        <v>0</v>
      </c>
      <c r="AI616" s="227">
        <v>0</v>
      </c>
      <c r="AJ616" s="354"/>
      <c r="AK616" s="560">
        <f>+AM616</f>
        <v>1</v>
      </c>
      <c r="AL616" s="566" t="s">
        <v>1823</v>
      </c>
      <c r="AM616" s="283">
        <v>1</v>
      </c>
      <c r="AN616" s="227">
        <v>0</v>
      </c>
      <c r="AO616" s="558">
        <f>+AM616</f>
        <v>1</v>
      </c>
      <c r="AP616" s="566" t="s">
        <v>1823</v>
      </c>
      <c r="AQ616" s="558">
        <f>+AO616</f>
        <v>1</v>
      </c>
      <c r="AR616" s="566" t="s">
        <v>1823</v>
      </c>
      <c r="AS616" s="229">
        <v>0</v>
      </c>
      <c r="AT616" s="230">
        <v>0</v>
      </c>
      <c r="AU616" s="229">
        <v>1</v>
      </c>
      <c r="AV616" s="230">
        <v>0</v>
      </c>
      <c r="AW616" s="241">
        <f t="shared" ref="AW616" si="3153">+AY616</f>
        <v>0</v>
      </c>
      <c r="AX616" s="242" t="s">
        <v>1823</v>
      </c>
      <c r="AY616" s="241">
        <f t="shared" ref="AY616" si="3154">+BA616</f>
        <v>0</v>
      </c>
      <c r="AZ616" s="242" t="s">
        <v>1823</v>
      </c>
      <c r="BA616" s="241">
        <f t="shared" ref="BA616" si="3155">+BC616</f>
        <v>0</v>
      </c>
      <c r="BB616" s="242" t="s">
        <v>1823</v>
      </c>
      <c r="BC616" s="241">
        <f t="shared" ref="BC616" si="3156">+BE616</f>
        <v>0</v>
      </c>
      <c r="BD616" s="242" t="s">
        <v>1823</v>
      </c>
      <c r="BE616" s="241">
        <f t="shared" ref="BE616" si="3157">+BG616</f>
        <v>0</v>
      </c>
      <c r="BF616" s="242" t="s">
        <v>1823</v>
      </c>
      <c r="BG616" s="241">
        <f t="shared" ref="BG616" si="3158">+BI616</f>
        <v>0</v>
      </c>
      <c r="BH616" s="242" t="s">
        <v>1823</v>
      </c>
      <c r="BI616" s="229">
        <v>0</v>
      </c>
      <c r="BJ616" s="230">
        <v>0</v>
      </c>
      <c r="BK616" s="241">
        <v>0</v>
      </c>
      <c r="BL616" s="242" t="s">
        <v>1823</v>
      </c>
      <c r="BM616" s="229">
        <v>0</v>
      </c>
      <c r="BN616" s="229">
        <v>0</v>
      </c>
      <c r="BO616" s="356"/>
      <c r="BP616" s="324"/>
      <c r="BQ616" s="325"/>
      <c r="BR616" s="324"/>
      <c r="BS616" s="325"/>
      <c r="BT616" s="324"/>
      <c r="BU616" s="325"/>
      <c r="BV616" s="324"/>
      <c r="BW616" s="325"/>
      <c r="BX616" s="324"/>
      <c r="BY616" s="325"/>
      <c r="BZ616" s="324"/>
      <c r="CA616" s="325"/>
      <c r="CB616" s="250" t="s">
        <v>1123</v>
      </c>
      <c r="CQ616" s="240">
        <f t="shared" si="3130"/>
        <v>1</v>
      </c>
      <c r="CT616" s="437">
        <f t="shared" si="3104"/>
        <v>0</v>
      </c>
      <c r="CU616" s="437">
        <f t="shared" si="3105"/>
        <v>0</v>
      </c>
      <c r="CV616" s="437">
        <f t="shared" si="3106"/>
        <v>0</v>
      </c>
      <c r="CW616" s="437">
        <f t="shared" si="3107"/>
        <v>0</v>
      </c>
      <c r="CX616" s="437">
        <f t="shared" si="3108"/>
        <v>0</v>
      </c>
      <c r="CY616" s="437">
        <f t="shared" si="3109"/>
        <v>0</v>
      </c>
      <c r="CZ616" s="437">
        <f t="shared" si="3110"/>
        <v>0</v>
      </c>
      <c r="DA616" s="437">
        <f t="shared" si="3111"/>
        <v>1</v>
      </c>
      <c r="DB616" s="437">
        <f t="shared" si="3112"/>
        <v>1</v>
      </c>
      <c r="DC616" s="437">
        <f t="shared" si="3113"/>
        <v>1</v>
      </c>
      <c r="DD616" s="437">
        <f t="shared" si="3124"/>
        <v>1</v>
      </c>
      <c r="DE616" s="437">
        <f t="shared" si="3114"/>
        <v>1</v>
      </c>
      <c r="DF616" s="437">
        <f t="shared" si="3115"/>
        <v>1</v>
      </c>
      <c r="DG616" s="496">
        <f t="shared" si="3116"/>
        <v>0</v>
      </c>
      <c r="DH616" s="496">
        <f t="shared" si="3038"/>
        <v>1</v>
      </c>
      <c r="DI616" s="496">
        <f t="shared" si="3117"/>
        <v>1</v>
      </c>
      <c r="DJ616" s="496">
        <f t="shared" si="3118"/>
        <v>1</v>
      </c>
      <c r="DK616" s="437">
        <f t="shared" si="3119"/>
        <v>1</v>
      </c>
      <c r="DL616" s="633"/>
      <c r="DM616" s="633"/>
      <c r="DO616" s="447" t="e">
        <f>+CV616-CU616+DO615</f>
        <v>#VALUE!</v>
      </c>
      <c r="DP616" s="447" t="e">
        <f>+CW616-CV616+DP615</f>
        <v>#VALUE!</v>
      </c>
      <c r="DQ616" s="447" t="e">
        <f>+CX616-CW616+DQ615</f>
        <v>#VALUE!</v>
      </c>
      <c r="DR616" s="447" t="e">
        <f>+CY616-CX616+DR615</f>
        <v>#VALUE!</v>
      </c>
      <c r="DS616" s="447" t="e">
        <f>+CY616-CW616+DS615</f>
        <v>#VALUE!</v>
      </c>
      <c r="DT616" s="447" t="e">
        <f>+CZ616-CY616+DT615</f>
        <v>#VALUE!</v>
      </c>
      <c r="DU616" s="447" t="e">
        <f>+DA616-CZ616+DU615</f>
        <v>#VALUE!</v>
      </c>
      <c r="DV616" s="447" t="e">
        <f>+DB616-DA616+DV615</f>
        <v>#VALUE!</v>
      </c>
      <c r="DW616" s="447" t="e">
        <f>+DC616-DB616+DW615</f>
        <v>#VALUE!</v>
      </c>
      <c r="DX616" s="447" t="e">
        <f>+DD616-DB616+DX615</f>
        <v>#VALUE!</v>
      </c>
      <c r="DY616" s="447" t="e">
        <f>+DE616-DD616+DY615</f>
        <v>#REF!</v>
      </c>
      <c r="DZ616" s="447" t="e">
        <f>+DF616-DE616+DZ615</f>
        <v>#VALUE!</v>
      </c>
      <c r="EA616" s="447" t="e">
        <f>+DG616-DF616+EA615</f>
        <v>#VALUE!</v>
      </c>
      <c r="EB616" s="447" t="e">
        <f>+DH616-DI616+EB615</f>
        <v>#VALUE!</v>
      </c>
      <c r="EC616" s="447" t="e">
        <f>+DI616-DG616+EC615</f>
        <v>#VALUE!</v>
      </c>
      <c r="ED616" s="447" t="e">
        <f>+DJ616-DI616+ED615</f>
        <v>#VALUE!</v>
      </c>
      <c r="EE616" s="240" t="e">
        <f>+DK616-DJ616+EE615</f>
        <v>#VALUE!</v>
      </c>
    </row>
    <row r="617" spans="1:135" ht="16.5">
      <c r="A617" s="216" t="s">
        <v>1227</v>
      </c>
      <c r="B617" s="216" t="s">
        <v>31</v>
      </c>
      <c r="D617" s="216" t="s">
        <v>1105</v>
      </c>
      <c r="E617" s="216" t="s">
        <v>1040</v>
      </c>
      <c r="F617" s="216" t="s">
        <v>1228</v>
      </c>
      <c r="G617" s="411" t="s">
        <v>1704</v>
      </c>
      <c r="H617" s="241">
        <f t="shared" si="3133"/>
        <v>0</v>
      </c>
      <c r="I617" s="401" t="s">
        <v>1823</v>
      </c>
      <c r="J617" s="523">
        <v>0</v>
      </c>
      <c r="K617" s="524">
        <v>0</v>
      </c>
      <c r="L617" s="239">
        <v>0</v>
      </c>
      <c r="M617" s="401" t="s">
        <v>1823</v>
      </c>
      <c r="N617" s="523">
        <v>2</v>
      </c>
      <c r="O617" s="524">
        <v>0</v>
      </c>
      <c r="P617" s="239">
        <f>+R617</f>
        <v>1</v>
      </c>
      <c r="Q617" s="259" t="s">
        <v>1823</v>
      </c>
      <c r="R617" s="225">
        <v>1</v>
      </c>
      <c r="S617" s="227">
        <v>0</v>
      </c>
      <c r="T617" s="283">
        <v>2</v>
      </c>
      <c r="U617" s="227">
        <v>0</v>
      </c>
      <c r="V617" s="283">
        <v>0</v>
      </c>
      <c r="W617" s="227">
        <v>0</v>
      </c>
      <c r="X617" s="241">
        <v>0</v>
      </c>
      <c r="Y617" s="259" t="s">
        <v>1823</v>
      </c>
      <c r="Z617" s="225">
        <v>0</v>
      </c>
      <c r="AA617" s="227">
        <v>0</v>
      </c>
      <c r="AB617" s="241">
        <f>+Z617</f>
        <v>0</v>
      </c>
      <c r="AC617" s="259" t="s">
        <v>1823</v>
      </c>
      <c r="AD617" s="226">
        <v>0</v>
      </c>
      <c r="AE617" s="227">
        <v>0</v>
      </c>
      <c r="AF617" s="441">
        <f>+AH617</f>
        <v>7</v>
      </c>
      <c r="AG617" s="450" t="s">
        <v>1823</v>
      </c>
      <c r="AH617" s="367">
        <v>7</v>
      </c>
      <c r="AI617" s="272">
        <v>0</v>
      </c>
      <c r="AJ617" s="354">
        <v>42346</v>
      </c>
      <c r="AK617" s="241">
        <f>+AM617</f>
        <v>0</v>
      </c>
      <c r="AL617" s="259" t="s">
        <v>1823</v>
      </c>
      <c r="AM617" s="283">
        <v>0</v>
      </c>
      <c r="AN617" s="227">
        <v>0</v>
      </c>
      <c r="AO617" s="239">
        <f>+AQ617</f>
        <v>0</v>
      </c>
      <c r="AP617" s="259" t="s">
        <v>1823</v>
      </c>
      <c r="AQ617" s="241">
        <f t="shared" si="3146"/>
        <v>0</v>
      </c>
      <c r="AR617" s="259" t="s">
        <v>1823</v>
      </c>
      <c r="AS617" s="229">
        <v>0</v>
      </c>
      <c r="AT617" s="230">
        <v>0</v>
      </c>
      <c r="AU617" s="229">
        <v>0</v>
      </c>
      <c r="AV617" s="230">
        <v>0</v>
      </c>
      <c r="AW617" s="241">
        <f t="shared" ref="AW617" si="3159">+AY617</f>
        <v>0</v>
      </c>
      <c r="AX617" s="242" t="s">
        <v>1823</v>
      </c>
      <c r="AY617" s="241">
        <f t="shared" ref="AY617" si="3160">+BA617</f>
        <v>0</v>
      </c>
      <c r="AZ617" s="242" t="s">
        <v>1823</v>
      </c>
      <c r="BA617" s="241">
        <f t="shared" ref="BA617" si="3161">+BC617</f>
        <v>0</v>
      </c>
      <c r="BB617" s="242" t="s">
        <v>1823</v>
      </c>
      <c r="BC617" s="241">
        <f t="shared" ref="BC617" si="3162">+BE617</f>
        <v>0</v>
      </c>
      <c r="BD617" s="242" t="s">
        <v>1823</v>
      </c>
      <c r="BE617" s="241">
        <f t="shared" ref="BE617" si="3163">+BG617</f>
        <v>0</v>
      </c>
      <c r="BF617" s="242" t="s">
        <v>1823</v>
      </c>
      <c r="BG617" s="241">
        <f t="shared" ref="BG617" si="3164">+BI617</f>
        <v>0</v>
      </c>
      <c r="BH617" s="242" t="s">
        <v>1823</v>
      </c>
      <c r="BI617" s="229">
        <v>0</v>
      </c>
      <c r="BJ617" s="230">
        <v>0</v>
      </c>
      <c r="BK617" s="241">
        <v>0</v>
      </c>
      <c r="BL617" s="242" t="s">
        <v>1823</v>
      </c>
      <c r="BM617" s="229">
        <v>1</v>
      </c>
      <c r="BN617" s="229">
        <v>0</v>
      </c>
      <c r="BO617" s="356"/>
      <c r="BP617" s="324"/>
      <c r="BQ617" s="325"/>
      <c r="BR617" s="324"/>
      <c r="BS617" s="325"/>
      <c r="BT617" s="324"/>
      <c r="BU617" s="325"/>
      <c r="BV617" s="324"/>
      <c r="BW617" s="325"/>
      <c r="BX617" s="324"/>
      <c r="BY617" s="325"/>
      <c r="BZ617" s="324"/>
      <c r="CA617" s="325"/>
      <c r="CB617" s="385">
        <v>42339</v>
      </c>
      <c r="CQ617" s="240">
        <f t="shared" si="3130"/>
        <v>7</v>
      </c>
      <c r="CT617" s="437">
        <f t="shared" si="3104"/>
        <v>0</v>
      </c>
      <c r="CU617" s="437">
        <f t="shared" si="3105"/>
        <v>0</v>
      </c>
      <c r="CV617" s="437">
        <f t="shared" si="3106"/>
        <v>0</v>
      </c>
      <c r="CW617" s="437">
        <f t="shared" si="3107"/>
        <v>2</v>
      </c>
      <c r="CX617" s="437">
        <f t="shared" si="3108"/>
        <v>1</v>
      </c>
      <c r="CY617" s="437">
        <f t="shared" si="3109"/>
        <v>1</v>
      </c>
      <c r="CZ617" s="437">
        <f t="shared" si="3110"/>
        <v>2</v>
      </c>
      <c r="DA617" s="437">
        <f t="shared" si="3111"/>
        <v>0</v>
      </c>
      <c r="DB617" s="437">
        <f t="shared" si="3112"/>
        <v>0</v>
      </c>
      <c r="DC617" s="437">
        <f t="shared" si="3113"/>
        <v>0</v>
      </c>
      <c r="DD617" s="437">
        <f t="shared" si="3124"/>
        <v>0</v>
      </c>
      <c r="DE617" s="437">
        <f t="shared" si="3114"/>
        <v>0</v>
      </c>
      <c r="DF617" s="437">
        <f t="shared" si="3115"/>
        <v>7</v>
      </c>
      <c r="DG617" s="496">
        <f t="shared" si="3116"/>
        <v>7</v>
      </c>
      <c r="DH617" s="496">
        <f t="shared" si="3038"/>
        <v>0</v>
      </c>
      <c r="DI617" s="496">
        <f t="shared" si="3117"/>
        <v>0</v>
      </c>
      <c r="DJ617" s="496">
        <f t="shared" si="3118"/>
        <v>0</v>
      </c>
      <c r="DK617" s="437">
        <f t="shared" si="3119"/>
        <v>0</v>
      </c>
      <c r="DL617" s="633"/>
      <c r="DM617" s="633"/>
      <c r="DO617" s="447" t="e">
        <f t="shared" si="2777"/>
        <v>#VALUE!</v>
      </c>
      <c r="DP617" s="447" t="e">
        <f t="shared" si="2778"/>
        <v>#VALUE!</v>
      </c>
      <c r="DQ617" s="447" t="e">
        <f t="shared" si="2779"/>
        <v>#VALUE!</v>
      </c>
      <c r="DR617" s="447" t="e">
        <f t="shared" si="2780"/>
        <v>#VALUE!</v>
      </c>
      <c r="DS617" s="447" t="e">
        <f t="shared" si="2781"/>
        <v>#VALUE!</v>
      </c>
      <c r="DT617" s="447" t="e">
        <f t="shared" si="2782"/>
        <v>#VALUE!</v>
      </c>
      <c r="DU617" s="447" t="e">
        <f t="shared" si="2783"/>
        <v>#VALUE!</v>
      </c>
      <c r="DV617" s="447" t="e">
        <f t="shared" si="2784"/>
        <v>#VALUE!</v>
      </c>
      <c r="DW617" s="447" t="e">
        <f t="shared" si="2785"/>
        <v>#VALUE!</v>
      </c>
      <c r="DX617" s="447" t="e">
        <f t="shared" si="2786"/>
        <v>#VALUE!</v>
      </c>
      <c r="DY617" s="447" t="e">
        <f t="shared" si="2787"/>
        <v>#REF!</v>
      </c>
      <c r="DZ617" s="447" t="e">
        <f t="shared" si="2788"/>
        <v>#VALUE!</v>
      </c>
      <c r="EA617" s="447" t="e">
        <f t="shared" si="2789"/>
        <v>#VALUE!</v>
      </c>
      <c r="EB617" s="447" t="e">
        <f t="shared" si="2790"/>
        <v>#VALUE!</v>
      </c>
      <c r="EC617" s="447" t="e">
        <f t="shared" si="2791"/>
        <v>#VALUE!</v>
      </c>
      <c r="ED617" s="447" t="e">
        <f t="shared" si="2792"/>
        <v>#VALUE!</v>
      </c>
      <c r="EE617" s="240" t="e">
        <f t="shared" si="2793"/>
        <v>#VALUE!</v>
      </c>
    </row>
    <row r="618" spans="1:135" ht="16.5">
      <c r="A618" s="216" t="s">
        <v>1227</v>
      </c>
      <c r="B618" s="216" t="s">
        <v>31</v>
      </c>
      <c r="D618" s="216" t="s">
        <v>1105</v>
      </c>
      <c r="E618" s="216" t="s">
        <v>1040</v>
      </c>
      <c r="F618" s="216" t="s">
        <v>1228</v>
      </c>
      <c r="G618" s="411" t="s">
        <v>1705</v>
      </c>
      <c r="H618" s="241">
        <f t="shared" si="3133"/>
        <v>0</v>
      </c>
      <c r="I618" s="401" t="s">
        <v>1823</v>
      </c>
      <c r="J618" s="542">
        <v>0</v>
      </c>
      <c r="K618" s="524">
        <v>0</v>
      </c>
      <c r="L618" s="239">
        <f>+N618</f>
        <v>0</v>
      </c>
      <c r="M618" s="401" t="s">
        <v>1823</v>
      </c>
      <c r="N618" s="542">
        <v>0</v>
      </c>
      <c r="O618" s="524">
        <v>0</v>
      </c>
      <c r="P618" s="239">
        <v>0</v>
      </c>
      <c r="Q618" s="259" t="s">
        <v>1823</v>
      </c>
      <c r="R618" s="283">
        <v>0</v>
      </c>
      <c r="S618" s="227">
        <v>0</v>
      </c>
      <c r="T618" s="283">
        <v>0</v>
      </c>
      <c r="U618" s="227">
        <v>0</v>
      </c>
      <c r="V618" s="283">
        <v>0</v>
      </c>
      <c r="W618" s="227">
        <v>0</v>
      </c>
      <c r="X618" s="241">
        <v>0</v>
      </c>
      <c r="Y618" s="259" t="s">
        <v>1823</v>
      </c>
      <c r="Z618" s="225">
        <v>0</v>
      </c>
      <c r="AA618" s="227">
        <v>0</v>
      </c>
      <c r="AB618" s="241">
        <v>0</v>
      </c>
      <c r="AC618" s="259" t="s">
        <v>1823</v>
      </c>
      <c r="AD618" s="225">
        <v>0</v>
      </c>
      <c r="AE618" s="227">
        <v>0</v>
      </c>
      <c r="AF618" s="241">
        <v>0</v>
      </c>
      <c r="AG618" s="259" t="s">
        <v>1823</v>
      </c>
      <c r="AH618" s="283">
        <v>0</v>
      </c>
      <c r="AI618" s="227">
        <v>0</v>
      </c>
      <c r="AJ618" s="354"/>
      <c r="AK618" s="560">
        <f t="shared" ref="AK618:AK619" si="3165">+AM618</f>
        <v>1</v>
      </c>
      <c r="AL618" s="566" t="s">
        <v>1823</v>
      </c>
      <c r="AM618" s="283">
        <v>1</v>
      </c>
      <c r="AN618" s="227">
        <v>0</v>
      </c>
      <c r="AO618" s="558">
        <f>+AM618</f>
        <v>1</v>
      </c>
      <c r="AP618" s="566" t="s">
        <v>1823</v>
      </c>
      <c r="AQ618" s="558">
        <f>+AO618</f>
        <v>1</v>
      </c>
      <c r="AR618" s="566" t="s">
        <v>1823</v>
      </c>
      <c r="AS618" s="229">
        <v>0</v>
      </c>
      <c r="AT618" s="230">
        <v>0</v>
      </c>
      <c r="AU618" s="229">
        <v>0</v>
      </c>
      <c r="AV618" s="230">
        <v>0</v>
      </c>
      <c r="AW618" s="241">
        <f t="shared" ref="AW618" si="3166">+AY618</f>
        <v>0</v>
      </c>
      <c r="AX618" s="242" t="s">
        <v>1823</v>
      </c>
      <c r="AY618" s="241">
        <f t="shared" ref="AY618" si="3167">+BA618</f>
        <v>0</v>
      </c>
      <c r="AZ618" s="242" t="s">
        <v>1823</v>
      </c>
      <c r="BA618" s="241">
        <f t="shared" ref="BA618" si="3168">+BC618</f>
        <v>0</v>
      </c>
      <c r="BB618" s="242" t="s">
        <v>1823</v>
      </c>
      <c r="BC618" s="241">
        <f t="shared" ref="BC618" si="3169">+BE618</f>
        <v>0</v>
      </c>
      <c r="BD618" s="242" t="s">
        <v>1823</v>
      </c>
      <c r="BE618" s="241">
        <f t="shared" ref="BE618" si="3170">+BG618</f>
        <v>0</v>
      </c>
      <c r="BF618" s="242" t="s">
        <v>1823</v>
      </c>
      <c r="BG618" s="241">
        <f t="shared" ref="BG618" si="3171">+BI618</f>
        <v>0</v>
      </c>
      <c r="BH618" s="242" t="s">
        <v>1823</v>
      </c>
      <c r="BI618" s="229">
        <v>0</v>
      </c>
      <c r="BJ618" s="230">
        <v>0</v>
      </c>
      <c r="BK618" s="241">
        <v>0</v>
      </c>
      <c r="BL618" s="242" t="s">
        <v>1823</v>
      </c>
      <c r="BM618" s="229">
        <v>0</v>
      </c>
      <c r="BN618" s="229">
        <v>0</v>
      </c>
      <c r="BO618" s="356"/>
      <c r="BP618" s="324"/>
      <c r="BQ618" s="325"/>
      <c r="BR618" s="324"/>
      <c r="BS618" s="325"/>
      <c r="BT618" s="324"/>
      <c r="BU618" s="325"/>
      <c r="BV618" s="324"/>
      <c r="BW618" s="325"/>
      <c r="BX618" s="324"/>
      <c r="BY618" s="325"/>
      <c r="BZ618" s="324"/>
      <c r="CA618" s="325"/>
      <c r="CB618" s="385"/>
      <c r="CQ618" s="240">
        <f t="shared" si="3130"/>
        <v>0</v>
      </c>
      <c r="CT618" s="437">
        <f t="shared" si="3104"/>
        <v>0</v>
      </c>
      <c r="CU618" s="437">
        <f t="shared" si="3105"/>
        <v>0</v>
      </c>
      <c r="CV618" s="437">
        <f t="shared" si="3106"/>
        <v>0</v>
      </c>
      <c r="CW618" s="437">
        <f t="shared" si="3107"/>
        <v>0</v>
      </c>
      <c r="CX618" s="437">
        <f t="shared" si="3108"/>
        <v>0</v>
      </c>
      <c r="CY618" s="437">
        <f t="shared" si="3109"/>
        <v>0</v>
      </c>
      <c r="CZ618" s="437">
        <f t="shared" si="3110"/>
        <v>0</v>
      </c>
      <c r="DA618" s="437">
        <f t="shared" si="3111"/>
        <v>0</v>
      </c>
      <c r="DB618" s="437">
        <f t="shared" si="3112"/>
        <v>0</v>
      </c>
      <c r="DC618" s="437">
        <f t="shared" si="3113"/>
        <v>0</v>
      </c>
      <c r="DD618" s="437">
        <f t="shared" si="3124"/>
        <v>0</v>
      </c>
      <c r="DE618" s="437">
        <f t="shared" si="3114"/>
        <v>0</v>
      </c>
      <c r="DF618" s="437">
        <f t="shared" si="3115"/>
        <v>0</v>
      </c>
      <c r="DG618" s="496">
        <f t="shared" si="3116"/>
        <v>0</v>
      </c>
      <c r="DH618" s="496">
        <f t="shared" si="3038"/>
        <v>1</v>
      </c>
      <c r="DI618" s="496">
        <f t="shared" si="3117"/>
        <v>1</v>
      </c>
      <c r="DJ618" s="496">
        <f t="shared" si="3118"/>
        <v>1</v>
      </c>
      <c r="DK618" s="437">
        <f t="shared" si="3119"/>
        <v>1</v>
      </c>
      <c r="DL618" s="633"/>
      <c r="DM618" s="633"/>
      <c r="DO618" s="447" t="e">
        <f t="shared" si="2777"/>
        <v>#VALUE!</v>
      </c>
      <c r="DP618" s="447" t="e">
        <f t="shared" si="2778"/>
        <v>#VALUE!</v>
      </c>
      <c r="DQ618" s="447" t="e">
        <f t="shared" si="2779"/>
        <v>#VALUE!</v>
      </c>
      <c r="DR618" s="447" t="e">
        <f t="shared" si="2780"/>
        <v>#VALUE!</v>
      </c>
      <c r="DS618" s="447" t="e">
        <f t="shared" si="2781"/>
        <v>#VALUE!</v>
      </c>
      <c r="DT618" s="447" t="e">
        <f t="shared" si="2782"/>
        <v>#VALUE!</v>
      </c>
      <c r="DU618" s="447" t="e">
        <f t="shared" si="2783"/>
        <v>#VALUE!</v>
      </c>
      <c r="DV618" s="447" t="e">
        <f t="shared" si="2784"/>
        <v>#VALUE!</v>
      </c>
      <c r="DW618" s="447" t="e">
        <f t="shared" si="2785"/>
        <v>#VALUE!</v>
      </c>
      <c r="DX618" s="447" t="e">
        <f t="shared" si="2786"/>
        <v>#VALUE!</v>
      </c>
      <c r="DY618" s="447" t="e">
        <f t="shared" si="2787"/>
        <v>#REF!</v>
      </c>
      <c r="DZ618" s="447" t="e">
        <f t="shared" si="2788"/>
        <v>#VALUE!</v>
      </c>
      <c r="EA618" s="447" t="e">
        <f t="shared" si="2789"/>
        <v>#VALUE!</v>
      </c>
      <c r="EB618" s="447" t="e">
        <f t="shared" si="2790"/>
        <v>#VALUE!</v>
      </c>
      <c r="EC618" s="447" t="e">
        <f t="shared" si="2791"/>
        <v>#VALUE!</v>
      </c>
      <c r="ED618" s="447" t="e">
        <f t="shared" si="2792"/>
        <v>#VALUE!</v>
      </c>
      <c r="EE618" s="240" t="e">
        <f t="shared" si="2793"/>
        <v>#VALUE!</v>
      </c>
    </row>
    <row r="619" spans="1:135" ht="16.5">
      <c r="A619" s="216" t="s">
        <v>1227</v>
      </c>
      <c r="B619" s="216" t="s">
        <v>31</v>
      </c>
      <c r="D619" s="216" t="s">
        <v>1105</v>
      </c>
      <c r="E619" s="216" t="s">
        <v>1040</v>
      </c>
      <c r="F619" s="216" t="s">
        <v>1228</v>
      </c>
      <c r="G619" s="411" t="s">
        <v>1706</v>
      </c>
      <c r="H619" s="241" t="str">
        <f t="shared" si="3133"/>
        <v>?</v>
      </c>
      <c r="I619" s="401" t="s">
        <v>1823</v>
      </c>
      <c r="J619" s="523" t="s">
        <v>85</v>
      </c>
      <c r="K619" s="524">
        <v>0</v>
      </c>
      <c r="L619" s="239">
        <v>0</v>
      </c>
      <c r="M619" s="401" t="s">
        <v>1823</v>
      </c>
      <c r="N619" s="523">
        <v>2</v>
      </c>
      <c r="O619" s="524">
        <v>0</v>
      </c>
      <c r="P619" s="727">
        <f>+N619</f>
        <v>2</v>
      </c>
      <c r="Q619" s="639" t="s">
        <v>1823</v>
      </c>
      <c r="R619" s="283">
        <v>0</v>
      </c>
      <c r="S619" s="227">
        <v>0</v>
      </c>
      <c r="T619" s="283">
        <v>0</v>
      </c>
      <c r="U619" s="227">
        <v>0</v>
      </c>
      <c r="V619" s="283">
        <v>0</v>
      </c>
      <c r="W619" s="227">
        <v>0</v>
      </c>
      <c r="X619" s="241">
        <v>0</v>
      </c>
      <c r="Y619" s="259" t="s">
        <v>1823</v>
      </c>
      <c r="Z619" s="225">
        <v>0</v>
      </c>
      <c r="AA619" s="227">
        <v>0</v>
      </c>
      <c r="AB619" s="241">
        <v>0</v>
      </c>
      <c r="AC619" s="259" t="s">
        <v>1823</v>
      </c>
      <c r="AD619" s="225">
        <v>0</v>
      </c>
      <c r="AE619" s="227">
        <v>0</v>
      </c>
      <c r="AF619" s="241">
        <v>0</v>
      </c>
      <c r="AG619" s="259" t="s">
        <v>1823</v>
      </c>
      <c r="AH619" s="283">
        <v>0</v>
      </c>
      <c r="AI619" s="227">
        <v>0</v>
      </c>
      <c r="AJ619" s="354"/>
      <c r="AK619" s="560">
        <f t="shared" si="3165"/>
        <v>2</v>
      </c>
      <c r="AL619" s="566" t="s">
        <v>1823</v>
      </c>
      <c r="AM619" s="283">
        <v>2</v>
      </c>
      <c r="AN619" s="227">
        <v>0</v>
      </c>
      <c r="AO619" s="558">
        <f>+AM619</f>
        <v>2</v>
      </c>
      <c r="AP619" s="566" t="s">
        <v>1823</v>
      </c>
      <c r="AQ619" s="558">
        <f>+AO619</f>
        <v>2</v>
      </c>
      <c r="AR619" s="566" t="s">
        <v>1823</v>
      </c>
      <c r="AS619" s="229">
        <v>0</v>
      </c>
      <c r="AT619" s="230">
        <v>0</v>
      </c>
      <c r="AU619" s="229">
        <v>0</v>
      </c>
      <c r="AV619" s="230">
        <v>0</v>
      </c>
      <c r="AW619" s="241">
        <f t="shared" ref="AW619" si="3172">+AY619</f>
        <v>0</v>
      </c>
      <c r="AX619" s="242" t="s">
        <v>1823</v>
      </c>
      <c r="AY619" s="241">
        <f t="shared" ref="AY619" si="3173">+BA619</f>
        <v>0</v>
      </c>
      <c r="AZ619" s="242" t="s">
        <v>1823</v>
      </c>
      <c r="BA619" s="241">
        <f t="shared" ref="BA619" si="3174">+BC619</f>
        <v>0</v>
      </c>
      <c r="BB619" s="242" t="s">
        <v>1823</v>
      </c>
      <c r="BC619" s="241">
        <f t="shared" ref="BC619" si="3175">+BE619</f>
        <v>0</v>
      </c>
      <c r="BD619" s="242" t="s">
        <v>1823</v>
      </c>
      <c r="BE619" s="241">
        <f t="shared" ref="BE619" si="3176">+BG619</f>
        <v>0</v>
      </c>
      <c r="BF619" s="242" t="s">
        <v>1823</v>
      </c>
      <c r="BG619" s="241">
        <f t="shared" ref="BG619" si="3177">+BI619</f>
        <v>0</v>
      </c>
      <c r="BH619" s="242" t="s">
        <v>1823</v>
      </c>
      <c r="BI619" s="229">
        <v>0</v>
      </c>
      <c r="BJ619" s="230">
        <v>0</v>
      </c>
      <c r="BK619" s="241">
        <v>0</v>
      </c>
      <c r="BL619" s="242" t="s">
        <v>1823</v>
      </c>
      <c r="BM619" s="229">
        <v>0</v>
      </c>
      <c r="BN619" s="229">
        <v>0</v>
      </c>
      <c r="BO619" s="356"/>
      <c r="BP619" s="324"/>
      <c r="BQ619" s="325"/>
      <c r="BR619" s="324"/>
      <c r="BS619" s="325"/>
      <c r="BT619" s="324"/>
      <c r="BU619" s="325"/>
      <c r="BV619" s="324"/>
      <c r="BW619" s="325"/>
      <c r="BX619" s="324"/>
      <c r="BY619" s="325"/>
      <c r="BZ619" s="324"/>
      <c r="CA619" s="325"/>
      <c r="CB619" s="385"/>
      <c r="CQ619" s="240">
        <f t="shared" si="3130"/>
        <v>2</v>
      </c>
      <c r="CT619" s="437"/>
      <c r="CU619" s="437"/>
      <c r="CV619" s="437">
        <f t="shared" si="3106"/>
        <v>0</v>
      </c>
      <c r="CW619" s="437">
        <f t="shared" si="3107"/>
        <v>2</v>
      </c>
      <c r="CX619" s="437">
        <f t="shared" si="3108"/>
        <v>2</v>
      </c>
      <c r="CY619" s="437">
        <f t="shared" si="3109"/>
        <v>0</v>
      </c>
      <c r="CZ619" s="437">
        <f t="shared" si="3110"/>
        <v>0</v>
      </c>
      <c r="DA619" s="437">
        <f t="shared" si="3111"/>
        <v>0</v>
      </c>
      <c r="DB619" s="437">
        <f t="shared" si="3112"/>
        <v>0</v>
      </c>
      <c r="DC619" s="437">
        <f t="shared" si="3113"/>
        <v>0</v>
      </c>
      <c r="DD619" s="437">
        <f t="shared" si="3124"/>
        <v>0</v>
      </c>
      <c r="DE619" s="437">
        <f t="shared" si="3114"/>
        <v>0</v>
      </c>
      <c r="DF619" s="437">
        <f t="shared" si="3115"/>
        <v>0</v>
      </c>
      <c r="DG619" s="496">
        <f t="shared" si="3116"/>
        <v>0</v>
      </c>
      <c r="DH619" s="496">
        <f t="shared" si="3038"/>
        <v>2</v>
      </c>
      <c r="DI619" s="496">
        <f t="shared" si="3117"/>
        <v>2</v>
      </c>
      <c r="DJ619" s="496">
        <f t="shared" si="3118"/>
        <v>2</v>
      </c>
      <c r="DK619" s="437">
        <f t="shared" si="3119"/>
        <v>2</v>
      </c>
      <c r="DL619" s="633"/>
      <c r="DM619" s="633"/>
      <c r="DO619" s="447" t="e">
        <f t="shared" si="2777"/>
        <v>#VALUE!</v>
      </c>
      <c r="DP619" s="447" t="e">
        <f t="shared" si="2778"/>
        <v>#VALUE!</v>
      </c>
      <c r="DQ619" s="447" t="e">
        <f t="shared" si="2779"/>
        <v>#VALUE!</v>
      </c>
      <c r="DR619" s="447" t="e">
        <f t="shared" si="2780"/>
        <v>#VALUE!</v>
      </c>
      <c r="DS619" s="447" t="e">
        <f t="shared" si="2781"/>
        <v>#VALUE!</v>
      </c>
      <c r="DT619" s="447" t="e">
        <f t="shared" si="2782"/>
        <v>#VALUE!</v>
      </c>
      <c r="DU619" s="447" t="e">
        <f t="shared" si="2783"/>
        <v>#VALUE!</v>
      </c>
      <c r="DV619" s="447" t="e">
        <f t="shared" si="2784"/>
        <v>#VALUE!</v>
      </c>
      <c r="DW619" s="447" t="e">
        <f t="shared" si="2785"/>
        <v>#VALUE!</v>
      </c>
      <c r="DX619" s="447" t="e">
        <f t="shared" si="2786"/>
        <v>#VALUE!</v>
      </c>
      <c r="DY619" s="447" t="e">
        <f t="shared" si="2787"/>
        <v>#REF!</v>
      </c>
      <c r="DZ619" s="447" t="e">
        <f t="shared" si="2788"/>
        <v>#VALUE!</v>
      </c>
      <c r="EA619" s="447" t="e">
        <f t="shared" si="2789"/>
        <v>#VALUE!</v>
      </c>
      <c r="EB619" s="447" t="e">
        <f t="shared" si="2790"/>
        <v>#VALUE!</v>
      </c>
      <c r="EC619" s="447" t="e">
        <f t="shared" si="2791"/>
        <v>#VALUE!</v>
      </c>
      <c r="ED619" s="447" t="e">
        <f t="shared" si="2792"/>
        <v>#VALUE!</v>
      </c>
      <c r="EE619" s="240" t="e">
        <f t="shared" si="2793"/>
        <v>#VALUE!</v>
      </c>
    </row>
    <row r="620" spans="1:135" ht="16.5">
      <c r="A620" s="216" t="s">
        <v>1227</v>
      </c>
      <c r="B620" s="216" t="s">
        <v>31</v>
      </c>
      <c r="D620" s="222" t="s">
        <v>933</v>
      </c>
      <c r="E620" s="216" t="s">
        <v>1043</v>
      </c>
      <c r="F620" s="216" t="s">
        <v>1228</v>
      </c>
      <c r="G620" s="411" t="s">
        <v>1587</v>
      </c>
      <c r="H620" s="241">
        <v>0</v>
      </c>
      <c r="I620" s="401" t="s">
        <v>1823</v>
      </c>
      <c r="J620" s="523">
        <v>0</v>
      </c>
      <c r="K620" s="524">
        <v>0</v>
      </c>
      <c r="L620" s="239">
        <v>0</v>
      </c>
      <c r="M620" s="401" t="s">
        <v>1823</v>
      </c>
      <c r="N620" s="523">
        <v>0</v>
      </c>
      <c r="O620" s="524">
        <v>0</v>
      </c>
      <c r="P620" s="239">
        <v>0</v>
      </c>
      <c r="Q620" s="259" t="s">
        <v>1823</v>
      </c>
      <c r="R620" s="225">
        <v>0</v>
      </c>
      <c r="S620" s="227">
        <v>0</v>
      </c>
      <c r="T620" s="225">
        <v>0</v>
      </c>
      <c r="U620" s="227">
        <v>0</v>
      </c>
      <c r="V620" s="241">
        <v>0</v>
      </c>
      <c r="W620" s="259" t="s">
        <v>1823</v>
      </c>
      <c r="X620" s="241">
        <v>0</v>
      </c>
      <c r="Y620" s="259" t="s">
        <v>1823</v>
      </c>
      <c r="Z620" s="225">
        <v>0</v>
      </c>
      <c r="AA620" s="227">
        <v>0</v>
      </c>
      <c r="AB620" s="241">
        <v>0</v>
      </c>
      <c r="AC620" s="259" t="s">
        <v>1823</v>
      </c>
      <c r="AD620" s="225">
        <v>0</v>
      </c>
      <c r="AE620" s="227">
        <v>0</v>
      </c>
      <c r="AF620" s="241">
        <v>0</v>
      </c>
      <c r="AG620" s="259" t="s">
        <v>1823</v>
      </c>
      <c r="AH620" s="241">
        <v>0</v>
      </c>
      <c r="AI620" s="259" t="s">
        <v>1823</v>
      </c>
      <c r="AJ620" s="386"/>
      <c r="AK620" s="441">
        <f>+AM620</f>
        <v>3</v>
      </c>
      <c r="AL620" s="444">
        <f>+AN620</f>
        <v>8</v>
      </c>
      <c r="AM620" s="283">
        <v>3</v>
      </c>
      <c r="AN620" s="227">
        <v>8</v>
      </c>
      <c r="AO620" s="441">
        <f>+AM620</f>
        <v>3</v>
      </c>
      <c r="AP620" s="444">
        <f>+AN620</f>
        <v>8</v>
      </c>
      <c r="AQ620" s="441">
        <f>+AO620</f>
        <v>3</v>
      </c>
      <c r="AR620" s="444">
        <f>+AP620</f>
        <v>8</v>
      </c>
      <c r="AS620" s="241">
        <f>+AU620</f>
        <v>0</v>
      </c>
      <c r="AT620" s="259" t="s">
        <v>1823</v>
      </c>
      <c r="AU620" s="229">
        <v>0</v>
      </c>
      <c r="AV620" s="230">
        <v>0</v>
      </c>
      <c r="AW620" s="241">
        <f t="shared" ref="AW620" si="3178">+AY620</f>
        <v>0</v>
      </c>
      <c r="AX620" s="242" t="s">
        <v>1823</v>
      </c>
      <c r="AY620" s="241">
        <f t="shared" ref="AY620" si="3179">+AU620</f>
        <v>0</v>
      </c>
      <c r="AZ620" s="242" t="s">
        <v>1823</v>
      </c>
      <c r="BA620" s="241">
        <f t="shared" ref="BA620" si="3180">+AY620</f>
        <v>0</v>
      </c>
      <c r="BB620" s="242" t="s">
        <v>1823</v>
      </c>
      <c r="BC620" s="241">
        <f t="shared" ref="BC620" si="3181">+BA620</f>
        <v>0</v>
      </c>
      <c r="BD620" s="242" t="s">
        <v>1823</v>
      </c>
      <c r="BE620" s="241">
        <f t="shared" ref="BE620" si="3182">+BC620</f>
        <v>0</v>
      </c>
      <c r="BF620" s="242" t="s">
        <v>1823</v>
      </c>
      <c r="BG620" s="241">
        <f t="shared" ref="BG620:BG632" si="3183">+BE620</f>
        <v>0</v>
      </c>
      <c r="BH620" s="242" t="s">
        <v>1823</v>
      </c>
      <c r="BI620" s="337">
        <v>0</v>
      </c>
      <c r="BJ620" s="338">
        <v>0</v>
      </c>
      <c r="BK620" s="241">
        <v>0</v>
      </c>
      <c r="BL620" s="242" t="s">
        <v>1823</v>
      </c>
      <c r="BM620" s="229">
        <v>0</v>
      </c>
      <c r="BN620" s="229">
        <v>0</v>
      </c>
      <c r="BO620" s="387"/>
      <c r="BP620" s="345"/>
      <c r="BQ620" s="346"/>
      <c r="BR620" s="345"/>
      <c r="BS620" s="346"/>
      <c r="BT620" s="345"/>
      <c r="BU620" s="346"/>
      <c r="BV620" s="345"/>
      <c r="BW620" s="346"/>
      <c r="BX620" s="345"/>
      <c r="BY620" s="346"/>
      <c r="BZ620" s="345"/>
      <c r="CA620" s="346"/>
      <c r="CB620" s="334" t="s">
        <v>934</v>
      </c>
      <c r="CC620" s="261"/>
      <c r="CQ620" s="240">
        <f t="shared" si="3130"/>
        <v>0</v>
      </c>
      <c r="CT620" s="437">
        <f>IF(I620="nd",+H620,+H620+I620)</f>
        <v>0</v>
      </c>
      <c r="CU620" s="437">
        <f>IF(K620="nd",+J620,+J620+K620)</f>
        <v>0</v>
      </c>
      <c r="CV620" s="437">
        <f t="shared" si="3106"/>
        <v>0</v>
      </c>
      <c r="CW620" s="437">
        <f t="shared" si="3107"/>
        <v>0</v>
      </c>
      <c r="CX620" s="437">
        <f t="shared" si="3108"/>
        <v>0</v>
      </c>
      <c r="CY620" s="437">
        <f t="shared" si="3109"/>
        <v>0</v>
      </c>
      <c r="CZ620" s="437">
        <f t="shared" si="3110"/>
        <v>0</v>
      </c>
      <c r="DA620" s="437">
        <f t="shared" si="3111"/>
        <v>0</v>
      </c>
      <c r="DB620" s="437">
        <f t="shared" si="3112"/>
        <v>0</v>
      </c>
      <c r="DC620" s="437">
        <f t="shared" si="3113"/>
        <v>0</v>
      </c>
      <c r="DD620" s="437">
        <f t="shared" si="3124"/>
        <v>0</v>
      </c>
      <c r="DE620" s="437">
        <f t="shared" si="3114"/>
        <v>0</v>
      </c>
      <c r="DF620" s="437">
        <f t="shared" si="3115"/>
        <v>0</v>
      </c>
      <c r="DG620" s="496">
        <f t="shared" si="3116"/>
        <v>0</v>
      </c>
      <c r="DH620" s="496">
        <f t="shared" si="3038"/>
        <v>11</v>
      </c>
      <c r="DI620" s="496">
        <f t="shared" si="3117"/>
        <v>11</v>
      </c>
      <c r="DJ620" s="496">
        <f t="shared" si="3118"/>
        <v>11</v>
      </c>
      <c r="DK620" s="437">
        <f t="shared" si="3119"/>
        <v>11</v>
      </c>
      <c r="DL620" s="633"/>
      <c r="DM620" s="633"/>
      <c r="DO620" s="447" t="e">
        <f t="shared" si="2777"/>
        <v>#VALUE!</v>
      </c>
      <c r="DP620" s="447" t="e">
        <f t="shared" si="2778"/>
        <v>#VALUE!</v>
      </c>
      <c r="DQ620" s="447" t="e">
        <f t="shared" si="2779"/>
        <v>#VALUE!</v>
      </c>
      <c r="DR620" s="447" t="e">
        <f t="shared" si="2780"/>
        <v>#VALUE!</v>
      </c>
      <c r="DS620" s="447" t="e">
        <f t="shared" si="2781"/>
        <v>#VALUE!</v>
      </c>
      <c r="DT620" s="447" t="e">
        <f t="shared" si="2782"/>
        <v>#VALUE!</v>
      </c>
      <c r="DU620" s="447" t="e">
        <f t="shared" si="2783"/>
        <v>#VALUE!</v>
      </c>
      <c r="DV620" s="447" t="e">
        <f t="shared" si="2784"/>
        <v>#VALUE!</v>
      </c>
      <c r="DW620" s="447" t="e">
        <f t="shared" si="2785"/>
        <v>#VALUE!</v>
      </c>
      <c r="DX620" s="447" t="e">
        <f t="shared" si="2786"/>
        <v>#VALUE!</v>
      </c>
      <c r="DY620" s="447" t="e">
        <f t="shared" si="2787"/>
        <v>#REF!</v>
      </c>
      <c r="DZ620" s="447" t="e">
        <f t="shared" si="2788"/>
        <v>#VALUE!</v>
      </c>
      <c r="EA620" s="447" t="e">
        <f t="shared" si="2789"/>
        <v>#VALUE!</v>
      </c>
      <c r="EB620" s="447" t="e">
        <f t="shared" si="2790"/>
        <v>#VALUE!</v>
      </c>
      <c r="EC620" s="447" t="e">
        <f t="shared" si="2791"/>
        <v>#VALUE!</v>
      </c>
      <c r="ED620" s="447" t="e">
        <f t="shared" si="2792"/>
        <v>#VALUE!</v>
      </c>
      <c r="EE620" s="240" t="e">
        <f t="shared" si="2793"/>
        <v>#VALUE!</v>
      </c>
    </row>
    <row r="621" spans="1:135" ht="16.5">
      <c r="A621" s="51" t="s">
        <v>1232</v>
      </c>
      <c r="B621" s="216" t="s">
        <v>31</v>
      </c>
      <c r="D621" s="222" t="s">
        <v>933</v>
      </c>
      <c r="E621" s="216" t="s">
        <v>1043</v>
      </c>
      <c r="F621" s="216" t="s">
        <v>1228</v>
      </c>
      <c r="G621" s="411" t="s">
        <v>1576</v>
      </c>
      <c r="H621" s="241">
        <v>0</v>
      </c>
      <c r="I621" s="401" t="s">
        <v>1823</v>
      </c>
      <c r="J621" s="523">
        <v>0</v>
      </c>
      <c r="K621" s="524">
        <v>0</v>
      </c>
      <c r="L621" s="239">
        <v>0</v>
      </c>
      <c r="M621" s="401" t="s">
        <v>1823</v>
      </c>
      <c r="N621" s="523">
        <v>0</v>
      </c>
      <c r="O621" s="524">
        <v>0</v>
      </c>
      <c r="P621" s="239">
        <v>0</v>
      </c>
      <c r="Q621" s="259" t="s">
        <v>1823</v>
      </c>
      <c r="R621" s="225">
        <v>0</v>
      </c>
      <c r="S621" s="227">
        <v>0</v>
      </c>
      <c r="T621" s="225">
        <v>0</v>
      </c>
      <c r="U621" s="227">
        <v>0</v>
      </c>
      <c r="V621" s="241">
        <v>0</v>
      </c>
      <c r="W621" s="259" t="s">
        <v>1823</v>
      </c>
      <c r="X621" s="241">
        <v>0</v>
      </c>
      <c r="Y621" s="259" t="s">
        <v>1823</v>
      </c>
      <c r="Z621" s="225">
        <v>0</v>
      </c>
      <c r="AA621" s="227">
        <v>0</v>
      </c>
      <c r="AB621" s="241">
        <v>0</v>
      </c>
      <c r="AC621" s="259" t="s">
        <v>1823</v>
      </c>
      <c r="AD621" s="225">
        <v>0</v>
      </c>
      <c r="AE621" s="227">
        <v>0</v>
      </c>
      <c r="AF621" s="241">
        <v>0</v>
      </c>
      <c r="AG621" s="259" t="s">
        <v>1823</v>
      </c>
      <c r="AH621" s="241">
        <v>0</v>
      </c>
      <c r="AI621" s="259" t="s">
        <v>1823</v>
      </c>
      <c r="AJ621" s="386"/>
      <c r="AK621" s="241">
        <f t="shared" ref="AK621:AK629" si="3184">+AM621</f>
        <v>0</v>
      </c>
      <c r="AL621" s="259" t="s">
        <v>1823</v>
      </c>
      <c r="AM621" s="283">
        <v>0</v>
      </c>
      <c r="AN621" s="227">
        <v>0</v>
      </c>
      <c r="AO621" s="239">
        <f>+AQ621</f>
        <v>0</v>
      </c>
      <c r="AP621" s="259" t="s">
        <v>1823</v>
      </c>
      <c r="AQ621" s="241">
        <f t="shared" si="3146"/>
        <v>0</v>
      </c>
      <c r="AR621" s="259" t="s">
        <v>1823</v>
      </c>
      <c r="AS621" s="337">
        <v>0</v>
      </c>
      <c r="AT621" s="365">
        <v>2</v>
      </c>
      <c r="AU621" s="229">
        <v>0</v>
      </c>
      <c r="AV621" s="230">
        <v>0</v>
      </c>
      <c r="AW621" s="241">
        <f t="shared" ref="AW621:AW622" si="3185">+AY621</f>
        <v>0</v>
      </c>
      <c r="AX621" s="242" t="s">
        <v>1823</v>
      </c>
      <c r="AY621" s="241">
        <f t="shared" ref="AY621" si="3186">+AU621</f>
        <v>0</v>
      </c>
      <c r="AZ621" s="242" t="s">
        <v>1823</v>
      </c>
      <c r="BA621" s="241">
        <f t="shared" ref="BA621" si="3187">+AY621</f>
        <v>0</v>
      </c>
      <c r="BB621" s="242" t="s">
        <v>1823</v>
      </c>
      <c r="BC621" s="241">
        <f t="shared" ref="BC621" si="3188">+BA621</f>
        <v>0</v>
      </c>
      <c r="BD621" s="242" t="s">
        <v>1823</v>
      </c>
      <c r="BE621" s="241">
        <f t="shared" ref="BE621" si="3189">+BC621</f>
        <v>0</v>
      </c>
      <c r="BF621" s="242" t="s">
        <v>1823</v>
      </c>
      <c r="BG621" s="241">
        <f t="shared" si="3183"/>
        <v>0</v>
      </c>
      <c r="BH621" s="242" t="s">
        <v>1823</v>
      </c>
      <c r="BI621" s="337">
        <v>0</v>
      </c>
      <c r="BJ621" s="338">
        <v>0</v>
      </c>
      <c r="BK621" s="241">
        <v>0</v>
      </c>
      <c r="BL621" s="242" t="s">
        <v>1823</v>
      </c>
      <c r="BM621" s="229">
        <v>0</v>
      </c>
      <c r="BN621" s="229">
        <v>3</v>
      </c>
      <c r="BO621" s="387" t="s">
        <v>546</v>
      </c>
      <c r="BP621" s="345"/>
      <c r="BQ621" s="346"/>
      <c r="BR621" s="345"/>
      <c r="BS621" s="346"/>
      <c r="BT621" s="345"/>
      <c r="BU621" s="346"/>
      <c r="BV621" s="345"/>
      <c r="BW621" s="346"/>
      <c r="BX621" s="345"/>
      <c r="BY621" s="346"/>
      <c r="BZ621" s="345"/>
      <c r="CA621" s="346"/>
      <c r="CB621" s="334"/>
      <c r="CC621" s="261"/>
      <c r="CQ621" s="240">
        <f t="shared" si="3130"/>
        <v>0</v>
      </c>
      <c r="CT621" s="437">
        <f>IF(I621="nd",+H621,+H621+I621)</f>
        <v>0</v>
      </c>
      <c r="CU621" s="437">
        <f>IF(K621="nd",+J621,+J621+K621)</f>
        <v>0</v>
      </c>
      <c r="CV621" s="437">
        <f t="shared" si="3106"/>
        <v>0</v>
      </c>
      <c r="CW621" s="437">
        <f t="shared" si="3107"/>
        <v>0</v>
      </c>
      <c r="CX621" s="437">
        <f t="shared" si="3108"/>
        <v>0</v>
      </c>
      <c r="CY621" s="437">
        <f t="shared" si="3109"/>
        <v>0</v>
      </c>
      <c r="CZ621" s="437">
        <f t="shared" si="3110"/>
        <v>0</v>
      </c>
      <c r="DA621" s="437">
        <f t="shared" si="3111"/>
        <v>0</v>
      </c>
      <c r="DB621" s="437">
        <f t="shared" si="3112"/>
        <v>0</v>
      </c>
      <c r="DC621" s="437">
        <f t="shared" si="3113"/>
        <v>0</v>
      </c>
      <c r="DD621" s="437">
        <f t="shared" si="3124"/>
        <v>0</v>
      </c>
      <c r="DE621" s="437">
        <f t="shared" si="3114"/>
        <v>0</v>
      </c>
      <c r="DF621" s="437">
        <f t="shared" si="3115"/>
        <v>0</v>
      </c>
      <c r="DG621" s="496">
        <f t="shared" si="3116"/>
        <v>0</v>
      </c>
      <c r="DH621" s="496">
        <f t="shared" si="3038"/>
        <v>0</v>
      </c>
      <c r="DI621" s="496">
        <f t="shared" si="3117"/>
        <v>0</v>
      </c>
      <c r="DJ621" s="496">
        <f t="shared" si="3118"/>
        <v>0</v>
      </c>
      <c r="DK621" s="437">
        <f t="shared" si="3119"/>
        <v>0</v>
      </c>
      <c r="DL621" s="633"/>
      <c r="DM621" s="633"/>
      <c r="DO621" s="447" t="e">
        <f t="shared" si="2777"/>
        <v>#VALUE!</v>
      </c>
      <c r="DP621" s="447" t="e">
        <f t="shared" si="2778"/>
        <v>#VALUE!</v>
      </c>
      <c r="DQ621" s="447" t="e">
        <f t="shared" si="2779"/>
        <v>#VALUE!</v>
      </c>
      <c r="DR621" s="447" t="e">
        <f t="shared" si="2780"/>
        <v>#VALUE!</v>
      </c>
      <c r="DS621" s="447" t="e">
        <f t="shared" si="2781"/>
        <v>#VALUE!</v>
      </c>
      <c r="DT621" s="447" t="e">
        <f t="shared" si="2782"/>
        <v>#VALUE!</v>
      </c>
      <c r="DU621" s="447" t="e">
        <f t="shared" si="2783"/>
        <v>#VALUE!</v>
      </c>
      <c r="DV621" s="447" t="e">
        <f t="shared" si="2784"/>
        <v>#VALUE!</v>
      </c>
      <c r="DW621" s="447" t="e">
        <f t="shared" si="2785"/>
        <v>#VALUE!</v>
      </c>
      <c r="DX621" s="447" t="e">
        <f t="shared" si="2786"/>
        <v>#VALUE!</v>
      </c>
      <c r="DY621" s="447" t="e">
        <f t="shared" si="2787"/>
        <v>#REF!</v>
      </c>
      <c r="DZ621" s="447" t="e">
        <f t="shared" si="2788"/>
        <v>#VALUE!</v>
      </c>
      <c r="EA621" s="447" t="e">
        <f t="shared" si="2789"/>
        <v>#VALUE!</v>
      </c>
      <c r="EB621" s="447" t="e">
        <f t="shared" si="2790"/>
        <v>#VALUE!</v>
      </c>
      <c r="EC621" s="447" t="e">
        <f t="shared" si="2791"/>
        <v>#VALUE!</v>
      </c>
      <c r="ED621" s="447" t="e">
        <f t="shared" si="2792"/>
        <v>#VALUE!</v>
      </c>
      <c r="EE621" s="240" t="e">
        <f t="shared" si="2793"/>
        <v>#VALUE!</v>
      </c>
    </row>
    <row r="622" spans="1:135" ht="16.5">
      <c r="A622" s="51" t="s">
        <v>1232</v>
      </c>
      <c r="B622" s="216" t="s">
        <v>31</v>
      </c>
      <c r="D622" s="222" t="s">
        <v>933</v>
      </c>
      <c r="E622" s="216" t="s">
        <v>1043</v>
      </c>
      <c r="F622" s="216" t="s">
        <v>1228</v>
      </c>
      <c r="G622" s="411" t="s">
        <v>1577</v>
      </c>
      <c r="H622" s="241">
        <v>0</v>
      </c>
      <c r="I622" s="401" t="s">
        <v>1823</v>
      </c>
      <c r="J622" s="523">
        <v>0</v>
      </c>
      <c r="K622" s="524">
        <v>0</v>
      </c>
      <c r="L622" s="239">
        <v>0</v>
      </c>
      <c r="M622" s="401" t="s">
        <v>1823</v>
      </c>
      <c r="N622" s="523">
        <v>0</v>
      </c>
      <c r="O622" s="524">
        <v>0</v>
      </c>
      <c r="P622" s="239">
        <v>0</v>
      </c>
      <c r="Q622" s="259" t="s">
        <v>1823</v>
      </c>
      <c r="R622" s="225">
        <v>0</v>
      </c>
      <c r="S622" s="227">
        <v>0</v>
      </c>
      <c r="T622" s="225">
        <v>0</v>
      </c>
      <c r="U622" s="227">
        <v>0</v>
      </c>
      <c r="V622" s="241">
        <v>0</v>
      </c>
      <c r="W622" s="259" t="s">
        <v>1823</v>
      </c>
      <c r="X622" s="241">
        <v>0</v>
      </c>
      <c r="Y622" s="259" t="s">
        <v>1823</v>
      </c>
      <c r="Z622" s="225">
        <v>0</v>
      </c>
      <c r="AA622" s="227">
        <v>0</v>
      </c>
      <c r="AB622" s="241">
        <v>0</v>
      </c>
      <c r="AC622" s="259" t="s">
        <v>1823</v>
      </c>
      <c r="AD622" s="225">
        <v>0</v>
      </c>
      <c r="AE622" s="227">
        <v>0</v>
      </c>
      <c r="AF622" s="241">
        <v>0</v>
      </c>
      <c r="AG622" s="259" t="s">
        <v>1823</v>
      </c>
      <c r="AH622" s="241">
        <v>0</v>
      </c>
      <c r="AI622" s="259" t="s">
        <v>1823</v>
      </c>
      <c r="AJ622" s="386"/>
      <c r="AK622" s="241">
        <f t="shared" si="3184"/>
        <v>0</v>
      </c>
      <c r="AL622" s="259" t="s">
        <v>1823</v>
      </c>
      <c r="AM622" s="283">
        <v>0</v>
      </c>
      <c r="AN622" s="227">
        <v>0</v>
      </c>
      <c r="AO622" s="239">
        <f t="shared" ref="AO622" si="3190">+AQ622</f>
        <v>0</v>
      </c>
      <c r="AP622" s="259" t="s">
        <v>1823</v>
      </c>
      <c r="AQ622" s="241">
        <f t="shared" ref="AQ622" si="3191">+AS622</f>
        <v>0</v>
      </c>
      <c r="AR622" s="259" t="s">
        <v>1823</v>
      </c>
      <c r="AS622" s="337">
        <v>0</v>
      </c>
      <c r="AT622" s="365">
        <v>2</v>
      </c>
      <c r="AU622" s="229">
        <v>0</v>
      </c>
      <c r="AV622" s="230">
        <v>0</v>
      </c>
      <c r="AW622" s="241">
        <f t="shared" si="3185"/>
        <v>0</v>
      </c>
      <c r="AX622" s="242" t="s">
        <v>1823</v>
      </c>
      <c r="AY622" s="241">
        <f t="shared" ref="AY622" si="3192">+AU622</f>
        <v>0</v>
      </c>
      <c r="AZ622" s="242" t="s">
        <v>1823</v>
      </c>
      <c r="BA622" s="241">
        <f t="shared" ref="BA622" si="3193">+AY622</f>
        <v>0</v>
      </c>
      <c r="BB622" s="242" t="s">
        <v>1823</v>
      </c>
      <c r="BC622" s="241">
        <f t="shared" ref="BC622" si="3194">+BA622</f>
        <v>0</v>
      </c>
      <c r="BD622" s="242" t="s">
        <v>1823</v>
      </c>
      <c r="BE622" s="241">
        <f t="shared" ref="BE622" si="3195">+BC622</f>
        <v>0</v>
      </c>
      <c r="BF622" s="242" t="s">
        <v>1823</v>
      </c>
      <c r="BG622" s="241">
        <f t="shared" si="3183"/>
        <v>0</v>
      </c>
      <c r="BH622" s="242" t="s">
        <v>1823</v>
      </c>
      <c r="BI622" s="337">
        <v>0</v>
      </c>
      <c r="BJ622" s="338">
        <v>0</v>
      </c>
      <c r="BK622" s="241">
        <v>0</v>
      </c>
      <c r="BL622" s="242" t="s">
        <v>1823</v>
      </c>
      <c r="BM622" s="229">
        <v>3</v>
      </c>
      <c r="BN622" s="229">
        <v>0</v>
      </c>
      <c r="BO622" s="387" t="s">
        <v>546</v>
      </c>
      <c r="BP622" s="345"/>
      <c r="BQ622" s="346"/>
      <c r="BR622" s="345"/>
      <c r="BS622" s="346"/>
      <c r="BT622" s="345"/>
      <c r="BU622" s="346"/>
      <c r="BV622" s="345"/>
      <c r="BW622" s="346"/>
      <c r="BX622" s="345"/>
      <c r="BY622" s="346"/>
      <c r="BZ622" s="345"/>
      <c r="CA622" s="346"/>
      <c r="CB622" s="334"/>
      <c r="CC622" s="261"/>
      <c r="CQ622" s="240">
        <f t="shared" si="3130"/>
        <v>0</v>
      </c>
      <c r="CT622" s="437">
        <f>IF(I622="nd",+H622,+H622+I622)</f>
        <v>0</v>
      </c>
      <c r="CU622" s="437">
        <f>IF(K622="nd",+J622,+J622+K622)</f>
        <v>0</v>
      </c>
      <c r="CV622" s="437">
        <f t="shared" si="3106"/>
        <v>0</v>
      </c>
      <c r="CW622" s="437">
        <f t="shared" si="3107"/>
        <v>0</v>
      </c>
      <c r="CX622" s="437">
        <f t="shared" si="3108"/>
        <v>0</v>
      </c>
      <c r="CY622" s="437">
        <f t="shared" si="3109"/>
        <v>0</v>
      </c>
      <c r="CZ622" s="437">
        <f t="shared" si="3110"/>
        <v>0</v>
      </c>
      <c r="DA622" s="437">
        <f t="shared" si="3111"/>
        <v>0</v>
      </c>
      <c r="DB622" s="437">
        <f t="shared" si="3112"/>
        <v>0</v>
      </c>
      <c r="DC622" s="437">
        <f t="shared" si="3113"/>
        <v>0</v>
      </c>
      <c r="DD622" s="437">
        <f t="shared" si="3124"/>
        <v>0</v>
      </c>
      <c r="DE622" s="437">
        <f t="shared" si="3114"/>
        <v>0</v>
      </c>
      <c r="DF622" s="437">
        <f t="shared" si="3115"/>
        <v>0</v>
      </c>
      <c r="DG622" s="496">
        <f t="shared" si="3116"/>
        <v>0</v>
      </c>
      <c r="DH622" s="496">
        <f t="shared" si="3038"/>
        <v>0</v>
      </c>
      <c r="DI622" s="496">
        <f t="shared" si="3117"/>
        <v>0</v>
      </c>
      <c r="DJ622" s="496">
        <f t="shared" si="3118"/>
        <v>0</v>
      </c>
      <c r="DK622" s="437">
        <f t="shared" si="3119"/>
        <v>0</v>
      </c>
      <c r="DL622" s="633"/>
      <c r="DM622" s="633"/>
      <c r="DO622" s="447" t="e">
        <f t="shared" si="2777"/>
        <v>#VALUE!</v>
      </c>
      <c r="DP622" s="447" t="e">
        <f t="shared" si="2778"/>
        <v>#VALUE!</v>
      </c>
      <c r="DQ622" s="447" t="e">
        <f t="shared" si="2779"/>
        <v>#VALUE!</v>
      </c>
      <c r="DR622" s="447" t="e">
        <f t="shared" si="2780"/>
        <v>#VALUE!</v>
      </c>
      <c r="DS622" s="447" t="e">
        <f t="shared" si="2781"/>
        <v>#VALUE!</v>
      </c>
      <c r="DT622" s="447" t="e">
        <f t="shared" si="2782"/>
        <v>#VALUE!</v>
      </c>
      <c r="DU622" s="447" t="e">
        <f t="shared" si="2783"/>
        <v>#VALUE!</v>
      </c>
      <c r="DV622" s="447" t="e">
        <f t="shared" si="2784"/>
        <v>#VALUE!</v>
      </c>
      <c r="DW622" s="447" t="e">
        <f t="shared" si="2785"/>
        <v>#VALUE!</v>
      </c>
      <c r="DX622" s="447" t="e">
        <f t="shared" si="2786"/>
        <v>#VALUE!</v>
      </c>
      <c r="DY622" s="447" t="e">
        <f t="shared" si="2787"/>
        <v>#REF!</v>
      </c>
      <c r="DZ622" s="447" t="e">
        <f t="shared" si="2788"/>
        <v>#VALUE!</v>
      </c>
      <c r="EA622" s="447" t="e">
        <f t="shared" si="2789"/>
        <v>#VALUE!</v>
      </c>
      <c r="EB622" s="447" t="e">
        <f t="shared" si="2790"/>
        <v>#VALUE!</v>
      </c>
      <c r="EC622" s="447" t="e">
        <f t="shared" si="2791"/>
        <v>#VALUE!</v>
      </c>
      <c r="ED622" s="447" t="e">
        <f t="shared" si="2792"/>
        <v>#VALUE!</v>
      </c>
      <c r="EE622" s="240" t="e">
        <f t="shared" si="2793"/>
        <v>#VALUE!</v>
      </c>
    </row>
    <row r="623" spans="1:135" ht="16.5">
      <c r="A623" s="51" t="s">
        <v>1227</v>
      </c>
      <c r="D623" s="222" t="s">
        <v>933</v>
      </c>
      <c r="E623" s="216" t="s">
        <v>1043</v>
      </c>
      <c r="F623" s="216" t="s">
        <v>1228</v>
      </c>
      <c r="G623" s="411" t="s">
        <v>1580</v>
      </c>
      <c r="H623" s="241">
        <v>0</v>
      </c>
      <c r="I623" s="401" t="s">
        <v>1823</v>
      </c>
      <c r="J623" s="523">
        <v>0</v>
      </c>
      <c r="K623" s="524">
        <v>0</v>
      </c>
      <c r="L623" s="239">
        <v>0</v>
      </c>
      <c r="M623" s="401" t="s">
        <v>1823</v>
      </c>
      <c r="N623" s="523">
        <v>0</v>
      </c>
      <c r="O623" s="524">
        <v>0</v>
      </c>
      <c r="P623" s="239">
        <v>0</v>
      </c>
      <c r="Q623" s="259" t="s">
        <v>1823</v>
      </c>
      <c r="R623" s="225">
        <v>0</v>
      </c>
      <c r="S623" s="227">
        <v>0</v>
      </c>
      <c r="T623" s="225">
        <v>0</v>
      </c>
      <c r="U623" s="227">
        <v>0</v>
      </c>
      <c r="V623" s="241">
        <v>0</v>
      </c>
      <c r="W623" s="259" t="s">
        <v>1823</v>
      </c>
      <c r="X623" s="241">
        <v>0</v>
      </c>
      <c r="Y623" s="259" t="s">
        <v>1823</v>
      </c>
      <c r="Z623" s="225">
        <v>0</v>
      </c>
      <c r="AA623" s="227">
        <v>0</v>
      </c>
      <c r="AB623" s="241">
        <v>0</v>
      </c>
      <c r="AC623" s="259" t="s">
        <v>1823</v>
      </c>
      <c r="AD623" s="225">
        <v>0</v>
      </c>
      <c r="AE623" s="227">
        <v>0</v>
      </c>
      <c r="AF623" s="241">
        <v>0</v>
      </c>
      <c r="AG623" s="259" t="s">
        <v>1823</v>
      </c>
      <c r="AH623" s="241">
        <v>0</v>
      </c>
      <c r="AI623" s="259" t="s">
        <v>1823</v>
      </c>
      <c r="AJ623" s="386"/>
      <c r="AK623" s="241">
        <f t="shared" ref="AK623" si="3196">+AM623</f>
        <v>0</v>
      </c>
      <c r="AL623" s="259" t="s">
        <v>1823</v>
      </c>
      <c r="AM623" s="283">
        <v>0</v>
      </c>
      <c r="AN623" s="227">
        <v>0</v>
      </c>
      <c r="AO623" s="239">
        <f t="shared" ref="AO623" si="3197">+AQ623</f>
        <v>0</v>
      </c>
      <c r="AP623" s="259" t="s">
        <v>1823</v>
      </c>
      <c r="AQ623" s="241">
        <f t="shared" ref="AQ623" si="3198">+AS623</f>
        <v>0</v>
      </c>
      <c r="AR623" s="259" t="s">
        <v>1823</v>
      </c>
      <c r="AS623" s="229">
        <v>0</v>
      </c>
      <c r="AT623" s="230">
        <v>0</v>
      </c>
      <c r="AU623" s="229">
        <v>0</v>
      </c>
      <c r="AV623" s="230">
        <v>0</v>
      </c>
      <c r="AW623" s="241">
        <f t="shared" ref="AW623:AW626" si="3199">+AY623</f>
        <v>0</v>
      </c>
      <c r="AX623" s="242" t="s">
        <v>1823</v>
      </c>
      <c r="AY623" s="241">
        <f t="shared" ref="AY623" si="3200">+AU623</f>
        <v>0</v>
      </c>
      <c r="AZ623" s="242" t="s">
        <v>1823</v>
      </c>
      <c r="BA623" s="241">
        <f t="shared" ref="BA623" si="3201">+AY623</f>
        <v>0</v>
      </c>
      <c r="BB623" s="242" t="s">
        <v>1823</v>
      </c>
      <c r="BC623" s="241">
        <f t="shared" ref="BC623" si="3202">+BA623</f>
        <v>0</v>
      </c>
      <c r="BD623" s="242" t="s">
        <v>1823</v>
      </c>
      <c r="BE623" s="241">
        <f t="shared" ref="BE623" si="3203">+BC623</f>
        <v>0</v>
      </c>
      <c r="BF623" s="242" t="s">
        <v>1823</v>
      </c>
      <c r="BG623" s="241">
        <f t="shared" si="3183"/>
        <v>0</v>
      </c>
      <c r="BH623" s="242" t="s">
        <v>1823</v>
      </c>
      <c r="BI623" s="337">
        <v>0</v>
      </c>
      <c r="BJ623" s="338">
        <v>0</v>
      </c>
      <c r="BK623" s="241">
        <v>0</v>
      </c>
      <c r="BL623" s="242" t="s">
        <v>1823</v>
      </c>
      <c r="BM623" s="1019">
        <v>9</v>
      </c>
      <c r="BN623" s="1019">
        <v>2</v>
      </c>
      <c r="BO623" s="387"/>
      <c r="BP623" s="345"/>
      <c r="BQ623" s="346"/>
      <c r="BR623" s="345"/>
      <c r="BS623" s="346"/>
      <c r="BT623" s="345"/>
      <c r="BU623" s="346"/>
      <c r="BV623" s="345"/>
      <c r="BW623" s="346"/>
      <c r="BX623" s="345"/>
      <c r="BY623" s="346"/>
      <c r="BZ623" s="345"/>
      <c r="CA623" s="346"/>
      <c r="CB623" s="334"/>
      <c r="CC623" s="261"/>
      <c r="CQ623" s="240"/>
      <c r="CT623" s="437"/>
      <c r="CU623" s="437"/>
      <c r="CV623" s="437"/>
      <c r="CW623" s="437"/>
      <c r="CX623" s="437"/>
      <c r="CY623" s="437"/>
      <c r="CZ623" s="437"/>
      <c r="DA623" s="437"/>
      <c r="DB623" s="437"/>
      <c r="DC623" s="437"/>
      <c r="DD623" s="437"/>
      <c r="DE623" s="437"/>
      <c r="DF623" s="437"/>
      <c r="DG623" s="496"/>
      <c r="DH623" s="496"/>
      <c r="DI623" s="496"/>
      <c r="DJ623" s="496"/>
      <c r="DK623" s="437"/>
      <c r="DL623" s="633"/>
      <c r="DM623" s="633"/>
      <c r="DO623" s="447"/>
      <c r="DP623" s="447"/>
      <c r="DQ623" s="447"/>
      <c r="DR623" s="447"/>
      <c r="DS623" s="447"/>
      <c r="DT623" s="447"/>
      <c r="DU623" s="447"/>
      <c r="DV623" s="447"/>
      <c r="DW623" s="447"/>
      <c r="DX623" s="447"/>
      <c r="DY623" s="447"/>
      <c r="DZ623" s="447"/>
      <c r="EA623" s="447"/>
      <c r="EB623" s="447"/>
      <c r="EC623" s="447"/>
      <c r="ED623" s="447"/>
      <c r="EE623" s="240"/>
    </row>
    <row r="624" spans="1:135" ht="16.5">
      <c r="A624" s="51"/>
      <c r="D624" s="222" t="s">
        <v>933</v>
      </c>
      <c r="E624" s="216" t="s">
        <v>1043</v>
      </c>
      <c r="F624" s="216" t="s">
        <v>1228</v>
      </c>
      <c r="G624" s="411" t="s">
        <v>1584</v>
      </c>
      <c r="H624" s="241">
        <v>0</v>
      </c>
      <c r="I624" s="401" t="s">
        <v>1823</v>
      </c>
      <c r="J624" s="523">
        <v>0</v>
      </c>
      <c r="K624" s="524">
        <v>0</v>
      </c>
      <c r="L624" s="239">
        <v>0</v>
      </c>
      <c r="M624" s="401" t="s">
        <v>1823</v>
      </c>
      <c r="N624" s="523">
        <v>0</v>
      </c>
      <c r="O624" s="524">
        <v>0</v>
      </c>
      <c r="P624" s="239">
        <v>0</v>
      </c>
      <c r="Q624" s="259" t="s">
        <v>1823</v>
      </c>
      <c r="R624" s="225">
        <v>0</v>
      </c>
      <c r="S624" s="227">
        <v>0</v>
      </c>
      <c r="T624" s="225">
        <v>0</v>
      </c>
      <c r="U624" s="227">
        <v>0</v>
      </c>
      <c r="V624" s="241">
        <v>0</v>
      </c>
      <c r="W624" s="259" t="s">
        <v>1823</v>
      </c>
      <c r="X624" s="241">
        <v>0</v>
      </c>
      <c r="Y624" s="259" t="s">
        <v>1823</v>
      </c>
      <c r="Z624" s="225">
        <v>0</v>
      </c>
      <c r="AA624" s="227">
        <v>0</v>
      </c>
      <c r="AB624" s="241">
        <v>0</v>
      </c>
      <c r="AC624" s="259" t="s">
        <v>1823</v>
      </c>
      <c r="AD624" s="225">
        <v>0</v>
      </c>
      <c r="AE624" s="227">
        <v>0</v>
      </c>
      <c r="AF624" s="241">
        <v>0</v>
      </c>
      <c r="AG624" s="259" t="s">
        <v>1823</v>
      </c>
      <c r="AH624" s="241">
        <v>0</v>
      </c>
      <c r="AI624" s="259" t="s">
        <v>1823</v>
      </c>
      <c r="AJ624" s="386"/>
      <c r="AK624" s="241">
        <f t="shared" ref="AK624" si="3204">+AM624</f>
        <v>0</v>
      </c>
      <c r="AL624" s="259" t="s">
        <v>1823</v>
      </c>
      <c r="AM624" s="283">
        <v>0</v>
      </c>
      <c r="AN624" s="227">
        <v>0</v>
      </c>
      <c r="AO624" s="239">
        <f t="shared" ref="AO624" si="3205">+AQ624</f>
        <v>0</v>
      </c>
      <c r="AP624" s="259" t="s">
        <v>1823</v>
      </c>
      <c r="AQ624" s="241">
        <f t="shared" ref="AQ624" si="3206">+AS624</f>
        <v>0</v>
      </c>
      <c r="AR624" s="259" t="s">
        <v>1823</v>
      </c>
      <c r="AS624" s="229">
        <v>0</v>
      </c>
      <c r="AT624" s="230">
        <v>0</v>
      </c>
      <c r="AU624" s="229">
        <v>0</v>
      </c>
      <c r="AV624" s="230">
        <v>0</v>
      </c>
      <c r="AW624" s="241">
        <f t="shared" si="3199"/>
        <v>0</v>
      </c>
      <c r="AX624" s="242" t="s">
        <v>1823</v>
      </c>
      <c r="AY624" s="241">
        <f t="shared" ref="AY624" si="3207">+AU624</f>
        <v>0</v>
      </c>
      <c r="AZ624" s="242" t="s">
        <v>1823</v>
      </c>
      <c r="BA624" s="241">
        <f t="shared" ref="BA624" si="3208">+AY624</f>
        <v>0</v>
      </c>
      <c r="BB624" s="242" t="s">
        <v>1823</v>
      </c>
      <c r="BC624" s="241">
        <f t="shared" ref="BC624" si="3209">+BA624</f>
        <v>0</v>
      </c>
      <c r="BD624" s="242" t="s">
        <v>1823</v>
      </c>
      <c r="BE624" s="241">
        <f t="shared" ref="BE624" si="3210">+BC624</f>
        <v>0</v>
      </c>
      <c r="BF624" s="242" t="s">
        <v>1823</v>
      </c>
      <c r="BG624" s="241">
        <f t="shared" si="3183"/>
        <v>0</v>
      </c>
      <c r="BH624" s="242" t="s">
        <v>1823</v>
      </c>
      <c r="BI624" s="337">
        <v>0</v>
      </c>
      <c r="BJ624" s="338">
        <v>0</v>
      </c>
      <c r="BK624" s="241">
        <v>0</v>
      </c>
      <c r="BL624" s="242" t="s">
        <v>1823</v>
      </c>
      <c r="BM624" s="229">
        <v>1</v>
      </c>
      <c r="BN624" s="229">
        <v>0</v>
      </c>
      <c r="BO624" s="387"/>
      <c r="BP624" s="345"/>
      <c r="BQ624" s="346"/>
      <c r="BR624" s="345"/>
      <c r="BS624" s="346"/>
      <c r="BT624" s="345"/>
      <c r="BU624" s="346"/>
      <c r="BV624" s="345"/>
      <c r="BW624" s="346"/>
      <c r="BX624" s="345"/>
      <c r="BY624" s="346"/>
      <c r="BZ624" s="345"/>
      <c r="CA624" s="346"/>
      <c r="CB624" s="334"/>
      <c r="CC624" s="261"/>
      <c r="CQ624" s="240"/>
      <c r="CT624" s="437"/>
      <c r="CU624" s="437"/>
      <c r="CV624" s="437"/>
      <c r="CW624" s="437"/>
      <c r="CX624" s="437"/>
      <c r="CY624" s="437"/>
      <c r="CZ624" s="437"/>
      <c r="DA624" s="437"/>
      <c r="DB624" s="437"/>
      <c r="DC624" s="437"/>
      <c r="DD624" s="437"/>
      <c r="DE624" s="437"/>
      <c r="DF624" s="437"/>
      <c r="DG624" s="496"/>
      <c r="DH624" s="496"/>
      <c r="DI624" s="496"/>
      <c r="DJ624" s="496"/>
      <c r="DK624" s="437"/>
      <c r="DL624" s="633"/>
      <c r="DM624" s="633"/>
      <c r="DO624" s="447"/>
      <c r="DP624" s="447"/>
      <c r="DQ624" s="447"/>
      <c r="DR624" s="447"/>
      <c r="DS624" s="447"/>
      <c r="DT624" s="447"/>
      <c r="DU624" s="447"/>
      <c r="DV624" s="447"/>
      <c r="DW624" s="447"/>
      <c r="DX624" s="447"/>
      <c r="DY624" s="447"/>
      <c r="DZ624" s="447"/>
      <c r="EA624" s="447"/>
      <c r="EB624" s="447"/>
      <c r="EC624" s="447"/>
      <c r="ED624" s="447"/>
      <c r="EE624" s="240"/>
    </row>
    <row r="625" spans="1:135" ht="16.5">
      <c r="A625" s="51" t="s">
        <v>1227</v>
      </c>
      <c r="C625" s="222"/>
      <c r="D625" s="222" t="s">
        <v>933</v>
      </c>
      <c r="E625" s="216" t="s">
        <v>1043</v>
      </c>
      <c r="F625" s="216" t="s">
        <v>1228</v>
      </c>
      <c r="G625" s="411" t="s">
        <v>1581</v>
      </c>
      <c r="H625" s="241">
        <v>0</v>
      </c>
      <c r="I625" s="401" t="s">
        <v>1823</v>
      </c>
      <c r="J625" s="523">
        <v>0</v>
      </c>
      <c r="K625" s="524">
        <v>0</v>
      </c>
      <c r="L625" s="239">
        <v>0</v>
      </c>
      <c r="M625" s="401" t="s">
        <v>1823</v>
      </c>
      <c r="N625" s="523">
        <v>0</v>
      </c>
      <c r="O625" s="524">
        <v>0</v>
      </c>
      <c r="P625" s="239">
        <v>0</v>
      </c>
      <c r="Q625" s="259" t="s">
        <v>1823</v>
      </c>
      <c r="R625" s="225">
        <v>0</v>
      </c>
      <c r="S625" s="227">
        <v>0</v>
      </c>
      <c r="T625" s="225">
        <v>0</v>
      </c>
      <c r="U625" s="227">
        <v>0</v>
      </c>
      <c r="V625" s="241">
        <v>0</v>
      </c>
      <c r="W625" s="259" t="s">
        <v>1823</v>
      </c>
      <c r="X625" s="241">
        <v>0</v>
      </c>
      <c r="Y625" s="259" t="s">
        <v>1823</v>
      </c>
      <c r="Z625" s="225">
        <v>0</v>
      </c>
      <c r="AA625" s="227">
        <v>0</v>
      </c>
      <c r="AB625" s="241">
        <v>0</v>
      </c>
      <c r="AC625" s="259" t="s">
        <v>1823</v>
      </c>
      <c r="AD625" s="225">
        <v>0</v>
      </c>
      <c r="AE625" s="227">
        <v>0</v>
      </c>
      <c r="AF625" s="241">
        <v>0</v>
      </c>
      <c r="AG625" s="259" t="s">
        <v>1823</v>
      </c>
      <c r="AH625" s="241">
        <v>0</v>
      </c>
      <c r="AI625" s="259" t="s">
        <v>1823</v>
      </c>
      <c r="AJ625" s="386"/>
      <c r="AK625" s="241">
        <f t="shared" ref="AK625" si="3211">+AM625</f>
        <v>0</v>
      </c>
      <c r="AL625" s="259" t="s">
        <v>1823</v>
      </c>
      <c r="AM625" s="283">
        <v>0</v>
      </c>
      <c r="AN625" s="227">
        <v>0</v>
      </c>
      <c r="AO625" s="239">
        <f t="shared" ref="AO625" si="3212">+AQ625</f>
        <v>0</v>
      </c>
      <c r="AP625" s="259" t="s">
        <v>1823</v>
      </c>
      <c r="AQ625" s="241">
        <f t="shared" ref="AQ625" si="3213">+AS625</f>
        <v>0</v>
      </c>
      <c r="AR625" s="259" t="s">
        <v>1823</v>
      </c>
      <c r="AS625" s="229">
        <v>0</v>
      </c>
      <c r="AT625" s="230">
        <v>0</v>
      </c>
      <c r="AU625" s="229">
        <v>0</v>
      </c>
      <c r="AV625" s="230">
        <v>0</v>
      </c>
      <c r="AW625" s="241">
        <f t="shared" si="3199"/>
        <v>0</v>
      </c>
      <c r="AX625" s="242" t="s">
        <v>1823</v>
      </c>
      <c r="AY625" s="241">
        <f t="shared" ref="AY625" si="3214">+AU625</f>
        <v>0</v>
      </c>
      <c r="AZ625" s="242" t="s">
        <v>1823</v>
      </c>
      <c r="BA625" s="241">
        <f t="shared" ref="BA625" si="3215">+AY625</f>
        <v>0</v>
      </c>
      <c r="BB625" s="242" t="s">
        <v>1823</v>
      </c>
      <c r="BC625" s="241">
        <f t="shared" ref="BC625" si="3216">+BA625</f>
        <v>0</v>
      </c>
      <c r="BD625" s="242" t="s">
        <v>1823</v>
      </c>
      <c r="BE625" s="241">
        <f t="shared" ref="BE625" si="3217">+BC625</f>
        <v>0</v>
      </c>
      <c r="BF625" s="242" t="s">
        <v>1823</v>
      </c>
      <c r="BG625" s="241">
        <f t="shared" si="3183"/>
        <v>0</v>
      </c>
      <c r="BH625" s="242" t="s">
        <v>1823</v>
      </c>
      <c r="BI625" s="337">
        <v>0</v>
      </c>
      <c r="BJ625" s="338">
        <v>0</v>
      </c>
      <c r="BK625" s="241">
        <v>0</v>
      </c>
      <c r="BL625" s="242" t="s">
        <v>1823</v>
      </c>
      <c r="BM625" s="229">
        <v>7</v>
      </c>
      <c r="BN625" s="229">
        <v>1</v>
      </c>
      <c r="BO625" s="387"/>
      <c r="BP625" s="345"/>
      <c r="BQ625" s="346"/>
      <c r="BR625" s="345"/>
      <c r="BS625" s="346"/>
      <c r="BT625" s="345"/>
      <c r="BU625" s="346"/>
      <c r="BV625" s="345"/>
      <c r="BW625" s="346"/>
      <c r="BX625" s="345"/>
      <c r="BY625" s="346"/>
      <c r="BZ625" s="345"/>
      <c r="CA625" s="346"/>
      <c r="CB625" s="334"/>
      <c r="CC625" s="261"/>
      <c r="CQ625" s="240"/>
      <c r="CT625" s="437"/>
      <c r="CU625" s="437"/>
      <c r="CV625" s="437"/>
      <c r="CW625" s="437"/>
      <c r="CX625" s="437"/>
      <c r="CY625" s="437"/>
      <c r="CZ625" s="437"/>
      <c r="DA625" s="437"/>
      <c r="DB625" s="437"/>
      <c r="DC625" s="437"/>
      <c r="DD625" s="437"/>
      <c r="DE625" s="437"/>
      <c r="DF625" s="437"/>
      <c r="DG625" s="496"/>
      <c r="DH625" s="496"/>
      <c r="DI625" s="496"/>
      <c r="DJ625" s="496"/>
      <c r="DK625" s="437"/>
      <c r="DL625" s="633"/>
      <c r="DM625" s="633"/>
      <c r="DO625" s="447"/>
      <c r="DP625" s="447"/>
      <c r="DQ625" s="447"/>
      <c r="DR625" s="447"/>
      <c r="DS625" s="447"/>
      <c r="DT625" s="447"/>
      <c r="DU625" s="447"/>
      <c r="DV625" s="447"/>
      <c r="DW625" s="447"/>
      <c r="DX625" s="447"/>
      <c r="DY625" s="447"/>
      <c r="DZ625" s="447"/>
      <c r="EA625" s="447"/>
      <c r="EB625" s="447"/>
      <c r="EC625" s="447"/>
      <c r="ED625" s="447"/>
      <c r="EE625" s="240"/>
    </row>
    <row r="626" spans="1:135" ht="16.5">
      <c r="A626" s="51"/>
      <c r="C626" s="222"/>
      <c r="D626" s="222" t="s">
        <v>933</v>
      </c>
      <c r="E626" s="216" t="s">
        <v>1043</v>
      </c>
      <c r="F626" s="216" t="s">
        <v>1228</v>
      </c>
      <c r="G626" s="411" t="s">
        <v>1582</v>
      </c>
      <c r="H626" s="241">
        <v>0</v>
      </c>
      <c r="I626" s="401" t="s">
        <v>1823</v>
      </c>
      <c r="J626" s="523">
        <v>0</v>
      </c>
      <c r="K626" s="524">
        <v>0</v>
      </c>
      <c r="L626" s="239">
        <v>0</v>
      </c>
      <c r="M626" s="401" t="s">
        <v>1823</v>
      </c>
      <c r="N626" s="523">
        <v>0</v>
      </c>
      <c r="O626" s="524">
        <v>0</v>
      </c>
      <c r="P626" s="239">
        <v>0</v>
      </c>
      <c r="Q626" s="259" t="s">
        <v>1823</v>
      </c>
      <c r="R626" s="225">
        <v>0</v>
      </c>
      <c r="S626" s="227">
        <v>0</v>
      </c>
      <c r="T626" s="225">
        <v>0</v>
      </c>
      <c r="U626" s="227">
        <v>0</v>
      </c>
      <c r="V626" s="241">
        <v>0</v>
      </c>
      <c r="W626" s="259" t="s">
        <v>1823</v>
      </c>
      <c r="X626" s="241">
        <v>0</v>
      </c>
      <c r="Y626" s="259" t="s">
        <v>1823</v>
      </c>
      <c r="Z626" s="225">
        <v>0</v>
      </c>
      <c r="AA626" s="227">
        <v>0</v>
      </c>
      <c r="AB626" s="241">
        <v>0</v>
      </c>
      <c r="AC626" s="259" t="s">
        <v>1823</v>
      </c>
      <c r="AD626" s="225">
        <v>0</v>
      </c>
      <c r="AE626" s="227">
        <v>0</v>
      </c>
      <c r="AF626" s="241">
        <v>0</v>
      </c>
      <c r="AG626" s="259" t="s">
        <v>1823</v>
      </c>
      <c r="AH626" s="241">
        <v>0</v>
      </c>
      <c r="AI626" s="259" t="s">
        <v>1823</v>
      </c>
      <c r="AJ626" s="386"/>
      <c r="AK626" s="241">
        <f t="shared" ref="AK626" si="3218">+AM626</f>
        <v>0</v>
      </c>
      <c r="AL626" s="259" t="s">
        <v>1823</v>
      </c>
      <c r="AM626" s="283">
        <v>0</v>
      </c>
      <c r="AN626" s="227">
        <v>0</v>
      </c>
      <c r="AO626" s="239">
        <f t="shared" ref="AO626" si="3219">+AQ626</f>
        <v>0</v>
      </c>
      <c r="AP626" s="259" t="s">
        <v>1823</v>
      </c>
      <c r="AQ626" s="241">
        <f t="shared" ref="AQ626" si="3220">+AS626</f>
        <v>0</v>
      </c>
      <c r="AR626" s="259" t="s">
        <v>1823</v>
      </c>
      <c r="AS626" s="229">
        <v>0</v>
      </c>
      <c r="AT626" s="230">
        <v>0</v>
      </c>
      <c r="AU626" s="229">
        <v>0</v>
      </c>
      <c r="AV626" s="230">
        <v>0</v>
      </c>
      <c r="AW626" s="241">
        <f t="shared" si="3199"/>
        <v>0</v>
      </c>
      <c r="AX626" s="242" t="s">
        <v>1823</v>
      </c>
      <c r="AY626" s="241">
        <f t="shared" ref="AY626" si="3221">+AU626</f>
        <v>0</v>
      </c>
      <c r="AZ626" s="242" t="s">
        <v>1823</v>
      </c>
      <c r="BA626" s="241">
        <f t="shared" ref="BA626" si="3222">+AY626</f>
        <v>0</v>
      </c>
      <c r="BB626" s="242" t="s">
        <v>1823</v>
      </c>
      <c r="BC626" s="241">
        <f t="shared" ref="BC626" si="3223">+BA626</f>
        <v>0</v>
      </c>
      <c r="BD626" s="242" t="s">
        <v>1823</v>
      </c>
      <c r="BE626" s="241">
        <f t="shared" ref="BE626" si="3224">+BC626</f>
        <v>0</v>
      </c>
      <c r="BF626" s="242" t="s">
        <v>1823</v>
      </c>
      <c r="BG626" s="241">
        <f t="shared" si="3183"/>
        <v>0</v>
      </c>
      <c r="BH626" s="242" t="s">
        <v>1823</v>
      </c>
      <c r="BI626" s="337">
        <v>0</v>
      </c>
      <c r="BJ626" s="338">
        <v>0</v>
      </c>
      <c r="BK626" s="241">
        <v>0</v>
      </c>
      <c r="BL626" s="242" t="s">
        <v>1823</v>
      </c>
      <c r="BM626" s="229">
        <v>1</v>
      </c>
      <c r="BN626" s="229">
        <v>0</v>
      </c>
      <c r="BO626" s="387"/>
      <c r="BP626" s="345"/>
      <c r="BQ626" s="346"/>
      <c r="BR626" s="345"/>
      <c r="BS626" s="346"/>
      <c r="BT626" s="345"/>
      <c r="BU626" s="346"/>
      <c r="BV626" s="345"/>
      <c r="BW626" s="346"/>
      <c r="BX626" s="345"/>
      <c r="BY626" s="346"/>
      <c r="BZ626" s="345"/>
      <c r="CA626" s="346"/>
      <c r="CB626" s="334"/>
      <c r="CC626" s="261"/>
      <c r="CQ626" s="240"/>
      <c r="CT626" s="437"/>
      <c r="CU626" s="437"/>
      <c r="CV626" s="437"/>
      <c r="CW626" s="437"/>
      <c r="CX626" s="437"/>
      <c r="CY626" s="437"/>
      <c r="CZ626" s="437"/>
      <c r="DA626" s="437"/>
      <c r="DB626" s="437"/>
      <c r="DC626" s="437"/>
      <c r="DD626" s="437"/>
      <c r="DE626" s="437"/>
      <c r="DF626" s="437"/>
      <c r="DG626" s="496"/>
      <c r="DH626" s="496"/>
      <c r="DI626" s="496"/>
      <c r="DJ626" s="496"/>
      <c r="DK626" s="437"/>
      <c r="DL626" s="633"/>
      <c r="DM626" s="633"/>
      <c r="DO626" s="447"/>
      <c r="DP626" s="447"/>
      <c r="DQ626" s="447"/>
      <c r="DR626" s="447"/>
      <c r="DS626" s="447"/>
      <c r="DT626" s="447"/>
      <c r="DU626" s="447"/>
      <c r="DV626" s="447"/>
      <c r="DW626" s="447"/>
      <c r="DX626" s="447"/>
      <c r="DY626" s="447"/>
      <c r="DZ626" s="447"/>
      <c r="EA626" s="447"/>
      <c r="EB626" s="447"/>
      <c r="EC626" s="447"/>
      <c r="ED626" s="447"/>
      <c r="EE626" s="240"/>
    </row>
    <row r="627" spans="1:135" ht="16.5">
      <c r="A627" s="51"/>
      <c r="C627" s="222"/>
      <c r="D627" s="222" t="s">
        <v>933</v>
      </c>
      <c r="E627" s="216" t="s">
        <v>1043</v>
      </c>
      <c r="F627" s="216" t="s">
        <v>1228</v>
      </c>
      <c r="G627" s="411" t="s">
        <v>1583</v>
      </c>
      <c r="H627" s="241">
        <v>0</v>
      </c>
      <c r="I627" s="401" t="s">
        <v>1823</v>
      </c>
      <c r="J627" s="523">
        <v>0</v>
      </c>
      <c r="K627" s="524">
        <v>0</v>
      </c>
      <c r="L627" s="239">
        <v>0</v>
      </c>
      <c r="M627" s="401" t="s">
        <v>1823</v>
      </c>
      <c r="N627" s="523">
        <v>0</v>
      </c>
      <c r="O627" s="524">
        <v>0</v>
      </c>
      <c r="P627" s="239">
        <v>0</v>
      </c>
      <c r="Q627" s="259" t="s">
        <v>1823</v>
      </c>
      <c r="R627" s="225">
        <v>0</v>
      </c>
      <c r="S627" s="227">
        <v>0</v>
      </c>
      <c r="T627" s="225">
        <v>0</v>
      </c>
      <c r="U627" s="227">
        <v>0</v>
      </c>
      <c r="V627" s="241">
        <v>0</v>
      </c>
      <c r="W627" s="259" t="s">
        <v>1823</v>
      </c>
      <c r="X627" s="241">
        <v>0</v>
      </c>
      <c r="Y627" s="259" t="s">
        <v>1823</v>
      </c>
      <c r="Z627" s="225">
        <v>0</v>
      </c>
      <c r="AA627" s="227">
        <v>0</v>
      </c>
      <c r="AB627" s="241">
        <v>0</v>
      </c>
      <c r="AC627" s="259" t="s">
        <v>1823</v>
      </c>
      <c r="AD627" s="225">
        <v>0</v>
      </c>
      <c r="AE627" s="227">
        <v>0</v>
      </c>
      <c r="AF627" s="241">
        <v>0</v>
      </c>
      <c r="AG627" s="259" t="s">
        <v>1823</v>
      </c>
      <c r="AH627" s="241">
        <v>0</v>
      </c>
      <c r="AI627" s="259" t="s">
        <v>1823</v>
      </c>
      <c r="AJ627" s="386"/>
      <c r="AK627" s="241">
        <f t="shared" ref="AK627" si="3225">+AM627</f>
        <v>0</v>
      </c>
      <c r="AL627" s="259" t="s">
        <v>1823</v>
      </c>
      <c r="AM627" s="283">
        <v>0</v>
      </c>
      <c r="AN627" s="227">
        <v>0</v>
      </c>
      <c r="AO627" s="239">
        <f t="shared" ref="AO627" si="3226">+AQ627</f>
        <v>0</v>
      </c>
      <c r="AP627" s="259" t="s">
        <v>1823</v>
      </c>
      <c r="AQ627" s="241">
        <f t="shared" ref="AQ627" si="3227">+AS627</f>
        <v>0</v>
      </c>
      <c r="AR627" s="259" t="s">
        <v>1823</v>
      </c>
      <c r="AS627" s="229">
        <v>0</v>
      </c>
      <c r="AT627" s="230">
        <v>0</v>
      </c>
      <c r="AU627" s="229">
        <v>0</v>
      </c>
      <c r="AV627" s="230">
        <v>0</v>
      </c>
      <c r="AW627" s="241">
        <f t="shared" ref="AW627:AW628" si="3228">+AY627</f>
        <v>0</v>
      </c>
      <c r="AX627" s="242" t="s">
        <v>1823</v>
      </c>
      <c r="AY627" s="241">
        <f t="shared" ref="AY627" si="3229">+AU627</f>
        <v>0</v>
      </c>
      <c r="AZ627" s="242" t="s">
        <v>1823</v>
      </c>
      <c r="BA627" s="241">
        <f t="shared" ref="BA627" si="3230">+AY627</f>
        <v>0</v>
      </c>
      <c r="BB627" s="242" t="s">
        <v>1823</v>
      </c>
      <c r="BC627" s="241">
        <f t="shared" ref="BC627" si="3231">+BA627</f>
        <v>0</v>
      </c>
      <c r="BD627" s="242" t="s">
        <v>1823</v>
      </c>
      <c r="BE627" s="241">
        <f t="shared" ref="BE627" si="3232">+BC627</f>
        <v>0</v>
      </c>
      <c r="BF627" s="242" t="s">
        <v>1823</v>
      </c>
      <c r="BG627" s="241">
        <f t="shared" si="3183"/>
        <v>0</v>
      </c>
      <c r="BH627" s="242" t="s">
        <v>1823</v>
      </c>
      <c r="BI627" s="337">
        <v>0</v>
      </c>
      <c r="BJ627" s="338">
        <v>0</v>
      </c>
      <c r="BK627" s="241">
        <v>0</v>
      </c>
      <c r="BL627" s="242" t="s">
        <v>1823</v>
      </c>
      <c r="BM627" s="229">
        <v>0</v>
      </c>
      <c r="BN627" s="229">
        <v>0</v>
      </c>
      <c r="BO627" s="1016" t="s">
        <v>1266</v>
      </c>
      <c r="BP627" s="345"/>
      <c r="BQ627" s="346"/>
      <c r="BR627" s="345"/>
      <c r="BS627" s="346"/>
      <c r="BT627" s="345"/>
      <c r="BU627" s="346"/>
      <c r="BV627" s="345"/>
      <c r="BW627" s="346"/>
      <c r="BX627" s="345"/>
      <c r="BY627" s="346"/>
      <c r="BZ627" s="345"/>
      <c r="CA627" s="346"/>
      <c r="CB627" s="334"/>
      <c r="CC627" s="261"/>
      <c r="CQ627" s="240"/>
      <c r="CT627" s="437"/>
      <c r="CU627" s="437"/>
      <c r="CV627" s="437"/>
      <c r="CW627" s="437"/>
      <c r="CX627" s="437"/>
      <c r="CY627" s="437"/>
      <c r="CZ627" s="437"/>
      <c r="DA627" s="437"/>
      <c r="DB627" s="437"/>
      <c r="DC627" s="437"/>
      <c r="DD627" s="437"/>
      <c r="DE627" s="437"/>
      <c r="DF627" s="437"/>
      <c r="DG627" s="496"/>
      <c r="DH627" s="496"/>
      <c r="DI627" s="496"/>
      <c r="DJ627" s="496"/>
      <c r="DK627" s="437"/>
      <c r="DL627" s="633"/>
      <c r="DM627" s="633"/>
      <c r="DO627" s="447"/>
      <c r="DP627" s="447"/>
      <c r="DQ627" s="447"/>
      <c r="DR627" s="447"/>
      <c r="DS627" s="447"/>
      <c r="DT627" s="447"/>
      <c r="DU627" s="447"/>
      <c r="DV627" s="447"/>
      <c r="DW627" s="447"/>
      <c r="DX627" s="447"/>
      <c r="DY627" s="447"/>
      <c r="DZ627" s="447"/>
      <c r="EA627" s="447"/>
      <c r="EB627" s="447"/>
      <c r="EC627" s="447"/>
      <c r="ED627" s="447"/>
      <c r="EE627" s="240"/>
    </row>
    <row r="628" spans="1:135" ht="16.5">
      <c r="A628" s="51" t="s">
        <v>1232</v>
      </c>
      <c r="B628" s="216" t="s">
        <v>31</v>
      </c>
      <c r="D628" s="222" t="s">
        <v>933</v>
      </c>
      <c r="E628" s="216" t="s">
        <v>1043</v>
      </c>
      <c r="F628" s="216" t="s">
        <v>1228</v>
      </c>
      <c r="G628" s="411" t="s">
        <v>1578</v>
      </c>
      <c r="H628" s="241">
        <v>0</v>
      </c>
      <c r="I628" s="401" t="s">
        <v>1823</v>
      </c>
      <c r="J628" s="523">
        <v>0</v>
      </c>
      <c r="K628" s="524">
        <v>0</v>
      </c>
      <c r="L628" s="239">
        <v>0</v>
      </c>
      <c r="M628" s="401" t="s">
        <v>1823</v>
      </c>
      <c r="N628" s="523">
        <v>0</v>
      </c>
      <c r="O628" s="524">
        <v>0</v>
      </c>
      <c r="P628" s="239">
        <v>0</v>
      </c>
      <c r="Q628" s="259" t="s">
        <v>1823</v>
      </c>
      <c r="R628" s="225">
        <v>0</v>
      </c>
      <c r="S628" s="227">
        <v>0</v>
      </c>
      <c r="T628" s="225">
        <v>0</v>
      </c>
      <c r="U628" s="227">
        <v>0</v>
      </c>
      <c r="V628" s="241">
        <v>0</v>
      </c>
      <c r="W628" s="259" t="s">
        <v>1823</v>
      </c>
      <c r="X628" s="241">
        <v>0</v>
      </c>
      <c r="Y628" s="259" t="s">
        <v>1823</v>
      </c>
      <c r="Z628" s="225">
        <v>0</v>
      </c>
      <c r="AA628" s="227">
        <v>0</v>
      </c>
      <c r="AB628" s="241">
        <v>0</v>
      </c>
      <c r="AC628" s="259" t="s">
        <v>1823</v>
      </c>
      <c r="AD628" s="225">
        <v>0</v>
      </c>
      <c r="AE628" s="227">
        <v>0</v>
      </c>
      <c r="AF628" s="241">
        <v>0</v>
      </c>
      <c r="AG628" s="259" t="s">
        <v>1823</v>
      </c>
      <c r="AH628" s="241">
        <v>0</v>
      </c>
      <c r="AI628" s="259" t="s">
        <v>1823</v>
      </c>
      <c r="AJ628" s="386"/>
      <c r="AK628" s="241">
        <f t="shared" si="3184"/>
        <v>0</v>
      </c>
      <c r="AL628" s="259" t="s">
        <v>1823</v>
      </c>
      <c r="AM628" s="283">
        <v>0</v>
      </c>
      <c r="AN628" s="227">
        <v>0</v>
      </c>
      <c r="AO628" s="239">
        <f t="shared" ref="AO628" si="3233">+AQ628</f>
        <v>0</v>
      </c>
      <c r="AP628" s="259" t="s">
        <v>1823</v>
      </c>
      <c r="AQ628" s="241">
        <f t="shared" ref="AQ628" si="3234">+AS628</f>
        <v>0</v>
      </c>
      <c r="AR628" s="259" t="s">
        <v>1823</v>
      </c>
      <c r="AS628" s="337">
        <v>0</v>
      </c>
      <c r="AT628" s="365">
        <v>3</v>
      </c>
      <c r="AU628" s="229">
        <v>0</v>
      </c>
      <c r="AV628" s="230">
        <v>0</v>
      </c>
      <c r="AW628" s="241">
        <f t="shared" si="3228"/>
        <v>0</v>
      </c>
      <c r="AX628" s="242" t="s">
        <v>1823</v>
      </c>
      <c r="AY628" s="241">
        <f t="shared" ref="AY628" si="3235">+AU628</f>
        <v>0</v>
      </c>
      <c r="AZ628" s="242" t="s">
        <v>1823</v>
      </c>
      <c r="BA628" s="241">
        <f t="shared" ref="BA628" si="3236">+AY628</f>
        <v>0</v>
      </c>
      <c r="BB628" s="242" t="s">
        <v>1823</v>
      </c>
      <c r="BC628" s="241">
        <f t="shared" ref="BC628" si="3237">+BA628</f>
        <v>0</v>
      </c>
      <c r="BD628" s="242" t="s">
        <v>1823</v>
      </c>
      <c r="BE628" s="241">
        <f t="shared" ref="BE628" si="3238">+BC628</f>
        <v>0</v>
      </c>
      <c r="BF628" s="242" t="s">
        <v>1823</v>
      </c>
      <c r="BG628" s="241">
        <f t="shared" si="3183"/>
        <v>0</v>
      </c>
      <c r="BH628" s="242" t="s">
        <v>1823</v>
      </c>
      <c r="BI628" s="337">
        <v>0</v>
      </c>
      <c r="BJ628" s="338">
        <v>0</v>
      </c>
      <c r="BK628" s="241">
        <v>0</v>
      </c>
      <c r="BL628" s="242" t="s">
        <v>1823</v>
      </c>
      <c r="BM628" s="229">
        <v>0</v>
      </c>
      <c r="BN628" s="229">
        <v>0</v>
      </c>
      <c r="BO628" s="387" t="s">
        <v>546</v>
      </c>
      <c r="BP628" s="345"/>
      <c r="BQ628" s="346"/>
      <c r="BR628" s="345"/>
      <c r="BS628" s="346"/>
      <c r="BT628" s="345"/>
      <c r="BU628" s="346"/>
      <c r="BV628" s="345"/>
      <c r="BW628" s="346"/>
      <c r="BX628" s="345"/>
      <c r="BY628" s="346"/>
      <c r="BZ628" s="345"/>
      <c r="CA628" s="346"/>
      <c r="CB628" s="334"/>
      <c r="CC628" s="261"/>
      <c r="CQ628" s="240">
        <f>MAX(H628:AI628)</f>
        <v>0</v>
      </c>
      <c r="CT628" s="437">
        <f t="shared" ref="CT628:CT669" si="3239">IF(I628="nd",+H628,+H628+I628)</f>
        <v>0</v>
      </c>
      <c r="CU628" s="437">
        <f t="shared" ref="CU628:CU669" si="3240">IF(K628="nd",+J628,+J628+K628)</f>
        <v>0</v>
      </c>
      <c r="CV628" s="437">
        <f t="shared" ref="CV628:CV669" si="3241">IF(M628="nd",+L628,+L628+M628)</f>
        <v>0</v>
      </c>
      <c r="CW628" s="437">
        <f t="shared" ref="CW628:CW647" si="3242">IF(O628="nd",+N628,+N628+O628)</f>
        <v>0</v>
      </c>
      <c r="CX628" s="437">
        <f t="shared" ref="CX628:CX647" si="3243">IF(Q628="nd",+P628,+P628+Q628)</f>
        <v>0</v>
      </c>
      <c r="CY628" s="437">
        <f t="shared" ref="CY628:CY669" si="3244">IF(S628="nd",+R628,+R628+S628)</f>
        <v>0</v>
      </c>
      <c r="CZ628" s="437">
        <f t="shared" ref="CZ628:CZ669" si="3245">IF(U628="nd",+T628,+T628+U628)</f>
        <v>0</v>
      </c>
      <c r="DA628" s="437">
        <f t="shared" ref="DA628:DA669" si="3246">IF(W628="nd",+V628,+V628+W628)</f>
        <v>0</v>
      </c>
      <c r="DB628" s="437">
        <f t="shared" ref="DB628:DB669" si="3247">IF(Y628="nd",+X628,+X628+Y628)</f>
        <v>0</v>
      </c>
      <c r="DC628" s="437">
        <f t="shared" ref="DC628:DC669" si="3248">IF(AA628="nd",+Z628,+Z628+AA628)</f>
        <v>0</v>
      </c>
      <c r="DD628" s="437">
        <f t="shared" ref="DD628:DD669" si="3249">IF(AC628="nd",+AB628,+AB628+AC628)</f>
        <v>0</v>
      </c>
      <c r="DE628" s="437">
        <f t="shared" ref="DE628:DE669" si="3250">IF(AE628="nd",+AD628,+AD628+AE628)</f>
        <v>0</v>
      </c>
      <c r="DF628" s="437">
        <f t="shared" ref="DF628:DF669" si="3251">IF(AG628="nd",+AF628,+AF628+AG628)</f>
        <v>0</v>
      </c>
      <c r="DG628" s="496">
        <f t="shared" ref="DG628:DG669" si="3252">IF(AI628="nd",+AH628,+AH628+AI628)</f>
        <v>0</v>
      </c>
      <c r="DH628" s="496">
        <f t="shared" ref="DH628:DH669" si="3253">IF(AL628="nd",+AK628,+AK628+AL628)</f>
        <v>0</v>
      </c>
      <c r="DI628" s="496">
        <f t="shared" ref="DI628:DI646" si="3254">IF(AN628="nd",+AM628,+AM628+AN628)</f>
        <v>0</v>
      </c>
      <c r="DJ628" s="496">
        <f t="shared" ref="DJ628:DJ669" si="3255">IF(AP628="nd",+AO628,+AO628+AP628)</f>
        <v>0</v>
      </c>
      <c r="DK628" s="437">
        <f t="shared" ref="DK628:DK646" si="3256">IF(AR628="nd",+AQ628,+AQ628+AR628)</f>
        <v>0</v>
      </c>
      <c r="DL628" s="633"/>
      <c r="DM628" s="633"/>
      <c r="DO628" s="447" t="e">
        <f>+CV628-CU628+DO622</f>
        <v>#VALUE!</v>
      </c>
      <c r="DP628" s="447" t="e">
        <f>+CW628-CV628+DP622</f>
        <v>#VALUE!</v>
      </c>
      <c r="DQ628" s="447" t="e">
        <f>+CX628-CW628+DQ622</f>
        <v>#VALUE!</v>
      </c>
      <c r="DR628" s="447" t="e">
        <f>+CY628-CX628+DR622</f>
        <v>#VALUE!</v>
      </c>
      <c r="DS628" s="447" t="e">
        <f>+CY628-CW628+DS622</f>
        <v>#VALUE!</v>
      </c>
      <c r="DT628" s="447" t="e">
        <f>+CZ628-CY628+DT622</f>
        <v>#VALUE!</v>
      </c>
      <c r="DU628" s="447" t="e">
        <f>+DA628-CZ628+DU622</f>
        <v>#VALUE!</v>
      </c>
      <c r="DV628" s="447" t="e">
        <f>+DB628-DA628+DV622</f>
        <v>#VALUE!</v>
      </c>
      <c r="DW628" s="447" t="e">
        <f>+DC628-DB628+DW622</f>
        <v>#VALUE!</v>
      </c>
      <c r="DX628" s="447" t="e">
        <f>+DD628-DB628+DX622</f>
        <v>#VALUE!</v>
      </c>
      <c r="DY628" s="447" t="e">
        <f>+DE628-DD628+DY622</f>
        <v>#REF!</v>
      </c>
      <c r="DZ628" s="447" t="e">
        <f>+DF628-DE628+DZ622</f>
        <v>#VALUE!</v>
      </c>
      <c r="EA628" s="447" t="e">
        <f>+DG628-DF628+EA622</f>
        <v>#VALUE!</v>
      </c>
      <c r="EB628" s="447" t="e">
        <f>+DH628-DI628+EB622</f>
        <v>#VALUE!</v>
      </c>
      <c r="EC628" s="447" t="e">
        <f>+DI628-DG628+EC622</f>
        <v>#VALUE!</v>
      </c>
      <c r="ED628" s="447" t="e">
        <f>+DJ628-DI628+ED622</f>
        <v>#VALUE!</v>
      </c>
      <c r="EE628" s="240" t="e">
        <f>+DK628-DJ628+EE622</f>
        <v>#VALUE!</v>
      </c>
    </row>
    <row r="629" spans="1:135" ht="16.5">
      <c r="A629" s="216" t="s">
        <v>1227</v>
      </c>
      <c r="B629" s="216" t="s">
        <v>31</v>
      </c>
      <c r="D629" s="222" t="s">
        <v>781</v>
      </c>
      <c r="E629" s="216" t="s">
        <v>1040</v>
      </c>
      <c r="F629" s="216" t="s">
        <v>1228</v>
      </c>
      <c r="G629" s="411" t="s">
        <v>1588</v>
      </c>
      <c r="H629" s="241">
        <v>0</v>
      </c>
      <c r="I629" s="401" t="s">
        <v>1823</v>
      </c>
      <c r="J629" s="523">
        <v>0</v>
      </c>
      <c r="K629" s="524">
        <v>0</v>
      </c>
      <c r="L629" s="239">
        <v>0</v>
      </c>
      <c r="M629" s="401" t="s">
        <v>1823</v>
      </c>
      <c r="N629" s="523">
        <v>0</v>
      </c>
      <c r="O629" s="524">
        <v>0</v>
      </c>
      <c r="P629" s="239">
        <v>0</v>
      </c>
      <c r="Q629" s="259" t="s">
        <v>1823</v>
      </c>
      <c r="R629" s="225">
        <v>0</v>
      </c>
      <c r="S629" s="227">
        <v>0</v>
      </c>
      <c r="T629" s="225">
        <v>0</v>
      </c>
      <c r="U629" s="227">
        <v>0</v>
      </c>
      <c r="V629" s="225">
        <v>0</v>
      </c>
      <c r="W629" s="227">
        <v>0</v>
      </c>
      <c r="X629" s="241">
        <v>0</v>
      </c>
      <c r="Y629" s="259" t="s">
        <v>1823</v>
      </c>
      <c r="Z629" s="225">
        <v>0</v>
      </c>
      <c r="AA629" s="227">
        <v>0</v>
      </c>
      <c r="AB629" s="241">
        <v>0</v>
      </c>
      <c r="AC629" s="259" t="s">
        <v>1823</v>
      </c>
      <c r="AD629" s="225">
        <v>0</v>
      </c>
      <c r="AE629" s="227">
        <v>0</v>
      </c>
      <c r="AF629" s="241">
        <v>0</v>
      </c>
      <c r="AG629" s="259" t="s">
        <v>1823</v>
      </c>
      <c r="AH629" s="225">
        <v>0</v>
      </c>
      <c r="AI629" s="227">
        <v>0</v>
      </c>
      <c r="AJ629" s="354"/>
      <c r="AK629" s="560">
        <f t="shared" si="3184"/>
        <v>2</v>
      </c>
      <c r="AL629" s="566" t="s">
        <v>1823</v>
      </c>
      <c r="AM629" s="225">
        <v>2</v>
      </c>
      <c r="AN629" s="227">
        <v>0</v>
      </c>
      <c r="AO629" s="558">
        <f>+AM629</f>
        <v>2</v>
      </c>
      <c r="AP629" s="566" t="s">
        <v>1823</v>
      </c>
      <c r="AQ629" s="558">
        <f>+AO629</f>
        <v>2</v>
      </c>
      <c r="AR629" s="566" t="s">
        <v>1823</v>
      </c>
      <c r="AS629" s="337">
        <v>0</v>
      </c>
      <c r="AT629" s="338">
        <v>0</v>
      </c>
      <c r="AU629" s="229">
        <v>0</v>
      </c>
      <c r="AV629" s="230">
        <v>0</v>
      </c>
      <c r="AW629" s="241">
        <f t="shared" ref="AW629" si="3257">+AY629</f>
        <v>0</v>
      </c>
      <c r="AX629" s="242" t="s">
        <v>1823</v>
      </c>
      <c r="AY629" s="241">
        <f t="shared" ref="AY629" si="3258">+AU629</f>
        <v>0</v>
      </c>
      <c r="AZ629" s="242" t="s">
        <v>1823</v>
      </c>
      <c r="BA629" s="241">
        <f t="shared" ref="BA629" si="3259">+AY629</f>
        <v>0</v>
      </c>
      <c r="BB629" s="242" t="s">
        <v>1823</v>
      </c>
      <c r="BC629" s="241">
        <f t="shared" ref="BC629" si="3260">+BA629</f>
        <v>0</v>
      </c>
      <c r="BD629" s="242" t="s">
        <v>1823</v>
      </c>
      <c r="BE629" s="241">
        <f t="shared" ref="BE629" si="3261">+BC629</f>
        <v>0</v>
      </c>
      <c r="BF629" s="242" t="s">
        <v>1823</v>
      </c>
      <c r="BG629" s="241">
        <f t="shared" si="3183"/>
        <v>0</v>
      </c>
      <c r="BH629" s="242" t="s">
        <v>1823</v>
      </c>
      <c r="BI629" s="337">
        <v>0</v>
      </c>
      <c r="BJ629" s="338">
        <v>0</v>
      </c>
      <c r="BK629" s="241">
        <v>0</v>
      </c>
      <c r="BL629" s="242" t="s">
        <v>1823</v>
      </c>
      <c r="BM629" s="229">
        <v>0</v>
      </c>
      <c r="BN629" s="229">
        <v>0</v>
      </c>
      <c r="BO629" s="356"/>
      <c r="BP629" s="324"/>
      <c r="BQ629" s="325"/>
      <c r="BR629" s="324"/>
      <c r="BS629" s="325"/>
      <c r="BT629" s="324"/>
      <c r="BU629" s="325"/>
      <c r="BV629" s="324"/>
      <c r="BW629" s="325"/>
      <c r="BX629" s="324"/>
      <c r="BY629" s="325"/>
      <c r="BZ629" s="324"/>
      <c r="CA629" s="325"/>
      <c r="CB629" s="250" t="s">
        <v>263</v>
      </c>
      <c r="CC629" s="237" t="s">
        <v>780</v>
      </c>
      <c r="CQ629" s="240">
        <f>MAX(H629:AI629)</f>
        <v>0</v>
      </c>
      <c r="CT629" s="437">
        <f t="shared" si="3239"/>
        <v>0</v>
      </c>
      <c r="CU629" s="437">
        <f t="shared" si="3240"/>
        <v>0</v>
      </c>
      <c r="CV629" s="437">
        <f t="shared" si="3241"/>
        <v>0</v>
      </c>
      <c r="CW629" s="437">
        <f t="shared" si="3242"/>
        <v>0</v>
      </c>
      <c r="CX629" s="437">
        <f t="shared" si="3243"/>
        <v>0</v>
      </c>
      <c r="CY629" s="437">
        <f t="shared" si="3244"/>
        <v>0</v>
      </c>
      <c r="CZ629" s="437">
        <f t="shared" si="3245"/>
        <v>0</v>
      </c>
      <c r="DA629" s="437">
        <f t="shared" si="3246"/>
        <v>0</v>
      </c>
      <c r="DB629" s="437">
        <f t="shared" si="3247"/>
        <v>0</v>
      </c>
      <c r="DC629" s="437">
        <f t="shared" si="3248"/>
        <v>0</v>
      </c>
      <c r="DD629" s="437">
        <f t="shared" si="3249"/>
        <v>0</v>
      </c>
      <c r="DE629" s="437">
        <f t="shared" si="3250"/>
        <v>0</v>
      </c>
      <c r="DF629" s="437">
        <f t="shared" si="3251"/>
        <v>0</v>
      </c>
      <c r="DG629" s="496">
        <f t="shared" si="3252"/>
        <v>0</v>
      </c>
      <c r="DH629" s="496">
        <f t="shared" si="3253"/>
        <v>2</v>
      </c>
      <c r="DI629" s="496">
        <f t="shared" si="3254"/>
        <v>2</v>
      </c>
      <c r="DJ629" s="496">
        <f t="shared" si="3255"/>
        <v>2</v>
      </c>
      <c r="DK629" s="437">
        <f t="shared" si="3256"/>
        <v>2</v>
      </c>
      <c r="DL629" s="633"/>
      <c r="DM629" s="633"/>
      <c r="DO629" s="447" t="e">
        <f t="shared" si="2777"/>
        <v>#VALUE!</v>
      </c>
      <c r="DP629" s="447" t="e">
        <f t="shared" si="2778"/>
        <v>#VALUE!</v>
      </c>
      <c r="DQ629" s="447" t="e">
        <f t="shared" si="2779"/>
        <v>#VALUE!</v>
      </c>
      <c r="DR629" s="447" t="e">
        <f t="shared" si="2780"/>
        <v>#VALUE!</v>
      </c>
      <c r="DS629" s="447" t="e">
        <f t="shared" si="2781"/>
        <v>#VALUE!</v>
      </c>
      <c r="DT629" s="447" t="e">
        <f t="shared" si="2782"/>
        <v>#VALUE!</v>
      </c>
      <c r="DU629" s="447" t="e">
        <f t="shared" si="2783"/>
        <v>#VALUE!</v>
      </c>
      <c r="DV629" s="447" t="e">
        <f t="shared" si="2784"/>
        <v>#VALUE!</v>
      </c>
      <c r="DW629" s="447" t="e">
        <f t="shared" si="2785"/>
        <v>#VALUE!</v>
      </c>
      <c r="DX629" s="447" t="e">
        <f t="shared" si="2786"/>
        <v>#VALUE!</v>
      </c>
      <c r="DY629" s="447" t="e">
        <f t="shared" si="2787"/>
        <v>#REF!</v>
      </c>
      <c r="DZ629" s="447" t="e">
        <f t="shared" si="2788"/>
        <v>#VALUE!</v>
      </c>
      <c r="EA629" s="447" t="e">
        <f t="shared" si="2789"/>
        <v>#VALUE!</v>
      </c>
      <c r="EB629" s="447" t="e">
        <f t="shared" si="2790"/>
        <v>#VALUE!</v>
      </c>
      <c r="EC629" s="447" t="e">
        <f t="shared" si="2791"/>
        <v>#VALUE!</v>
      </c>
      <c r="ED629" s="447" t="e">
        <f t="shared" si="2792"/>
        <v>#VALUE!</v>
      </c>
      <c r="EE629" s="240" t="e">
        <f t="shared" si="2793"/>
        <v>#VALUE!</v>
      </c>
    </row>
    <row r="630" spans="1:135" ht="16.5">
      <c r="A630" s="51" t="s">
        <v>1232</v>
      </c>
      <c r="B630" s="216" t="s">
        <v>31</v>
      </c>
      <c r="D630" s="222" t="s">
        <v>781</v>
      </c>
      <c r="E630" s="216" t="s">
        <v>1043</v>
      </c>
      <c r="F630" s="216" t="s">
        <v>1228</v>
      </c>
      <c r="G630" s="411" t="s">
        <v>1589</v>
      </c>
      <c r="H630" s="241">
        <v>0</v>
      </c>
      <c r="I630" s="401" t="s">
        <v>1823</v>
      </c>
      <c r="J630" s="523">
        <v>0</v>
      </c>
      <c r="K630" s="524">
        <v>0</v>
      </c>
      <c r="L630" s="239">
        <v>0</v>
      </c>
      <c r="M630" s="401" t="s">
        <v>1823</v>
      </c>
      <c r="N630" s="523">
        <v>0</v>
      </c>
      <c r="O630" s="524">
        <v>0</v>
      </c>
      <c r="P630" s="239">
        <v>0</v>
      </c>
      <c r="Q630" s="259" t="s">
        <v>1823</v>
      </c>
      <c r="R630" s="225">
        <v>0</v>
      </c>
      <c r="S630" s="227">
        <v>0</v>
      </c>
      <c r="T630" s="225">
        <v>0</v>
      </c>
      <c r="U630" s="227">
        <v>0</v>
      </c>
      <c r="V630" s="241">
        <v>0</v>
      </c>
      <c r="W630" s="259" t="s">
        <v>1823</v>
      </c>
      <c r="X630" s="241">
        <v>0</v>
      </c>
      <c r="Y630" s="259" t="s">
        <v>1823</v>
      </c>
      <c r="Z630" s="225">
        <v>0</v>
      </c>
      <c r="AA630" s="227">
        <v>0</v>
      </c>
      <c r="AB630" s="441">
        <f>+AD630</f>
        <v>3</v>
      </c>
      <c r="AC630" s="444">
        <f>+AE630</f>
        <v>4</v>
      </c>
      <c r="AD630" s="225">
        <v>3</v>
      </c>
      <c r="AE630" s="227">
        <v>4</v>
      </c>
      <c r="AF630" s="560">
        <f>+AD630</f>
        <v>3</v>
      </c>
      <c r="AG630" s="564">
        <f>+AE630</f>
        <v>4</v>
      </c>
      <c r="AH630" s="560">
        <f>+AF630</f>
        <v>3</v>
      </c>
      <c r="AI630" s="564">
        <f>+AG630</f>
        <v>4</v>
      </c>
      <c r="AJ630" s="354"/>
      <c r="AK630" s="560">
        <f>+AH630</f>
        <v>3</v>
      </c>
      <c r="AL630" s="562">
        <f>+AI630</f>
        <v>4</v>
      </c>
      <c r="AM630" s="225">
        <v>1</v>
      </c>
      <c r="AN630" s="227">
        <v>6</v>
      </c>
      <c r="AO630" s="441">
        <f>+AM630</f>
        <v>1</v>
      </c>
      <c r="AP630" s="444">
        <f>+AN630</f>
        <v>6</v>
      </c>
      <c r="AQ630" s="441">
        <f>+AO630</f>
        <v>1</v>
      </c>
      <c r="AR630" s="444">
        <f>+AP630</f>
        <v>6</v>
      </c>
      <c r="AS630" s="337">
        <v>1</v>
      </c>
      <c r="AT630" s="338" t="s">
        <v>1172</v>
      </c>
      <c r="AU630" s="229">
        <v>0</v>
      </c>
      <c r="AV630" s="230">
        <v>0</v>
      </c>
      <c r="AW630" s="241">
        <f t="shared" ref="AW630:AW631" si="3262">+AY630</f>
        <v>0</v>
      </c>
      <c r="AX630" s="242" t="s">
        <v>1823</v>
      </c>
      <c r="AY630" s="241">
        <f t="shared" ref="AY630" si="3263">+AU630</f>
        <v>0</v>
      </c>
      <c r="AZ630" s="242" t="s">
        <v>1823</v>
      </c>
      <c r="BA630" s="241">
        <f t="shared" ref="BA630" si="3264">+AY630</f>
        <v>0</v>
      </c>
      <c r="BB630" s="242" t="s">
        <v>1823</v>
      </c>
      <c r="BC630" s="241">
        <f t="shared" ref="BC630" si="3265">+BA630</f>
        <v>0</v>
      </c>
      <c r="BD630" s="242" t="s">
        <v>1823</v>
      </c>
      <c r="BE630" s="241">
        <f t="shared" ref="BE630" si="3266">+BC630</f>
        <v>0</v>
      </c>
      <c r="BF630" s="242" t="s">
        <v>1823</v>
      </c>
      <c r="BG630" s="241">
        <f t="shared" si="3183"/>
        <v>0</v>
      </c>
      <c r="BH630" s="242" t="s">
        <v>1823</v>
      </c>
      <c r="BI630" s="229">
        <v>1</v>
      </c>
      <c r="BJ630" s="230">
        <v>0</v>
      </c>
      <c r="BK630" s="241">
        <f>+BM630</f>
        <v>3</v>
      </c>
      <c r="BL630" s="242" t="s">
        <v>1823</v>
      </c>
      <c r="BM630" s="1019">
        <v>3</v>
      </c>
      <c r="BN630" s="1019">
        <v>19</v>
      </c>
      <c r="BO630" s="356"/>
      <c r="BP630" s="324"/>
      <c r="BQ630" s="325"/>
      <c r="BR630" s="324"/>
      <c r="BS630" s="325"/>
      <c r="BT630" s="324"/>
      <c r="BU630" s="325"/>
      <c r="BV630" s="324"/>
      <c r="BW630" s="325"/>
      <c r="BX630" s="324"/>
      <c r="BY630" s="325"/>
      <c r="BZ630" s="324"/>
      <c r="CA630" s="325"/>
      <c r="CB630" s="236" t="s">
        <v>782</v>
      </c>
      <c r="CQ630" s="240">
        <f>MAX(H630:AI630)</f>
        <v>4</v>
      </c>
      <c r="CT630" s="437">
        <f t="shared" si="3239"/>
        <v>0</v>
      </c>
      <c r="CU630" s="437">
        <f t="shared" si="3240"/>
        <v>0</v>
      </c>
      <c r="CV630" s="437">
        <f t="shared" si="3241"/>
        <v>0</v>
      </c>
      <c r="CW630" s="437">
        <f t="shared" si="3242"/>
        <v>0</v>
      </c>
      <c r="CX630" s="437">
        <f t="shared" si="3243"/>
        <v>0</v>
      </c>
      <c r="CY630" s="437">
        <f t="shared" si="3244"/>
        <v>0</v>
      </c>
      <c r="CZ630" s="437">
        <f t="shared" si="3245"/>
        <v>0</v>
      </c>
      <c r="DA630" s="437">
        <f t="shared" si="3246"/>
        <v>0</v>
      </c>
      <c r="DB630" s="437">
        <f t="shared" si="3247"/>
        <v>0</v>
      </c>
      <c r="DC630" s="437">
        <f t="shared" si="3248"/>
        <v>0</v>
      </c>
      <c r="DD630" s="437">
        <f t="shared" si="3249"/>
        <v>7</v>
      </c>
      <c r="DE630" s="437">
        <f t="shared" si="3250"/>
        <v>7</v>
      </c>
      <c r="DF630" s="437">
        <f t="shared" si="3251"/>
        <v>7</v>
      </c>
      <c r="DG630" s="496">
        <f t="shared" si="3252"/>
        <v>7</v>
      </c>
      <c r="DH630" s="496">
        <f t="shared" si="3253"/>
        <v>7</v>
      </c>
      <c r="DI630" s="496">
        <f t="shared" si="3254"/>
        <v>7</v>
      </c>
      <c r="DJ630" s="496">
        <f t="shared" si="3255"/>
        <v>7</v>
      </c>
      <c r="DK630" s="437">
        <f t="shared" si="3256"/>
        <v>7</v>
      </c>
      <c r="DL630" s="633"/>
      <c r="DM630" s="633"/>
      <c r="DO630" s="447" t="e">
        <f t="shared" si="2777"/>
        <v>#VALUE!</v>
      </c>
      <c r="DP630" s="447" t="e">
        <f t="shared" si="2778"/>
        <v>#VALUE!</v>
      </c>
      <c r="DQ630" s="447" t="e">
        <f t="shared" si="2779"/>
        <v>#VALUE!</v>
      </c>
      <c r="DR630" s="447" t="e">
        <f t="shared" si="2780"/>
        <v>#VALUE!</v>
      </c>
      <c r="DS630" s="447" t="e">
        <f t="shared" si="2781"/>
        <v>#VALUE!</v>
      </c>
      <c r="DT630" s="447" t="e">
        <f t="shared" si="2782"/>
        <v>#VALUE!</v>
      </c>
      <c r="DU630" s="447" t="e">
        <f t="shared" si="2783"/>
        <v>#VALUE!</v>
      </c>
      <c r="DV630" s="447" t="e">
        <f t="shared" si="2784"/>
        <v>#VALUE!</v>
      </c>
      <c r="DW630" s="447" t="e">
        <f t="shared" si="2785"/>
        <v>#VALUE!</v>
      </c>
      <c r="DX630" s="447" t="e">
        <f t="shared" si="2786"/>
        <v>#VALUE!</v>
      </c>
      <c r="DY630" s="447" t="e">
        <f t="shared" si="2787"/>
        <v>#REF!</v>
      </c>
      <c r="DZ630" s="447" t="e">
        <f t="shared" si="2788"/>
        <v>#VALUE!</v>
      </c>
      <c r="EA630" s="447" t="e">
        <f t="shared" si="2789"/>
        <v>#VALUE!</v>
      </c>
      <c r="EB630" s="447" t="e">
        <f t="shared" si="2790"/>
        <v>#VALUE!</v>
      </c>
      <c r="EC630" s="447" t="e">
        <f t="shared" si="2791"/>
        <v>#VALUE!</v>
      </c>
      <c r="ED630" s="447" t="e">
        <f t="shared" si="2792"/>
        <v>#VALUE!</v>
      </c>
      <c r="EE630" s="240" t="e">
        <f t="shared" si="2793"/>
        <v>#VALUE!</v>
      </c>
    </row>
    <row r="631" spans="1:135" ht="16.5">
      <c r="A631" s="216" t="s">
        <v>1227</v>
      </c>
      <c r="B631" s="216" t="s">
        <v>31</v>
      </c>
      <c r="D631" s="222" t="s">
        <v>781</v>
      </c>
      <c r="E631" s="216" t="s">
        <v>1043</v>
      </c>
      <c r="F631" s="216" t="s">
        <v>1228</v>
      </c>
      <c r="G631" s="411" t="s">
        <v>1590</v>
      </c>
      <c r="H631" s="241">
        <v>0</v>
      </c>
      <c r="I631" s="401" t="s">
        <v>1823</v>
      </c>
      <c r="J631" s="523">
        <v>0</v>
      </c>
      <c r="K631" s="524">
        <v>0</v>
      </c>
      <c r="L631" s="239">
        <v>0</v>
      </c>
      <c r="M631" s="401" t="s">
        <v>1823</v>
      </c>
      <c r="N631" s="523">
        <v>0</v>
      </c>
      <c r="O631" s="524">
        <v>0</v>
      </c>
      <c r="P631" s="239">
        <v>0</v>
      </c>
      <c r="Q631" s="259" t="s">
        <v>1823</v>
      </c>
      <c r="R631" s="225">
        <v>0</v>
      </c>
      <c r="S631" s="227">
        <v>0</v>
      </c>
      <c r="T631" s="225">
        <v>0</v>
      </c>
      <c r="U631" s="227">
        <v>0</v>
      </c>
      <c r="V631" s="241">
        <v>0</v>
      </c>
      <c r="W631" s="259" t="s">
        <v>1823</v>
      </c>
      <c r="X631" s="241">
        <v>0</v>
      </c>
      <c r="Y631" s="259" t="s">
        <v>1823</v>
      </c>
      <c r="Z631" s="225">
        <v>0</v>
      </c>
      <c r="AA631" s="227">
        <v>0</v>
      </c>
      <c r="AB631" s="441">
        <f>+AD631</f>
        <v>1</v>
      </c>
      <c r="AC631" s="450" t="s">
        <v>1823</v>
      </c>
      <c r="AD631" s="226">
        <v>1</v>
      </c>
      <c r="AE631" s="227">
        <v>0</v>
      </c>
      <c r="AF631" s="560">
        <f>+AD631</f>
        <v>1</v>
      </c>
      <c r="AG631" s="566" t="s">
        <v>1823</v>
      </c>
      <c r="AH631" s="560">
        <f>+AF631</f>
        <v>1</v>
      </c>
      <c r="AI631" s="566" t="s">
        <v>1823</v>
      </c>
      <c r="AJ631" s="354"/>
      <c r="AK631" s="270"/>
      <c r="AL631" s="259" t="s">
        <v>1823</v>
      </c>
      <c r="AM631" s="229">
        <v>0</v>
      </c>
      <c r="AN631" s="230">
        <v>0</v>
      </c>
      <c r="AO631" s="239">
        <v>0</v>
      </c>
      <c r="AP631" s="259" t="s">
        <v>1823</v>
      </c>
      <c r="AQ631" s="241">
        <v>0</v>
      </c>
      <c r="AR631" s="259" t="s">
        <v>1823</v>
      </c>
      <c r="AS631" s="337">
        <v>0</v>
      </c>
      <c r="AT631" s="338">
        <v>0</v>
      </c>
      <c r="AU631" s="229">
        <v>0</v>
      </c>
      <c r="AV631" s="230">
        <v>0</v>
      </c>
      <c r="AW631" s="241">
        <f t="shared" si="3262"/>
        <v>0</v>
      </c>
      <c r="AX631" s="242" t="s">
        <v>1823</v>
      </c>
      <c r="AY631" s="241">
        <f t="shared" ref="AY631" si="3267">+AU631</f>
        <v>0</v>
      </c>
      <c r="AZ631" s="242" t="s">
        <v>1823</v>
      </c>
      <c r="BA631" s="241">
        <f t="shared" ref="BA631" si="3268">+AY631</f>
        <v>0</v>
      </c>
      <c r="BB631" s="242" t="s">
        <v>1823</v>
      </c>
      <c r="BC631" s="241">
        <f t="shared" ref="BC631" si="3269">+BA631</f>
        <v>0</v>
      </c>
      <c r="BD631" s="242" t="s">
        <v>1823</v>
      </c>
      <c r="BE631" s="241">
        <f t="shared" ref="BE631" si="3270">+BC631</f>
        <v>0</v>
      </c>
      <c r="BF631" s="242" t="s">
        <v>1823</v>
      </c>
      <c r="BG631" s="241">
        <f t="shared" si="3183"/>
        <v>0</v>
      </c>
      <c r="BH631" s="242" t="s">
        <v>1823</v>
      </c>
      <c r="BI631" s="229">
        <v>0</v>
      </c>
      <c r="BJ631" s="230">
        <v>0</v>
      </c>
      <c r="BK631" s="241">
        <f>+BI631</f>
        <v>0</v>
      </c>
      <c r="BL631" s="242" t="s">
        <v>1823</v>
      </c>
      <c r="BM631" s="229">
        <v>1</v>
      </c>
      <c r="BN631" s="229">
        <v>0</v>
      </c>
      <c r="BO631" s="356"/>
      <c r="BP631" s="324"/>
      <c r="BQ631" s="325"/>
      <c r="BR631" s="324"/>
      <c r="BS631" s="325"/>
      <c r="BT631" s="324"/>
      <c r="BU631" s="325"/>
      <c r="BV631" s="324">
        <v>3</v>
      </c>
      <c r="BW631" s="325"/>
      <c r="BX631" s="324">
        <v>2</v>
      </c>
      <c r="BY631" s="325"/>
      <c r="BZ631" s="324"/>
      <c r="CA631" s="325"/>
      <c r="CB631" s="236" t="s">
        <v>782</v>
      </c>
      <c r="CQ631" s="240">
        <f>MAX(H631:AI631)</f>
        <v>1</v>
      </c>
      <c r="CT631" s="437">
        <f t="shared" si="3239"/>
        <v>0</v>
      </c>
      <c r="CU631" s="437">
        <f t="shared" si="3240"/>
        <v>0</v>
      </c>
      <c r="CV631" s="437">
        <f t="shared" si="3241"/>
        <v>0</v>
      </c>
      <c r="CW631" s="437">
        <f t="shared" si="3242"/>
        <v>0</v>
      </c>
      <c r="CX631" s="437">
        <f t="shared" si="3243"/>
        <v>0</v>
      </c>
      <c r="CY631" s="437">
        <f t="shared" si="3244"/>
        <v>0</v>
      </c>
      <c r="CZ631" s="437">
        <f t="shared" si="3245"/>
        <v>0</v>
      </c>
      <c r="DA631" s="437">
        <f t="shared" si="3246"/>
        <v>0</v>
      </c>
      <c r="DB631" s="437">
        <f t="shared" si="3247"/>
        <v>0</v>
      </c>
      <c r="DC631" s="437">
        <f t="shared" si="3248"/>
        <v>0</v>
      </c>
      <c r="DD631" s="437">
        <f t="shared" si="3249"/>
        <v>1</v>
      </c>
      <c r="DE631" s="437">
        <f t="shared" si="3250"/>
        <v>1</v>
      </c>
      <c r="DF631" s="437">
        <f t="shared" si="3251"/>
        <v>1</v>
      </c>
      <c r="DG631" s="496">
        <f t="shared" si="3252"/>
        <v>1</v>
      </c>
      <c r="DH631" s="496">
        <f t="shared" si="3253"/>
        <v>0</v>
      </c>
      <c r="DI631" s="496">
        <f t="shared" si="3254"/>
        <v>0</v>
      </c>
      <c r="DJ631" s="496">
        <f t="shared" si="3255"/>
        <v>0</v>
      </c>
      <c r="DK631" s="437">
        <f t="shared" si="3256"/>
        <v>0</v>
      </c>
      <c r="DL631" s="633"/>
      <c r="DM631" s="633"/>
      <c r="DO631" s="447" t="e">
        <f t="shared" si="2777"/>
        <v>#VALUE!</v>
      </c>
      <c r="DP631" s="447" t="e">
        <f t="shared" si="2778"/>
        <v>#VALUE!</v>
      </c>
      <c r="DQ631" s="447" t="e">
        <f t="shared" si="2779"/>
        <v>#VALUE!</v>
      </c>
      <c r="DR631" s="447" t="e">
        <f t="shared" si="2780"/>
        <v>#VALUE!</v>
      </c>
      <c r="DS631" s="447" t="e">
        <f t="shared" si="2781"/>
        <v>#VALUE!</v>
      </c>
      <c r="DT631" s="447" t="e">
        <f t="shared" si="2782"/>
        <v>#VALUE!</v>
      </c>
      <c r="DU631" s="447" t="e">
        <f t="shared" si="2783"/>
        <v>#VALUE!</v>
      </c>
      <c r="DV631" s="447" t="e">
        <f t="shared" si="2784"/>
        <v>#VALUE!</v>
      </c>
      <c r="DW631" s="447" t="e">
        <f t="shared" si="2785"/>
        <v>#VALUE!</v>
      </c>
      <c r="DX631" s="447" t="e">
        <f t="shared" si="2786"/>
        <v>#VALUE!</v>
      </c>
      <c r="DY631" s="447" t="e">
        <f t="shared" si="2787"/>
        <v>#REF!</v>
      </c>
      <c r="DZ631" s="447" t="e">
        <f t="shared" si="2788"/>
        <v>#VALUE!</v>
      </c>
      <c r="EA631" s="447" t="e">
        <f t="shared" si="2789"/>
        <v>#VALUE!</v>
      </c>
      <c r="EB631" s="447" t="e">
        <f t="shared" si="2790"/>
        <v>#VALUE!</v>
      </c>
      <c r="EC631" s="447" t="e">
        <f t="shared" si="2791"/>
        <v>#VALUE!</v>
      </c>
      <c r="ED631" s="447" t="e">
        <f t="shared" si="2792"/>
        <v>#VALUE!</v>
      </c>
      <c r="EE631" s="240" t="e">
        <f t="shared" si="2793"/>
        <v>#VALUE!</v>
      </c>
    </row>
    <row r="632" spans="1:135" ht="16.5">
      <c r="A632" s="216" t="s">
        <v>1227</v>
      </c>
      <c r="B632" s="216" t="s">
        <v>31</v>
      </c>
      <c r="D632" s="222" t="s">
        <v>781</v>
      </c>
      <c r="E632" s="216" t="s">
        <v>1043</v>
      </c>
      <c r="F632" s="216" t="s">
        <v>1228</v>
      </c>
      <c r="G632" s="411" t="s">
        <v>1591</v>
      </c>
      <c r="H632" s="241">
        <v>0</v>
      </c>
      <c r="I632" s="401" t="s">
        <v>1823</v>
      </c>
      <c r="J632" s="523">
        <v>0</v>
      </c>
      <c r="K632" s="524">
        <v>0</v>
      </c>
      <c r="L632" s="239">
        <v>0</v>
      </c>
      <c r="M632" s="401" t="s">
        <v>1823</v>
      </c>
      <c r="N632" s="523">
        <v>0</v>
      </c>
      <c r="O632" s="524">
        <v>0</v>
      </c>
      <c r="P632" s="239">
        <v>0</v>
      </c>
      <c r="Q632" s="259" t="s">
        <v>1823</v>
      </c>
      <c r="R632" s="225">
        <v>0</v>
      </c>
      <c r="S632" s="227">
        <v>0</v>
      </c>
      <c r="T632" s="225">
        <v>0</v>
      </c>
      <c r="U632" s="227">
        <v>0</v>
      </c>
      <c r="V632" s="241">
        <v>0</v>
      </c>
      <c r="W632" s="259" t="s">
        <v>1823</v>
      </c>
      <c r="X632" s="241">
        <v>0</v>
      </c>
      <c r="Y632" s="259" t="s">
        <v>1823</v>
      </c>
      <c r="Z632" s="225">
        <v>0</v>
      </c>
      <c r="AA632" s="227">
        <v>0</v>
      </c>
      <c r="AB632" s="241">
        <v>0</v>
      </c>
      <c r="AC632" s="259" t="s">
        <v>1823</v>
      </c>
      <c r="AD632" s="226">
        <v>0</v>
      </c>
      <c r="AE632" s="227">
        <v>0</v>
      </c>
      <c r="AF632" s="241">
        <v>0</v>
      </c>
      <c r="AG632" s="259" t="s">
        <v>1823</v>
      </c>
      <c r="AH632" s="241">
        <v>0</v>
      </c>
      <c r="AI632" s="259" t="s">
        <v>1823</v>
      </c>
      <c r="AJ632" s="354"/>
      <c r="AK632" s="270"/>
      <c r="AL632" s="259" t="s">
        <v>1823</v>
      </c>
      <c r="AM632" s="229">
        <v>0</v>
      </c>
      <c r="AN632" s="230">
        <v>0</v>
      </c>
      <c r="AO632" s="239">
        <v>0</v>
      </c>
      <c r="AP632" s="259" t="s">
        <v>1823</v>
      </c>
      <c r="AQ632" s="241">
        <v>0</v>
      </c>
      <c r="AR632" s="259" t="s">
        <v>1823</v>
      </c>
      <c r="AS632" s="337">
        <v>0</v>
      </c>
      <c r="AT632" s="338">
        <v>0</v>
      </c>
      <c r="AU632" s="229">
        <v>0</v>
      </c>
      <c r="AV632" s="230">
        <v>0</v>
      </c>
      <c r="AW632" s="241">
        <f t="shared" ref="AW632" si="3271">+AY632</f>
        <v>0</v>
      </c>
      <c r="AX632" s="242" t="s">
        <v>1823</v>
      </c>
      <c r="AY632" s="241">
        <f t="shared" ref="AY632" si="3272">+AU632</f>
        <v>0</v>
      </c>
      <c r="AZ632" s="242" t="s">
        <v>1823</v>
      </c>
      <c r="BA632" s="241">
        <f t="shared" ref="BA632" si="3273">+AY632</f>
        <v>0</v>
      </c>
      <c r="BB632" s="242" t="s">
        <v>1823</v>
      </c>
      <c r="BC632" s="241">
        <f t="shared" ref="BC632" si="3274">+BA632</f>
        <v>0</v>
      </c>
      <c r="BD632" s="242" t="s">
        <v>1823</v>
      </c>
      <c r="BE632" s="241">
        <f t="shared" ref="BE632" si="3275">+BC632</f>
        <v>0</v>
      </c>
      <c r="BF632" s="242" t="s">
        <v>1823</v>
      </c>
      <c r="BG632" s="241">
        <f t="shared" si="3183"/>
        <v>0</v>
      </c>
      <c r="BH632" s="242" t="s">
        <v>1823</v>
      </c>
      <c r="BI632" s="229">
        <v>0</v>
      </c>
      <c r="BJ632" s="230">
        <v>0</v>
      </c>
      <c r="BK632" s="241">
        <f>+BI632</f>
        <v>0</v>
      </c>
      <c r="BL632" s="242" t="s">
        <v>1823</v>
      </c>
      <c r="BM632" s="229">
        <v>0</v>
      </c>
      <c r="BN632" s="229">
        <v>0</v>
      </c>
      <c r="BO632" s="356"/>
      <c r="BP632" s="324"/>
      <c r="BQ632" s="325"/>
      <c r="BR632" s="324"/>
      <c r="BS632" s="325"/>
      <c r="BT632" s="324"/>
      <c r="BU632" s="325"/>
      <c r="BV632" s="324">
        <v>40</v>
      </c>
      <c r="BW632" s="325"/>
      <c r="BX632" s="324">
        <v>11</v>
      </c>
      <c r="BY632" s="325">
        <v>30</v>
      </c>
      <c r="BZ632" s="324"/>
      <c r="CA632" s="325"/>
      <c r="CB632" s="236" t="s">
        <v>782</v>
      </c>
      <c r="CQ632" s="240">
        <f>MAX(H632:AI632)</f>
        <v>0</v>
      </c>
      <c r="CT632" s="437">
        <f t="shared" si="3239"/>
        <v>0</v>
      </c>
      <c r="CU632" s="437">
        <f t="shared" si="3240"/>
        <v>0</v>
      </c>
      <c r="CV632" s="437">
        <f t="shared" si="3241"/>
        <v>0</v>
      </c>
      <c r="CW632" s="437">
        <f t="shared" si="3242"/>
        <v>0</v>
      </c>
      <c r="CX632" s="437">
        <f t="shared" si="3243"/>
        <v>0</v>
      </c>
      <c r="CY632" s="437">
        <f t="shared" si="3244"/>
        <v>0</v>
      </c>
      <c r="CZ632" s="437">
        <f t="shared" si="3245"/>
        <v>0</v>
      </c>
      <c r="DA632" s="437">
        <f t="shared" si="3246"/>
        <v>0</v>
      </c>
      <c r="DB632" s="437">
        <f t="shared" si="3247"/>
        <v>0</v>
      </c>
      <c r="DC632" s="437">
        <f t="shared" si="3248"/>
        <v>0</v>
      </c>
      <c r="DD632" s="437">
        <f t="shared" si="3249"/>
        <v>0</v>
      </c>
      <c r="DE632" s="437">
        <f t="shared" si="3250"/>
        <v>0</v>
      </c>
      <c r="DF632" s="437">
        <f t="shared" si="3251"/>
        <v>0</v>
      </c>
      <c r="DG632" s="496">
        <f t="shared" si="3252"/>
        <v>0</v>
      </c>
      <c r="DH632" s="496">
        <f t="shared" si="3253"/>
        <v>0</v>
      </c>
      <c r="DI632" s="496">
        <f t="shared" si="3254"/>
        <v>0</v>
      </c>
      <c r="DJ632" s="496">
        <f t="shared" si="3255"/>
        <v>0</v>
      </c>
      <c r="DK632" s="437">
        <f t="shared" si="3256"/>
        <v>0</v>
      </c>
      <c r="DL632" s="633"/>
      <c r="DM632" s="633"/>
      <c r="DO632" s="447" t="e">
        <f t="shared" si="2777"/>
        <v>#VALUE!</v>
      </c>
      <c r="DP632" s="447" t="e">
        <f t="shared" si="2778"/>
        <v>#VALUE!</v>
      </c>
      <c r="DQ632" s="447" t="e">
        <f t="shared" si="2779"/>
        <v>#VALUE!</v>
      </c>
      <c r="DR632" s="447" t="e">
        <f t="shared" si="2780"/>
        <v>#VALUE!</v>
      </c>
      <c r="DS632" s="447" t="e">
        <f t="shared" si="2781"/>
        <v>#VALUE!</v>
      </c>
      <c r="DT632" s="447" t="e">
        <f t="shared" si="2782"/>
        <v>#VALUE!</v>
      </c>
      <c r="DU632" s="447" t="e">
        <f t="shared" si="2783"/>
        <v>#VALUE!</v>
      </c>
      <c r="DV632" s="447" t="e">
        <f t="shared" si="2784"/>
        <v>#VALUE!</v>
      </c>
      <c r="DW632" s="447" t="e">
        <f t="shared" si="2785"/>
        <v>#VALUE!</v>
      </c>
      <c r="DX632" s="447" t="e">
        <f t="shared" si="2786"/>
        <v>#VALUE!</v>
      </c>
      <c r="DY632" s="447" t="e">
        <f t="shared" si="2787"/>
        <v>#REF!</v>
      </c>
      <c r="DZ632" s="447" t="e">
        <f t="shared" si="2788"/>
        <v>#VALUE!</v>
      </c>
      <c r="EA632" s="447" t="e">
        <f t="shared" si="2789"/>
        <v>#VALUE!</v>
      </c>
      <c r="EB632" s="447" t="e">
        <f t="shared" si="2790"/>
        <v>#VALUE!</v>
      </c>
      <c r="EC632" s="447" t="e">
        <f t="shared" si="2791"/>
        <v>#VALUE!</v>
      </c>
      <c r="ED632" s="447" t="e">
        <f t="shared" si="2792"/>
        <v>#VALUE!</v>
      </c>
      <c r="EE632" s="240" t="e">
        <f t="shared" si="2793"/>
        <v>#VALUE!</v>
      </c>
    </row>
    <row r="633" spans="1:135" ht="16.5">
      <c r="A633" s="51" t="s">
        <v>1227</v>
      </c>
      <c r="B633" s="216" t="s">
        <v>31</v>
      </c>
      <c r="D633" s="222" t="s">
        <v>933</v>
      </c>
      <c r="E633" s="216" t="s">
        <v>1042</v>
      </c>
      <c r="F633" s="216" t="s">
        <v>1106</v>
      </c>
      <c r="G633" s="411" t="s">
        <v>1687</v>
      </c>
      <c r="H633" s="420">
        <f t="shared" ref="H633:H638" si="3276">+J633</f>
        <v>0</v>
      </c>
      <c r="I633" s="421" t="s">
        <v>1823</v>
      </c>
      <c r="J633" s="527">
        <v>0</v>
      </c>
      <c r="K633" s="528">
        <v>0</v>
      </c>
      <c r="L633" s="10">
        <v>0</v>
      </c>
      <c r="M633" s="10">
        <v>0</v>
      </c>
      <c r="N633" s="527">
        <v>0</v>
      </c>
      <c r="O633" s="528">
        <v>0</v>
      </c>
      <c r="P633" s="420">
        <f t="shared" ref="P633:P639" si="3277">+R633</f>
        <v>0</v>
      </c>
      <c r="Q633" s="169" t="s">
        <v>1823</v>
      </c>
      <c r="R633" s="3">
        <v>0</v>
      </c>
      <c r="S633" s="4">
        <v>0</v>
      </c>
      <c r="T633" s="420">
        <f t="shared" ref="T633:T637" si="3278">+V633</f>
        <v>0</v>
      </c>
      <c r="U633" s="169" t="s">
        <v>1823</v>
      </c>
      <c r="V633" s="3">
        <v>0</v>
      </c>
      <c r="W633" s="4">
        <v>0</v>
      </c>
      <c r="X633" s="3">
        <v>0</v>
      </c>
      <c r="Y633" s="4">
        <v>0</v>
      </c>
      <c r="Z633" s="420">
        <f t="shared" ref="Z633:Z640" si="3279">+AB633</f>
        <v>0</v>
      </c>
      <c r="AA633" s="421" t="s">
        <v>1823</v>
      </c>
      <c r="AB633" s="225">
        <v>0</v>
      </c>
      <c r="AC633" s="227">
        <v>0</v>
      </c>
      <c r="AD633" s="225">
        <v>0</v>
      </c>
      <c r="AE633" s="227">
        <v>0</v>
      </c>
      <c r="AF633" s="420">
        <f t="shared" ref="AF633:AF640" si="3280">+AH633</f>
        <v>0</v>
      </c>
      <c r="AG633" s="422" t="s">
        <v>1823</v>
      </c>
      <c r="AH633" s="225">
        <v>0</v>
      </c>
      <c r="AI633" s="227">
        <v>0</v>
      </c>
      <c r="AJ633" s="354"/>
      <c r="AK633" s="270"/>
      <c r="AL633" s="169" t="s">
        <v>1823</v>
      </c>
      <c r="AM633" s="225">
        <v>0</v>
      </c>
      <c r="AN633" s="227">
        <v>1</v>
      </c>
      <c r="AO633" s="239">
        <v>0</v>
      </c>
      <c r="AP633" s="259" t="s">
        <v>1823</v>
      </c>
      <c r="AQ633" s="241">
        <v>0</v>
      </c>
      <c r="AR633" s="259" t="s">
        <v>1823</v>
      </c>
      <c r="AS633" s="337">
        <v>0</v>
      </c>
      <c r="AT633" s="338">
        <v>0</v>
      </c>
      <c r="AU633" s="229">
        <v>0</v>
      </c>
      <c r="AV633" s="230">
        <v>0</v>
      </c>
      <c r="AW633" s="241">
        <f t="shared" ref="AW633" si="3281">+AS633</f>
        <v>0</v>
      </c>
      <c r="AX633" s="242" t="s">
        <v>1823</v>
      </c>
      <c r="AY633" s="241">
        <f t="shared" ref="AY633" si="3282">+AU633</f>
        <v>0</v>
      </c>
      <c r="AZ633" s="242" t="s">
        <v>1823</v>
      </c>
      <c r="BA633" s="241">
        <f t="shared" ref="BA633" si="3283">+AW633</f>
        <v>0</v>
      </c>
      <c r="BB633" s="242" t="s">
        <v>1823</v>
      </c>
      <c r="BC633" s="241">
        <f t="shared" ref="BC633" si="3284">+AY633</f>
        <v>0</v>
      </c>
      <c r="BD633" s="242" t="s">
        <v>1823</v>
      </c>
      <c r="BE633" s="241">
        <f t="shared" ref="BE633" si="3285">+BA633</f>
        <v>0</v>
      </c>
      <c r="BF633" s="242" t="s">
        <v>1823</v>
      </c>
      <c r="BG633" s="241">
        <f t="shared" ref="BG633" si="3286">+BC633</f>
        <v>0</v>
      </c>
      <c r="BH633" s="242" t="s">
        <v>1823</v>
      </c>
      <c r="BI633" s="241">
        <f t="shared" ref="BI633" si="3287">+BE633</f>
        <v>0</v>
      </c>
      <c r="BJ633" s="242" t="s">
        <v>1823</v>
      </c>
      <c r="BK633" s="241">
        <f t="shared" ref="BK633" si="3288">+BG633</f>
        <v>0</v>
      </c>
      <c r="BL633" s="242" t="s">
        <v>1823</v>
      </c>
      <c r="BM633" s="229">
        <v>0</v>
      </c>
      <c r="BN633" s="229">
        <v>0</v>
      </c>
      <c r="BO633" s="356"/>
      <c r="BP633" s="324"/>
      <c r="BQ633" s="325"/>
      <c r="BR633" s="324"/>
      <c r="BS633" s="325"/>
      <c r="BT633" s="324"/>
      <c r="BU633" s="325"/>
      <c r="BV633" s="324"/>
      <c r="BW633" s="325"/>
      <c r="BX633" s="324"/>
      <c r="BY633" s="325"/>
      <c r="BZ633" s="324"/>
      <c r="CA633" s="325"/>
      <c r="CB633" s="334" t="s">
        <v>712</v>
      </c>
      <c r="CT633" s="437">
        <f t="shared" si="3239"/>
        <v>0</v>
      </c>
      <c r="CU633" s="437">
        <f t="shared" si="3240"/>
        <v>0</v>
      </c>
      <c r="CV633" s="437">
        <f t="shared" si="3241"/>
        <v>0</v>
      </c>
      <c r="CW633" s="437">
        <f t="shared" si="3242"/>
        <v>0</v>
      </c>
      <c r="CX633" s="437">
        <f t="shared" si="3243"/>
        <v>0</v>
      </c>
      <c r="CY633" s="437">
        <f t="shared" si="3244"/>
        <v>0</v>
      </c>
      <c r="CZ633" s="437">
        <f t="shared" si="3245"/>
        <v>0</v>
      </c>
      <c r="DA633" s="437">
        <f t="shared" si="3246"/>
        <v>0</v>
      </c>
      <c r="DB633" s="437">
        <f t="shared" si="3247"/>
        <v>0</v>
      </c>
      <c r="DC633" s="437">
        <f t="shared" si="3248"/>
        <v>0</v>
      </c>
      <c r="DD633" s="437">
        <f t="shared" si="3249"/>
        <v>0</v>
      </c>
      <c r="DE633" s="437">
        <f t="shared" si="3250"/>
        <v>0</v>
      </c>
      <c r="DF633" s="437">
        <f t="shared" si="3251"/>
        <v>0</v>
      </c>
      <c r="DG633" s="496">
        <f t="shared" si="3252"/>
        <v>0</v>
      </c>
      <c r="DH633" s="496">
        <f t="shared" si="3253"/>
        <v>0</v>
      </c>
      <c r="DI633" s="496">
        <f t="shared" si="3254"/>
        <v>1</v>
      </c>
      <c r="DJ633" s="496">
        <f t="shared" si="3255"/>
        <v>0</v>
      </c>
      <c r="DK633" s="437">
        <f t="shared" si="3256"/>
        <v>0</v>
      </c>
      <c r="DL633" s="633"/>
      <c r="DM633" s="633"/>
      <c r="DO633" s="447" t="e">
        <f t="shared" si="2777"/>
        <v>#VALUE!</v>
      </c>
      <c r="DP633" s="447" t="e">
        <f t="shared" si="2778"/>
        <v>#VALUE!</v>
      </c>
      <c r="DQ633" s="447" t="e">
        <f t="shared" si="2779"/>
        <v>#VALUE!</v>
      </c>
      <c r="DR633" s="447" t="e">
        <f t="shared" si="2780"/>
        <v>#VALUE!</v>
      </c>
      <c r="DS633" s="447" t="e">
        <f t="shared" si="2781"/>
        <v>#VALUE!</v>
      </c>
      <c r="DT633" s="447" t="e">
        <f t="shared" si="2782"/>
        <v>#VALUE!</v>
      </c>
      <c r="DU633" s="447" t="e">
        <f t="shared" si="2783"/>
        <v>#VALUE!</v>
      </c>
      <c r="DV633" s="447" t="e">
        <f t="shared" si="2784"/>
        <v>#VALUE!</v>
      </c>
      <c r="DW633" s="447" t="e">
        <f t="shared" si="2785"/>
        <v>#VALUE!</v>
      </c>
      <c r="DX633" s="447" t="e">
        <f t="shared" si="2786"/>
        <v>#VALUE!</v>
      </c>
      <c r="DY633" s="447" t="e">
        <f t="shared" si="2787"/>
        <v>#REF!</v>
      </c>
      <c r="DZ633" s="447" t="e">
        <f t="shared" si="2788"/>
        <v>#VALUE!</v>
      </c>
      <c r="EA633" s="447" t="e">
        <f t="shared" si="2789"/>
        <v>#VALUE!</v>
      </c>
      <c r="EB633" s="447" t="e">
        <f t="shared" si="2790"/>
        <v>#VALUE!</v>
      </c>
      <c r="EC633" s="447" t="e">
        <f t="shared" si="2791"/>
        <v>#VALUE!</v>
      </c>
      <c r="ED633" s="447" t="e">
        <f t="shared" si="2792"/>
        <v>#VALUE!</v>
      </c>
      <c r="EE633" s="240" t="e">
        <f t="shared" si="2793"/>
        <v>#VALUE!</v>
      </c>
    </row>
    <row r="634" spans="1:135" ht="16.5">
      <c r="A634" s="51" t="s">
        <v>1227</v>
      </c>
      <c r="B634" s="216" t="s">
        <v>31</v>
      </c>
      <c r="D634" s="222" t="s">
        <v>933</v>
      </c>
      <c r="E634" s="216" t="s">
        <v>1042</v>
      </c>
      <c r="F634" s="216" t="s">
        <v>1106</v>
      </c>
      <c r="G634" s="411" t="s">
        <v>1688</v>
      </c>
      <c r="H634" s="420">
        <f t="shared" si="3276"/>
        <v>0</v>
      </c>
      <c r="I634" s="421" t="s">
        <v>1823</v>
      </c>
      <c r="J634" s="527">
        <v>0</v>
      </c>
      <c r="K634" s="528">
        <v>0</v>
      </c>
      <c r="L634" s="10">
        <v>0</v>
      </c>
      <c r="M634" s="10">
        <v>0</v>
      </c>
      <c r="N634" s="527">
        <v>0</v>
      </c>
      <c r="O634" s="528">
        <v>0</v>
      </c>
      <c r="P634" s="420">
        <f t="shared" si="3277"/>
        <v>0</v>
      </c>
      <c r="Q634" s="169" t="s">
        <v>1823</v>
      </c>
      <c r="R634" s="3">
        <v>0</v>
      </c>
      <c r="S634" s="4">
        <v>0</v>
      </c>
      <c r="T634" s="420">
        <f t="shared" si="3278"/>
        <v>0</v>
      </c>
      <c r="U634" s="169" t="s">
        <v>1823</v>
      </c>
      <c r="V634" s="3">
        <v>0</v>
      </c>
      <c r="W634" s="4">
        <v>0</v>
      </c>
      <c r="X634" s="3">
        <v>0</v>
      </c>
      <c r="Y634" s="4">
        <v>0</v>
      </c>
      <c r="Z634" s="420">
        <f t="shared" si="3279"/>
        <v>0</v>
      </c>
      <c r="AA634" s="421" t="s">
        <v>1823</v>
      </c>
      <c r="AB634" s="225">
        <v>0</v>
      </c>
      <c r="AC634" s="227">
        <v>0</v>
      </c>
      <c r="AD634" s="225">
        <v>0</v>
      </c>
      <c r="AE634" s="227">
        <v>0</v>
      </c>
      <c r="AF634" s="420">
        <f t="shared" si="3280"/>
        <v>0</v>
      </c>
      <c r="AG634" s="422" t="s">
        <v>1823</v>
      </c>
      <c r="AH634" s="225">
        <v>0</v>
      </c>
      <c r="AI634" s="227">
        <v>0</v>
      </c>
      <c r="AJ634" s="354"/>
      <c r="AK634" s="270"/>
      <c r="AL634" s="169" t="s">
        <v>1823</v>
      </c>
      <c r="AM634" s="225">
        <v>0</v>
      </c>
      <c r="AN634" s="227">
        <v>1</v>
      </c>
      <c r="AO634" s="239">
        <v>0</v>
      </c>
      <c r="AP634" s="259" t="s">
        <v>1823</v>
      </c>
      <c r="AQ634" s="241">
        <v>0</v>
      </c>
      <c r="AR634" s="259" t="s">
        <v>1823</v>
      </c>
      <c r="AS634" s="337">
        <v>0</v>
      </c>
      <c r="AT634" s="338">
        <v>0</v>
      </c>
      <c r="AU634" s="229">
        <v>0</v>
      </c>
      <c r="AV634" s="230">
        <v>0</v>
      </c>
      <c r="AW634" s="241">
        <f t="shared" ref="AW634:AW635" si="3289">+AS634</f>
        <v>0</v>
      </c>
      <c r="AX634" s="242" t="s">
        <v>1823</v>
      </c>
      <c r="AY634" s="241">
        <f t="shared" ref="AY634:AY635" si="3290">+AU634</f>
        <v>0</v>
      </c>
      <c r="AZ634" s="242" t="s">
        <v>1823</v>
      </c>
      <c r="BA634" s="241">
        <f t="shared" ref="BA634:BA635" si="3291">+AW634</f>
        <v>0</v>
      </c>
      <c r="BB634" s="242" t="s">
        <v>1823</v>
      </c>
      <c r="BC634" s="241">
        <f t="shared" ref="BC634:BC635" si="3292">+AY634</f>
        <v>0</v>
      </c>
      <c r="BD634" s="242" t="s">
        <v>1823</v>
      </c>
      <c r="BE634" s="241">
        <f t="shared" ref="BE634:BE635" si="3293">+BA634</f>
        <v>0</v>
      </c>
      <c r="BF634" s="242" t="s">
        <v>1823</v>
      </c>
      <c r="BG634" s="241">
        <f t="shared" ref="BG634:BG635" si="3294">+BC634</f>
        <v>0</v>
      </c>
      <c r="BH634" s="242" t="s">
        <v>1823</v>
      </c>
      <c r="BI634" s="229">
        <v>0</v>
      </c>
      <c r="BJ634" s="230">
        <v>0</v>
      </c>
      <c r="BK634" s="241">
        <f t="shared" ref="BK634" si="3295">+BG634</f>
        <v>0</v>
      </c>
      <c r="BL634" s="242" t="s">
        <v>1823</v>
      </c>
      <c r="BM634" s="229">
        <v>0</v>
      </c>
      <c r="BN634" s="229">
        <v>0</v>
      </c>
      <c r="BO634" s="356"/>
      <c r="BP634" s="324"/>
      <c r="BQ634" s="325"/>
      <c r="BR634" s="324"/>
      <c r="BS634" s="325"/>
      <c r="BT634" s="324"/>
      <c r="BU634" s="325"/>
      <c r="BV634" s="324"/>
      <c r="BW634" s="325"/>
      <c r="BX634" s="324"/>
      <c r="BY634" s="325"/>
      <c r="BZ634" s="324"/>
      <c r="CA634" s="325"/>
      <c r="CB634" s="334" t="s">
        <v>712</v>
      </c>
      <c r="CT634" s="437">
        <f t="shared" si="3239"/>
        <v>0</v>
      </c>
      <c r="CU634" s="437">
        <f t="shared" si="3240"/>
        <v>0</v>
      </c>
      <c r="CV634" s="437">
        <f t="shared" si="3241"/>
        <v>0</v>
      </c>
      <c r="CW634" s="437">
        <f t="shared" si="3242"/>
        <v>0</v>
      </c>
      <c r="CX634" s="437">
        <f t="shared" si="3243"/>
        <v>0</v>
      </c>
      <c r="CY634" s="437">
        <f t="shared" si="3244"/>
        <v>0</v>
      </c>
      <c r="CZ634" s="437">
        <f t="shared" si="3245"/>
        <v>0</v>
      </c>
      <c r="DA634" s="437">
        <f t="shared" si="3246"/>
        <v>0</v>
      </c>
      <c r="DB634" s="437">
        <f t="shared" si="3247"/>
        <v>0</v>
      </c>
      <c r="DC634" s="437">
        <f t="shared" si="3248"/>
        <v>0</v>
      </c>
      <c r="DD634" s="437">
        <f t="shared" si="3249"/>
        <v>0</v>
      </c>
      <c r="DE634" s="437">
        <f t="shared" si="3250"/>
        <v>0</v>
      </c>
      <c r="DF634" s="437">
        <f t="shared" si="3251"/>
        <v>0</v>
      </c>
      <c r="DG634" s="496">
        <f t="shared" si="3252"/>
        <v>0</v>
      </c>
      <c r="DH634" s="496">
        <f t="shared" si="3253"/>
        <v>0</v>
      </c>
      <c r="DI634" s="496">
        <f t="shared" si="3254"/>
        <v>1</v>
      </c>
      <c r="DJ634" s="496">
        <f t="shared" si="3255"/>
        <v>0</v>
      </c>
      <c r="DK634" s="437">
        <f t="shared" si="3256"/>
        <v>0</v>
      </c>
      <c r="DL634" s="633"/>
      <c r="DM634" s="633"/>
      <c r="DO634" s="447" t="e">
        <f t="shared" si="2777"/>
        <v>#VALUE!</v>
      </c>
      <c r="DP634" s="447" t="e">
        <f t="shared" si="2778"/>
        <v>#VALUE!</v>
      </c>
      <c r="DQ634" s="447" t="e">
        <f t="shared" si="2779"/>
        <v>#VALUE!</v>
      </c>
      <c r="DR634" s="447" t="e">
        <f t="shared" si="2780"/>
        <v>#VALUE!</v>
      </c>
      <c r="DS634" s="447" t="e">
        <f t="shared" si="2781"/>
        <v>#VALUE!</v>
      </c>
      <c r="DT634" s="447" t="e">
        <f t="shared" si="2782"/>
        <v>#VALUE!</v>
      </c>
      <c r="DU634" s="447" t="e">
        <f t="shared" si="2783"/>
        <v>#VALUE!</v>
      </c>
      <c r="DV634" s="447" t="e">
        <f t="shared" si="2784"/>
        <v>#VALUE!</v>
      </c>
      <c r="DW634" s="447" t="e">
        <f t="shared" si="2785"/>
        <v>#VALUE!</v>
      </c>
      <c r="DX634" s="447" t="e">
        <f t="shared" si="2786"/>
        <v>#VALUE!</v>
      </c>
      <c r="DY634" s="447" t="e">
        <f t="shared" si="2787"/>
        <v>#REF!</v>
      </c>
      <c r="DZ634" s="447" t="e">
        <f t="shared" si="2788"/>
        <v>#VALUE!</v>
      </c>
      <c r="EA634" s="447" t="e">
        <f t="shared" si="2789"/>
        <v>#VALUE!</v>
      </c>
      <c r="EB634" s="447" t="e">
        <f t="shared" si="2790"/>
        <v>#VALUE!</v>
      </c>
      <c r="EC634" s="447" t="e">
        <f t="shared" si="2791"/>
        <v>#VALUE!</v>
      </c>
      <c r="ED634" s="447" t="e">
        <f t="shared" si="2792"/>
        <v>#VALUE!</v>
      </c>
      <c r="EE634" s="240" t="e">
        <f t="shared" si="2793"/>
        <v>#VALUE!</v>
      </c>
    </row>
    <row r="635" spans="1:135" ht="16.5">
      <c r="A635" s="51" t="s">
        <v>1227</v>
      </c>
      <c r="B635" s="216" t="s">
        <v>31</v>
      </c>
      <c r="D635" s="222" t="s">
        <v>157</v>
      </c>
      <c r="E635" s="216" t="s">
        <v>1042</v>
      </c>
      <c r="F635" s="216" t="s">
        <v>1106</v>
      </c>
      <c r="G635" s="411" t="s">
        <v>158</v>
      </c>
      <c r="H635" s="239">
        <f t="shared" si="3276"/>
        <v>1</v>
      </c>
      <c r="I635" s="22">
        <f>+K635</f>
        <v>3</v>
      </c>
      <c r="J635" s="527">
        <v>1</v>
      </c>
      <c r="K635" s="528">
        <v>3</v>
      </c>
      <c r="L635" s="10">
        <v>1</v>
      </c>
      <c r="M635" s="10">
        <v>1</v>
      </c>
      <c r="N635" s="527">
        <v>1</v>
      </c>
      <c r="O635" s="528">
        <v>0</v>
      </c>
      <c r="P635" s="727">
        <f>+N635</f>
        <v>1</v>
      </c>
      <c r="Q635" s="639" t="s">
        <v>1823</v>
      </c>
      <c r="R635" s="3">
        <v>0</v>
      </c>
      <c r="S635" s="4">
        <v>0</v>
      </c>
      <c r="T635" s="420">
        <f t="shared" si="3278"/>
        <v>0</v>
      </c>
      <c r="U635" s="169" t="s">
        <v>1823</v>
      </c>
      <c r="V635" s="3">
        <v>0</v>
      </c>
      <c r="W635" s="4">
        <v>0</v>
      </c>
      <c r="X635" s="3">
        <v>0</v>
      </c>
      <c r="Y635" s="4">
        <v>0</v>
      </c>
      <c r="Z635" s="420">
        <f t="shared" si="3279"/>
        <v>0</v>
      </c>
      <c r="AA635" s="421" t="s">
        <v>1823</v>
      </c>
      <c r="AB635" s="225">
        <v>0</v>
      </c>
      <c r="AC635" s="227">
        <v>0</v>
      </c>
      <c r="AD635" s="225">
        <v>0</v>
      </c>
      <c r="AE635" s="227">
        <v>0</v>
      </c>
      <c r="AF635" s="420">
        <f t="shared" si="3280"/>
        <v>0</v>
      </c>
      <c r="AG635" s="422" t="s">
        <v>1823</v>
      </c>
      <c r="AH635" s="225">
        <v>0</v>
      </c>
      <c r="AI635" s="227">
        <v>0</v>
      </c>
      <c r="AJ635" s="354"/>
      <c r="AK635" s="270"/>
      <c r="AL635" s="169" t="s">
        <v>1823</v>
      </c>
      <c r="AM635" s="225">
        <v>0</v>
      </c>
      <c r="AN635" s="227">
        <v>0</v>
      </c>
      <c r="AO635" s="239">
        <v>0</v>
      </c>
      <c r="AP635" s="259" t="s">
        <v>1823</v>
      </c>
      <c r="AQ635" s="241">
        <v>0</v>
      </c>
      <c r="AR635" s="259" t="s">
        <v>1823</v>
      </c>
      <c r="AS635" s="337">
        <v>0</v>
      </c>
      <c r="AT635" s="338">
        <v>0</v>
      </c>
      <c r="AU635" s="229">
        <v>0</v>
      </c>
      <c r="AV635" s="230">
        <v>0</v>
      </c>
      <c r="AW635" s="241">
        <f t="shared" si="3289"/>
        <v>0</v>
      </c>
      <c r="AX635" s="242" t="s">
        <v>1823</v>
      </c>
      <c r="AY635" s="241">
        <f t="shared" si="3290"/>
        <v>0</v>
      </c>
      <c r="AZ635" s="242" t="s">
        <v>1823</v>
      </c>
      <c r="BA635" s="241">
        <f t="shared" si="3291"/>
        <v>0</v>
      </c>
      <c r="BB635" s="242" t="s">
        <v>1823</v>
      </c>
      <c r="BC635" s="241">
        <f t="shared" si="3292"/>
        <v>0</v>
      </c>
      <c r="BD635" s="242" t="s">
        <v>1823</v>
      </c>
      <c r="BE635" s="241">
        <f t="shared" si="3293"/>
        <v>0</v>
      </c>
      <c r="BF635" s="242" t="s">
        <v>1823</v>
      </c>
      <c r="BG635" s="241">
        <f t="shared" si="3294"/>
        <v>0</v>
      </c>
      <c r="BH635" s="242" t="s">
        <v>1823</v>
      </c>
      <c r="BI635" s="241">
        <f t="shared" ref="BI635" si="3296">+BE635</f>
        <v>0</v>
      </c>
      <c r="BJ635" s="242" t="s">
        <v>1823</v>
      </c>
      <c r="BK635" s="241">
        <f t="shared" ref="BK635" si="3297">+BG635</f>
        <v>0</v>
      </c>
      <c r="BL635" s="242" t="s">
        <v>1823</v>
      </c>
      <c r="BM635" s="241">
        <f t="shared" ref="BM635" si="3298">+BI635</f>
        <v>0</v>
      </c>
      <c r="BN635" s="242" t="s">
        <v>1823</v>
      </c>
      <c r="BO635" s="356"/>
      <c r="BP635" s="324"/>
      <c r="BQ635" s="325"/>
      <c r="BR635" s="324"/>
      <c r="BS635" s="325"/>
      <c r="BT635" s="324"/>
      <c r="BU635" s="325"/>
      <c r="BV635" s="324"/>
      <c r="BW635" s="325"/>
      <c r="BX635" s="324"/>
      <c r="BY635" s="325"/>
      <c r="BZ635" s="324"/>
      <c r="CA635" s="325"/>
      <c r="CB635" s="236" t="s">
        <v>712</v>
      </c>
      <c r="CC635" s="237" t="s">
        <v>812</v>
      </c>
      <c r="CT635" s="437">
        <f t="shared" si="3239"/>
        <v>4</v>
      </c>
      <c r="CU635" s="437">
        <f t="shared" si="3240"/>
        <v>4</v>
      </c>
      <c r="CV635" s="437">
        <f t="shared" si="3241"/>
        <v>2</v>
      </c>
      <c r="CW635" s="437">
        <f t="shared" si="3242"/>
        <v>1</v>
      </c>
      <c r="CX635" s="437">
        <f t="shared" si="3243"/>
        <v>1</v>
      </c>
      <c r="CY635" s="437">
        <f t="shared" si="3244"/>
        <v>0</v>
      </c>
      <c r="CZ635" s="437">
        <f t="shared" si="3245"/>
        <v>0</v>
      </c>
      <c r="DA635" s="437">
        <f t="shared" si="3246"/>
        <v>0</v>
      </c>
      <c r="DB635" s="437">
        <f t="shared" si="3247"/>
        <v>0</v>
      </c>
      <c r="DC635" s="437">
        <f t="shared" si="3248"/>
        <v>0</v>
      </c>
      <c r="DD635" s="437">
        <f t="shared" si="3249"/>
        <v>0</v>
      </c>
      <c r="DE635" s="437">
        <f t="shared" si="3250"/>
        <v>0</v>
      </c>
      <c r="DF635" s="437">
        <f t="shared" si="3251"/>
        <v>0</v>
      </c>
      <c r="DG635" s="496">
        <f t="shared" si="3252"/>
        <v>0</v>
      </c>
      <c r="DH635" s="496">
        <f t="shared" si="3253"/>
        <v>0</v>
      </c>
      <c r="DI635" s="496">
        <f t="shared" si="3254"/>
        <v>0</v>
      </c>
      <c r="DJ635" s="496">
        <f t="shared" si="3255"/>
        <v>0</v>
      </c>
      <c r="DK635" s="437">
        <f t="shared" si="3256"/>
        <v>0</v>
      </c>
      <c r="DL635" s="633"/>
      <c r="DM635" s="633"/>
      <c r="DO635" s="447" t="e">
        <f t="shared" ref="DO635:DO701" si="3299">+CV635-CU635+DO634</f>
        <v>#VALUE!</v>
      </c>
      <c r="DP635" s="447" t="e">
        <f t="shared" ref="DP635:DP701" si="3300">+CW635-CV635+DP634</f>
        <v>#VALUE!</v>
      </c>
      <c r="DQ635" s="447" t="e">
        <f t="shared" ref="DQ635:DQ701" si="3301">+CX635-CW635+DQ634</f>
        <v>#VALUE!</v>
      </c>
      <c r="DR635" s="447" t="e">
        <f t="shared" ref="DR635:DR701" si="3302">+CY635-CX635+DR634</f>
        <v>#VALUE!</v>
      </c>
      <c r="DS635" s="447" t="e">
        <f t="shared" ref="DS635:DS701" si="3303">+CY635-CW635+DS634</f>
        <v>#VALUE!</v>
      </c>
      <c r="DT635" s="447" t="e">
        <f t="shared" ref="DT635:DT701" si="3304">+CZ635-CY635+DT634</f>
        <v>#VALUE!</v>
      </c>
      <c r="DU635" s="447" t="e">
        <f t="shared" ref="DU635:DU701" si="3305">+DA635-CZ635+DU634</f>
        <v>#VALUE!</v>
      </c>
      <c r="DV635" s="447" t="e">
        <f t="shared" ref="DV635:DV701" si="3306">+DB635-DA635+DV634</f>
        <v>#VALUE!</v>
      </c>
      <c r="DW635" s="447" t="e">
        <f t="shared" ref="DW635:DW701" si="3307">+DC635-DB635+DW634</f>
        <v>#VALUE!</v>
      </c>
      <c r="DX635" s="447" t="e">
        <f t="shared" ref="DX635:DX701" si="3308">+DD635-DB635+DX634</f>
        <v>#VALUE!</v>
      </c>
      <c r="DY635" s="447" t="e">
        <f t="shared" ref="DY635:DY701" si="3309">+DE635-DD635+DY634</f>
        <v>#REF!</v>
      </c>
      <c r="DZ635" s="447" t="e">
        <f t="shared" ref="DZ635:DZ701" si="3310">+DF635-DE635+DZ634</f>
        <v>#VALUE!</v>
      </c>
      <c r="EA635" s="447" t="e">
        <f t="shared" ref="EA635:EA701" si="3311">+DG635-DF635+EA634</f>
        <v>#VALUE!</v>
      </c>
      <c r="EB635" s="447" t="e">
        <f t="shared" ref="EB635:EB701" si="3312">+DH635-DI635+EB634</f>
        <v>#VALUE!</v>
      </c>
      <c r="EC635" s="447" t="e">
        <f t="shared" ref="EC635:EC701" si="3313">+DI635-DG635+EC634</f>
        <v>#VALUE!</v>
      </c>
      <c r="ED635" s="447" t="e">
        <f t="shared" ref="ED635:ED701" si="3314">+DJ635-DI635+ED634</f>
        <v>#VALUE!</v>
      </c>
      <c r="EE635" s="240" t="e">
        <f t="shared" ref="EE635:EE701" si="3315">+DK635-DJ635+EE634</f>
        <v>#VALUE!</v>
      </c>
    </row>
    <row r="636" spans="1:135" ht="16.5">
      <c r="A636" s="51" t="s">
        <v>1227</v>
      </c>
      <c r="B636" s="216" t="s">
        <v>31</v>
      </c>
      <c r="D636" s="222" t="s">
        <v>157</v>
      </c>
      <c r="E636" s="216" t="s">
        <v>1042</v>
      </c>
      <c r="F636" s="216" t="s">
        <v>1106</v>
      </c>
      <c r="G636" s="411" t="s">
        <v>1335</v>
      </c>
      <c r="H636" s="420">
        <f t="shared" si="3276"/>
        <v>0</v>
      </c>
      <c r="I636" s="421" t="s">
        <v>1823</v>
      </c>
      <c r="J636" s="527">
        <v>0</v>
      </c>
      <c r="K636" s="528">
        <v>0</v>
      </c>
      <c r="L636" s="10">
        <v>0</v>
      </c>
      <c r="M636" s="10">
        <v>0</v>
      </c>
      <c r="N636" s="527">
        <v>0</v>
      </c>
      <c r="O636" s="528">
        <v>0</v>
      </c>
      <c r="P636" s="420">
        <f t="shared" si="3277"/>
        <v>0</v>
      </c>
      <c r="Q636" s="169" t="s">
        <v>1823</v>
      </c>
      <c r="R636" s="3">
        <v>0</v>
      </c>
      <c r="S636" s="4">
        <v>0</v>
      </c>
      <c r="T636" s="420">
        <f t="shared" si="3278"/>
        <v>0</v>
      </c>
      <c r="U636" s="169" t="s">
        <v>1823</v>
      </c>
      <c r="V636" s="3">
        <v>0</v>
      </c>
      <c r="W636" s="4">
        <v>0</v>
      </c>
      <c r="X636" s="3">
        <v>0</v>
      </c>
      <c r="Y636" s="4">
        <v>0</v>
      </c>
      <c r="Z636" s="420">
        <f t="shared" si="3279"/>
        <v>0</v>
      </c>
      <c r="AA636" s="421" t="s">
        <v>1823</v>
      </c>
      <c r="AB636" s="225">
        <v>0</v>
      </c>
      <c r="AC636" s="227">
        <v>0</v>
      </c>
      <c r="AD636" s="225">
        <v>0</v>
      </c>
      <c r="AE636" s="227">
        <v>0</v>
      </c>
      <c r="AF636" s="420">
        <f t="shared" si="3280"/>
        <v>0</v>
      </c>
      <c r="AG636" s="422" t="s">
        <v>1823</v>
      </c>
      <c r="AH636" s="225">
        <v>0</v>
      </c>
      <c r="AI636" s="227">
        <v>3</v>
      </c>
      <c r="AJ636" s="354"/>
      <c r="AK636" s="717">
        <f>+AM636</f>
        <v>2</v>
      </c>
      <c r="AL636" s="444">
        <f>+AN636</f>
        <v>5</v>
      </c>
      <c r="AM636" s="271">
        <v>2</v>
      </c>
      <c r="AN636" s="272">
        <v>5</v>
      </c>
      <c r="AO636" s="441">
        <f>+AM636</f>
        <v>2</v>
      </c>
      <c r="AP636" s="444">
        <f>+AN636</f>
        <v>5</v>
      </c>
      <c r="AQ636" s="441">
        <f>+AO636</f>
        <v>2</v>
      </c>
      <c r="AR636" s="444">
        <f>+AP636</f>
        <v>5</v>
      </c>
      <c r="AS636" s="337">
        <v>1</v>
      </c>
      <c r="AT636" s="338">
        <v>0</v>
      </c>
      <c r="AU636" s="337">
        <v>1</v>
      </c>
      <c r="AV636" s="338">
        <v>0</v>
      </c>
      <c r="AW636" s="241">
        <v>0</v>
      </c>
      <c r="AX636" s="242" t="s">
        <v>1823</v>
      </c>
      <c r="AY636" s="241">
        <f>+AW636</f>
        <v>0</v>
      </c>
      <c r="AZ636" s="242" t="s">
        <v>1823</v>
      </c>
      <c r="BA636" s="241">
        <f t="shared" ref="BA636" si="3316">+AW636</f>
        <v>0</v>
      </c>
      <c r="BB636" s="242" t="s">
        <v>1823</v>
      </c>
      <c r="BC636" s="241">
        <f t="shared" ref="BC636" si="3317">+AY636</f>
        <v>0</v>
      </c>
      <c r="BD636" s="242" t="s">
        <v>1823</v>
      </c>
      <c r="BE636" s="241">
        <f t="shared" ref="BE636" si="3318">+BA636</f>
        <v>0</v>
      </c>
      <c r="BF636" s="242" t="s">
        <v>1823</v>
      </c>
      <c r="BG636" s="241">
        <f t="shared" ref="BG636" si="3319">+BC636</f>
        <v>0</v>
      </c>
      <c r="BH636" s="242" t="s">
        <v>1823</v>
      </c>
      <c r="BI636" s="241">
        <f t="shared" ref="BI636" si="3320">+BE636</f>
        <v>0</v>
      </c>
      <c r="BJ636" s="242" t="s">
        <v>1823</v>
      </c>
      <c r="BK636" s="241">
        <f t="shared" ref="BK636" si="3321">+BG636</f>
        <v>0</v>
      </c>
      <c r="BL636" s="242" t="s">
        <v>1823</v>
      </c>
      <c r="BM636" s="241">
        <f t="shared" ref="BM636" si="3322">+BI636</f>
        <v>0</v>
      </c>
      <c r="BN636" s="242" t="s">
        <v>1823</v>
      </c>
      <c r="BO636" s="356"/>
      <c r="BP636" s="324"/>
      <c r="BQ636" s="325"/>
      <c r="BR636" s="324"/>
      <c r="BS636" s="325"/>
      <c r="BT636" s="324"/>
      <c r="BU636" s="325"/>
      <c r="BV636" s="324"/>
      <c r="BW636" s="325"/>
      <c r="BX636" s="324"/>
      <c r="BY636" s="325"/>
      <c r="BZ636" s="324"/>
      <c r="CA636" s="325"/>
      <c r="CB636" s="334" t="s">
        <v>712</v>
      </c>
      <c r="CC636" s="237" t="s">
        <v>812</v>
      </c>
      <c r="CT636" s="437">
        <f t="shared" si="3239"/>
        <v>0</v>
      </c>
      <c r="CU636" s="437">
        <f t="shared" si="3240"/>
        <v>0</v>
      </c>
      <c r="CV636" s="437">
        <f t="shared" si="3241"/>
        <v>0</v>
      </c>
      <c r="CW636" s="437">
        <f t="shared" si="3242"/>
        <v>0</v>
      </c>
      <c r="CX636" s="437">
        <f t="shared" si="3243"/>
        <v>0</v>
      </c>
      <c r="CY636" s="437">
        <f t="shared" si="3244"/>
        <v>0</v>
      </c>
      <c r="CZ636" s="437">
        <f t="shared" si="3245"/>
        <v>0</v>
      </c>
      <c r="DA636" s="437">
        <f t="shared" si="3246"/>
        <v>0</v>
      </c>
      <c r="DB636" s="437">
        <f t="shared" si="3247"/>
        <v>0</v>
      </c>
      <c r="DC636" s="437">
        <f t="shared" si="3248"/>
        <v>0</v>
      </c>
      <c r="DD636" s="437">
        <f t="shared" si="3249"/>
        <v>0</v>
      </c>
      <c r="DE636" s="437">
        <f t="shared" si="3250"/>
        <v>0</v>
      </c>
      <c r="DF636" s="437">
        <f t="shared" si="3251"/>
        <v>0</v>
      </c>
      <c r="DG636" s="496">
        <f t="shared" si="3252"/>
        <v>3</v>
      </c>
      <c r="DH636" s="496">
        <f t="shared" si="3253"/>
        <v>7</v>
      </c>
      <c r="DI636" s="496">
        <f t="shared" si="3254"/>
        <v>7</v>
      </c>
      <c r="DJ636" s="496">
        <f t="shared" si="3255"/>
        <v>7</v>
      </c>
      <c r="DK636" s="437">
        <f t="shared" si="3256"/>
        <v>7</v>
      </c>
      <c r="DL636" s="633"/>
      <c r="DM636" s="633"/>
      <c r="DO636" s="447" t="e">
        <f t="shared" si="3299"/>
        <v>#VALUE!</v>
      </c>
      <c r="DP636" s="447" t="e">
        <f t="shared" si="3300"/>
        <v>#VALUE!</v>
      </c>
      <c r="DQ636" s="447" t="e">
        <f t="shared" si="3301"/>
        <v>#VALUE!</v>
      </c>
      <c r="DR636" s="447" t="e">
        <f t="shared" si="3302"/>
        <v>#VALUE!</v>
      </c>
      <c r="DS636" s="447" t="e">
        <f t="shared" si="3303"/>
        <v>#VALUE!</v>
      </c>
      <c r="DT636" s="447" t="e">
        <f t="shared" si="3304"/>
        <v>#VALUE!</v>
      </c>
      <c r="DU636" s="447" t="e">
        <f t="shared" si="3305"/>
        <v>#VALUE!</v>
      </c>
      <c r="DV636" s="447" t="e">
        <f t="shared" si="3306"/>
        <v>#VALUE!</v>
      </c>
      <c r="DW636" s="447" t="e">
        <f t="shared" si="3307"/>
        <v>#VALUE!</v>
      </c>
      <c r="DX636" s="447" t="e">
        <f t="shared" si="3308"/>
        <v>#VALUE!</v>
      </c>
      <c r="DY636" s="447" t="e">
        <f t="shared" si="3309"/>
        <v>#REF!</v>
      </c>
      <c r="DZ636" s="447" t="e">
        <f t="shared" si="3310"/>
        <v>#VALUE!</v>
      </c>
      <c r="EA636" s="447" t="e">
        <f t="shared" si="3311"/>
        <v>#VALUE!</v>
      </c>
      <c r="EB636" s="447" t="e">
        <f t="shared" si="3312"/>
        <v>#VALUE!</v>
      </c>
      <c r="EC636" s="447" t="e">
        <f t="shared" si="3313"/>
        <v>#VALUE!</v>
      </c>
      <c r="ED636" s="447" t="e">
        <f t="shared" si="3314"/>
        <v>#VALUE!</v>
      </c>
      <c r="EE636" s="240" t="e">
        <f t="shared" si="3315"/>
        <v>#VALUE!</v>
      </c>
    </row>
    <row r="637" spans="1:135" ht="16.5">
      <c r="A637" s="51" t="s">
        <v>1227</v>
      </c>
      <c r="B637" s="216" t="s">
        <v>31</v>
      </c>
      <c r="D637" s="222" t="s">
        <v>157</v>
      </c>
      <c r="E637" s="216" t="s">
        <v>1042</v>
      </c>
      <c r="F637" s="216" t="s">
        <v>1106</v>
      </c>
      <c r="G637" s="411" t="s">
        <v>1336</v>
      </c>
      <c r="H637" s="420">
        <f t="shared" si="3276"/>
        <v>0</v>
      </c>
      <c r="I637" s="421" t="s">
        <v>1823</v>
      </c>
      <c r="J637" s="527">
        <v>0</v>
      </c>
      <c r="K637" s="528">
        <v>0</v>
      </c>
      <c r="L637" s="10">
        <v>0</v>
      </c>
      <c r="M637" s="10">
        <v>0</v>
      </c>
      <c r="N637" s="527">
        <v>0</v>
      </c>
      <c r="O637" s="528">
        <v>0</v>
      </c>
      <c r="P637" s="420">
        <f t="shared" si="3277"/>
        <v>0</v>
      </c>
      <c r="Q637" s="169" t="s">
        <v>1823</v>
      </c>
      <c r="R637" s="3">
        <v>0</v>
      </c>
      <c r="S637" s="4">
        <v>0</v>
      </c>
      <c r="T637" s="420">
        <f t="shared" si="3278"/>
        <v>0</v>
      </c>
      <c r="U637" s="169" t="s">
        <v>1823</v>
      </c>
      <c r="V637" s="3">
        <v>0</v>
      </c>
      <c r="W637" s="4">
        <v>0</v>
      </c>
      <c r="X637" s="3">
        <v>0</v>
      </c>
      <c r="Y637" s="4">
        <v>0</v>
      </c>
      <c r="Z637" s="420">
        <f t="shared" si="3279"/>
        <v>0</v>
      </c>
      <c r="AA637" s="421" t="s">
        <v>1823</v>
      </c>
      <c r="AB637" s="225">
        <v>0</v>
      </c>
      <c r="AC637" s="227">
        <v>0</v>
      </c>
      <c r="AD637" s="225">
        <v>0</v>
      </c>
      <c r="AE637" s="227">
        <v>0</v>
      </c>
      <c r="AF637" s="420">
        <f t="shared" si="3280"/>
        <v>0</v>
      </c>
      <c r="AG637" s="422" t="s">
        <v>1823</v>
      </c>
      <c r="AH637" s="225">
        <v>0</v>
      </c>
      <c r="AI637" s="227">
        <v>1</v>
      </c>
      <c r="AJ637" s="354">
        <v>42355</v>
      </c>
      <c r="AK637" s="270"/>
      <c r="AL637" s="169" t="s">
        <v>1823</v>
      </c>
      <c r="AM637" s="225">
        <v>0</v>
      </c>
      <c r="AN637" s="227">
        <v>0</v>
      </c>
      <c r="AO637" s="372">
        <f>+AQ637</f>
        <v>0</v>
      </c>
      <c r="AP637" s="259" t="s">
        <v>1823</v>
      </c>
      <c r="AQ637" s="308">
        <f t="shared" ref="AQ637:AQ642" si="3323">+AS637</f>
        <v>0</v>
      </c>
      <c r="AR637" s="259" t="s">
        <v>1823</v>
      </c>
      <c r="AS637" s="337">
        <v>0</v>
      </c>
      <c r="AT637" s="338">
        <v>0</v>
      </c>
      <c r="AU637" s="337">
        <v>0</v>
      </c>
      <c r="AV637" s="338">
        <v>0</v>
      </c>
      <c r="AW637" s="241">
        <v>0</v>
      </c>
      <c r="AX637" s="242" t="s">
        <v>1823</v>
      </c>
      <c r="AY637" s="241">
        <f>+AW637</f>
        <v>0</v>
      </c>
      <c r="AZ637" s="242" t="s">
        <v>1823</v>
      </c>
      <c r="BA637" s="241">
        <f t="shared" ref="BA637" si="3324">+AW637</f>
        <v>0</v>
      </c>
      <c r="BB637" s="242" t="s">
        <v>1823</v>
      </c>
      <c r="BC637" s="241">
        <f t="shared" ref="BC637" si="3325">+AY637</f>
        <v>0</v>
      </c>
      <c r="BD637" s="242" t="s">
        <v>1823</v>
      </c>
      <c r="BE637" s="241">
        <f t="shared" ref="BE637" si="3326">+BA637</f>
        <v>0</v>
      </c>
      <c r="BF637" s="242" t="s">
        <v>1823</v>
      </c>
      <c r="BG637" s="241">
        <f t="shared" ref="BG637" si="3327">+BC637</f>
        <v>0</v>
      </c>
      <c r="BH637" s="242" t="s">
        <v>1823</v>
      </c>
      <c r="BI637" s="241">
        <f t="shared" ref="BI637" si="3328">+BE637</f>
        <v>0</v>
      </c>
      <c r="BJ637" s="242" t="s">
        <v>1823</v>
      </c>
      <c r="BK637" s="241">
        <f t="shared" ref="BK637" si="3329">+BG637</f>
        <v>0</v>
      </c>
      <c r="BL637" s="242" t="s">
        <v>1823</v>
      </c>
      <c r="BM637" s="241">
        <f t="shared" ref="BM637" si="3330">+BI637</f>
        <v>0</v>
      </c>
      <c r="BN637" s="242" t="s">
        <v>1823</v>
      </c>
      <c r="BO637" s="356"/>
      <c r="BP637" s="324"/>
      <c r="BQ637" s="325"/>
      <c r="BR637" s="324"/>
      <c r="BS637" s="325"/>
      <c r="BT637" s="324"/>
      <c r="BU637" s="325"/>
      <c r="BV637" s="324"/>
      <c r="BW637" s="325"/>
      <c r="BX637" s="324"/>
      <c r="BY637" s="325"/>
      <c r="BZ637" s="324"/>
      <c r="CA637" s="325"/>
      <c r="CB637" s="334" t="s">
        <v>712</v>
      </c>
      <c r="CT637" s="437">
        <f t="shared" si="3239"/>
        <v>0</v>
      </c>
      <c r="CU637" s="437">
        <f t="shared" si="3240"/>
        <v>0</v>
      </c>
      <c r="CV637" s="437">
        <f t="shared" si="3241"/>
        <v>0</v>
      </c>
      <c r="CW637" s="437">
        <f t="shared" si="3242"/>
        <v>0</v>
      </c>
      <c r="CX637" s="437">
        <f t="shared" si="3243"/>
        <v>0</v>
      </c>
      <c r="CY637" s="437">
        <f t="shared" si="3244"/>
        <v>0</v>
      </c>
      <c r="CZ637" s="437">
        <f t="shared" si="3245"/>
        <v>0</v>
      </c>
      <c r="DA637" s="437">
        <f t="shared" si="3246"/>
        <v>0</v>
      </c>
      <c r="DB637" s="437">
        <f t="shared" si="3247"/>
        <v>0</v>
      </c>
      <c r="DC637" s="437">
        <f t="shared" si="3248"/>
        <v>0</v>
      </c>
      <c r="DD637" s="437">
        <f t="shared" si="3249"/>
        <v>0</v>
      </c>
      <c r="DE637" s="437">
        <f t="shared" si="3250"/>
        <v>0</v>
      </c>
      <c r="DF637" s="437">
        <f t="shared" si="3251"/>
        <v>0</v>
      </c>
      <c r="DG637" s="496">
        <f t="shared" si="3252"/>
        <v>1</v>
      </c>
      <c r="DH637" s="496">
        <f t="shared" si="3253"/>
        <v>0</v>
      </c>
      <c r="DI637" s="496">
        <f t="shared" si="3254"/>
        <v>0</v>
      </c>
      <c r="DJ637" s="496">
        <f t="shared" si="3255"/>
        <v>0</v>
      </c>
      <c r="DK637" s="437">
        <f t="shared" si="3256"/>
        <v>0</v>
      </c>
      <c r="DL637" s="633"/>
      <c r="DM637" s="633"/>
      <c r="DO637" s="447" t="e">
        <f t="shared" si="3299"/>
        <v>#VALUE!</v>
      </c>
      <c r="DP637" s="447" t="e">
        <f t="shared" si="3300"/>
        <v>#VALUE!</v>
      </c>
      <c r="DQ637" s="447" t="e">
        <f t="shared" si="3301"/>
        <v>#VALUE!</v>
      </c>
      <c r="DR637" s="447" t="e">
        <f t="shared" si="3302"/>
        <v>#VALUE!</v>
      </c>
      <c r="DS637" s="447" t="e">
        <f t="shared" si="3303"/>
        <v>#VALUE!</v>
      </c>
      <c r="DT637" s="447" t="e">
        <f t="shared" si="3304"/>
        <v>#VALUE!</v>
      </c>
      <c r="DU637" s="447" t="e">
        <f t="shared" si="3305"/>
        <v>#VALUE!</v>
      </c>
      <c r="DV637" s="447" t="e">
        <f t="shared" si="3306"/>
        <v>#VALUE!</v>
      </c>
      <c r="DW637" s="447" t="e">
        <f t="shared" si="3307"/>
        <v>#VALUE!</v>
      </c>
      <c r="DX637" s="447" t="e">
        <f t="shared" si="3308"/>
        <v>#VALUE!</v>
      </c>
      <c r="DY637" s="447" t="e">
        <f t="shared" si="3309"/>
        <v>#REF!</v>
      </c>
      <c r="DZ637" s="447" t="e">
        <f t="shared" si="3310"/>
        <v>#VALUE!</v>
      </c>
      <c r="EA637" s="447" t="e">
        <f t="shared" si="3311"/>
        <v>#VALUE!</v>
      </c>
      <c r="EB637" s="447" t="e">
        <f t="shared" si="3312"/>
        <v>#VALUE!</v>
      </c>
      <c r="EC637" s="447" t="e">
        <f t="shared" si="3313"/>
        <v>#VALUE!</v>
      </c>
      <c r="ED637" s="447" t="e">
        <f t="shared" si="3314"/>
        <v>#VALUE!</v>
      </c>
      <c r="EE637" s="240" t="e">
        <f t="shared" si="3315"/>
        <v>#VALUE!</v>
      </c>
    </row>
    <row r="638" spans="1:135" ht="16.5">
      <c r="A638" s="51" t="s">
        <v>1472</v>
      </c>
      <c r="B638" s="216" t="s">
        <v>31</v>
      </c>
      <c r="D638" s="222" t="s">
        <v>783</v>
      </c>
      <c r="E638" s="216" t="s">
        <v>1040</v>
      </c>
      <c r="F638" s="216" t="s">
        <v>1106</v>
      </c>
      <c r="G638" s="411" t="s">
        <v>1689</v>
      </c>
      <c r="H638" s="239">
        <f t="shared" si="3276"/>
        <v>1</v>
      </c>
      <c r="I638" s="22">
        <f>+K638</f>
        <v>2</v>
      </c>
      <c r="J638" s="523">
        <v>1</v>
      </c>
      <c r="K638" s="524">
        <v>2</v>
      </c>
      <c r="L638" s="226">
        <v>1</v>
      </c>
      <c r="M638" s="226">
        <v>3</v>
      </c>
      <c r="N638" s="523">
        <v>1</v>
      </c>
      <c r="O638" s="524">
        <v>1</v>
      </c>
      <c r="P638" s="442">
        <f t="shared" si="3277"/>
        <v>1</v>
      </c>
      <c r="Q638" s="601">
        <f>+S638</f>
        <v>5</v>
      </c>
      <c r="R638" s="225">
        <v>1</v>
      </c>
      <c r="S638" s="227">
        <v>5</v>
      </c>
      <c r="T638" s="441">
        <f>+R638</f>
        <v>1</v>
      </c>
      <c r="U638" s="442">
        <f>+S638</f>
        <v>5</v>
      </c>
      <c r="V638" s="225">
        <v>3</v>
      </c>
      <c r="W638" s="227">
        <v>3</v>
      </c>
      <c r="X638" s="558">
        <f>+V638</f>
        <v>3</v>
      </c>
      <c r="Y638" s="567">
        <f>+W638</f>
        <v>3</v>
      </c>
      <c r="Z638" s="558">
        <f>+X638</f>
        <v>3</v>
      </c>
      <c r="AA638" s="567">
        <f>+Y638</f>
        <v>3</v>
      </c>
      <c r="AB638" s="315">
        <v>1</v>
      </c>
      <c r="AC638" s="264">
        <v>3</v>
      </c>
      <c r="AD638" s="315">
        <v>1</v>
      </c>
      <c r="AE638" s="264">
        <v>1</v>
      </c>
      <c r="AF638" s="442">
        <f t="shared" si="3280"/>
        <v>5</v>
      </c>
      <c r="AG638" s="443" t="s">
        <v>1823</v>
      </c>
      <c r="AH638" s="225">
        <v>5</v>
      </c>
      <c r="AI638" s="264">
        <v>0</v>
      </c>
      <c r="AJ638" s="354"/>
      <c r="AK638" s="241">
        <f>+AH638</f>
        <v>5</v>
      </c>
      <c r="AL638" s="395" t="s">
        <v>1823</v>
      </c>
      <c r="AM638" s="225">
        <v>4</v>
      </c>
      <c r="AN638" s="264">
        <v>2</v>
      </c>
      <c r="AO638" s="441">
        <f>+AM638</f>
        <v>4</v>
      </c>
      <c r="AP638" s="444">
        <f>+AN638</f>
        <v>2</v>
      </c>
      <c r="AQ638" s="441">
        <f>+AO638</f>
        <v>4</v>
      </c>
      <c r="AR638" s="444">
        <f>+AP638</f>
        <v>2</v>
      </c>
      <c r="AS638" s="324">
        <v>3</v>
      </c>
      <c r="AT638" s="325">
        <v>0</v>
      </c>
      <c r="AU638" s="324">
        <v>3</v>
      </c>
      <c r="AV638" s="325">
        <v>0</v>
      </c>
      <c r="AW638" s="241">
        <v>0</v>
      </c>
      <c r="AX638" s="242" t="s">
        <v>1823</v>
      </c>
      <c r="AY638" s="241">
        <f>+AW638</f>
        <v>0</v>
      </c>
      <c r="AZ638" s="242" t="s">
        <v>1823</v>
      </c>
      <c r="BA638" s="241">
        <f t="shared" ref="BA638" si="3331">+AW638</f>
        <v>0</v>
      </c>
      <c r="BB638" s="242" t="s">
        <v>1823</v>
      </c>
      <c r="BC638" s="241">
        <f t="shared" ref="BC638" si="3332">+AY638</f>
        <v>0</v>
      </c>
      <c r="BD638" s="242" t="s">
        <v>1823</v>
      </c>
      <c r="BE638" s="241">
        <f t="shared" ref="BE638" si="3333">+BA638</f>
        <v>0</v>
      </c>
      <c r="BF638" s="242" t="s">
        <v>1823</v>
      </c>
      <c r="BG638" s="241">
        <f t="shared" ref="BG638" si="3334">+BC638</f>
        <v>0</v>
      </c>
      <c r="BH638" s="242" t="s">
        <v>1823</v>
      </c>
      <c r="BI638" s="241">
        <f t="shared" ref="BI638" si="3335">+BE638</f>
        <v>0</v>
      </c>
      <c r="BJ638" s="242" t="s">
        <v>1823</v>
      </c>
      <c r="BK638" s="241">
        <f t="shared" ref="BK638" si="3336">+BG638</f>
        <v>0</v>
      </c>
      <c r="BL638" s="242" t="s">
        <v>1823</v>
      </c>
      <c r="BM638" s="241">
        <f t="shared" ref="BM638" si="3337">+BI638</f>
        <v>0</v>
      </c>
      <c r="BN638" s="242" t="s">
        <v>1823</v>
      </c>
      <c r="BO638" s="356"/>
      <c r="BP638" s="324"/>
      <c r="BQ638" s="325"/>
      <c r="BR638" s="324"/>
      <c r="BS638" s="325"/>
      <c r="BT638" s="324"/>
      <c r="BU638" s="325"/>
      <c r="BV638" s="324"/>
      <c r="BW638" s="325"/>
      <c r="BX638" s="324"/>
      <c r="BY638" s="325"/>
      <c r="BZ638" s="324">
        <v>1</v>
      </c>
      <c r="CA638" s="325"/>
      <c r="CB638" s="250" t="s">
        <v>265</v>
      </c>
      <c r="CC638" s="237" t="s">
        <v>786</v>
      </c>
      <c r="CQ638" s="240">
        <f t="shared" ref="CQ638:CQ661" si="3338">MAX(H638:AI638)</f>
        <v>5</v>
      </c>
      <c r="CT638" s="437">
        <f t="shared" si="3239"/>
        <v>3</v>
      </c>
      <c r="CU638" s="437">
        <f t="shared" si="3240"/>
        <v>3</v>
      </c>
      <c r="CV638" s="437">
        <f t="shared" si="3241"/>
        <v>4</v>
      </c>
      <c r="CW638" s="437">
        <f t="shared" si="3242"/>
        <v>2</v>
      </c>
      <c r="CX638" s="437">
        <f t="shared" si="3243"/>
        <v>6</v>
      </c>
      <c r="CY638" s="437">
        <f t="shared" si="3244"/>
        <v>6</v>
      </c>
      <c r="CZ638" s="437">
        <f t="shared" si="3245"/>
        <v>6</v>
      </c>
      <c r="DA638" s="437">
        <f t="shared" si="3246"/>
        <v>6</v>
      </c>
      <c r="DB638" s="437">
        <f t="shared" si="3247"/>
        <v>6</v>
      </c>
      <c r="DC638" s="437">
        <f t="shared" si="3248"/>
        <v>6</v>
      </c>
      <c r="DD638" s="437">
        <f t="shared" si="3249"/>
        <v>4</v>
      </c>
      <c r="DE638" s="437">
        <f t="shared" si="3250"/>
        <v>2</v>
      </c>
      <c r="DF638" s="437">
        <f t="shared" si="3251"/>
        <v>5</v>
      </c>
      <c r="DG638" s="496">
        <f t="shared" si="3252"/>
        <v>5</v>
      </c>
      <c r="DH638" s="496">
        <f t="shared" si="3253"/>
        <v>5</v>
      </c>
      <c r="DI638" s="496">
        <f t="shared" si="3254"/>
        <v>6</v>
      </c>
      <c r="DJ638" s="496">
        <f t="shared" si="3255"/>
        <v>6</v>
      </c>
      <c r="DK638" s="437">
        <f t="shared" si="3256"/>
        <v>6</v>
      </c>
      <c r="DL638" s="633"/>
      <c r="DM638" s="633"/>
      <c r="DO638" s="447" t="e">
        <f t="shared" si="3299"/>
        <v>#VALUE!</v>
      </c>
      <c r="DP638" s="447" t="e">
        <f t="shared" si="3300"/>
        <v>#VALUE!</v>
      </c>
      <c r="DQ638" s="447" t="e">
        <f t="shared" si="3301"/>
        <v>#VALUE!</v>
      </c>
      <c r="DR638" s="447" t="e">
        <f t="shared" si="3302"/>
        <v>#VALUE!</v>
      </c>
      <c r="DS638" s="447" t="e">
        <f t="shared" si="3303"/>
        <v>#VALUE!</v>
      </c>
      <c r="DT638" s="447" t="e">
        <f t="shared" si="3304"/>
        <v>#VALUE!</v>
      </c>
      <c r="DU638" s="447" t="e">
        <f t="shared" si="3305"/>
        <v>#VALUE!</v>
      </c>
      <c r="DV638" s="447" t="e">
        <f t="shared" si="3306"/>
        <v>#VALUE!</v>
      </c>
      <c r="DW638" s="447" t="e">
        <f t="shared" si="3307"/>
        <v>#VALUE!</v>
      </c>
      <c r="DX638" s="447" t="e">
        <f t="shared" si="3308"/>
        <v>#VALUE!</v>
      </c>
      <c r="DY638" s="447" t="e">
        <f t="shared" si="3309"/>
        <v>#REF!</v>
      </c>
      <c r="DZ638" s="447" t="e">
        <f t="shared" si="3310"/>
        <v>#VALUE!</v>
      </c>
      <c r="EA638" s="447" t="e">
        <f t="shared" si="3311"/>
        <v>#VALUE!</v>
      </c>
      <c r="EB638" s="447" t="e">
        <f t="shared" si="3312"/>
        <v>#VALUE!</v>
      </c>
      <c r="EC638" s="447" t="e">
        <f t="shared" si="3313"/>
        <v>#VALUE!</v>
      </c>
      <c r="ED638" s="447" t="e">
        <f t="shared" si="3314"/>
        <v>#VALUE!</v>
      </c>
      <c r="EE638" s="240" t="e">
        <f t="shared" si="3315"/>
        <v>#VALUE!</v>
      </c>
    </row>
    <row r="639" spans="1:135" ht="16.5">
      <c r="A639" s="51" t="s">
        <v>1472</v>
      </c>
      <c r="B639" s="216" t="s">
        <v>31</v>
      </c>
      <c r="D639" s="222" t="s">
        <v>783</v>
      </c>
      <c r="E639" s="216" t="s">
        <v>1040</v>
      </c>
      <c r="F639" s="216" t="s">
        <v>1106</v>
      </c>
      <c r="G639" s="411" t="s">
        <v>1690</v>
      </c>
      <c r="H639" s="239">
        <v>0</v>
      </c>
      <c r="I639" s="252" t="s">
        <v>1823</v>
      </c>
      <c r="J639" s="523">
        <v>0</v>
      </c>
      <c r="K639" s="524">
        <v>0</v>
      </c>
      <c r="L639" s="226">
        <v>0</v>
      </c>
      <c r="M639" s="226">
        <v>0</v>
      </c>
      <c r="N639" s="523">
        <v>0</v>
      </c>
      <c r="O639" s="524">
        <v>0</v>
      </c>
      <c r="P639" s="239">
        <f t="shared" si="3277"/>
        <v>0</v>
      </c>
      <c r="Q639" s="368">
        <f>+S639</f>
        <v>0</v>
      </c>
      <c r="R639" s="225">
        <v>0</v>
      </c>
      <c r="S639" s="227">
        <v>0</v>
      </c>
      <c r="T639" s="239">
        <f>+R639</f>
        <v>0</v>
      </c>
      <c r="U639" s="328">
        <f>+W639</f>
        <v>0</v>
      </c>
      <c r="V639" s="225">
        <v>0</v>
      </c>
      <c r="W639" s="227">
        <v>0</v>
      </c>
      <c r="X639" s="239">
        <f>+V639</f>
        <v>0</v>
      </c>
      <c r="Y639" s="328">
        <f>+W639</f>
        <v>0</v>
      </c>
      <c r="Z639" s="239">
        <f t="shared" si="3279"/>
        <v>0</v>
      </c>
      <c r="AA639" s="368">
        <f>+AC639</f>
        <v>0</v>
      </c>
      <c r="AB639" s="315">
        <v>0</v>
      </c>
      <c r="AC639" s="264">
        <v>0</v>
      </c>
      <c r="AD639" s="315">
        <v>0</v>
      </c>
      <c r="AE639" s="264">
        <v>0</v>
      </c>
      <c r="AF639" s="442">
        <f t="shared" si="3280"/>
        <v>4</v>
      </c>
      <c r="AG639" s="443" t="s">
        <v>1823</v>
      </c>
      <c r="AH639" s="225">
        <v>4</v>
      </c>
      <c r="AI639" s="264">
        <v>0</v>
      </c>
      <c r="AJ639" s="354"/>
      <c r="AK639" s="560">
        <f>+AH639</f>
        <v>4</v>
      </c>
      <c r="AL639" s="621" t="s">
        <v>1823</v>
      </c>
      <c r="AM639" s="225">
        <v>2</v>
      </c>
      <c r="AN639" s="264">
        <v>0</v>
      </c>
      <c r="AO639" s="239">
        <f>+AQ639</f>
        <v>0</v>
      </c>
      <c r="AP639" s="259" t="s">
        <v>1823</v>
      </c>
      <c r="AQ639" s="308">
        <f t="shared" si="3323"/>
        <v>0</v>
      </c>
      <c r="AR639" s="259" t="s">
        <v>1823</v>
      </c>
      <c r="AS639" s="324">
        <v>0</v>
      </c>
      <c r="AT639" s="325">
        <v>0</v>
      </c>
      <c r="AU639" s="324">
        <v>1</v>
      </c>
      <c r="AV639" s="325">
        <v>0</v>
      </c>
      <c r="AW639" s="241">
        <v>0</v>
      </c>
      <c r="AX639" s="242" t="s">
        <v>1823</v>
      </c>
      <c r="AY639" s="241">
        <f>+AW639</f>
        <v>0</v>
      </c>
      <c r="AZ639" s="242" t="s">
        <v>1823</v>
      </c>
      <c r="BA639" s="241">
        <f t="shared" ref="BA639" si="3339">+AW639</f>
        <v>0</v>
      </c>
      <c r="BB639" s="242" t="s">
        <v>1823</v>
      </c>
      <c r="BC639" s="241">
        <f t="shared" ref="BC639" si="3340">+AY639</f>
        <v>0</v>
      </c>
      <c r="BD639" s="242" t="s">
        <v>1823</v>
      </c>
      <c r="BE639" s="241">
        <f t="shared" ref="BE639" si="3341">+BA639</f>
        <v>0</v>
      </c>
      <c r="BF639" s="242" t="s">
        <v>1823</v>
      </c>
      <c r="BG639" s="241">
        <f t="shared" ref="BG639" si="3342">+BC639</f>
        <v>0</v>
      </c>
      <c r="BH639" s="242" t="s">
        <v>1823</v>
      </c>
      <c r="BI639" s="241">
        <f t="shared" ref="BI639" si="3343">+BE639</f>
        <v>0</v>
      </c>
      <c r="BJ639" s="242" t="s">
        <v>1823</v>
      </c>
      <c r="BK639" s="241">
        <f t="shared" ref="BK639" si="3344">+BG639</f>
        <v>0</v>
      </c>
      <c r="BL639" s="242" t="s">
        <v>1823</v>
      </c>
      <c r="BM639" s="241">
        <f t="shared" ref="BM639" si="3345">+BI639</f>
        <v>0</v>
      </c>
      <c r="BN639" s="242" t="s">
        <v>1823</v>
      </c>
      <c r="BO639" s="356"/>
      <c r="BP639" s="324"/>
      <c r="BQ639" s="325"/>
      <c r="BR639" s="324"/>
      <c r="BS639" s="325"/>
      <c r="BT639" s="324"/>
      <c r="BU639" s="325"/>
      <c r="BV639" s="324"/>
      <c r="BW639" s="325"/>
      <c r="BX639" s="324"/>
      <c r="BY639" s="325"/>
      <c r="BZ639" s="324">
        <v>0</v>
      </c>
      <c r="CA639" s="325"/>
      <c r="CB639" s="236" t="s">
        <v>788</v>
      </c>
      <c r="CQ639" s="240">
        <f t="shared" si="3338"/>
        <v>4</v>
      </c>
      <c r="CT639" s="437">
        <f t="shared" si="3239"/>
        <v>0</v>
      </c>
      <c r="CU639" s="437">
        <f t="shared" si="3240"/>
        <v>0</v>
      </c>
      <c r="CV639" s="437">
        <f t="shared" si="3241"/>
        <v>0</v>
      </c>
      <c r="CW639" s="437">
        <f t="shared" si="3242"/>
        <v>0</v>
      </c>
      <c r="CX639" s="437">
        <f t="shared" si="3243"/>
        <v>0</v>
      </c>
      <c r="CY639" s="437">
        <f t="shared" si="3244"/>
        <v>0</v>
      </c>
      <c r="CZ639" s="437">
        <f t="shared" si="3245"/>
        <v>0</v>
      </c>
      <c r="DA639" s="437">
        <f t="shared" si="3246"/>
        <v>0</v>
      </c>
      <c r="DB639" s="437">
        <f t="shared" si="3247"/>
        <v>0</v>
      </c>
      <c r="DC639" s="437">
        <f t="shared" si="3248"/>
        <v>0</v>
      </c>
      <c r="DD639" s="437">
        <f t="shared" si="3249"/>
        <v>0</v>
      </c>
      <c r="DE639" s="437">
        <f t="shared" si="3250"/>
        <v>0</v>
      </c>
      <c r="DF639" s="437">
        <f t="shared" si="3251"/>
        <v>4</v>
      </c>
      <c r="DG639" s="496">
        <f t="shared" si="3252"/>
        <v>4</v>
      </c>
      <c r="DH639" s="496">
        <f t="shared" si="3253"/>
        <v>4</v>
      </c>
      <c r="DI639" s="496">
        <f t="shared" si="3254"/>
        <v>2</v>
      </c>
      <c r="DJ639" s="496">
        <f t="shared" si="3255"/>
        <v>0</v>
      </c>
      <c r="DK639" s="437">
        <f t="shared" si="3256"/>
        <v>0</v>
      </c>
      <c r="DL639" s="633"/>
      <c r="DM639" s="633"/>
      <c r="DO639" s="447" t="e">
        <f t="shared" si="3299"/>
        <v>#VALUE!</v>
      </c>
      <c r="DP639" s="447" t="e">
        <f t="shared" si="3300"/>
        <v>#VALUE!</v>
      </c>
      <c r="DQ639" s="447" t="e">
        <f t="shared" si="3301"/>
        <v>#VALUE!</v>
      </c>
      <c r="DR639" s="447" t="e">
        <f t="shared" si="3302"/>
        <v>#VALUE!</v>
      </c>
      <c r="DS639" s="447" t="e">
        <f t="shared" si="3303"/>
        <v>#VALUE!</v>
      </c>
      <c r="DT639" s="447" t="e">
        <f t="shared" si="3304"/>
        <v>#VALUE!</v>
      </c>
      <c r="DU639" s="447" t="e">
        <f t="shared" si="3305"/>
        <v>#VALUE!</v>
      </c>
      <c r="DV639" s="447" t="e">
        <f t="shared" si="3306"/>
        <v>#VALUE!</v>
      </c>
      <c r="DW639" s="447" t="e">
        <f t="shared" si="3307"/>
        <v>#VALUE!</v>
      </c>
      <c r="DX639" s="447" t="e">
        <f t="shared" si="3308"/>
        <v>#VALUE!</v>
      </c>
      <c r="DY639" s="447" t="e">
        <f t="shared" si="3309"/>
        <v>#REF!</v>
      </c>
      <c r="DZ639" s="447" t="e">
        <f t="shared" si="3310"/>
        <v>#VALUE!</v>
      </c>
      <c r="EA639" s="447" t="e">
        <f t="shared" si="3311"/>
        <v>#VALUE!</v>
      </c>
      <c r="EB639" s="447" t="e">
        <f t="shared" si="3312"/>
        <v>#VALUE!</v>
      </c>
      <c r="EC639" s="447" t="e">
        <f t="shared" si="3313"/>
        <v>#VALUE!</v>
      </c>
      <c r="ED639" s="447" t="e">
        <f t="shared" si="3314"/>
        <v>#VALUE!</v>
      </c>
      <c r="EE639" s="240" t="e">
        <f t="shared" si="3315"/>
        <v>#VALUE!</v>
      </c>
    </row>
    <row r="640" spans="1:135" s="894" customFormat="1" ht="17.25" thickBot="1">
      <c r="A640" s="926" t="s">
        <v>546</v>
      </c>
      <c r="B640" s="894" t="s">
        <v>31</v>
      </c>
      <c r="D640" s="927" t="s">
        <v>783</v>
      </c>
      <c r="E640" s="894" t="s">
        <v>1040</v>
      </c>
      <c r="F640" s="894" t="s">
        <v>1106</v>
      </c>
      <c r="G640" s="956" t="s">
        <v>1691</v>
      </c>
      <c r="H640" s="976">
        <f>+J640</f>
        <v>3</v>
      </c>
      <c r="I640" s="993" t="s">
        <v>1823</v>
      </c>
      <c r="J640" s="994">
        <v>3</v>
      </c>
      <c r="K640" s="995">
        <v>0</v>
      </c>
      <c r="L640" s="915">
        <v>0</v>
      </c>
      <c r="M640" s="915">
        <v>0</v>
      </c>
      <c r="N640" s="904">
        <v>0</v>
      </c>
      <c r="O640" s="905" t="s">
        <v>1823</v>
      </c>
      <c r="P640" s="976">
        <f>+R640</f>
        <v>2</v>
      </c>
      <c r="Q640" s="996" t="s">
        <v>1823</v>
      </c>
      <c r="R640" s="930">
        <v>2</v>
      </c>
      <c r="S640" s="916">
        <v>0</v>
      </c>
      <c r="T640" s="976">
        <f>+R640</f>
        <v>2</v>
      </c>
      <c r="U640" s="996" t="s">
        <v>1823</v>
      </c>
      <c r="V640" s="930">
        <v>0</v>
      </c>
      <c r="W640" s="916">
        <v>0</v>
      </c>
      <c r="X640" s="906">
        <f>+Z640</f>
        <v>0</v>
      </c>
      <c r="Y640" s="929" t="s">
        <v>1823</v>
      </c>
      <c r="Z640" s="906">
        <f t="shared" si="3279"/>
        <v>0</v>
      </c>
      <c r="AA640" s="929" t="s">
        <v>1823</v>
      </c>
      <c r="AB640" s="997">
        <v>0</v>
      </c>
      <c r="AC640" s="998">
        <v>0</v>
      </c>
      <c r="AD640" s="979">
        <f t="shared" ref="AD640" si="3346">+AF640</f>
        <v>3</v>
      </c>
      <c r="AE640" s="899">
        <f>+AG640</f>
        <v>1</v>
      </c>
      <c r="AF640" s="979">
        <f t="shared" si="3280"/>
        <v>3</v>
      </c>
      <c r="AG640" s="899">
        <f>+AI640</f>
        <v>1</v>
      </c>
      <c r="AH640" s="930">
        <v>3</v>
      </c>
      <c r="AI640" s="931">
        <v>1</v>
      </c>
      <c r="AJ640" s="999"/>
      <c r="AK640" s="1000">
        <f>+AM640</f>
        <v>5</v>
      </c>
      <c r="AL640" s="1001">
        <f>+AI640</f>
        <v>1</v>
      </c>
      <c r="AM640" s="930">
        <v>5</v>
      </c>
      <c r="AN640" s="931">
        <v>1</v>
      </c>
      <c r="AO640" s="906">
        <f>+AQ640</f>
        <v>1</v>
      </c>
      <c r="AP640" s="1002">
        <f>+AN640</f>
        <v>1</v>
      </c>
      <c r="AQ640" s="1003">
        <f t="shared" si="3323"/>
        <v>1</v>
      </c>
      <c r="AR640" s="1002">
        <f>+AP640</f>
        <v>1</v>
      </c>
      <c r="AS640" s="991">
        <v>1</v>
      </c>
      <c r="AT640" s="992">
        <v>1</v>
      </c>
      <c r="AU640" s="991">
        <v>3</v>
      </c>
      <c r="AV640" s="992">
        <v>1</v>
      </c>
      <c r="AW640" s="957">
        <f t="shared" ref="AW640" si="3347">+AY640</f>
        <v>2</v>
      </c>
      <c r="AX640" s="1021">
        <f t="shared" ref="AX640" si="3348">+AZ640</f>
        <v>2</v>
      </c>
      <c r="AY640" s="1022">
        <f t="shared" ref="AY640" si="3349">+BA640</f>
        <v>2</v>
      </c>
      <c r="AZ640" s="1021">
        <f t="shared" ref="AZ640" si="3350">+BB640</f>
        <v>2</v>
      </c>
      <c r="BA640" s="1022">
        <f t="shared" ref="BA640" si="3351">+BC640</f>
        <v>2</v>
      </c>
      <c r="BB640" s="1021">
        <f t="shared" ref="BB640" si="3352">+BD640</f>
        <v>2</v>
      </c>
      <c r="BC640" s="1022">
        <f t="shared" ref="BC640" si="3353">+BE640</f>
        <v>2</v>
      </c>
      <c r="BD640" s="1021">
        <f t="shared" ref="BD640" si="3354">+BF640</f>
        <v>2</v>
      </c>
      <c r="BE640" s="1022">
        <f t="shared" ref="BE640" si="3355">+BG640</f>
        <v>2</v>
      </c>
      <c r="BF640" s="1021">
        <f t="shared" ref="BF640" si="3356">+BH640</f>
        <v>2</v>
      </c>
      <c r="BG640" s="991">
        <v>2</v>
      </c>
      <c r="BH640" s="992">
        <v>2</v>
      </c>
      <c r="BI640" s="1022">
        <f t="shared" ref="BI640:BN640" si="3357">+BG640</f>
        <v>2</v>
      </c>
      <c r="BJ640" s="1021">
        <f t="shared" si="3357"/>
        <v>2</v>
      </c>
      <c r="BK640" s="1022">
        <f t="shared" si="3357"/>
        <v>2</v>
      </c>
      <c r="BL640" s="1021">
        <f t="shared" si="3357"/>
        <v>2</v>
      </c>
      <c r="BM640" s="1022">
        <f t="shared" si="3357"/>
        <v>2</v>
      </c>
      <c r="BN640" s="1021">
        <f t="shared" si="3357"/>
        <v>2</v>
      </c>
      <c r="BO640" s="990"/>
      <c r="BP640" s="991"/>
      <c r="BQ640" s="992"/>
      <c r="BR640" s="991"/>
      <c r="BS640" s="992"/>
      <c r="BT640" s="991">
        <v>2</v>
      </c>
      <c r="BU640" s="992"/>
      <c r="BV640" s="991">
        <v>1</v>
      </c>
      <c r="BW640" s="992"/>
      <c r="BX640" s="991"/>
      <c r="BY640" s="992"/>
      <c r="BZ640" s="991">
        <v>3</v>
      </c>
      <c r="CA640" s="992"/>
      <c r="CB640" s="1004" t="s">
        <v>265</v>
      </c>
      <c r="CC640" s="894" t="s">
        <v>787</v>
      </c>
      <c r="CQ640" s="921">
        <f t="shared" si="3338"/>
        <v>3</v>
      </c>
      <c r="CT640" s="922">
        <f t="shared" si="3239"/>
        <v>3</v>
      </c>
      <c r="CU640" s="922">
        <f t="shared" si="3240"/>
        <v>3</v>
      </c>
      <c r="CV640" s="922">
        <f t="shared" si="3241"/>
        <v>0</v>
      </c>
      <c r="CW640" s="922">
        <f t="shared" si="3242"/>
        <v>0</v>
      </c>
      <c r="CX640" s="922">
        <f t="shared" si="3243"/>
        <v>2</v>
      </c>
      <c r="CY640" s="922">
        <f t="shared" si="3244"/>
        <v>2</v>
      </c>
      <c r="CZ640" s="922">
        <f t="shared" si="3245"/>
        <v>2</v>
      </c>
      <c r="DA640" s="922">
        <f t="shared" si="3246"/>
        <v>0</v>
      </c>
      <c r="DB640" s="922">
        <f t="shared" si="3247"/>
        <v>0</v>
      </c>
      <c r="DC640" s="922">
        <f t="shared" si="3248"/>
        <v>0</v>
      </c>
      <c r="DD640" s="922">
        <f t="shared" si="3249"/>
        <v>0</v>
      </c>
      <c r="DE640" s="922">
        <f t="shared" si="3250"/>
        <v>4</v>
      </c>
      <c r="DF640" s="922">
        <f t="shared" si="3251"/>
        <v>4</v>
      </c>
      <c r="DG640" s="923">
        <f t="shared" si="3252"/>
        <v>4</v>
      </c>
      <c r="DH640" s="923">
        <f t="shared" si="3253"/>
        <v>6</v>
      </c>
      <c r="DI640" s="923">
        <f t="shared" si="3254"/>
        <v>6</v>
      </c>
      <c r="DJ640" s="923">
        <f t="shared" si="3255"/>
        <v>2</v>
      </c>
      <c r="DK640" s="922">
        <f t="shared" si="3256"/>
        <v>2</v>
      </c>
      <c r="DL640" s="922"/>
      <c r="DM640" s="922"/>
      <c r="DN640" s="926" t="s">
        <v>1485</v>
      </c>
      <c r="DO640" s="935" t="e">
        <f t="shared" si="3299"/>
        <v>#VALUE!</v>
      </c>
      <c r="DP640" s="935" t="e">
        <f t="shared" si="3300"/>
        <v>#VALUE!</v>
      </c>
      <c r="DQ640" s="935" t="e">
        <f t="shared" si="3301"/>
        <v>#VALUE!</v>
      </c>
      <c r="DR640" s="935" t="e">
        <f t="shared" si="3302"/>
        <v>#VALUE!</v>
      </c>
      <c r="DS640" s="935" t="e">
        <f t="shared" si="3303"/>
        <v>#VALUE!</v>
      </c>
      <c r="DT640" s="935" t="e">
        <f t="shared" si="3304"/>
        <v>#VALUE!</v>
      </c>
      <c r="DU640" s="935" t="e">
        <f t="shared" si="3305"/>
        <v>#VALUE!</v>
      </c>
      <c r="DV640" s="935" t="e">
        <f t="shared" si="3306"/>
        <v>#VALUE!</v>
      </c>
      <c r="DW640" s="935" t="e">
        <f t="shared" si="3307"/>
        <v>#VALUE!</v>
      </c>
      <c r="DX640" s="935" t="e">
        <f t="shared" si="3308"/>
        <v>#VALUE!</v>
      </c>
      <c r="DY640" s="935" t="e">
        <f t="shared" si="3309"/>
        <v>#REF!</v>
      </c>
      <c r="DZ640" s="935" t="e">
        <f t="shared" si="3310"/>
        <v>#VALUE!</v>
      </c>
      <c r="EA640" s="935" t="e">
        <f t="shared" si="3311"/>
        <v>#VALUE!</v>
      </c>
      <c r="EB640" s="935" t="e">
        <f t="shared" si="3312"/>
        <v>#VALUE!</v>
      </c>
      <c r="EC640" s="935" t="e">
        <f t="shared" si="3313"/>
        <v>#VALUE!</v>
      </c>
      <c r="ED640" s="935" t="e">
        <f t="shared" si="3314"/>
        <v>#VALUE!</v>
      </c>
      <c r="EE640" s="921" t="e">
        <f t="shared" si="3315"/>
        <v>#VALUE!</v>
      </c>
    </row>
    <row r="641" spans="1:135" ht="17.25" thickTop="1">
      <c r="A641" s="51" t="s">
        <v>1472</v>
      </c>
      <c r="B641" s="216" t="s">
        <v>31</v>
      </c>
      <c r="D641" s="222" t="s">
        <v>1107</v>
      </c>
      <c r="E641" s="216" t="s">
        <v>1040</v>
      </c>
      <c r="F641" s="222" t="s">
        <v>1107</v>
      </c>
      <c r="G641" s="411" t="s">
        <v>177</v>
      </c>
      <c r="H641" s="241">
        <f t="shared" ref="H641:H646" si="3358">+J641</f>
        <v>0</v>
      </c>
      <c r="I641" s="401" t="s">
        <v>1823</v>
      </c>
      <c r="J641" s="523">
        <v>0</v>
      </c>
      <c r="K641" s="524">
        <v>0</v>
      </c>
      <c r="L641" s="239">
        <f>+N641</f>
        <v>0</v>
      </c>
      <c r="M641" s="259" t="s">
        <v>1823</v>
      </c>
      <c r="N641" s="225">
        <v>0</v>
      </c>
      <c r="O641" s="227">
        <v>0</v>
      </c>
      <c r="P641" s="441">
        <f>+R641</f>
        <v>4</v>
      </c>
      <c r="Q641" s="259" t="s">
        <v>1823</v>
      </c>
      <c r="R641" s="225">
        <v>4</v>
      </c>
      <c r="S641" s="227">
        <v>0</v>
      </c>
      <c r="T641" s="226">
        <v>13</v>
      </c>
      <c r="U641" s="226">
        <v>0</v>
      </c>
      <c r="V641" s="523">
        <v>12</v>
      </c>
      <c r="W641" s="524">
        <v>0</v>
      </c>
      <c r="X641" s="239">
        <f t="shared" ref="X641:X646" si="3359">+V641</f>
        <v>12</v>
      </c>
      <c r="Y641" s="259" t="s">
        <v>1823</v>
      </c>
      <c r="Z641" s="389">
        <v>16</v>
      </c>
      <c r="AA641" s="390">
        <v>0</v>
      </c>
      <c r="AB641" s="441">
        <f>+Z641</f>
        <v>16</v>
      </c>
      <c r="AC641" s="450" t="s">
        <v>1823</v>
      </c>
      <c r="AD641" s="226">
        <v>8</v>
      </c>
      <c r="AE641" s="264">
        <v>0</v>
      </c>
      <c r="AF641" s="441">
        <f>+AH641</f>
        <v>14</v>
      </c>
      <c r="AG641" s="450" t="s">
        <v>1823</v>
      </c>
      <c r="AH641" s="441">
        <f>+AK641</f>
        <v>14</v>
      </c>
      <c r="AI641" s="450" t="s">
        <v>1823</v>
      </c>
      <c r="AJ641" s="354">
        <v>42259</v>
      </c>
      <c r="AK641" s="441">
        <f>+AM641</f>
        <v>14</v>
      </c>
      <c r="AL641" s="519" t="s">
        <v>1823</v>
      </c>
      <c r="AM641" s="523">
        <v>14</v>
      </c>
      <c r="AN641" s="524">
        <v>0</v>
      </c>
      <c r="AO641" s="503">
        <f>+AM641</f>
        <v>14</v>
      </c>
      <c r="AP641" s="450" t="s">
        <v>1823</v>
      </c>
      <c r="AQ641" s="503">
        <f>+AO641</f>
        <v>14</v>
      </c>
      <c r="AR641" s="450" t="s">
        <v>1823</v>
      </c>
      <c r="AS641" s="337">
        <v>1</v>
      </c>
      <c r="AT641" s="338">
        <v>0</v>
      </c>
      <c r="AU641" s="337">
        <v>1</v>
      </c>
      <c r="AV641" s="338">
        <v>0</v>
      </c>
      <c r="AW641" s="241">
        <v>0</v>
      </c>
      <c r="AX641" s="242" t="s">
        <v>1823</v>
      </c>
      <c r="AY641" s="241">
        <v>0</v>
      </c>
      <c r="AZ641" s="242" t="s">
        <v>1823</v>
      </c>
      <c r="BA641" s="241">
        <v>0</v>
      </c>
      <c r="BB641" s="242" t="s">
        <v>1823</v>
      </c>
      <c r="BC641" s="241">
        <v>0</v>
      </c>
      <c r="BD641" s="242" t="s">
        <v>1823</v>
      </c>
      <c r="BE641" s="241">
        <v>0</v>
      </c>
      <c r="BF641" s="242" t="s">
        <v>1823</v>
      </c>
      <c r="BG641" s="241">
        <v>0</v>
      </c>
      <c r="BH641" s="242" t="s">
        <v>1823</v>
      </c>
      <c r="BI641" s="241">
        <v>0</v>
      </c>
      <c r="BJ641" s="242" t="s">
        <v>1823</v>
      </c>
      <c r="BK641" s="241">
        <v>0</v>
      </c>
      <c r="BL641" s="242" t="s">
        <v>1823</v>
      </c>
      <c r="BM641" s="337">
        <v>0</v>
      </c>
      <c r="BN641" s="337">
        <v>0</v>
      </c>
      <c r="BO641" s="356"/>
      <c r="BP641" s="324"/>
      <c r="BQ641" s="325"/>
      <c r="BR641" s="324"/>
      <c r="BS641" s="325"/>
      <c r="BT641" s="324"/>
      <c r="BU641" s="325"/>
      <c r="BV641" s="324"/>
      <c r="BW641" s="325"/>
      <c r="BX641" s="324"/>
      <c r="BY641" s="325"/>
      <c r="BZ641" s="324"/>
      <c r="CA641" s="325"/>
      <c r="CB641" s="250" t="s">
        <v>799</v>
      </c>
      <c r="CC641" s="237" t="s">
        <v>801</v>
      </c>
      <c r="CE641" s="226"/>
      <c r="CF641" s="227"/>
      <c r="CQ641" s="240">
        <f t="shared" si="3338"/>
        <v>16</v>
      </c>
      <c r="CT641" s="437">
        <f t="shared" si="3239"/>
        <v>0</v>
      </c>
      <c r="CU641" s="437">
        <f t="shared" si="3240"/>
        <v>0</v>
      </c>
      <c r="CV641" s="437">
        <f t="shared" si="3241"/>
        <v>0</v>
      </c>
      <c r="CW641" s="437">
        <f t="shared" si="3242"/>
        <v>0</v>
      </c>
      <c r="CX641" s="437">
        <f t="shared" si="3243"/>
        <v>4</v>
      </c>
      <c r="CY641" s="437">
        <f t="shared" si="3244"/>
        <v>4</v>
      </c>
      <c r="CZ641" s="437">
        <f t="shared" si="3245"/>
        <v>13</v>
      </c>
      <c r="DA641" s="437">
        <f t="shared" si="3246"/>
        <v>12</v>
      </c>
      <c r="DB641" s="437">
        <f t="shared" si="3247"/>
        <v>12</v>
      </c>
      <c r="DC641" s="437">
        <f t="shared" si="3248"/>
        <v>16</v>
      </c>
      <c r="DD641" s="437">
        <f t="shared" si="3249"/>
        <v>16</v>
      </c>
      <c r="DE641" s="437">
        <f t="shared" si="3250"/>
        <v>8</v>
      </c>
      <c r="DF641" s="437">
        <f t="shared" si="3251"/>
        <v>14</v>
      </c>
      <c r="DG641" s="496">
        <f t="shared" si="3252"/>
        <v>14</v>
      </c>
      <c r="DH641" s="496">
        <f t="shared" si="3253"/>
        <v>14</v>
      </c>
      <c r="DI641" s="496">
        <f t="shared" si="3254"/>
        <v>14</v>
      </c>
      <c r="DJ641" s="496">
        <f t="shared" si="3255"/>
        <v>14</v>
      </c>
      <c r="DK641" s="437">
        <f t="shared" si="3256"/>
        <v>14</v>
      </c>
      <c r="DL641" s="633"/>
      <c r="DM641" s="633"/>
      <c r="DO641" s="447" t="e">
        <f t="shared" si="3299"/>
        <v>#VALUE!</v>
      </c>
      <c r="DP641" s="447" t="e">
        <f t="shared" si="3300"/>
        <v>#VALUE!</v>
      </c>
      <c r="DQ641" s="447" t="e">
        <f t="shared" si="3301"/>
        <v>#VALUE!</v>
      </c>
      <c r="DR641" s="447" t="e">
        <f t="shared" si="3302"/>
        <v>#VALUE!</v>
      </c>
      <c r="DS641" s="447" t="e">
        <f t="shared" si="3303"/>
        <v>#VALUE!</v>
      </c>
      <c r="DT641" s="447" t="e">
        <f t="shared" si="3304"/>
        <v>#VALUE!</v>
      </c>
      <c r="DU641" s="447" t="e">
        <f t="shared" si="3305"/>
        <v>#VALUE!</v>
      </c>
      <c r="DV641" s="447" t="e">
        <f t="shared" si="3306"/>
        <v>#VALUE!</v>
      </c>
      <c r="DW641" s="447" t="e">
        <f t="shared" si="3307"/>
        <v>#VALUE!</v>
      </c>
      <c r="DX641" s="447" t="e">
        <f t="shared" si="3308"/>
        <v>#VALUE!</v>
      </c>
      <c r="DY641" s="447" t="e">
        <f t="shared" si="3309"/>
        <v>#REF!</v>
      </c>
      <c r="DZ641" s="447" t="e">
        <f t="shared" si="3310"/>
        <v>#VALUE!</v>
      </c>
      <c r="EA641" s="447" t="e">
        <f t="shared" si="3311"/>
        <v>#VALUE!</v>
      </c>
      <c r="EB641" s="447" t="e">
        <f t="shared" si="3312"/>
        <v>#VALUE!</v>
      </c>
      <c r="EC641" s="447" t="e">
        <f t="shared" si="3313"/>
        <v>#VALUE!</v>
      </c>
      <c r="ED641" s="447" t="e">
        <f t="shared" si="3314"/>
        <v>#VALUE!</v>
      </c>
      <c r="EE641" s="240" t="e">
        <f t="shared" si="3315"/>
        <v>#VALUE!</v>
      </c>
    </row>
    <row r="642" spans="1:135" ht="16.5">
      <c r="A642" s="216" t="s">
        <v>1227</v>
      </c>
      <c r="B642" s="216" t="s">
        <v>31</v>
      </c>
      <c r="D642" s="222" t="s">
        <v>1107</v>
      </c>
      <c r="E642" s="216" t="s">
        <v>1040</v>
      </c>
      <c r="F642" s="222" t="s">
        <v>1107</v>
      </c>
      <c r="G642" s="411" t="s">
        <v>1246</v>
      </c>
      <c r="H642" s="241">
        <f t="shared" si="3358"/>
        <v>0</v>
      </c>
      <c r="I642" s="401" t="s">
        <v>1823</v>
      </c>
      <c r="J642" s="523">
        <v>0</v>
      </c>
      <c r="K642" s="524">
        <v>0</v>
      </c>
      <c r="L642" s="239">
        <f>+N642</f>
        <v>0</v>
      </c>
      <c r="M642" s="259" t="s">
        <v>1823</v>
      </c>
      <c r="N642" s="225">
        <v>0</v>
      </c>
      <c r="O642" s="227">
        <v>0</v>
      </c>
      <c r="P642" s="241">
        <f t="shared" ref="P642:P646" si="3360">+N642</f>
        <v>0</v>
      </c>
      <c r="Q642" s="259" t="s">
        <v>1823</v>
      </c>
      <c r="R642" s="225">
        <v>0</v>
      </c>
      <c r="S642" s="227">
        <v>0</v>
      </c>
      <c r="T642" s="225">
        <v>0</v>
      </c>
      <c r="U642" s="226">
        <v>0</v>
      </c>
      <c r="V642" s="523">
        <v>0</v>
      </c>
      <c r="W642" s="524">
        <v>0</v>
      </c>
      <c r="X642" s="239">
        <f t="shared" si="3359"/>
        <v>0</v>
      </c>
      <c r="Y642" s="259" t="s">
        <v>1823</v>
      </c>
      <c r="Z642" s="225">
        <v>0</v>
      </c>
      <c r="AA642" s="227">
        <v>0</v>
      </c>
      <c r="AB642" s="241">
        <f>+AD642</f>
        <v>0</v>
      </c>
      <c r="AC642" s="259" t="s">
        <v>1823</v>
      </c>
      <c r="AD642" s="225">
        <v>0</v>
      </c>
      <c r="AE642" s="227">
        <v>0</v>
      </c>
      <c r="AF642" s="241">
        <f t="shared" ref="AF642:AF645" si="3361">+AD642</f>
        <v>0</v>
      </c>
      <c r="AG642" s="259" t="s">
        <v>1823</v>
      </c>
      <c r="AH642" s="225">
        <v>0</v>
      </c>
      <c r="AI642" s="227">
        <v>0</v>
      </c>
      <c r="AJ642" s="354"/>
      <c r="AK642" s="241">
        <f>+AM642</f>
        <v>0</v>
      </c>
      <c r="AL642" s="401" t="s">
        <v>1823</v>
      </c>
      <c r="AM642" s="523">
        <v>0</v>
      </c>
      <c r="AN642" s="524">
        <v>0</v>
      </c>
      <c r="AO642" s="372">
        <f>+AM642</f>
        <v>0</v>
      </c>
      <c r="AP642" s="259" t="s">
        <v>1823</v>
      </c>
      <c r="AQ642" s="308">
        <f t="shared" si="3323"/>
        <v>0</v>
      </c>
      <c r="AR642" s="259" t="s">
        <v>1823</v>
      </c>
      <c r="AS642" s="337">
        <v>0</v>
      </c>
      <c r="AT642" s="338">
        <v>0</v>
      </c>
      <c r="AU642" s="337">
        <v>0</v>
      </c>
      <c r="AV642" s="338">
        <v>0</v>
      </c>
      <c r="AW642" s="241">
        <v>0</v>
      </c>
      <c r="AX642" s="242" t="s">
        <v>1823</v>
      </c>
      <c r="AY642" s="241">
        <v>0</v>
      </c>
      <c r="AZ642" s="242" t="s">
        <v>1823</v>
      </c>
      <c r="BA642" s="241">
        <v>0</v>
      </c>
      <c r="BB642" s="242" t="s">
        <v>1823</v>
      </c>
      <c r="BC642" s="241">
        <v>0</v>
      </c>
      <c r="BD642" s="242" t="s">
        <v>1823</v>
      </c>
      <c r="BE642" s="241">
        <v>0</v>
      </c>
      <c r="BF642" s="242" t="s">
        <v>1823</v>
      </c>
      <c r="BG642" s="241">
        <v>0</v>
      </c>
      <c r="BH642" s="242" t="s">
        <v>1823</v>
      </c>
      <c r="BI642" s="241">
        <v>0</v>
      </c>
      <c r="BJ642" s="242" t="s">
        <v>1823</v>
      </c>
      <c r="BK642" s="241">
        <v>0</v>
      </c>
      <c r="BL642" s="242" t="s">
        <v>1823</v>
      </c>
      <c r="BM642" s="337">
        <v>0</v>
      </c>
      <c r="BN642" s="337">
        <v>0</v>
      </c>
      <c r="BO642" s="356"/>
      <c r="BP642" s="324"/>
      <c r="BQ642" s="325"/>
      <c r="BR642" s="324"/>
      <c r="BS642" s="325"/>
      <c r="BT642" s="324"/>
      <c r="BU642" s="325"/>
      <c r="BV642" s="324"/>
      <c r="BW642" s="325"/>
      <c r="BX642" s="324"/>
      <c r="BY642" s="325"/>
      <c r="BZ642" s="324"/>
      <c r="CA642" s="325"/>
      <c r="CB642" s="250">
        <v>2017</v>
      </c>
      <c r="CE642" s="226"/>
      <c r="CF642" s="227"/>
      <c r="CQ642" s="240">
        <f t="shared" si="3338"/>
        <v>0</v>
      </c>
      <c r="CT642" s="437">
        <f t="shared" si="3239"/>
        <v>0</v>
      </c>
      <c r="CU642" s="437">
        <f t="shared" si="3240"/>
        <v>0</v>
      </c>
      <c r="CV642" s="437">
        <f t="shared" si="3241"/>
        <v>0</v>
      </c>
      <c r="CW642" s="437">
        <f t="shared" si="3242"/>
        <v>0</v>
      </c>
      <c r="CX642" s="437">
        <f t="shared" si="3243"/>
        <v>0</v>
      </c>
      <c r="CY642" s="437">
        <f t="shared" si="3244"/>
        <v>0</v>
      </c>
      <c r="CZ642" s="437">
        <f t="shared" si="3245"/>
        <v>0</v>
      </c>
      <c r="DA642" s="437">
        <f t="shared" si="3246"/>
        <v>0</v>
      </c>
      <c r="DB642" s="437">
        <f t="shared" si="3247"/>
        <v>0</v>
      </c>
      <c r="DC642" s="437">
        <f t="shared" si="3248"/>
        <v>0</v>
      </c>
      <c r="DD642" s="437">
        <f t="shared" si="3249"/>
        <v>0</v>
      </c>
      <c r="DE642" s="437">
        <f t="shared" si="3250"/>
        <v>0</v>
      </c>
      <c r="DF642" s="437">
        <f t="shared" si="3251"/>
        <v>0</v>
      </c>
      <c r="DG642" s="496">
        <f t="shared" si="3252"/>
        <v>0</v>
      </c>
      <c r="DH642" s="496">
        <f t="shared" si="3253"/>
        <v>0</v>
      </c>
      <c r="DI642" s="496">
        <f t="shared" si="3254"/>
        <v>0</v>
      </c>
      <c r="DJ642" s="496">
        <f t="shared" si="3255"/>
        <v>0</v>
      </c>
      <c r="DK642" s="437">
        <f t="shared" si="3256"/>
        <v>0</v>
      </c>
      <c r="DL642" s="633"/>
      <c r="DM642" s="633"/>
      <c r="DO642" s="447" t="e">
        <f t="shared" si="3299"/>
        <v>#VALUE!</v>
      </c>
      <c r="DP642" s="447" t="e">
        <f t="shared" si="3300"/>
        <v>#VALUE!</v>
      </c>
      <c r="DQ642" s="447" t="e">
        <f t="shared" si="3301"/>
        <v>#VALUE!</v>
      </c>
      <c r="DR642" s="447" t="e">
        <f t="shared" si="3302"/>
        <v>#VALUE!</v>
      </c>
      <c r="DS642" s="447" t="e">
        <f t="shared" si="3303"/>
        <v>#VALUE!</v>
      </c>
      <c r="DT642" s="447" t="e">
        <f t="shared" si="3304"/>
        <v>#VALUE!</v>
      </c>
      <c r="DU642" s="447" t="e">
        <f t="shared" si="3305"/>
        <v>#VALUE!</v>
      </c>
      <c r="DV642" s="447" t="e">
        <f t="shared" si="3306"/>
        <v>#VALUE!</v>
      </c>
      <c r="DW642" s="447" t="e">
        <f t="shared" si="3307"/>
        <v>#VALUE!</v>
      </c>
      <c r="DX642" s="447" t="e">
        <f t="shared" si="3308"/>
        <v>#VALUE!</v>
      </c>
      <c r="DY642" s="447" t="e">
        <f t="shared" si="3309"/>
        <v>#REF!</v>
      </c>
      <c r="DZ642" s="447" t="e">
        <f t="shared" si="3310"/>
        <v>#VALUE!</v>
      </c>
      <c r="EA642" s="447" t="e">
        <f t="shared" si="3311"/>
        <v>#VALUE!</v>
      </c>
      <c r="EB642" s="447" t="e">
        <f t="shared" si="3312"/>
        <v>#VALUE!</v>
      </c>
      <c r="EC642" s="447" t="e">
        <f t="shared" si="3313"/>
        <v>#VALUE!</v>
      </c>
      <c r="ED642" s="447" t="e">
        <f t="shared" si="3314"/>
        <v>#VALUE!</v>
      </c>
      <c r="EE642" s="240" t="e">
        <f t="shared" si="3315"/>
        <v>#VALUE!</v>
      </c>
    </row>
    <row r="643" spans="1:135" ht="16.5">
      <c r="A643" s="51" t="s">
        <v>1472</v>
      </c>
      <c r="B643" s="216" t="s">
        <v>31</v>
      </c>
      <c r="D643" s="222" t="s">
        <v>1107</v>
      </c>
      <c r="E643" s="216" t="s">
        <v>1040</v>
      </c>
      <c r="F643" s="222" t="s">
        <v>1107</v>
      </c>
      <c r="G643" s="223" t="s">
        <v>243</v>
      </c>
      <c r="H643" s="241">
        <f t="shared" si="3358"/>
        <v>0</v>
      </c>
      <c r="I643" s="401" t="s">
        <v>1823</v>
      </c>
      <c r="J643" s="523">
        <v>0</v>
      </c>
      <c r="K643" s="524">
        <v>0</v>
      </c>
      <c r="L643" s="239">
        <f>+N643</f>
        <v>0</v>
      </c>
      <c r="M643" s="259" t="s">
        <v>1823</v>
      </c>
      <c r="N643" s="225">
        <v>0</v>
      </c>
      <c r="O643" s="227">
        <v>0</v>
      </c>
      <c r="P643" s="241">
        <f t="shared" si="3360"/>
        <v>0</v>
      </c>
      <c r="Q643" s="259" t="s">
        <v>1823</v>
      </c>
      <c r="R643" s="225">
        <v>0</v>
      </c>
      <c r="S643" s="227">
        <v>0</v>
      </c>
      <c r="T643" s="225">
        <v>0</v>
      </c>
      <c r="U643" s="226">
        <v>0</v>
      </c>
      <c r="V643" s="523">
        <v>0</v>
      </c>
      <c r="W643" s="524">
        <v>0</v>
      </c>
      <c r="X643" s="239">
        <f t="shared" si="3359"/>
        <v>0</v>
      </c>
      <c r="Y643" s="259" t="s">
        <v>1823</v>
      </c>
      <c r="Z643" s="225">
        <v>0</v>
      </c>
      <c r="AA643" s="227">
        <v>0</v>
      </c>
      <c r="AB643" s="241">
        <f>+AD643</f>
        <v>0</v>
      </c>
      <c r="AC643" s="259" t="s">
        <v>1823</v>
      </c>
      <c r="AD643" s="225">
        <v>0</v>
      </c>
      <c r="AE643" s="227">
        <v>0</v>
      </c>
      <c r="AF643" s="441">
        <f>+AH643</f>
        <v>3</v>
      </c>
      <c r="AG643" s="450" t="s">
        <v>1823</v>
      </c>
      <c r="AH643" s="225">
        <v>3</v>
      </c>
      <c r="AI643" s="227">
        <v>0</v>
      </c>
      <c r="AJ643" s="354"/>
      <c r="AK643" s="241">
        <f>+AM643</f>
        <v>2</v>
      </c>
      <c r="AL643" s="401" t="s">
        <v>1823</v>
      </c>
      <c r="AM643" s="523">
        <v>2</v>
      </c>
      <c r="AN643" s="524">
        <v>0</v>
      </c>
      <c r="AO643" s="503">
        <f>+AQ643</f>
        <v>17</v>
      </c>
      <c r="AP643" s="491">
        <f>+AR643</f>
        <v>4</v>
      </c>
      <c r="AQ643" s="486">
        <f>+AS643</f>
        <v>17</v>
      </c>
      <c r="AR643" s="491">
        <f>+AT643</f>
        <v>4</v>
      </c>
      <c r="AS643" s="337">
        <v>17</v>
      </c>
      <c r="AT643" s="338">
        <v>4</v>
      </c>
      <c r="AU643" s="337">
        <v>17</v>
      </c>
      <c r="AV643" s="338">
        <v>14</v>
      </c>
      <c r="AW643" s="241">
        <f t="shared" ref="AW643:AW644" si="3362">+AY643</f>
        <v>15</v>
      </c>
      <c r="AX643" s="242" t="s">
        <v>1823</v>
      </c>
      <c r="AY643" s="241">
        <f t="shared" ref="AY643:AY644" si="3363">+BA643</f>
        <v>15</v>
      </c>
      <c r="AZ643" s="242" t="s">
        <v>1823</v>
      </c>
      <c r="BA643" s="241">
        <f t="shared" ref="BA643:BA644" si="3364">+BC643</f>
        <v>15</v>
      </c>
      <c r="BB643" s="242" t="s">
        <v>1823</v>
      </c>
      <c r="BC643" s="241">
        <f t="shared" ref="BC643:BC644" si="3365">+BE643</f>
        <v>15</v>
      </c>
      <c r="BD643" s="242" t="s">
        <v>1823</v>
      </c>
      <c r="BE643" s="241">
        <f t="shared" ref="BE643:BE644" si="3366">+BG643</f>
        <v>15</v>
      </c>
      <c r="BF643" s="242" t="s">
        <v>1823</v>
      </c>
      <c r="BG643" s="241">
        <f t="shared" ref="BG643:BG644" si="3367">+BI643</f>
        <v>15</v>
      </c>
      <c r="BH643" s="242" t="s">
        <v>1823</v>
      </c>
      <c r="BI643" s="241">
        <f t="shared" ref="BI643:BI644" si="3368">+BK643</f>
        <v>15</v>
      </c>
      <c r="BJ643" s="242" t="s">
        <v>1823</v>
      </c>
      <c r="BK643" s="241">
        <f>+BM643</f>
        <v>15</v>
      </c>
      <c r="BL643" s="242" t="s">
        <v>1823</v>
      </c>
      <c r="BM643" s="337">
        <v>15</v>
      </c>
      <c r="BN643" s="337">
        <v>0</v>
      </c>
      <c r="BO643" s="356"/>
      <c r="BP643" s="324"/>
      <c r="BQ643" s="325"/>
      <c r="BR643" s="324"/>
      <c r="BS643" s="325"/>
      <c r="BT643" s="324"/>
      <c r="BU643" s="325"/>
      <c r="BV643" s="324"/>
      <c r="BW643" s="325"/>
      <c r="BX643" s="324"/>
      <c r="BY643" s="325"/>
      <c r="BZ643" s="324"/>
      <c r="CA643" s="325"/>
      <c r="CB643" s="250" t="s">
        <v>803</v>
      </c>
      <c r="CC643" s="237" t="s">
        <v>1167</v>
      </c>
      <c r="CE643" s="226"/>
      <c r="CF643" s="227"/>
      <c r="CQ643" s="240">
        <f t="shared" si="3338"/>
        <v>3</v>
      </c>
      <c r="CT643" s="437">
        <f t="shared" si="3239"/>
        <v>0</v>
      </c>
      <c r="CU643" s="437">
        <f t="shared" si="3240"/>
        <v>0</v>
      </c>
      <c r="CV643" s="437">
        <f t="shared" si="3241"/>
        <v>0</v>
      </c>
      <c r="CW643" s="437">
        <f t="shared" si="3242"/>
        <v>0</v>
      </c>
      <c r="CX643" s="437">
        <f t="shared" si="3243"/>
        <v>0</v>
      </c>
      <c r="CY643" s="437">
        <f t="shared" si="3244"/>
        <v>0</v>
      </c>
      <c r="CZ643" s="437">
        <f t="shared" si="3245"/>
        <v>0</v>
      </c>
      <c r="DA643" s="437">
        <f t="shared" si="3246"/>
        <v>0</v>
      </c>
      <c r="DB643" s="437">
        <f t="shared" si="3247"/>
        <v>0</v>
      </c>
      <c r="DC643" s="437">
        <f t="shared" si="3248"/>
        <v>0</v>
      </c>
      <c r="DD643" s="437">
        <f t="shared" si="3249"/>
        <v>0</v>
      </c>
      <c r="DE643" s="437">
        <f t="shared" si="3250"/>
        <v>0</v>
      </c>
      <c r="DF643" s="437">
        <f t="shared" si="3251"/>
        <v>3</v>
      </c>
      <c r="DG643" s="496">
        <f t="shared" si="3252"/>
        <v>3</v>
      </c>
      <c r="DH643" s="496">
        <f t="shared" si="3253"/>
        <v>2</v>
      </c>
      <c r="DI643" s="496">
        <f t="shared" si="3254"/>
        <v>2</v>
      </c>
      <c r="DJ643" s="496">
        <f t="shared" si="3255"/>
        <v>21</v>
      </c>
      <c r="DK643" s="437">
        <f t="shared" si="3256"/>
        <v>21</v>
      </c>
      <c r="DL643" s="633"/>
      <c r="DM643" s="633"/>
      <c r="DO643" s="447" t="e">
        <f t="shared" si="3299"/>
        <v>#VALUE!</v>
      </c>
      <c r="DP643" s="447" t="e">
        <f t="shared" si="3300"/>
        <v>#VALUE!</v>
      </c>
      <c r="DQ643" s="447" t="e">
        <f t="shared" si="3301"/>
        <v>#VALUE!</v>
      </c>
      <c r="DR643" s="447" t="e">
        <f t="shared" si="3302"/>
        <v>#VALUE!</v>
      </c>
      <c r="DS643" s="447" t="e">
        <f t="shared" si="3303"/>
        <v>#VALUE!</v>
      </c>
      <c r="DT643" s="447" t="e">
        <f t="shared" si="3304"/>
        <v>#VALUE!</v>
      </c>
      <c r="DU643" s="447" t="e">
        <f t="shared" si="3305"/>
        <v>#VALUE!</v>
      </c>
      <c r="DV643" s="447" t="e">
        <f t="shared" si="3306"/>
        <v>#VALUE!</v>
      </c>
      <c r="DW643" s="447" t="e">
        <f t="shared" si="3307"/>
        <v>#VALUE!</v>
      </c>
      <c r="DX643" s="447" t="e">
        <f t="shared" si="3308"/>
        <v>#VALUE!</v>
      </c>
      <c r="DY643" s="447" t="e">
        <f t="shared" si="3309"/>
        <v>#REF!</v>
      </c>
      <c r="DZ643" s="447" t="e">
        <f t="shared" si="3310"/>
        <v>#VALUE!</v>
      </c>
      <c r="EA643" s="447" t="e">
        <f t="shared" si="3311"/>
        <v>#VALUE!</v>
      </c>
      <c r="EB643" s="447" t="e">
        <f t="shared" si="3312"/>
        <v>#VALUE!</v>
      </c>
      <c r="EC643" s="447" t="e">
        <f t="shared" si="3313"/>
        <v>#VALUE!</v>
      </c>
      <c r="ED643" s="447" t="e">
        <f t="shared" si="3314"/>
        <v>#VALUE!</v>
      </c>
      <c r="EE643" s="240" t="e">
        <f t="shared" si="3315"/>
        <v>#VALUE!</v>
      </c>
    </row>
    <row r="644" spans="1:135" ht="16.5">
      <c r="A644" s="216" t="s">
        <v>1227</v>
      </c>
      <c r="B644" s="216" t="s">
        <v>31</v>
      </c>
      <c r="D644" s="222" t="s">
        <v>1107</v>
      </c>
      <c r="E644" s="216" t="s">
        <v>1040</v>
      </c>
      <c r="F644" s="222" t="s">
        <v>1107</v>
      </c>
      <c r="G644" s="411" t="s">
        <v>576</v>
      </c>
      <c r="H644" s="241">
        <f t="shared" si="3358"/>
        <v>0</v>
      </c>
      <c r="I644" s="401" t="s">
        <v>1823</v>
      </c>
      <c r="J644" s="523">
        <v>0</v>
      </c>
      <c r="K644" s="524">
        <v>0</v>
      </c>
      <c r="L644" s="239">
        <f>+N644</f>
        <v>0</v>
      </c>
      <c r="M644" s="259" t="s">
        <v>1823</v>
      </c>
      <c r="N644" s="225">
        <v>0</v>
      </c>
      <c r="O644" s="227">
        <v>0</v>
      </c>
      <c r="P644" s="241">
        <f t="shared" si="3360"/>
        <v>0</v>
      </c>
      <c r="Q644" s="259" t="s">
        <v>1823</v>
      </c>
      <c r="R644" s="225">
        <v>0</v>
      </c>
      <c r="S644" s="227">
        <v>0</v>
      </c>
      <c r="T644" s="225">
        <v>0</v>
      </c>
      <c r="U644" s="226">
        <v>0</v>
      </c>
      <c r="V644" s="523">
        <v>0</v>
      </c>
      <c r="W644" s="524">
        <v>0</v>
      </c>
      <c r="X644" s="239">
        <f t="shared" si="3359"/>
        <v>0</v>
      </c>
      <c r="Y644" s="259" t="s">
        <v>1823</v>
      </c>
      <c r="Z644" s="337">
        <v>4</v>
      </c>
      <c r="AA644" s="227">
        <v>0</v>
      </c>
      <c r="AB644" s="241">
        <f>+AD644</f>
        <v>0</v>
      </c>
      <c r="AC644" s="259" t="s">
        <v>1823</v>
      </c>
      <c r="AD644" s="225">
        <v>0</v>
      </c>
      <c r="AE644" s="227">
        <v>0</v>
      </c>
      <c r="AF644" s="241">
        <f t="shared" si="3361"/>
        <v>0</v>
      </c>
      <c r="AG644" s="259" t="s">
        <v>1823</v>
      </c>
      <c r="AH644" s="241">
        <f>+AF644</f>
        <v>0</v>
      </c>
      <c r="AI644" s="259" t="s">
        <v>1823</v>
      </c>
      <c r="AJ644" s="354"/>
      <c r="AK644" s="560">
        <f>+AM644</f>
        <v>6</v>
      </c>
      <c r="AL644" s="718" t="s">
        <v>1823</v>
      </c>
      <c r="AM644" s="523">
        <v>6</v>
      </c>
      <c r="AN644" s="524">
        <v>0</v>
      </c>
      <c r="AO644" s="503">
        <f>+AM644</f>
        <v>6</v>
      </c>
      <c r="AP644" s="450" t="s">
        <v>1823</v>
      </c>
      <c r="AQ644" s="486">
        <f>+AO644</f>
        <v>6</v>
      </c>
      <c r="AR644" s="491">
        <f>+AT644</f>
        <v>0</v>
      </c>
      <c r="AS644" s="337">
        <v>1</v>
      </c>
      <c r="AT644" s="338">
        <v>0</v>
      </c>
      <c r="AU644" s="337">
        <v>5</v>
      </c>
      <c r="AV644" s="338">
        <v>0</v>
      </c>
      <c r="AW644" s="22">
        <f t="shared" si="3362"/>
        <v>1</v>
      </c>
      <c r="AX644" s="21">
        <f t="shared" ref="AX644" si="3369">+AZ644</f>
        <v>1</v>
      </c>
      <c r="AY644" s="22">
        <f t="shared" si="3363"/>
        <v>1</v>
      </c>
      <c r="AZ644" s="21">
        <f t="shared" ref="AZ644" si="3370">+BB644</f>
        <v>1</v>
      </c>
      <c r="BA644" s="22">
        <f t="shared" si="3364"/>
        <v>1</v>
      </c>
      <c r="BB644" s="21">
        <f t="shared" ref="BB644" si="3371">+BD644</f>
        <v>1</v>
      </c>
      <c r="BC644" s="22">
        <f t="shared" si="3365"/>
        <v>1</v>
      </c>
      <c r="BD644" s="21">
        <f t="shared" ref="BD644" si="3372">+BF644</f>
        <v>1</v>
      </c>
      <c r="BE644" s="22">
        <f t="shared" si="3366"/>
        <v>1</v>
      </c>
      <c r="BF644" s="21">
        <f t="shared" ref="BF644" si="3373">+BH644</f>
        <v>1</v>
      </c>
      <c r="BG644" s="22">
        <f t="shared" si="3367"/>
        <v>1</v>
      </c>
      <c r="BH644" s="21">
        <f t="shared" ref="BH644" si="3374">+BJ644</f>
        <v>1</v>
      </c>
      <c r="BI644" s="22">
        <f t="shared" si="3368"/>
        <v>1</v>
      </c>
      <c r="BJ644" s="21">
        <f t="shared" ref="BJ644:BL644" si="3375">+BL644</f>
        <v>1</v>
      </c>
      <c r="BK644" s="22">
        <f t="shared" si="3375"/>
        <v>1</v>
      </c>
      <c r="BL644" s="21">
        <f t="shared" si="3375"/>
        <v>1</v>
      </c>
      <c r="BM644" s="337">
        <v>1</v>
      </c>
      <c r="BN644" s="337">
        <v>1</v>
      </c>
      <c r="BO644" s="356"/>
      <c r="BP644" s="324"/>
      <c r="BQ644" s="325"/>
      <c r="BR644" s="324"/>
      <c r="BS644" s="325"/>
      <c r="BT644" s="324"/>
      <c r="BU644" s="325"/>
      <c r="BV644" s="324"/>
      <c r="BW644" s="325"/>
      <c r="BX644" s="324">
        <v>8</v>
      </c>
      <c r="BY644" s="325">
        <v>0</v>
      </c>
      <c r="BZ644" s="324"/>
      <c r="CA644" s="325"/>
      <c r="CB644" s="250" t="s">
        <v>802</v>
      </c>
      <c r="CC644" s="238" t="s">
        <v>801</v>
      </c>
      <c r="CD644" s="238"/>
      <c r="CE644" s="226"/>
      <c r="CF644" s="227"/>
      <c r="CQ644" s="240">
        <f t="shared" si="3338"/>
        <v>4</v>
      </c>
      <c r="CT644" s="437">
        <f t="shared" si="3239"/>
        <v>0</v>
      </c>
      <c r="CU644" s="437">
        <f t="shared" si="3240"/>
        <v>0</v>
      </c>
      <c r="CV644" s="437">
        <f t="shared" si="3241"/>
        <v>0</v>
      </c>
      <c r="CW644" s="437">
        <f t="shared" si="3242"/>
        <v>0</v>
      </c>
      <c r="CX644" s="437">
        <f t="shared" si="3243"/>
        <v>0</v>
      </c>
      <c r="CY644" s="437">
        <f t="shared" si="3244"/>
        <v>0</v>
      </c>
      <c r="CZ644" s="437">
        <f t="shared" si="3245"/>
        <v>0</v>
      </c>
      <c r="DA644" s="437">
        <f t="shared" si="3246"/>
        <v>0</v>
      </c>
      <c r="DB644" s="437">
        <f t="shared" si="3247"/>
        <v>0</v>
      </c>
      <c r="DC644" s="437">
        <f t="shared" si="3248"/>
        <v>4</v>
      </c>
      <c r="DD644" s="437">
        <f t="shared" si="3249"/>
        <v>0</v>
      </c>
      <c r="DE644" s="437">
        <f t="shared" si="3250"/>
        <v>0</v>
      </c>
      <c r="DF644" s="437">
        <f t="shared" si="3251"/>
        <v>0</v>
      </c>
      <c r="DG644" s="496">
        <f t="shared" si="3252"/>
        <v>0</v>
      </c>
      <c r="DH644" s="496">
        <f t="shared" si="3253"/>
        <v>6</v>
      </c>
      <c r="DI644" s="496">
        <f t="shared" si="3254"/>
        <v>6</v>
      </c>
      <c r="DJ644" s="496">
        <f t="shared" si="3255"/>
        <v>6</v>
      </c>
      <c r="DK644" s="437">
        <f t="shared" si="3256"/>
        <v>6</v>
      </c>
      <c r="DL644" s="633"/>
      <c r="DM644" s="633"/>
      <c r="DO644" s="447" t="e">
        <f t="shared" si="3299"/>
        <v>#VALUE!</v>
      </c>
      <c r="DP644" s="447" t="e">
        <f t="shared" si="3300"/>
        <v>#VALUE!</v>
      </c>
      <c r="DQ644" s="447" t="e">
        <f t="shared" si="3301"/>
        <v>#VALUE!</v>
      </c>
      <c r="DR644" s="447" t="e">
        <f t="shared" si="3302"/>
        <v>#VALUE!</v>
      </c>
      <c r="DS644" s="447" t="e">
        <f t="shared" si="3303"/>
        <v>#VALUE!</v>
      </c>
      <c r="DT644" s="447" t="e">
        <f t="shared" si="3304"/>
        <v>#VALUE!</v>
      </c>
      <c r="DU644" s="447" t="e">
        <f t="shared" si="3305"/>
        <v>#VALUE!</v>
      </c>
      <c r="DV644" s="447" t="e">
        <f t="shared" si="3306"/>
        <v>#VALUE!</v>
      </c>
      <c r="DW644" s="447" t="e">
        <f t="shared" si="3307"/>
        <v>#VALUE!</v>
      </c>
      <c r="DX644" s="447" t="e">
        <f t="shared" si="3308"/>
        <v>#VALUE!</v>
      </c>
      <c r="DY644" s="447" t="e">
        <f t="shared" si="3309"/>
        <v>#REF!</v>
      </c>
      <c r="DZ644" s="447" t="e">
        <f t="shared" si="3310"/>
        <v>#VALUE!</v>
      </c>
      <c r="EA644" s="447" t="e">
        <f t="shared" si="3311"/>
        <v>#VALUE!</v>
      </c>
      <c r="EB644" s="447" t="e">
        <f t="shared" si="3312"/>
        <v>#VALUE!</v>
      </c>
      <c r="EC644" s="447" t="e">
        <f t="shared" si="3313"/>
        <v>#VALUE!</v>
      </c>
      <c r="ED644" s="447" t="e">
        <f t="shared" si="3314"/>
        <v>#VALUE!</v>
      </c>
      <c r="EE644" s="240" t="e">
        <f t="shared" si="3315"/>
        <v>#VALUE!</v>
      </c>
    </row>
    <row r="645" spans="1:135" ht="16.5">
      <c r="A645" s="216" t="s">
        <v>1227</v>
      </c>
      <c r="B645" s="216" t="s">
        <v>31</v>
      </c>
      <c r="D645" s="222" t="s">
        <v>1107</v>
      </c>
      <c r="E645" s="216" t="s">
        <v>1094</v>
      </c>
      <c r="F645" s="222" t="s">
        <v>1107</v>
      </c>
      <c r="G645" s="411" t="s">
        <v>1669</v>
      </c>
      <c r="H645" s="241">
        <f t="shared" si="3358"/>
        <v>0</v>
      </c>
      <c r="I645" s="401" t="s">
        <v>1823</v>
      </c>
      <c r="J645" s="523">
        <v>0</v>
      </c>
      <c r="K645" s="524">
        <v>0</v>
      </c>
      <c r="L645" s="239">
        <f>+J645</f>
        <v>0</v>
      </c>
      <c r="M645" s="259" t="s">
        <v>1823</v>
      </c>
      <c r="N645" s="225">
        <v>1</v>
      </c>
      <c r="O645" s="227">
        <v>0</v>
      </c>
      <c r="P645" s="241">
        <f t="shared" si="3360"/>
        <v>1</v>
      </c>
      <c r="Q645" s="259" t="s">
        <v>1823</v>
      </c>
      <c r="R645" s="225">
        <v>0</v>
      </c>
      <c r="S645" s="227">
        <v>0</v>
      </c>
      <c r="T645" s="225">
        <v>0</v>
      </c>
      <c r="U645" s="226">
        <v>0</v>
      </c>
      <c r="V645" s="523">
        <v>0</v>
      </c>
      <c r="W645" s="524">
        <v>0</v>
      </c>
      <c r="X645" s="239">
        <f t="shared" si="3359"/>
        <v>0</v>
      </c>
      <c r="Y645" s="259" t="s">
        <v>1823</v>
      </c>
      <c r="Z645" s="225">
        <v>0</v>
      </c>
      <c r="AA645" s="227">
        <v>0</v>
      </c>
      <c r="AB645" s="241">
        <f>+AD645</f>
        <v>0</v>
      </c>
      <c r="AC645" s="259" t="s">
        <v>1823</v>
      </c>
      <c r="AD645" s="226">
        <v>0</v>
      </c>
      <c r="AE645" s="264">
        <v>0</v>
      </c>
      <c r="AF645" s="241">
        <f t="shared" si="3361"/>
        <v>0</v>
      </c>
      <c r="AG645" s="259" t="s">
        <v>1823</v>
      </c>
      <c r="AH645" s="241">
        <f>+AF645</f>
        <v>0</v>
      </c>
      <c r="AI645" s="259" t="s">
        <v>1823</v>
      </c>
      <c r="AJ645" s="354">
        <v>42120</v>
      </c>
      <c r="AK645" s="225"/>
      <c r="AL645" s="401" t="s">
        <v>1823</v>
      </c>
      <c r="AM645" s="523">
        <v>0</v>
      </c>
      <c r="AN645" s="524">
        <v>0</v>
      </c>
      <c r="AO645" s="372">
        <f>+AQ645</f>
        <v>0</v>
      </c>
      <c r="AP645" s="259" t="s">
        <v>1823</v>
      </c>
      <c r="AQ645" s="308">
        <f>+AS645</f>
        <v>0</v>
      </c>
      <c r="AR645" s="259" t="s">
        <v>1823</v>
      </c>
      <c r="AS645" s="337">
        <v>0</v>
      </c>
      <c r="AT645" s="338">
        <v>0</v>
      </c>
      <c r="AU645" s="337">
        <v>0</v>
      </c>
      <c r="AV645" s="338">
        <v>0</v>
      </c>
      <c r="AW645" s="241">
        <v>0</v>
      </c>
      <c r="AX645" s="242" t="s">
        <v>1823</v>
      </c>
      <c r="AY645" s="241">
        <v>0</v>
      </c>
      <c r="AZ645" s="242" t="s">
        <v>1823</v>
      </c>
      <c r="BA645" s="241">
        <v>0</v>
      </c>
      <c r="BB645" s="242" t="s">
        <v>1823</v>
      </c>
      <c r="BC645" s="241">
        <v>0</v>
      </c>
      <c r="BD645" s="242" t="s">
        <v>1823</v>
      </c>
      <c r="BE645" s="241">
        <v>0</v>
      </c>
      <c r="BF645" s="242" t="s">
        <v>1823</v>
      </c>
      <c r="BG645" s="241">
        <v>0</v>
      </c>
      <c r="BH645" s="242" t="s">
        <v>1823</v>
      </c>
      <c r="BI645" s="241">
        <v>0</v>
      </c>
      <c r="BJ645" s="242" t="s">
        <v>1823</v>
      </c>
      <c r="BK645" s="241">
        <v>0</v>
      </c>
      <c r="BL645" s="242" t="s">
        <v>1823</v>
      </c>
      <c r="BM645" s="337">
        <v>0</v>
      </c>
      <c r="BN645" s="337">
        <v>0</v>
      </c>
      <c r="BO645" s="356"/>
      <c r="BP645" s="324"/>
      <c r="BQ645" s="325"/>
      <c r="BR645" s="324"/>
      <c r="BS645" s="325"/>
      <c r="BT645" s="324"/>
      <c r="BU645" s="325"/>
      <c r="BV645" s="324"/>
      <c r="BW645" s="325"/>
      <c r="BX645" s="324"/>
      <c r="BY645" s="325"/>
      <c r="BZ645" s="324"/>
      <c r="CA645" s="325"/>
      <c r="CB645" s="236" t="s">
        <v>170</v>
      </c>
      <c r="CE645" s="226"/>
      <c r="CF645" s="227"/>
      <c r="CQ645" s="240">
        <f t="shared" si="3338"/>
        <v>1</v>
      </c>
      <c r="CT645" s="437">
        <f t="shared" si="3239"/>
        <v>0</v>
      </c>
      <c r="CU645" s="437">
        <f t="shared" si="3240"/>
        <v>0</v>
      </c>
      <c r="CV645" s="437">
        <f t="shared" si="3241"/>
        <v>0</v>
      </c>
      <c r="CW645" s="437">
        <f t="shared" si="3242"/>
        <v>1</v>
      </c>
      <c r="CX645" s="437">
        <f t="shared" si="3243"/>
        <v>1</v>
      </c>
      <c r="CY645" s="437">
        <f t="shared" si="3244"/>
        <v>0</v>
      </c>
      <c r="CZ645" s="437">
        <f t="shared" si="3245"/>
        <v>0</v>
      </c>
      <c r="DA645" s="437">
        <f t="shared" si="3246"/>
        <v>0</v>
      </c>
      <c r="DB645" s="437">
        <f t="shared" si="3247"/>
        <v>0</v>
      </c>
      <c r="DC645" s="437">
        <f t="shared" si="3248"/>
        <v>0</v>
      </c>
      <c r="DD645" s="437">
        <f t="shared" si="3249"/>
        <v>0</v>
      </c>
      <c r="DE645" s="437">
        <f t="shared" si="3250"/>
        <v>0</v>
      </c>
      <c r="DF645" s="437">
        <f t="shared" si="3251"/>
        <v>0</v>
      </c>
      <c r="DG645" s="496">
        <f t="shared" si="3252"/>
        <v>0</v>
      </c>
      <c r="DH645" s="496">
        <f t="shared" si="3253"/>
        <v>0</v>
      </c>
      <c r="DI645" s="496">
        <f t="shared" si="3254"/>
        <v>0</v>
      </c>
      <c r="DJ645" s="496">
        <f t="shared" si="3255"/>
        <v>0</v>
      </c>
      <c r="DK645" s="437">
        <f t="shared" si="3256"/>
        <v>0</v>
      </c>
      <c r="DL645" s="633"/>
      <c r="DM645" s="633"/>
      <c r="DO645" s="447" t="e">
        <f t="shared" si="3299"/>
        <v>#VALUE!</v>
      </c>
      <c r="DP645" s="447" t="e">
        <f t="shared" si="3300"/>
        <v>#VALUE!</v>
      </c>
      <c r="DQ645" s="447" t="e">
        <f t="shared" si="3301"/>
        <v>#VALUE!</v>
      </c>
      <c r="DR645" s="447" t="e">
        <f t="shared" si="3302"/>
        <v>#VALUE!</v>
      </c>
      <c r="DS645" s="447" t="e">
        <f t="shared" si="3303"/>
        <v>#VALUE!</v>
      </c>
      <c r="DT645" s="447" t="e">
        <f t="shared" si="3304"/>
        <v>#VALUE!</v>
      </c>
      <c r="DU645" s="447" t="e">
        <f t="shared" si="3305"/>
        <v>#VALUE!</v>
      </c>
      <c r="DV645" s="447" t="e">
        <f t="shared" si="3306"/>
        <v>#VALUE!</v>
      </c>
      <c r="DW645" s="447" t="e">
        <f t="shared" si="3307"/>
        <v>#VALUE!</v>
      </c>
      <c r="DX645" s="447" t="e">
        <f t="shared" si="3308"/>
        <v>#VALUE!</v>
      </c>
      <c r="DY645" s="447" t="e">
        <f t="shared" si="3309"/>
        <v>#REF!</v>
      </c>
      <c r="DZ645" s="447" t="e">
        <f t="shared" si="3310"/>
        <v>#VALUE!</v>
      </c>
      <c r="EA645" s="447" t="e">
        <f t="shared" si="3311"/>
        <v>#VALUE!</v>
      </c>
      <c r="EB645" s="447" t="e">
        <f t="shared" si="3312"/>
        <v>#VALUE!</v>
      </c>
      <c r="EC645" s="447" t="e">
        <f t="shared" si="3313"/>
        <v>#VALUE!</v>
      </c>
      <c r="ED645" s="447" t="e">
        <f t="shared" si="3314"/>
        <v>#VALUE!</v>
      </c>
      <c r="EE645" s="240" t="e">
        <f t="shared" si="3315"/>
        <v>#VALUE!</v>
      </c>
    </row>
    <row r="646" spans="1:135" ht="16.5">
      <c r="A646" s="51" t="s">
        <v>1232</v>
      </c>
      <c r="B646" s="216" t="s">
        <v>31</v>
      </c>
      <c r="D646" s="222" t="s">
        <v>1107</v>
      </c>
      <c r="E646" s="216" t="s">
        <v>1040</v>
      </c>
      <c r="F646" s="222" t="s">
        <v>1107</v>
      </c>
      <c r="G646" s="411" t="s">
        <v>1247</v>
      </c>
      <c r="H646" s="241">
        <f t="shared" si="3358"/>
        <v>0</v>
      </c>
      <c r="I646" s="401" t="s">
        <v>1823</v>
      </c>
      <c r="J646" s="523">
        <v>0</v>
      </c>
      <c r="K646" s="524">
        <v>0</v>
      </c>
      <c r="L646" s="239">
        <f>+N646</f>
        <v>0</v>
      </c>
      <c r="M646" s="259" t="s">
        <v>1823</v>
      </c>
      <c r="N646" s="225">
        <v>0</v>
      </c>
      <c r="O646" s="227">
        <v>0</v>
      </c>
      <c r="P646" s="241">
        <f t="shared" si="3360"/>
        <v>0</v>
      </c>
      <c r="Q646" s="259" t="s">
        <v>1823</v>
      </c>
      <c r="R646" s="225">
        <v>0</v>
      </c>
      <c r="S646" s="227">
        <v>0</v>
      </c>
      <c r="T646" s="225">
        <v>0</v>
      </c>
      <c r="U646" s="226">
        <v>0</v>
      </c>
      <c r="V646" s="523">
        <v>0</v>
      </c>
      <c r="W646" s="524">
        <v>0</v>
      </c>
      <c r="X646" s="239">
        <f t="shared" si="3359"/>
        <v>0</v>
      </c>
      <c r="Y646" s="259" t="s">
        <v>1823</v>
      </c>
      <c r="Z646" s="277">
        <v>0</v>
      </c>
      <c r="AA646" s="278">
        <v>2</v>
      </c>
      <c r="AB646" s="225"/>
      <c r="AC646" s="328">
        <v>2</v>
      </c>
      <c r="AD646" s="226">
        <v>0</v>
      </c>
      <c r="AE646" s="264">
        <v>0</v>
      </c>
      <c r="AF646" s="442">
        <f>+AH646</f>
        <v>6</v>
      </c>
      <c r="AG646" s="445">
        <f>+AI646</f>
        <v>1</v>
      </c>
      <c r="AH646" s="441">
        <f>+AK646</f>
        <v>6</v>
      </c>
      <c r="AI646" s="444">
        <f>+AL646</f>
        <v>1</v>
      </c>
      <c r="AJ646" s="354">
        <v>42259</v>
      </c>
      <c r="AK646" s="441">
        <f>+AM646</f>
        <v>6</v>
      </c>
      <c r="AL646" s="442">
        <f>+AN646</f>
        <v>1</v>
      </c>
      <c r="AM646" s="523">
        <v>6</v>
      </c>
      <c r="AN646" s="524">
        <v>1</v>
      </c>
      <c r="AO646" s="503">
        <f>+AM646</f>
        <v>6</v>
      </c>
      <c r="AP646" s="491">
        <f>+AN646</f>
        <v>1</v>
      </c>
      <c r="AQ646" s="503">
        <f>+AO646</f>
        <v>6</v>
      </c>
      <c r="AR646" s="491">
        <f>+AP646</f>
        <v>1</v>
      </c>
      <c r="AS646" s="337">
        <v>0</v>
      </c>
      <c r="AT646" s="338">
        <v>0</v>
      </c>
      <c r="AU646" s="337">
        <v>0</v>
      </c>
      <c r="AV646" s="338">
        <v>0</v>
      </c>
      <c r="AW646" s="241">
        <v>0</v>
      </c>
      <c r="AX646" s="242" t="s">
        <v>1823</v>
      </c>
      <c r="AY646" s="241">
        <v>0</v>
      </c>
      <c r="AZ646" s="242" t="s">
        <v>1823</v>
      </c>
      <c r="BA646" s="241">
        <f>+AY646</f>
        <v>0</v>
      </c>
      <c r="BB646" s="242" t="s">
        <v>1823</v>
      </c>
      <c r="BC646" s="241">
        <f>+BA646</f>
        <v>0</v>
      </c>
      <c r="BD646" s="242" t="s">
        <v>1823</v>
      </c>
      <c r="BE646" s="241">
        <f>+BC646</f>
        <v>0</v>
      </c>
      <c r="BF646" s="242" t="s">
        <v>1823</v>
      </c>
      <c r="BG646" s="241">
        <f t="shared" ref="BG646" si="3376">+BE646</f>
        <v>0</v>
      </c>
      <c r="BH646" s="242" t="s">
        <v>1823</v>
      </c>
      <c r="BI646" s="241">
        <f t="shared" ref="BI646" si="3377">+BG646</f>
        <v>0</v>
      </c>
      <c r="BJ646" s="242" t="s">
        <v>1823</v>
      </c>
      <c r="BK646" s="241">
        <v>0</v>
      </c>
      <c r="BL646" s="242" t="s">
        <v>1823</v>
      </c>
      <c r="BM646" s="229">
        <v>0</v>
      </c>
      <c r="BN646" s="229">
        <v>0</v>
      </c>
      <c r="BO646" s="356"/>
      <c r="BP646" s="324"/>
      <c r="BQ646" s="325"/>
      <c r="BR646" s="324"/>
      <c r="BS646" s="325"/>
      <c r="BT646" s="324"/>
      <c r="BU646" s="325"/>
      <c r="BV646" s="324"/>
      <c r="BW646" s="325"/>
      <c r="BX646" s="324"/>
      <c r="BY646" s="325"/>
      <c r="BZ646" s="324"/>
      <c r="CA646" s="325"/>
      <c r="CB646" s="236" t="s">
        <v>559</v>
      </c>
      <c r="CE646" s="226"/>
      <c r="CF646" s="226"/>
      <c r="CQ646" s="240">
        <f t="shared" si="3338"/>
        <v>6</v>
      </c>
      <c r="CT646" s="437">
        <f t="shared" si="3239"/>
        <v>0</v>
      </c>
      <c r="CU646" s="437">
        <f t="shared" si="3240"/>
        <v>0</v>
      </c>
      <c r="CV646" s="437">
        <f t="shared" si="3241"/>
        <v>0</v>
      </c>
      <c r="CW646" s="437">
        <f t="shared" si="3242"/>
        <v>0</v>
      </c>
      <c r="CX646" s="437">
        <f t="shared" si="3243"/>
        <v>0</v>
      </c>
      <c r="CY646" s="437">
        <f t="shared" si="3244"/>
        <v>0</v>
      </c>
      <c r="CZ646" s="437">
        <f t="shared" si="3245"/>
        <v>0</v>
      </c>
      <c r="DA646" s="437">
        <f t="shared" si="3246"/>
        <v>0</v>
      </c>
      <c r="DB646" s="437">
        <f t="shared" si="3247"/>
        <v>0</v>
      </c>
      <c r="DC646" s="437">
        <f t="shared" si="3248"/>
        <v>2</v>
      </c>
      <c r="DD646" s="437">
        <f t="shared" si="3249"/>
        <v>2</v>
      </c>
      <c r="DE646" s="437">
        <f t="shared" si="3250"/>
        <v>0</v>
      </c>
      <c r="DF646" s="437">
        <f t="shared" si="3251"/>
        <v>7</v>
      </c>
      <c r="DG646" s="496">
        <f t="shared" si="3252"/>
        <v>7</v>
      </c>
      <c r="DH646" s="496">
        <f t="shared" si="3253"/>
        <v>7</v>
      </c>
      <c r="DI646" s="496">
        <f t="shared" si="3254"/>
        <v>7</v>
      </c>
      <c r="DJ646" s="496">
        <f t="shared" si="3255"/>
        <v>7</v>
      </c>
      <c r="DK646" s="437">
        <f t="shared" si="3256"/>
        <v>7</v>
      </c>
      <c r="DL646" s="633"/>
      <c r="DM646" s="633"/>
      <c r="DO646" s="447" t="e">
        <f>+CV646-CU646+DO645</f>
        <v>#VALUE!</v>
      </c>
      <c r="DP646" s="447" t="e">
        <f>+CW646-CV646+DP645</f>
        <v>#VALUE!</v>
      </c>
      <c r="DQ646" s="447" t="e">
        <f>+CX646-CW646+DQ645</f>
        <v>#VALUE!</v>
      </c>
      <c r="DR646" s="447" t="e">
        <f>+CY646-CX646+DR645</f>
        <v>#VALUE!</v>
      </c>
      <c r="DS646" s="447" t="e">
        <f>+CY646-CW646+DS645</f>
        <v>#VALUE!</v>
      </c>
      <c r="DT646" s="447" t="e">
        <f>+CZ646-CY646+DT645</f>
        <v>#VALUE!</v>
      </c>
      <c r="DU646" s="447" t="e">
        <f>+DA646-CZ646+DU645</f>
        <v>#VALUE!</v>
      </c>
      <c r="DV646" s="447" t="e">
        <f>+DB646-DA646+DV645</f>
        <v>#VALUE!</v>
      </c>
      <c r="DW646" s="447" t="e">
        <f>+DC646-DB646+DW645</f>
        <v>#VALUE!</v>
      </c>
      <c r="DX646" s="447" t="e">
        <f>+DD646-DB646+DX645</f>
        <v>#VALUE!</v>
      </c>
      <c r="DY646" s="447" t="e">
        <f>+DE646-DD646+DY645</f>
        <v>#REF!</v>
      </c>
      <c r="DZ646" s="447" t="e">
        <f>+DF646-DE646+DZ645</f>
        <v>#VALUE!</v>
      </c>
      <c r="EA646" s="447" t="e">
        <f>+DG646-DF646+EA645</f>
        <v>#VALUE!</v>
      </c>
      <c r="EB646" s="447" t="e">
        <f>+DH646-DI646+EB645</f>
        <v>#VALUE!</v>
      </c>
      <c r="EC646" s="447" t="e">
        <f>+DI646-DG646+EC645</f>
        <v>#VALUE!</v>
      </c>
      <c r="ED646" s="447" t="e">
        <f>+DJ646-DI646+ED645</f>
        <v>#VALUE!</v>
      </c>
      <c r="EE646" s="240" t="e">
        <f>+DK646-DJ646+EE645</f>
        <v>#VALUE!</v>
      </c>
    </row>
    <row r="647" spans="1:135" ht="16.5">
      <c r="A647" s="216" t="s">
        <v>1170</v>
      </c>
      <c r="B647" s="216" t="s">
        <v>31</v>
      </c>
      <c r="D647" s="222" t="s">
        <v>1107</v>
      </c>
      <c r="E647" s="216" t="s">
        <v>1094</v>
      </c>
      <c r="F647" s="222" t="s">
        <v>1107</v>
      </c>
      <c r="G647" s="223" t="s">
        <v>247</v>
      </c>
      <c r="H647" s="226"/>
      <c r="I647" s="226"/>
      <c r="J647" s="523"/>
      <c r="K647" s="524"/>
      <c r="L647" s="226"/>
      <c r="M647" s="226"/>
      <c r="N647" s="225"/>
      <c r="O647" s="227"/>
      <c r="P647" s="226"/>
      <c r="Q647" s="227"/>
      <c r="R647" s="225"/>
      <c r="S647" s="227"/>
      <c r="T647" s="226"/>
      <c r="U647" s="226"/>
      <c r="V647" s="523"/>
      <c r="W647" s="524"/>
      <c r="X647" s="226"/>
      <c r="Y647" s="227"/>
      <c r="Z647" s="226"/>
      <c r="AA647" s="226"/>
      <c r="AB647" s="225"/>
      <c r="AC647" s="328"/>
      <c r="AD647" s="226">
        <v>3</v>
      </c>
      <c r="AE647" s="264"/>
      <c r="AF647" s="226"/>
      <c r="AG647" s="226"/>
      <c r="AH647" s="225"/>
      <c r="AI647" s="227"/>
      <c r="AJ647" s="354"/>
      <c r="AK647" s="225"/>
      <c r="AL647" s="226"/>
      <c r="AM647" s="523" t="s">
        <v>1170</v>
      </c>
      <c r="AN647" s="524"/>
      <c r="AO647" s="226"/>
      <c r="AP647" s="259" t="s">
        <v>1823</v>
      </c>
      <c r="AQ647" s="337" t="s">
        <v>1170</v>
      </c>
      <c r="AR647" s="338"/>
      <c r="AS647" s="337" t="s">
        <v>1170</v>
      </c>
      <c r="AT647" s="338"/>
      <c r="AU647" s="337" t="s">
        <v>1170</v>
      </c>
      <c r="AV647" s="338"/>
      <c r="AW647" s="337"/>
      <c r="AX647" s="337"/>
      <c r="AY647" s="337"/>
      <c r="AZ647" s="338"/>
      <c r="BA647" s="337"/>
      <c r="BB647" s="337"/>
      <c r="BC647" s="337"/>
      <c r="BD647" s="337"/>
      <c r="BE647" s="337"/>
      <c r="BF647" s="337"/>
      <c r="BG647" s="337"/>
      <c r="BH647" s="337"/>
      <c r="BI647" s="337"/>
      <c r="BJ647" s="338"/>
      <c r="BK647" s="337"/>
      <c r="BL647" s="337"/>
      <c r="BM647" s="337"/>
      <c r="BN647" s="337"/>
      <c r="BO647" s="356"/>
      <c r="BP647" s="324"/>
      <c r="BQ647" s="325"/>
      <c r="BR647" s="324"/>
      <c r="BS647" s="325"/>
      <c r="BT647" s="324"/>
      <c r="BU647" s="325"/>
      <c r="BV647" s="324"/>
      <c r="BW647" s="325"/>
      <c r="BX647" s="324"/>
      <c r="BY647" s="325"/>
      <c r="BZ647" s="324"/>
      <c r="CA647" s="325"/>
      <c r="CB647" s="236"/>
      <c r="CE647" s="226"/>
      <c r="CF647" s="226"/>
      <c r="CQ647" s="240">
        <f t="shared" si="3338"/>
        <v>3</v>
      </c>
      <c r="CT647" s="437">
        <f t="shared" si="3239"/>
        <v>0</v>
      </c>
      <c r="CU647" s="437">
        <f t="shared" si="3240"/>
        <v>0</v>
      </c>
      <c r="CV647" s="437">
        <f t="shared" si="3241"/>
        <v>0</v>
      </c>
      <c r="CW647" s="437">
        <f t="shared" si="3242"/>
        <v>0</v>
      </c>
      <c r="CX647" s="437">
        <f t="shared" si="3243"/>
        <v>0</v>
      </c>
      <c r="CY647" s="437">
        <f t="shared" si="3244"/>
        <v>0</v>
      </c>
      <c r="CZ647" s="437">
        <f t="shared" si="3245"/>
        <v>0</v>
      </c>
      <c r="DA647" s="437">
        <f t="shared" si="3246"/>
        <v>0</v>
      </c>
      <c r="DB647" s="437">
        <f t="shared" si="3247"/>
        <v>0</v>
      </c>
      <c r="DC647" s="437">
        <f t="shared" si="3248"/>
        <v>0</v>
      </c>
      <c r="DD647" s="437">
        <f t="shared" si="3249"/>
        <v>0</v>
      </c>
      <c r="DE647" s="437">
        <f t="shared" si="3250"/>
        <v>3</v>
      </c>
      <c r="DF647" s="437">
        <f t="shared" si="3251"/>
        <v>0</v>
      </c>
      <c r="DG647" s="496">
        <f t="shared" si="3252"/>
        <v>0</v>
      </c>
      <c r="DH647" s="496">
        <f t="shared" si="3253"/>
        <v>0</v>
      </c>
      <c r="DI647" s="496"/>
      <c r="DJ647" s="496">
        <f t="shared" si="3255"/>
        <v>0</v>
      </c>
      <c r="DK647" s="437"/>
      <c r="DL647" s="633"/>
      <c r="DM647" s="633"/>
      <c r="DO647" s="447" t="e">
        <f t="shared" si="3299"/>
        <v>#VALUE!</v>
      </c>
      <c r="DP647" s="447" t="e">
        <f t="shared" si="3300"/>
        <v>#VALUE!</v>
      </c>
      <c r="DQ647" s="447" t="e">
        <f t="shared" si="3301"/>
        <v>#VALUE!</v>
      </c>
      <c r="DR647" s="447" t="e">
        <f t="shared" si="3302"/>
        <v>#VALUE!</v>
      </c>
      <c r="DS647" s="447" t="e">
        <f t="shared" si="3303"/>
        <v>#VALUE!</v>
      </c>
      <c r="DT647" s="447" t="e">
        <f t="shared" si="3304"/>
        <v>#VALUE!</v>
      </c>
      <c r="DU647" s="447" t="e">
        <f t="shared" si="3305"/>
        <v>#VALUE!</v>
      </c>
      <c r="DV647" s="447" t="e">
        <f t="shared" si="3306"/>
        <v>#VALUE!</v>
      </c>
      <c r="DW647" s="447" t="e">
        <f t="shared" si="3307"/>
        <v>#VALUE!</v>
      </c>
      <c r="DX647" s="447" t="e">
        <f t="shared" si="3308"/>
        <v>#VALUE!</v>
      </c>
      <c r="DY647" s="447" t="e">
        <f t="shared" si="3309"/>
        <v>#REF!</v>
      </c>
      <c r="DZ647" s="447" t="e">
        <f t="shared" si="3310"/>
        <v>#VALUE!</v>
      </c>
      <c r="EA647" s="447" t="e">
        <f t="shared" si="3311"/>
        <v>#VALUE!</v>
      </c>
      <c r="EB647" s="447" t="e">
        <f t="shared" si="3312"/>
        <v>#VALUE!</v>
      </c>
      <c r="EC647" s="447" t="e">
        <f t="shared" si="3313"/>
        <v>#VALUE!</v>
      </c>
      <c r="ED647" s="447" t="e">
        <f t="shared" si="3314"/>
        <v>#VALUE!</v>
      </c>
      <c r="EE647" s="240" t="e">
        <f t="shared" si="3315"/>
        <v>#VALUE!</v>
      </c>
    </row>
    <row r="648" spans="1:135" ht="16.5">
      <c r="A648" s="51" t="s">
        <v>1472</v>
      </c>
      <c r="B648" s="216" t="s">
        <v>31</v>
      </c>
      <c r="D648" s="222" t="s">
        <v>804</v>
      </c>
      <c r="E648" s="216" t="s">
        <v>1040</v>
      </c>
      <c r="F648" s="222" t="s">
        <v>1107</v>
      </c>
      <c r="G648" s="411" t="s">
        <v>1248</v>
      </c>
      <c r="H648" s="241">
        <f>+J648</f>
        <v>2</v>
      </c>
      <c r="I648" s="401" t="s">
        <v>1823</v>
      </c>
      <c r="J648" s="523">
        <v>2</v>
      </c>
      <c r="K648" s="524">
        <v>0</v>
      </c>
      <c r="L648" s="239">
        <f>+N648</f>
        <v>2</v>
      </c>
      <c r="M648" s="259" t="s">
        <v>1823</v>
      </c>
      <c r="N648" s="225">
        <v>2</v>
      </c>
      <c r="O648" s="227" t="s">
        <v>85</v>
      </c>
      <c r="P648" s="239">
        <f>+N648</f>
        <v>2</v>
      </c>
      <c r="Q648" s="253" t="str">
        <f>+O648</f>
        <v>?</v>
      </c>
      <c r="R648" s="225">
        <v>2</v>
      </c>
      <c r="S648" s="227">
        <v>1</v>
      </c>
      <c r="T648" s="226">
        <v>1</v>
      </c>
      <c r="U648" s="226">
        <v>0</v>
      </c>
      <c r="V648" s="529">
        <f>+X648</f>
        <v>0</v>
      </c>
      <c r="W648" s="538" t="s">
        <v>1823</v>
      </c>
      <c r="X648" s="239">
        <f>+Z648</f>
        <v>0</v>
      </c>
      <c r="Y648" s="259" t="s">
        <v>1823</v>
      </c>
      <c r="Z648" s="226">
        <v>0</v>
      </c>
      <c r="AA648" s="226">
        <v>0</v>
      </c>
      <c r="AB648" s="225">
        <v>0</v>
      </c>
      <c r="AC648" s="259" t="s">
        <v>1823</v>
      </c>
      <c r="AD648" s="226">
        <v>0</v>
      </c>
      <c r="AE648" s="264">
        <v>0</v>
      </c>
      <c r="AF648" s="226">
        <v>0</v>
      </c>
      <c r="AG648" s="264">
        <v>0</v>
      </c>
      <c r="AH648" s="226">
        <v>0</v>
      </c>
      <c r="AI648" s="242" t="s">
        <v>1823</v>
      </c>
      <c r="AJ648" s="354"/>
      <c r="AK648" s="226">
        <v>0</v>
      </c>
      <c r="AL648" s="401" t="s">
        <v>1823</v>
      </c>
      <c r="AM648" s="523">
        <v>0</v>
      </c>
      <c r="AN648" s="524">
        <v>0</v>
      </c>
      <c r="AO648" s="239">
        <v>0</v>
      </c>
      <c r="AP648" s="259" t="s">
        <v>1823</v>
      </c>
      <c r="AQ648" s="241">
        <v>0</v>
      </c>
      <c r="AR648" s="259" t="s">
        <v>1823</v>
      </c>
      <c r="AS648" s="337">
        <v>0</v>
      </c>
      <c r="AT648" s="338">
        <v>0</v>
      </c>
      <c r="AU648" s="337" t="s">
        <v>85</v>
      </c>
      <c r="AV648" s="338">
        <v>0</v>
      </c>
      <c r="AW648" s="241">
        <v>0</v>
      </c>
      <c r="AX648" s="242" t="s">
        <v>1823</v>
      </c>
      <c r="AY648" s="241">
        <v>0</v>
      </c>
      <c r="AZ648" s="242" t="s">
        <v>1823</v>
      </c>
      <c r="BA648" s="241">
        <f>+AY648</f>
        <v>0</v>
      </c>
      <c r="BB648" s="242" t="s">
        <v>1823</v>
      </c>
      <c r="BC648" s="241">
        <f>+BA648</f>
        <v>0</v>
      </c>
      <c r="BD648" s="242" t="s">
        <v>1823</v>
      </c>
      <c r="BE648" s="241">
        <f>+BC648</f>
        <v>0</v>
      </c>
      <c r="BF648" s="242" t="s">
        <v>1823</v>
      </c>
      <c r="BG648" s="241">
        <f t="shared" ref="BG648" si="3378">+BE648</f>
        <v>0</v>
      </c>
      <c r="BH648" s="242" t="s">
        <v>1823</v>
      </c>
      <c r="BI648" s="241">
        <f t="shared" ref="BI648" si="3379">+BG648</f>
        <v>0</v>
      </c>
      <c r="BJ648" s="242" t="s">
        <v>1823</v>
      </c>
      <c r="BK648" s="241">
        <v>0</v>
      </c>
      <c r="BL648" s="242" t="s">
        <v>1823</v>
      </c>
      <c r="BM648" s="229">
        <v>0</v>
      </c>
      <c r="BN648" s="229">
        <v>0</v>
      </c>
      <c r="BO648" s="356"/>
      <c r="BP648" s="324"/>
      <c r="BQ648" s="325"/>
      <c r="BR648" s="324"/>
      <c r="BS648" s="325"/>
      <c r="BT648" s="324"/>
      <c r="BU648" s="325"/>
      <c r="BV648" s="324"/>
      <c r="BW648" s="325"/>
      <c r="BX648" s="324"/>
      <c r="BY648" s="325"/>
      <c r="BZ648" s="324"/>
      <c r="CA648" s="325"/>
      <c r="CB648" s="250" t="s">
        <v>263</v>
      </c>
      <c r="CC648" s="237" t="s">
        <v>805</v>
      </c>
      <c r="CE648" s="226"/>
      <c r="CF648" s="226"/>
      <c r="CQ648" s="240">
        <f t="shared" si="3338"/>
        <v>2</v>
      </c>
      <c r="CT648" s="437">
        <f t="shared" si="3239"/>
        <v>2</v>
      </c>
      <c r="CU648" s="437">
        <f t="shared" si="3240"/>
        <v>2</v>
      </c>
      <c r="CV648" s="437">
        <f t="shared" si="3241"/>
        <v>2</v>
      </c>
      <c r="CW648" s="437">
        <f>+N648</f>
        <v>2</v>
      </c>
      <c r="CX648" s="437">
        <f>+P648</f>
        <v>2</v>
      </c>
      <c r="CY648" s="437">
        <f t="shared" si="3244"/>
        <v>3</v>
      </c>
      <c r="CZ648" s="437">
        <f t="shared" si="3245"/>
        <v>1</v>
      </c>
      <c r="DA648" s="437">
        <f t="shared" si="3246"/>
        <v>0</v>
      </c>
      <c r="DB648" s="437">
        <f t="shared" si="3247"/>
        <v>0</v>
      </c>
      <c r="DC648" s="437">
        <f t="shared" si="3248"/>
        <v>0</v>
      </c>
      <c r="DD648" s="437">
        <f t="shared" si="3249"/>
        <v>0</v>
      </c>
      <c r="DE648" s="437">
        <f t="shared" si="3250"/>
        <v>0</v>
      </c>
      <c r="DF648" s="437">
        <f t="shared" si="3251"/>
        <v>0</v>
      </c>
      <c r="DG648" s="496">
        <f t="shared" si="3252"/>
        <v>0</v>
      </c>
      <c r="DH648" s="496">
        <f t="shared" si="3253"/>
        <v>0</v>
      </c>
      <c r="DI648" s="496">
        <f t="shared" ref="DI648:DI669" si="3380">IF(AN648="nd",+AM648,+AM648+AN648)</f>
        <v>0</v>
      </c>
      <c r="DJ648" s="496">
        <f t="shared" si="3255"/>
        <v>0</v>
      </c>
      <c r="DK648" s="437">
        <f t="shared" ref="DK648:DK669" si="3381">IF(AR648="nd",+AQ648,+AQ648+AR648)</f>
        <v>0</v>
      </c>
      <c r="DL648" s="633"/>
      <c r="DM648" s="633"/>
      <c r="DO648" s="447" t="e">
        <f t="shared" si="3299"/>
        <v>#VALUE!</v>
      </c>
      <c r="DP648" s="447" t="e">
        <f t="shared" si="3300"/>
        <v>#VALUE!</v>
      </c>
      <c r="DQ648" s="447" t="e">
        <f t="shared" si="3301"/>
        <v>#VALUE!</v>
      </c>
      <c r="DR648" s="447" t="e">
        <f t="shared" si="3302"/>
        <v>#VALUE!</v>
      </c>
      <c r="DS648" s="447" t="e">
        <f t="shared" si="3303"/>
        <v>#VALUE!</v>
      </c>
      <c r="DT648" s="447" t="e">
        <f t="shared" si="3304"/>
        <v>#VALUE!</v>
      </c>
      <c r="DU648" s="447" t="e">
        <f t="shared" si="3305"/>
        <v>#VALUE!</v>
      </c>
      <c r="DV648" s="447" t="e">
        <f t="shared" si="3306"/>
        <v>#VALUE!</v>
      </c>
      <c r="DW648" s="447" t="e">
        <f t="shared" si="3307"/>
        <v>#VALUE!</v>
      </c>
      <c r="DX648" s="447" t="e">
        <f t="shared" si="3308"/>
        <v>#VALUE!</v>
      </c>
      <c r="DY648" s="447" t="e">
        <f t="shared" si="3309"/>
        <v>#REF!</v>
      </c>
      <c r="DZ648" s="447" t="e">
        <f t="shared" si="3310"/>
        <v>#VALUE!</v>
      </c>
      <c r="EA648" s="447" t="e">
        <f t="shared" si="3311"/>
        <v>#VALUE!</v>
      </c>
      <c r="EB648" s="447" t="e">
        <f t="shared" si="3312"/>
        <v>#VALUE!</v>
      </c>
      <c r="EC648" s="447" t="e">
        <f t="shared" si="3313"/>
        <v>#VALUE!</v>
      </c>
      <c r="ED648" s="447" t="e">
        <f t="shared" si="3314"/>
        <v>#VALUE!</v>
      </c>
      <c r="EE648" s="240" t="e">
        <f t="shared" si="3315"/>
        <v>#VALUE!</v>
      </c>
    </row>
    <row r="649" spans="1:135" ht="16.5">
      <c r="A649" s="216" t="s">
        <v>1227</v>
      </c>
      <c r="B649" s="216" t="s">
        <v>31</v>
      </c>
      <c r="D649" s="222" t="s">
        <v>167</v>
      </c>
      <c r="E649" s="216" t="s">
        <v>1040</v>
      </c>
      <c r="F649" s="222" t="s">
        <v>1107</v>
      </c>
      <c r="G649" s="411" t="s">
        <v>165</v>
      </c>
      <c r="H649" s="226">
        <v>0</v>
      </c>
      <c r="I649" s="226">
        <v>0</v>
      </c>
      <c r="J649" s="523">
        <v>4</v>
      </c>
      <c r="K649" s="524">
        <v>0</v>
      </c>
      <c r="L649" s="239">
        <f>+N649</f>
        <v>3</v>
      </c>
      <c r="M649" s="259" t="s">
        <v>1823</v>
      </c>
      <c r="N649" s="239">
        <f>+P649</f>
        <v>3</v>
      </c>
      <c r="O649" s="259" t="s">
        <v>1823</v>
      </c>
      <c r="P649" s="239">
        <f>+R649</f>
        <v>3</v>
      </c>
      <c r="Q649" s="259" t="s">
        <v>1823</v>
      </c>
      <c r="R649" s="241">
        <f t="shared" ref="R649" si="3382">+T649</f>
        <v>3</v>
      </c>
      <c r="S649" s="259" t="s">
        <v>1823</v>
      </c>
      <c r="T649" s="241">
        <f t="shared" ref="T649" si="3383">+V649</f>
        <v>3</v>
      </c>
      <c r="U649" s="401" t="s">
        <v>1823</v>
      </c>
      <c r="V649" s="529">
        <f t="shared" ref="V649" si="3384">+X649</f>
        <v>3</v>
      </c>
      <c r="W649" s="538" t="s">
        <v>1823</v>
      </c>
      <c r="X649" s="226">
        <v>3</v>
      </c>
      <c r="Y649" s="227">
        <v>0</v>
      </c>
      <c r="Z649" s="226">
        <v>4</v>
      </c>
      <c r="AA649" s="227">
        <v>0</v>
      </c>
      <c r="AB649" s="560">
        <v>4</v>
      </c>
      <c r="AC649" s="566" t="s">
        <v>1823</v>
      </c>
      <c r="AD649" s="226">
        <v>3</v>
      </c>
      <c r="AE649" s="227">
        <v>0</v>
      </c>
      <c r="AF649" s="400">
        <f>+AD649</f>
        <v>3</v>
      </c>
      <c r="AG649" s="515" t="s">
        <v>1823</v>
      </c>
      <c r="AH649" s="400">
        <f>+AF649</f>
        <v>3</v>
      </c>
      <c r="AI649" s="515" t="s">
        <v>1823</v>
      </c>
      <c r="AJ649" s="246"/>
      <c r="AK649" s="239">
        <f>+AM649</f>
        <v>3</v>
      </c>
      <c r="AL649" s="401" t="s">
        <v>1823</v>
      </c>
      <c r="AM649" s="523">
        <v>3</v>
      </c>
      <c r="AN649" s="524">
        <v>0</v>
      </c>
      <c r="AO649" s="226">
        <v>1</v>
      </c>
      <c r="AP649" s="227">
        <v>0</v>
      </c>
      <c r="AQ649" s="239">
        <f t="shared" ref="AQ649:AQ650" si="3385">+AO649</f>
        <v>1</v>
      </c>
      <c r="AR649" s="259" t="s">
        <v>1823</v>
      </c>
      <c r="AS649" s="337">
        <v>2</v>
      </c>
      <c r="AT649" s="338">
        <v>0</v>
      </c>
      <c r="AU649" s="229">
        <v>1</v>
      </c>
      <c r="AV649" s="230">
        <v>0</v>
      </c>
      <c r="AW649" s="229">
        <v>2</v>
      </c>
      <c r="AX649" s="229">
        <v>0</v>
      </c>
      <c r="AY649" s="241">
        <f t="shared" ref="AY649" si="3386">+BA649</f>
        <v>4</v>
      </c>
      <c r="AZ649" s="242" t="s">
        <v>1823</v>
      </c>
      <c r="BA649" s="241">
        <f t="shared" ref="BA649" si="3387">+BC649</f>
        <v>4</v>
      </c>
      <c r="BB649" s="242" t="s">
        <v>1823</v>
      </c>
      <c r="BC649" s="241">
        <f t="shared" ref="BC649" si="3388">+BE649</f>
        <v>4</v>
      </c>
      <c r="BD649" s="242" t="s">
        <v>1823</v>
      </c>
      <c r="BE649" s="241">
        <f t="shared" ref="BE649" si="3389">+BG649</f>
        <v>4</v>
      </c>
      <c r="BF649" s="242" t="s">
        <v>1823</v>
      </c>
      <c r="BG649" s="241">
        <f t="shared" ref="BG649" si="3390">+BI649</f>
        <v>4</v>
      </c>
      <c r="BH649" s="242" t="s">
        <v>1823</v>
      </c>
      <c r="BI649" s="241">
        <f t="shared" ref="BI649" si="3391">+BK649</f>
        <v>4</v>
      </c>
      <c r="BJ649" s="242" t="s">
        <v>1823</v>
      </c>
      <c r="BK649" s="241">
        <f>+BM649</f>
        <v>4</v>
      </c>
      <c r="BL649" s="242" t="s">
        <v>1823</v>
      </c>
      <c r="BM649" s="229">
        <v>4</v>
      </c>
      <c r="BN649" s="229">
        <v>0</v>
      </c>
      <c r="BO649" s="247"/>
      <c r="BP649" s="248"/>
      <c r="BQ649" s="249"/>
      <c r="BR649" s="248"/>
      <c r="BS649" s="249"/>
      <c r="BT649" s="248"/>
      <c r="BU649" s="249"/>
      <c r="BV649" s="248"/>
      <c r="BW649" s="249"/>
      <c r="BX649" s="248">
        <v>2</v>
      </c>
      <c r="BY649" s="249"/>
      <c r="BZ649" s="248"/>
      <c r="CA649" s="249"/>
      <c r="CB649" s="250" t="s">
        <v>263</v>
      </c>
      <c r="CC649" s="237" t="s">
        <v>1122</v>
      </c>
      <c r="CE649" s="226"/>
      <c r="CF649" s="226"/>
      <c r="CQ649" s="240">
        <f t="shared" si="3338"/>
        <v>4</v>
      </c>
      <c r="CT649" s="437">
        <f t="shared" si="3239"/>
        <v>0</v>
      </c>
      <c r="CU649" s="437">
        <f t="shared" si="3240"/>
        <v>4</v>
      </c>
      <c r="CV649" s="437">
        <f t="shared" si="3241"/>
        <v>3</v>
      </c>
      <c r="CW649" s="437">
        <f t="shared" ref="CW649:CW669" si="3392">IF(O649="nd",+N649,+N649+O649)</f>
        <v>3</v>
      </c>
      <c r="CX649" s="437">
        <f t="shared" ref="CX649:CX669" si="3393">IF(Q649="nd",+P649,+P649+Q649)</f>
        <v>3</v>
      </c>
      <c r="CY649" s="437">
        <f t="shared" si="3244"/>
        <v>3</v>
      </c>
      <c r="CZ649" s="437">
        <f t="shared" si="3245"/>
        <v>3</v>
      </c>
      <c r="DA649" s="437">
        <f t="shared" si="3246"/>
        <v>3</v>
      </c>
      <c r="DB649" s="437">
        <f t="shared" si="3247"/>
        <v>3</v>
      </c>
      <c r="DC649" s="437">
        <f t="shared" si="3248"/>
        <v>4</v>
      </c>
      <c r="DD649" s="437">
        <f t="shared" si="3249"/>
        <v>4</v>
      </c>
      <c r="DE649" s="437">
        <f t="shared" si="3250"/>
        <v>3</v>
      </c>
      <c r="DF649" s="437">
        <f t="shared" si="3251"/>
        <v>3</v>
      </c>
      <c r="DG649" s="496">
        <f t="shared" si="3252"/>
        <v>3</v>
      </c>
      <c r="DH649" s="496">
        <f t="shared" si="3253"/>
        <v>3</v>
      </c>
      <c r="DI649" s="496">
        <f t="shared" si="3380"/>
        <v>3</v>
      </c>
      <c r="DJ649" s="496">
        <f t="shared" si="3255"/>
        <v>1</v>
      </c>
      <c r="DK649" s="437">
        <f t="shared" si="3381"/>
        <v>1</v>
      </c>
      <c r="DL649" s="633"/>
      <c r="DM649" s="633"/>
      <c r="DO649" s="447" t="e">
        <f t="shared" si="3299"/>
        <v>#VALUE!</v>
      </c>
      <c r="DP649" s="447" t="e">
        <f t="shared" si="3300"/>
        <v>#VALUE!</v>
      </c>
      <c r="DQ649" s="447" t="e">
        <f t="shared" si="3301"/>
        <v>#VALUE!</v>
      </c>
      <c r="DR649" s="447" t="e">
        <f t="shared" si="3302"/>
        <v>#VALUE!</v>
      </c>
      <c r="DS649" s="447" t="e">
        <f t="shared" si="3303"/>
        <v>#VALUE!</v>
      </c>
      <c r="DT649" s="447" t="e">
        <f t="shared" si="3304"/>
        <v>#VALUE!</v>
      </c>
      <c r="DU649" s="447" t="e">
        <f t="shared" si="3305"/>
        <v>#VALUE!</v>
      </c>
      <c r="DV649" s="447" t="e">
        <f t="shared" si="3306"/>
        <v>#VALUE!</v>
      </c>
      <c r="DW649" s="447" t="e">
        <f t="shared" si="3307"/>
        <v>#VALUE!</v>
      </c>
      <c r="DX649" s="447" t="e">
        <f t="shared" si="3308"/>
        <v>#VALUE!</v>
      </c>
      <c r="DY649" s="447" t="e">
        <f t="shared" si="3309"/>
        <v>#REF!</v>
      </c>
      <c r="DZ649" s="447" t="e">
        <f t="shared" si="3310"/>
        <v>#VALUE!</v>
      </c>
      <c r="EA649" s="447" t="e">
        <f t="shared" si="3311"/>
        <v>#VALUE!</v>
      </c>
      <c r="EB649" s="447" t="e">
        <f t="shared" si="3312"/>
        <v>#VALUE!</v>
      </c>
      <c r="EC649" s="447" t="e">
        <f t="shared" si="3313"/>
        <v>#VALUE!</v>
      </c>
      <c r="ED649" s="447" t="e">
        <f t="shared" si="3314"/>
        <v>#VALUE!</v>
      </c>
      <c r="EE649" s="240" t="e">
        <f t="shared" si="3315"/>
        <v>#VALUE!</v>
      </c>
    </row>
    <row r="650" spans="1:135" ht="16.5">
      <c r="A650" s="51" t="s">
        <v>1472</v>
      </c>
      <c r="B650" s="216" t="s">
        <v>31</v>
      </c>
      <c r="D650" s="222" t="s">
        <v>167</v>
      </c>
      <c r="E650" s="216" t="s">
        <v>1040</v>
      </c>
      <c r="F650" s="222" t="s">
        <v>1107</v>
      </c>
      <c r="G650" s="411" t="s">
        <v>166</v>
      </c>
      <c r="H650" s="226">
        <v>27</v>
      </c>
      <c r="I650" s="226">
        <v>0</v>
      </c>
      <c r="J650" s="523">
        <v>25</v>
      </c>
      <c r="K650" s="524">
        <v>2</v>
      </c>
      <c r="L650" s="239">
        <f>+N650</f>
        <v>18</v>
      </c>
      <c r="M650" s="239">
        <f>+O650</f>
        <v>4</v>
      </c>
      <c r="N650" s="225">
        <v>18</v>
      </c>
      <c r="O650" s="227">
        <v>4</v>
      </c>
      <c r="P650" s="441">
        <f>+N650</f>
        <v>18</v>
      </c>
      <c r="Q650" s="444">
        <f>+O650</f>
        <v>4</v>
      </c>
      <c r="R650" s="441">
        <f>+P650</f>
        <v>18</v>
      </c>
      <c r="S650" s="442">
        <f>+Q650</f>
        <v>4</v>
      </c>
      <c r="T650" s="225">
        <v>2</v>
      </c>
      <c r="U650" s="226">
        <v>0</v>
      </c>
      <c r="V650" s="529">
        <f>+X650</f>
        <v>0</v>
      </c>
      <c r="W650" s="538" t="s">
        <v>1823</v>
      </c>
      <c r="X650" s="239">
        <f>+Z650</f>
        <v>0</v>
      </c>
      <c r="Y650" s="259" t="s">
        <v>1823</v>
      </c>
      <c r="Z650" s="226">
        <v>0</v>
      </c>
      <c r="AA650" s="227">
        <v>0</v>
      </c>
      <c r="AB650" s="241">
        <f t="shared" ref="AB650" si="3394">+Z650</f>
        <v>0</v>
      </c>
      <c r="AC650" s="259" t="s">
        <v>1823</v>
      </c>
      <c r="AD650" s="226">
        <v>1</v>
      </c>
      <c r="AE650" s="227">
        <v>0</v>
      </c>
      <c r="AF650" s="400">
        <f>+AD650</f>
        <v>1</v>
      </c>
      <c r="AG650" s="515" t="s">
        <v>1823</v>
      </c>
      <c r="AH650" s="400">
        <f>+AF650</f>
        <v>1</v>
      </c>
      <c r="AI650" s="515" t="s">
        <v>1823</v>
      </c>
      <c r="AJ650" s="354"/>
      <c r="AK650" s="239">
        <f>+AM650</f>
        <v>1</v>
      </c>
      <c r="AL650" s="401" t="s">
        <v>1823</v>
      </c>
      <c r="AM650" s="523">
        <v>1</v>
      </c>
      <c r="AN650" s="524">
        <v>0</v>
      </c>
      <c r="AO650" s="637">
        <f t="shared" ref="AO650" si="3395">+AM650</f>
        <v>1</v>
      </c>
      <c r="AP650" s="639" t="s">
        <v>1823</v>
      </c>
      <c r="AQ650" s="637">
        <f t="shared" si="3385"/>
        <v>1</v>
      </c>
      <c r="AR650" s="639" t="s">
        <v>1823</v>
      </c>
      <c r="AS650" s="337">
        <v>0</v>
      </c>
      <c r="AT650" s="338">
        <v>0</v>
      </c>
      <c r="AU650" s="337">
        <v>4</v>
      </c>
      <c r="AV650" s="338">
        <v>0</v>
      </c>
      <c r="AW650" s="229">
        <v>2</v>
      </c>
      <c r="AX650" s="229">
        <v>0</v>
      </c>
      <c r="AY650" s="241">
        <f t="shared" ref="AY650:AY663" si="3396">+AW650</f>
        <v>2</v>
      </c>
      <c r="AZ650" s="242" t="s">
        <v>1823</v>
      </c>
      <c r="BA650" s="241">
        <f t="shared" ref="BA650" si="3397">+AY650</f>
        <v>2</v>
      </c>
      <c r="BB650" s="242" t="s">
        <v>1823</v>
      </c>
      <c r="BC650" s="241">
        <f t="shared" ref="BC650" si="3398">+BA650</f>
        <v>2</v>
      </c>
      <c r="BD650" s="242" t="s">
        <v>1823</v>
      </c>
      <c r="BE650" s="241">
        <f t="shared" ref="BE650" si="3399">+BC650</f>
        <v>2</v>
      </c>
      <c r="BF650" s="242" t="s">
        <v>1823</v>
      </c>
      <c r="BG650" s="241">
        <f t="shared" ref="BG650" si="3400">+BE650</f>
        <v>2</v>
      </c>
      <c r="BH650" s="242" t="s">
        <v>1823</v>
      </c>
      <c r="BI650" s="241">
        <f t="shared" ref="BI650" si="3401">+BG650</f>
        <v>2</v>
      </c>
      <c r="BJ650" s="242" t="s">
        <v>1823</v>
      </c>
      <c r="BK650" s="241">
        <f t="shared" ref="BK650" si="3402">+BI650</f>
        <v>2</v>
      </c>
      <c r="BL650" s="242" t="s">
        <v>1823</v>
      </c>
      <c r="BM650" s="241">
        <f t="shared" ref="BM650" si="3403">+BK650</f>
        <v>2</v>
      </c>
      <c r="BN650" s="242" t="s">
        <v>1823</v>
      </c>
      <c r="BO650" s="356"/>
      <c r="BP650" s="324"/>
      <c r="BQ650" s="325"/>
      <c r="BR650" s="324"/>
      <c r="BS650" s="325"/>
      <c r="BT650" s="324"/>
      <c r="BU650" s="325"/>
      <c r="BV650" s="324"/>
      <c r="BW650" s="325"/>
      <c r="BX650" s="324">
        <v>1</v>
      </c>
      <c r="BY650" s="325"/>
      <c r="BZ650" s="324"/>
      <c r="CA650" s="325"/>
      <c r="CB650" s="250" t="s">
        <v>799</v>
      </c>
      <c r="CC650" s="237" t="s">
        <v>798</v>
      </c>
      <c r="CE650" s="226"/>
      <c r="CF650" s="226"/>
      <c r="CQ650" s="240">
        <f t="shared" si="3338"/>
        <v>27</v>
      </c>
      <c r="CT650" s="437">
        <f t="shared" si="3239"/>
        <v>27</v>
      </c>
      <c r="CU650" s="437">
        <f t="shared" si="3240"/>
        <v>27</v>
      </c>
      <c r="CV650" s="437">
        <f t="shared" si="3241"/>
        <v>22</v>
      </c>
      <c r="CW650" s="437">
        <f t="shared" si="3392"/>
        <v>22</v>
      </c>
      <c r="CX650" s="437">
        <f t="shared" si="3393"/>
        <v>22</v>
      </c>
      <c r="CY650" s="437">
        <f t="shared" si="3244"/>
        <v>22</v>
      </c>
      <c r="CZ650" s="437">
        <f t="shared" si="3245"/>
        <v>2</v>
      </c>
      <c r="DA650" s="437">
        <f t="shared" si="3246"/>
        <v>0</v>
      </c>
      <c r="DB650" s="437">
        <f t="shared" si="3247"/>
        <v>0</v>
      </c>
      <c r="DC650" s="437">
        <f t="shared" si="3248"/>
        <v>0</v>
      </c>
      <c r="DD650" s="437">
        <f t="shared" si="3249"/>
        <v>0</v>
      </c>
      <c r="DE650" s="437">
        <f t="shared" si="3250"/>
        <v>1</v>
      </c>
      <c r="DF650" s="437">
        <f t="shared" si="3251"/>
        <v>1</v>
      </c>
      <c r="DG650" s="496">
        <f t="shared" si="3252"/>
        <v>1</v>
      </c>
      <c r="DH650" s="496">
        <f t="shared" si="3253"/>
        <v>1</v>
      </c>
      <c r="DI650" s="496">
        <f t="shared" si="3380"/>
        <v>1</v>
      </c>
      <c r="DJ650" s="496">
        <f t="shared" si="3255"/>
        <v>1</v>
      </c>
      <c r="DK650" s="437">
        <f t="shared" si="3381"/>
        <v>1</v>
      </c>
      <c r="DL650" s="633"/>
      <c r="DM650" s="633"/>
      <c r="DO650" s="447" t="e">
        <f t="shared" si="3299"/>
        <v>#VALUE!</v>
      </c>
      <c r="DP650" s="447" t="e">
        <f t="shared" si="3300"/>
        <v>#VALUE!</v>
      </c>
      <c r="DQ650" s="447" t="e">
        <f t="shared" si="3301"/>
        <v>#VALUE!</v>
      </c>
      <c r="DR650" s="447" t="e">
        <f t="shared" si="3302"/>
        <v>#VALUE!</v>
      </c>
      <c r="DS650" s="447" t="e">
        <f t="shared" si="3303"/>
        <v>#VALUE!</v>
      </c>
      <c r="DT650" s="447" t="e">
        <f t="shared" si="3304"/>
        <v>#VALUE!</v>
      </c>
      <c r="DU650" s="447" t="e">
        <f t="shared" si="3305"/>
        <v>#VALUE!</v>
      </c>
      <c r="DV650" s="447" t="e">
        <f t="shared" si="3306"/>
        <v>#VALUE!</v>
      </c>
      <c r="DW650" s="447" t="e">
        <f t="shared" si="3307"/>
        <v>#VALUE!</v>
      </c>
      <c r="DX650" s="447" t="e">
        <f t="shared" si="3308"/>
        <v>#VALUE!</v>
      </c>
      <c r="DY650" s="447" t="e">
        <f t="shared" si="3309"/>
        <v>#REF!</v>
      </c>
      <c r="DZ650" s="447" t="e">
        <f t="shared" si="3310"/>
        <v>#VALUE!</v>
      </c>
      <c r="EA650" s="447" t="e">
        <f t="shared" si="3311"/>
        <v>#VALUE!</v>
      </c>
      <c r="EB650" s="447" t="e">
        <f t="shared" si="3312"/>
        <v>#VALUE!</v>
      </c>
      <c r="EC650" s="447" t="e">
        <f t="shared" si="3313"/>
        <v>#VALUE!</v>
      </c>
      <c r="ED650" s="447" t="e">
        <f t="shared" si="3314"/>
        <v>#VALUE!</v>
      </c>
      <c r="EE650" s="240" t="e">
        <f t="shared" si="3315"/>
        <v>#VALUE!</v>
      </c>
    </row>
    <row r="651" spans="1:135" ht="16.5">
      <c r="A651" s="216" t="s">
        <v>1227</v>
      </c>
      <c r="B651" s="216" t="s">
        <v>31</v>
      </c>
      <c r="D651" s="222" t="s">
        <v>167</v>
      </c>
      <c r="E651" s="216" t="s">
        <v>1043</v>
      </c>
      <c r="F651" s="222" t="s">
        <v>1107</v>
      </c>
      <c r="G651" s="411" t="s">
        <v>1670</v>
      </c>
      <c r="H651" s="239">
        <v>0</v>
      </c>
      <c r="I651" s="252" t="s">
        <v>1823</v>
      </c>
      <c r="J651" s="523">
        <v>0</v>
      </c>
      <c r="K651" s="524">
        <v>0</v>
      </c>
      <c r="L651" s="239">
        <v>0</v>
      </c>
      <c r="M651" s="242" t="s">
        <v>1823</v>
      </c>
      <c r="N651" s="225">
        <v>0</v>
      </c>
      <c r="O651" s="227">
        <v>0</v>
      </c>
      <c r="P651" s="239">
        <v>0</v>
      </c>
      <c r="Q651" s="242" t="s">
        <v>1823</v>
      </c>
      <c r="R651" s="225">
        <v>0</v>
      </c>
      <c r="S651" s="227">
        <v>0</v>
      </c>
      <c r="T651" s="226">
        <v>0</v>
      </c>
      <c r="U651" s="226">
        <v>0</v>
      </c>
      <c r="V651" s="529">
        <v>0</v>
      </c>
      <c r="W651" s="530" t="s">
        <v>1823</v>
      </c>
      <c r="X651" s="239">
        <v>0</v>
      </c>
      <c r="Y651" s="242" t="s">
        <v>1823</v>
      </c>
      <c r="Z651" s="226">
        <v>0</v>
      </c>
      <c r="AA651" s="227">
        <v>0</v>
      </c>
      <c r="AB651" s="558">
        <f t="shared" ref="AB651:AB652" si="3404">+AD651</f>
        <v>1</v>
      </c>
      <c r="AC651" s="559" t="s">
        <v>1823</v>
      </c>
      <c r="AD651" s="558">
        <f t="shared" ref="AD651:AD652" si="3405">+AF651</f>
        <v>1</v>
      </c>
      <c r="AE651" s="559" t="s">
        <v>1823</v>
      </c>
      <c r="AF651" s="558">
        <f t="shared" ref="AF651" si="3406">+AH651</f>
        <v>1</v>
      </c>
      <c r="AG651" s="559" t="s">
        <v>1823</v>
      </c>
      <c r="AH651" s="558">
        <f t="shared" ref="AH651" si="3407">+AK651</f>
        <v>1</v>
      </c>
      <c r="AI651" s="559" t="s">
        <v>1823</v>
      </c>
      <c r="AJ651" s="354"/>
      <c r="AK651" s="239">
        <f>+AM651</f>
        <v>1</v>
      </c>
      <c r="AL651" s="401" t="s">
        <v>1823</v>
      </c>
      <c r="AM651" s="523">
        <v>1</v>
      </c>
      <c r="AN651" s="524">
        <v>0</v>
      </c>
      <c r="AO651" s="637">
        <f t="shared" ref="AO651:AO652" si="3408">+AM651</f>
        <v>1</v>
      </c>
      <c r="AP651" s="639" t="s">
        <v>1823</v>
      </c>
      <c r="AQ651" s="637">
        <f t="shared" ref="AQ651:AQ652" si="3409">+AO651</f>
        <v>1</v>
      </c>
      <c r="AR651" s="639" t="s">
        <v>1823</v>
      </c>
      <c r="AS651" s="337">
        <v>0</v>
      </c>
      <c r="AT651" s="338">
        <v>0</v>
      </c>
      <c r="AU651" s="337">
        <v>0</v>
      </c>
      <c r="AV651" s="338">
        <v>0</v>
      </c>
      <c r="AW651" s="241">
        <f t="shared" ref="AW651:AW658" si="3410">+AU651</f>
        <v>0</v>
      </c>
      <c r="AX651" s="242" t="s">
        <v>1823</v>
      </c>
      <c r="AY651" s="241">
        <f t="shared" si="3396"/>
        <v>0</v>
      </c>
      <c r="AZ651" s="242" t="s">
        <v>1823</v>
      </c>
      <c r="BA651" s="241">
        <f t="shared" ref="BA651" si="3411">+AY651</f>
        <v>0</v>
      </c>
      <c r="BB651" s="242" t="s">
        <v>1823</v>
      </c>
      <c r="BC651" s="241">
        <f t="shared" ref="BC651" si="3412">+BA651</f>
        <v>0</v>
      </c>
      <c r="BD651" s="242" t="s">
        <v>1823</v>
      </c>
      <c r="BE651" s="241">
        <f t="shared" ref="BE651" si="3413">+BC651</f>
        <v>0</v>
      </c>
      <c r="BF651" s="242" t="s">
        <v>1823</v>
      </c>
      <c r="BG651" s="241">
        <f t="shared" ref="BG651" si="3414">+BE651</f>
        <v>0</v>
      </c>
      <c r="BH651" s="242" t="s">
        <v>1823</v>
      </c>
      <c r="BI651" s="241">
        <f t="shared" ref="BI651" si="3415">+BG651</f>
        <v>0</v>
      </c>
      <c r="BJ651" s="242" t="s">
        <v>1823</v>
      </c>
      <c r="BK651" s="241">
        <f t="shared" ref="BK651" si="3416">+BI651</f>
        <v>0</v>
      </c>
      <c r="BL651" s="242" t="s">
        <v>1823</v>
      </c>
      <c r="BM651" s="337">
        <v>0</v>
      </c>
      <c r="BN651" s="337">
        <v>0</v>
      </c>
      <c r="BO651" s="356"/>
      <c r="BP651" s="324"/>
      <c r="BQ651" s="325"/>
      <c r="BR651" s="324"/>
      <c r="BS651" s="325"/>
      <c r="BT651" s="324"/>
      <c r="BU651" s="325"/>
      <c r="BV651" s="324"/>
      <c r="BW651" s="325"/>
      <c r="BX651" s="324"/>
      <c r="BY651" s="325"/>
      <c r="BZ651" s="324"/>
      <c r="CA651" s="325"/>
      <c r="CB651" s="250" t="s">
        <v>981</v>
      </c>
      <c r="CC651" s="237" t="s">
        <v>800</v>
      </c>
      <c r="CE651" s="226"/>
      <c r="CF651" s="226"/>
      <c r="CQ651" s="240">
        <f t="shared" si="3338"/>
        <v>1</v>
      </c>
      <c r="CT651" s="437">
        <f t="shared" si="3239"/>
        <v>0</v>
      </c>
      <c r="CU651" s="437">
        <f t="shared" si="3240"/>
        <v>0</v>
      </c>
      <c r="CV651" s="437">
        <f t="shared" si="3241"/>
        <v>0</v>
      </c>
      <c r="CW651" s="437">
        <f t="shared" si="3392"/>
        <v>0</v>
      </c>
      <c r="CX651" s="437">
        <f t="shared" si="3393"/>
        <v>0</v>
      </c>
      <c r="CY651" s="437">
        <f t="shared" si="3244"/>
        <v>0</v>
      </c>
      <c r="CZ651" s="437">
        <f t="shared" si="3245"/>
        <v>0</v>
      </c>
      <c r="DA651" s="437">
        <f t="shared" si="3246"/>
        <v>0</v>
      </c>
      <c r="DB651" s="437">
        <f t="shared" si="3247"/>
        <v>0</v>
      </c>
      <c r="DC651" s="437">
        <f t="shared" si="3248"/>
        <v>0</v>
      </c>
      <c r="DD651" s="437">
        <f t="shared" si="3249"/>
        <v>1</v>
      </c>
      <c r="DE651" s="437">
        <f t="shared" si="3250"/>
        <v>1</v>
      </c>
      <c r="DF651" s="437">
        <f t="shared" si="3251"/>
        <v>1</v>
      </c>
      <c r="DG651" s="496">
        <f t="shared" si="3252"/>
        <v>1</v>
      </c>
      <c r="DH651" s="496">
        <f t="shared" si="3253"/>
        <v>1</v>
      </c>
      <c r="DI651" s="496">
        <f t="shared" si="3380"/>
        <v>1</v>
      </c>
      <c r="DJ651" s="496">
        <f t="shared" si="3255"/>
        <v>1</v>
      </c>
      <c r="DK651" s="437">
        <f t="shared" si="3381"/>
        <v>1</v>
      </c>
      <c r="DL651" s="633"/>
      <c r="DM651" s="633"/>
      <c r="DO651" s="447" t="e">
        <f t="shared" si="3299"/>
        <v>#VALUE!</v>
      </c>
      <c r="DP651" s="447" t="e">
        <f t="shared" si="3300"/>
        <v>#VALUE!</v>
      </c>
      <c r="DQ651" s="447" t="e">
        <f t="shared" si="3301"/>
        <v>#VALUE!</v>
      </c>
      <c r="DR651" s="447" t="e">
        <f t="shared" si="3302"/>
        <v>#VALUE!</v>
      </c>
      <c r="DS651" s="447" t="e">
        <f t="shared" si="3303"/>
        <v>#VALUE!</v>
      </c>
      <c r="DT651" s="447" t="e">
        <f t="shared" si="3304"/>
        <v>#VALUE!</v>
      </c>
      <c r="DU651" s="447" t="e">
        <f t="shared" si="3305"/>
        <v>#VALUE!</v>
      </c>
      <c r="DV651" s="447" t="e">
        <f t="shared" si="3306"/>
        <v>#VALUE!</v>
      </c>
      <c r="DW651" s="447" t="e">
        <f t="shared" si="3307"/>
        <v>#VALUE!</v>
      </c>
      <c r="DX651" s="447" t="e">
        <f t="shared" si="3308"/>
        <v>#VALUE!</v>
      </c>
      <c r="DY651" s="447" t="e">
        <f t="shared" si="3309"/>
        <v>#REF!</v>
      </c>
      <c r="DZ651" s="447" t="e">
        <f t="shared" si="3310"/>
        <v>#VALUE!</v>
      </c>
      <c r="EA651" s="447" t="e">
        <f t="shared" si="3311"/>
        <v>#VALUE!</v>
      </c>
      <c r="EB651" s="447" t="e">
        <f t="shared" si="3312"/>
        <v>#VALUE!</v>
      </c>
      <c r="EC651" s="447" t="e">
        <f t="shared" si="3313"/>
        <v>#VALUE!</v>
      </c>
      <c r="ED651" s="447" t="e">
        <f t="shared" si="3314"/>
        <v>#VALUE!</v>
      </c>
      <c r="EE651" s="240" t="e">
        <f t="shared" si="3315"/>
        <v>#VALUE!</v>
      </c>
    </row>
    <row r="652" spans="1:135" ht="16.5">
      <c r="A652" s="216" t="s">
        <v>1227</v>
      </c>
      <c r="B652" s="216" t="s">
        <v>31</v>
      </c>
      <c r="D652" s="222" t="s">
        <v>167</v>
      </c>
      <c r="E652" s="216" t="s">
        <v>1043</v>
      </c>
      <c r="F652" s="222" t="s">
        <v>1107</v>
      </c>
      <c r="G652" s="411" t="s">
        <v>1671</v>
      </c>
      <c r="H652" s="239">
        <v>0</v>
      </c>
      <c r="I652" s="252" t="s">
        <v>1823</v>
      </c>
      <c r="J652" s="523">
        <v>0</v>
      </c>
      <c r="K652" s="524">
        <v>0</v>
      </c>
      <c r="L652" s="239">
        <v>0</v>
      </c>
      <c r="M652" s="242" t="s">
        <v>1823</v>
      </c>
      <c r="N652" s="225">
        <v>0</v>
      </c>
      <c r="O652" s="227">
        <v>0</v>
      </c>
      <c r="P652" s="239">
        <v>0</v>
      </c>
      <c r="Q652" s="242" t="s">
        <v>1823</v>
      </c>
      <c r="R652" s="225">
        <v>0</v>
      </c>
      <c r="S652" s="227">
        <v>0</v>
      </c>
      <c r="T652" s="226">
        <v>0</v>
      </c>
      <c r="U652" s="226">
        <v>0</v>
      </c>
      <c r="V652" s="529">
        <v>0</v>
      </c>
      <c r="W652" s="530" t="s">
        <v>1823</v>
      </c>
      <c r="X652" s="239">
        <v>0</v>
      </c>
      <c r="Y652" s="242" t="s">
        <v>1823</v>
      </c>
      <c r="Z652" s="226">
        <v>0</v>
      </c>
      <c r="AA652" s="227">
        <v>0</v>
      </c>
      <c r="AB652" s="558">
        <f t="shared" si="3404"/>
        <v>2</v>
      </c>
      <c r="AC652" s="559" t="s">
        <v>1823</v>
      </c>
      <c r="AD652" s="558">
        <f t="shared" si="3405"/>
        <v>2</v>
      </c>
      <c r="AE652" s="559" t="s">
        <v>1823</v>
      </c>
      <c r="AF652" s="558">
        <f t="shared" ref="AF652:AF657" si="3417">+AH652</f>
        <v>2</v>
      </c>
      <c r="AG652" s="559" t="s">
        <v>1823</v>
      </c>
      <c r="AH652" s="558">
        <f t="shared" ref="AH652:AH657" si="3418">+AK652</f>
        <v>2</v>
      </c>
      <c r="AI652" s="559" t="s">
        <v>1823</v>
      </c>
      <c r="AJ652" s="354"/>
      <c r="AK652" s="239">
        <f>+AM652</f>
        <v>2</v>
      </c>
      <c r="AL652" s="401" t="s">
        <v>1823</v>
      </c>
      <c r="AM652" s="523">
        <v>2</v>
      </c>
      <c r="AN652" s="524">
        <v>0</v>
      </c>
      <c r="AO652" s="637">
        <f t="shared" si="3408"/>
        <v>2</v>
      </c>
      <c r="AP652" s="639" t="s">
        <v>1823</v>
      </c>
      <c r="AQ652" s="637">
        <f t="shared" si="3409"/>
        <v>2</v>
      </c>
      <c r="AR652" s="639" t="s">
        <v>1823</v>
      </c>
      <c r="AS652" s="337">
        <v>0</v>
      </c>
      <c r="AT652" s="338">
        <v>0</v>
      </c>
      <c r="AU652" s="337">
        <v>0</v>
      </c>
      <c r="AV652" s="338">
        <v>0</v>
      </c>
      <c r="AW652" s="241">
        <f t="shared" si="3410"/>
        <v>0</v>
      </c>
      <c r="AX652" s="242" t="s">
        <v>1823</v>
      </c>
      <c r="AY652" s="241">
        <f t="shared" si="3396"/>
        <v>0</v>
      </c>
      <c r="AZ652" s="242" t="s">
        <v>1823</v>
      </c>
      <c r="BA652" s="241">
        <f t="shared" ref="BA652" si="3419">+AY652</f>
        <v>0</v>
      </c>
      <c r="BB652" s="242" t="s">
        <v>1823</v>
      </c>
      <c r="BC652" s="241">
        <f t="shared" ref="BC652" si="3420">+BA652</f>
        <v>0</v>
      </c>
      <c r="BD652" s="242" t="s">
        <v>1823</v>
      </c>
      <c r="BE652" s="241">
        <f t="shared" ref="BE652" si="3421">+BC652</f>
        <v>0</v>
      </c>
      <c r="BF652" s="242" t="s">
        <v>1823</v>
      </c>
      <c r="BG652" s="241">
        <f t="shared" ref="BG652" si="3422">+BE652</f>
        <v>0</v>
      </c>
      <c r="BH652" s="242" t="s">
        <v>1823</v>
      </c>
      <c r="BI652" s="241">
        <f t="shared" ref="BI652" si="3423">+BG652</f>
        <v>0</v>
      </c>
      <c r="BJ652" s="242" t="s">
        <v>1823</v>
      </c>
      <c r="BK652" s="241">
        <f t="shared" ref="BK652" si="3424">+BI652</f>
        <v>0</v>
      </c>
      <c r="BL652" s="242" t="s">
        <v>1823</v>
      </c>
      <c r="BM652" s="337">
        <v>0</v>
      </c>
      <c r="BN652" s="337">
        <v>0</v>
      </c>
      <c r="BO652" s="356"/>
      <c r="BP652" s="324"/>
      <c r="BQ652" s="325"/>
      <c r="BR652" s="324"/>
      <c r="BS652" s="325"/>
      <c r="BT652" s="324"/>
      <c r="BU652" s="325"/>
      <c r="BV652" s="324"/>
      <c r="BW652" s="325"/>
      <c r="BX652" s="324"/>
      <c r="BY652" s="325"/>
      <c r="BZ652" s="324"/>
      <c r="CA652" s="325"/>
      <c r="CB652" s="250"/>
      <c r="CE652" s="226"/>
      <c r="CF652" s="226"/>
      <c r="CQ652" s="240">
        <f t="shared" si="3338"/>
        <v>2</v>
      </c>
      <c r="CT652" s="437">
        <f t="shared" si="3239"/>
        <v>0</v>
      </c>
      <c r="CU652" s="437">
        <f t="shared" si="3240"/>
        <v>0</v>
      </c>
      <c r="CV652" s="437">
        <f t="shared" si="3241"/>
        <v>0</v>
      </c>
      <c r="CW652" s="437">
        <f t="shared" si="3392"/>
        <v>0</v>
      </c>
      <c r="CX652" s="437">
        <f t="shared" si="3393"/>
        <v>0</v>
      </c>
      <c r="CY652" s="437">
        <f t="shared" si="3244"/>
        <v>0</v>
      </c>
      <c r="CZ652" s="437">
        <f t="shared" si="3245"/>
        <v>0</v>
      </c>
      <c r="DA652" s="437">
        <f t="shared" si="3246"/>
        <v>0</v>
      </c>
      <c r="DB652" s="437">
        <f t="shared" si="3247"/>
        <v>0</v>
      </c>
      <c r="DC652" s="437">
        <f t="shared" si="3248"/>
        <v>0</v>
      </c>
      <c r="DD652" s="437">
        <f t="shared" si="3249"/>
        <v>2</v>
      </c>
      <c r="DE652" s="437">
        <f t="shared" si="3250"/>
        <v>2</v>
      </c>
      <c r="DF652" s="437">
        <f t="shared" si="3251"/>
        <v>2</v>
      </c>
      <c r="DG652" s="496">
        <f t="shared" si="3252"/>
        <v>2</v>
      </c>
      <c r="DH652" s="496">
        <f t="shared" si="3253"/>
        <v>2</v>
      </c>
      <c r="DI652" s="496">
        <f t="shared" si="3380"/>
        <v>2</v>
      </c>
      <c r="DJ652" s="496">
        <f t="shared" si="3255"/>
        <v>2</v>
      </c>
      <c r="DK652" s="437">
        <f t="shared" si="3381"/>
        <v>2</v>
      </c>
      <c r="DL652" s="633"/>
      <c r="DM652" s="633"/>
      <c r="DO652" s="447" t="e">
        <f t="shared" si="3299"/>
        <v>#VALUE!</v>
      </c>
      <c r="DP652" s="447" t="e">
        <f t="shared" si="3300"/>
        <v>#VALUE!</v>
      </c>
      <c r="DQ652" s="447" t="e">
        <f t="shared" si="3301"/>
        <v>#VALUE!</v>
      </c>
      <c r="DR652" s="447" t="e">
        <f t="shared" si="3302"/>
        <v>#VALUE!</v>
      </c>
      <c r="DS652" s="447" t="e">
        <f t="shared" si="3303"/>
        <v>#VALUE!</v>
      </c>
      <c r="DT652" s="447" t="e">
        <f t="shared" si="3304"/>
        <v>#VALUE!</v>
      </c>
      <c r="DU652" s="447" t="e">
        <f t="shared" si="3305"/>
        <v>#VALUE!</v>
      </c>
      <c r="DV652" s="447" t="e">
        <f t="shared" si="3306"/>
        <v>#VALUE!</v>
      </c>
      <c r="DW652" s="447" t="e">
        <f t="shared" si="3307"/>
        <v>#VALUE!</v>
      </c>
      <c r="DX652" s="447" t="e">
        <f t="shared" si="3308"/>
        <v>#VALUE!</v>
      </c>
      <c r="DY652" s="447" t="e">
        <f t="shared" si="3309"/>
        <v>#REF!</v>
      </c>
      <c r="DZ652" s="447" t="e">
        <f t="shared" si="3310"/>
        <v>#VALUE!</v>
      </c>
      <c r="EA652" s="447" t="e">
        <f t="shared" si="3311"/>
        <v>#VALUE!</v>
      </c>
      <c r="EB652" s="447" t="e">
        <f t="shared" si="3312"/>
        <v>#VALUE!</v>
      </c>
      <c r="EC652" s="447" t="e">
        <f t="shared" si="3313"/>
        <v>#VALUE!</v>
      </c>
      <c r="ED652" s="447" t="e">
        <f t="shared" si="3314"/>
        <v>#VALUE!</v>
      </c>
      <c r="EE652" s="240" t="e">
        <f t="shared" si="3315"/>
        <v>#VALUE!</v>
      </c>
    </row>
    <row r="653" spans="1:135" ht="16.5">
      <c r="A653" s="216" t="s">
        <v>1227</v>
      </c>
      <c r="B653" s="216" t="s">
        <v>31</v>
      </c>
      <c r="D653" s="222" t="s">
        <v>167</v>
      </c>
      <c r="E653" s="216" t="s">
        <v>1043</v>
      </c>
      <c r="F653" s="222" t="s">
        <v>1107</v>
      </c>
      <c r="G653" s="411" t="s">
        <v>1672</v>
      </c>
      <c r="H653" s="239">
        <v>0</v>
      </c>
      <c r="I653" s="252" t="s">
        <v>1823</v>
      </c>
      <c r="J653" s="523">
        <v>0</v>
      </c>
      <c r="K653" s="524">
        <v>0</v>
      </c>
      <c r="L653" s="239">
        <v>0</v>
      </c>
      <c r="M653" s="242" t="s">
        <v>1823</v>
      </c>
      <c r="N653" s="225">
        <v>0</v>
      </c>
      <c r="O653" s="227">
        <v>0</v>
      </c>
      <c r="P653" s="239">
        <v>0</v>
      </c>
      <c r="Q653" s="242" t="s">
        <v>1823</v>
      </c>
      <c r="R653" s="225">
        <v>0</v>
      </c>
      <c r="S653" s="227">
        <v>0</v>
      </c>
      <c r="T653" s="226">
        <v>0</v>
      </c>
      <c r="U653" s="226">
        <v>0</v>
      </c>
      <c r="V653" s="529">
        <v>0</v>
      </c>
      <c r="W653" s="530" t="s">
        <v>1823</v>
      </c>
      <c r="X653" s="239">
        <v>0</v>
      </c>
      <c r="Y653" s="242" t="s">
        <v>1823</v>
      </c>
      <c r="Z653" s="226">
        <v>0</v>
      </c>
      <c r="AA653" s="227">
        <v>0</v>
      </c>
      <c r="AB653" s="442">
        <f>+AD653</f>
        <v>9</v>
      </c>
      <c r="AC653" s="443" t="s">
        <v>1823</v>
      </c>
      <c r="AD653" s="226">
        <v>9</v>
      </c>
      <c r="AE653" s="264">
        <v>0</v>
      </c>
      <c r="AF653" s="442">
        <f>+AD653</f>
        <v>9</v>
      </c>
      <c r="AG653" s="443" t="s">
        <v>1823</v>
      </c>
      <c r="AH653" s="442">
        <f>+AF653</f>
        <v>9</v>
      </c>
      <c r="AI653" s="443" t="s">
        <v>1823</v>
      </c>
      <c r="AJ653" s="354"/>
      <c r="AK653" s="442">
        <f>+AH653</f>
        <v>9</v>
      </c>
      <c r="AL653" s="443" t="s">
        <v>1823</v>
      </c>
      <c r="AM653" s="523">
        <v>0</v>
      </c>
      <c r="AN653" s="524">
        <v>0</v>
      </c>
      <c r="AO653" s="239">
        <v>0</v>
      </c>
      <c r="AP653" s="259" t="s">
        <v>1823</v>
      </c>
      <c r="AQ653" s="241">
        <v>0</v>
      </c>
      <c r="AR653" s="259" t="s">
        <v>1823</v>
      </c>
      <c r="AS653" s="337">
        <v>0</v>
      </c>
      <c r="AT653" s="338">
        <v>0</v>
      </c>
      <c r="AU653" s="337">
        <v>0</v>
      </c>
      <c r="AV653" s="338">
        <v>0</v>
      </c>
      <c r="AW653" s="241">
        <f t="shared" si="3410"/>
        <v>0</v>
      </c>
      <c r="AX653" s="242" t="s">
        <v>1823</v>
      </c>
      <c r="AY653" s="241">
        <f t="shared" si="3396"/>
        <v>0</v>
      </c>
      <c r="AZ653" s="242" t="s">
        <v>1823</v>
      </c>
      <c r="BA653" s="241">
        <f t="shared" ref="BA653:BA654" si="3425">+AY653</f>
        <v>0</v>
      </c>
      <c r="BB653" s="242" t="s">
        <v>1823</v>
      </c>
      <c r="BC653" s="241">
        <f t="shared" ref="BC653:BC654" si="3426">+BA653</f>
        <v>0</v>
      </c>
      <c r="BD653" s="242" t="s">
        <v>1823</v>
      </c>
      <c r="BE653" s="241">
        <f t="shared" ref="BE653:BE654" si="3427">+BC653</f>
        <v>0</v>
      </c>
      <c r="BF653" s="242" t="s">
        <v>1823</v>
      </c>
      <c r="BG653" s="241">
        <f t="shared" ref="BG653:BG654" si="3428">+BE653</f>
        <v>0</v>
      </c>
      <c r="BH653" s="242" t="s">
        <v>1823</v>
      </c>
      <c r="BI653" s="241">
        <f t="shared" ref="BI653:BI654" si="3429">+BG653</f>
        <v>0</v>
      </c>
      <c r="BJ653" s="242" t="s">
        <v>1823</v>
      </c>
      <c r="BK653" s="241">
        <f t="shared" ref="BK653:BK654" si="3430">+BI653</f>
        <v>0</v>
      </c>
      <c r="BL653" s="242" t="s">
        <v>1823</v>
      </c>
      <c r="BM653" s="337">
        <v>1</v>
      </c>
      <c r="BN653" s="337">
        <v>0</v>
      </c>
      <c r="BO653" s="356"/>
      <c r="BP653" s="324"/>
      <c r="BQ653" s="325"/>
      <c r="BR653" s="324"/>
      <c r="BS653" s="325"/>
      <c r="BT653" s="324"/>
      <c r="BU653" s="325"/>
      <c r="BV653" s="324"/>
      <c r="BW653" s="325"/>
      <c r="BX653" s="324"/>
      <c r="BY653" s="325"/>
      <c r="BZ653" s="324"/>
      <c r="CA653" s="325"/>
      <c r="CB653" s="250"/>
      <c r="CE653" s="226"/>
      <c r="CF653" s="226"/>
      <c r="CQ653" s="240">
        <f t="shared" si="3338"/>
        <v>9</v>
      </c>
      <c r="CT653" s="437">
        <f t="shared" si="3239"/>
        <v>0</v>
      </c>
      <c r="CU653" s="437">
        <f t="shared" si="3240"/>
        <v>0</v>
      </c>
      <c r="CV653" s="437">
        <f t="shared" si="3241"/>
        <v>0</v>
      </c>
      <c r="CW653" s="437">
        <f t="shared" si="3392"/>
        <v>0</v>
      </c>
      <c r="CX653" s="437">
        <f t="shared" si="3393"/>
        <v>0</v>
      </c>
      <c r="CY653" s="437">
        <f t="shared" si="3244"/>
        <v>0</v>
      </c>
      <c r="CZ653" s="437">
        <f t="shared" si="3245"/>
        <v>0</v>
      </c>
      <c r="DA653" s="437">
        <f t="shared" si="3246"/>
        <v>0</v>
      </c>
      <c r="DB653" s="437">
        <f t="shared" si="3247"/>
        <v>0</v>
      </c>
      <c r="DC653" s="437">
        <f t="shared" si="3248"/>
        <v>0</v>
      </c>
      <c r="DD653" s="437">
        <f t="shared" si="3249"/>
        <v>9</v>
      </c>
      <c r="DE653" s="437">
        <f t="shared" si="3250"/>
        <v>9</v>
      </c>
      <c r="DF653" s="437">
        <f t="shared" si="3251"/>
        <v>9</v>
      </c>
      <c r="DG653" s="496">
        <f t="shared" si="3252"/>
        <v>9</v>
      </c>
      <c r="DH653" s="496">
        <f t="shared" si="3253"/>
        <v>9</v>
      </c>
      <c r="DI653" s="496">
        <f t="shared" si="3380"/>
        <v>0</v>
      </c>
      <c r="DJ653" s="496">
        <f t="shared" si="3255"/>
        <v>0</v>
      </c>
      <c r="DK653" s="437">
        <f t="shared" si="3381"/>
        <v>0</v>
      </c>
      <c r="DL653" s="633"/>
      <c r="DM653" s="633"/>
      <c r="DO653" s="447" t="e">
        <f t="shared" si="3299"/>
        <v>#VALUE!</v>
      </c>
      <c r="DP653" s="447" t="e">
        <f t="shared" si="3300"/>
        <v>#VALUE!</v>
      </c>
      <c r="DQ653" s="447" t="e">
        <f t="shared" si="3301"/>
        <v>#VALUE!</v>
      </c>
      <c r="DR653" s="447" t="e">
        <f t="shared" si="3302"/>
        <v>#VALUE!</v>
      </c>
      <c r="DS653" s="447" t="e">
        <f t="shared" si="3303"/>
        <v>#VALUE!</v>
      </c>
      <c r="DT653" s="447" t="e">
        <f t="shared" si="3304"/>
        <v>#VALUE!</v>
      </c>
      <c r="DU653" s="447" t="e">
        <f t="shared" si="3305"/>
        <v>#VALUE!</v>
      </c>
      <c r="DV653" s="447" t="e">
        <f t="shared" si="3306"/>
        <v>#VALUE!</v>
      </c>
      <c r="DW653" s="447" t="e">
        <f t="shared" si="3307"/>
        <v>#VALUE!</v>
      </c>
      <c r="DX653" s="447" t="e">
        <f t="shared" si="3308"/>
        <v>#VALUE!</v>
      </c>
      <c r="DY653" s="447" t="e">
        <f t="shared" si="3309"/>
        <v>#REF!</v>
      </c>
      <c r="DZ653" s="447" t="e">
        <f t="shared" si="3310"/>
        <v>#VALUE!</v>
      </c>
      <c r="EA653" s="447" t="e">
        <f t="shared" si="3311"/>
        <v>#VALUE!</v>
      </c>
      <c r="EB653" s="447" t="e">
        <f t="shared" si="3312"/>
        <v>#VALUE!</v>
      </c>
      <c r="EC653" s="447" t="e">
        <f t="shared" si="3313"/>
        <v>#VALUE!</v>
      </c>
      <c r="ED653" s="447" t="e">
        <f t="shared" si="3314"/>
        <v>#VALUE!</v>
      </c>
      <c r="EE653" s="240" t="e">
        <f t="shared" si="3315"/>
        <v>#VALUE!</v>
      </c>
    </row>
    <row r="654" spans="1:135" ht="16.5">
      <c r="A654" s="216" t="s">
        <v>1227</v>
      </c>
      <c r="B654" s="216" t="s">
        <v>31</v>
      </c>
      <c r="D654" s="222" t="s">
        <v>167</v>
      </c>
      <c r="E654" s="216" t="s">
        <v>1043</v>
      </c>
      <c r="F654" s="222" t="s">
        <v>1107</v>
      </c>
      <c r="G654" s="411" t="s">
        <v>1673</v>
      </c>
      <c r="H654" s="239">
        <v>0</v>
      </c>
      <c r="I654" s="252" t="s">
        <v>1823</v>
      </c>
      <c r="J654" s="523">
        <v>0</v>
      </c>
      <c r="K654" s="524">
        <v>0</v>
      </c>
      <c r="L654" s="239">
        <v>0</v>
      </c>
      <c r="M654" s="242" t="s">
        <v>1823</v>
      </c>
      <c r="N654" s="225">
        <v>0</v>
      </c>
      <c r="O654" s="227">
        <v>0</v>
      </c>
      <c r="P654" s="239">
        <v>0</v>
      </c>
      <c r="Q654" s="242" t="s">
        <v>1823</v>
      </c>
      <c r="R654" s="225">
        <v>0</v>
      </c>
      <c r="S654" s="227">
        <v>0</v>
      </c>
      <c r="T654" s="226">
        <v>0</v>
      </c>
      <c r="U654" s="226">
        <v>0</v>
      </c>
      <c r="V654" s="529">
        <v>0</v>
      </c>
      <c r="W654" s="530" t="s">
        <v>1823</v>
      </c>
      <c r="X654" s="239">
        <v>0</v>
      </c>
      <c r="Y654" s="242" t="s">
        <v>1823</v>
      </c>
      <c r="Z654" s="226">
        <v>0</v>
      </c>
      <c r="AA654" s="227">
        <v>0</v>
      </c>
      <c r="AB654" s="1009" t="s">
        <v>1823</v>
      </c>
      <c r="AC654" s="445">
        <f>+AE654</f>
        <v>3</v>
      </c>
      <c r="AD654" s="226">
        <v>0</v>
      </c>
      <c r="AE654" s="264">
        <v>3</v>
      </c>
      <c r="AF654" s="1009" t="s">
        <v>1823</v>
      </c>
      <c r="AG654" s="445">
        <f>+AE654</f>
        <v>3</v>
      </c>
      <c r="AH654" s="239">
        <f t="shared" si="3418"/>
        <v>0</v>
      </c>
      <c r="AI654" s="242" t="s">
        <v>1823</v>
      </c>
      <c r="AJ654" s="354"/>
      <c r="AK654" s="239">
        <f t="shared" ref="AK654:AK658" si="3431">+AM654</f>
        <v>0</v>
      </c>
      <c r="AL654" s="401" t="s">
        <v>1823</v>
      </c>
      <c r="AM654" s="523">
        <v>0</v>
      </c>
      <c r="AN654" s="524">
        <v>0</v>
      </c>
      <c r="AO654" s="226">
        <v>0</v>
      </c>
      <c r="AP654" s="259" t="s">
        <v>1823</v>
      </c>
      <c r="AQ654" s="241">
        <f>+AO654</f>
        <v>0</v>
      </c>
      <c r="AR654" s="259" t="s">
        <v>1823</v>
      </c>
      <c r="AS654" s="337">
        <v>1</v>
      </c>
      <c r="AT654" s="338">
        <v>0</v>
      </c>
      <c r="AU654" s="337">
        <v>0</v>
      </c>
      <c r="AV654" s="338">
        <v>0</v>
      </c>
      <c r="AW654" s="241">
        <f t="shared" si="3410"/>
        <v>0</v>
      </c>
      <c r="AX654" s="242" t="s">
        <v>1823</v>
      </c>
      <c r="AY654" s="241">
        <f t="shared" si="3396"/>
        <v>0</v>
      </c>
      <c r="AZ654" s="242" t="s">
        <v>1823</v>
      </c>
      <c r="BA654" s="241">
        <f t="shared" si="3425"/>
        <v>0</v>
      </c>
      <c r="BB654" s="242" t="s">
        <v>1823</v>
      </c>
      <c r="BC654" s="241">
        <f t="shared" si="3426"/>
        <v>0</v>
      </c>
      <c r="BD654" s="242" t="s">
        <v>1823</v>
      </c>
      <c r="BE654" s="241">
        <f t="shared" si="3427"/>
        <v>0</v>
      </c>
      <c r="BF654" s="242" t="s">
        <v>1823</v>
      </c>
      <c r="BG654" s="241">
        <f t="shared" si="3428"/>
        <v>0</v>
      </c>
      <c r="BH654" s="242" t="s">
        <v>1823</v>
      </c>
      <c r="BI654" s="241">
        <f t="shared" si="3429"/>
        <v>0</v>
      </c>
      <c r="BJ654" s="242" t="s">
        <v>1823</v>
      </c>
      <c r="BK654" s="241">
        <f t="shared" si="3430"/>
        <v>0</v>
      </c>
      <c r="BL654" s="242" t="s">
        <v>1823</v>
      </c>
      <c r="BM654" s="337">
        <v>0</v>
      </c>
      <c r="BN654" s="337">
        <v>0</v>
      </c>
      <c r="BO654" s="356"/>
      <c r="BP654" s="324"/>
      <c r="BQ654" s="325"/>
      <c r="BR654" s="324"/>
      <c r="BS654" s="325"/>
      <c r="BT654" s="324"/>
      <c r="BU654" s="325"/>
      <c r="BV654" s="324"/>
      <c r="BW654" s="325"/>
      <c r="BX654" s="324"/>
      <c r="BY654" s="325"/>
      <c r="BZ654" s="324"/>
      <c r="CA654" s="325"/>
      <c r="CB654" s="250"/>
      <c r="CE654" s="226"/>
      <c r="CF654" s="226"/>
      <c r="CQ654" s="240">
        <f t="shared" si="3338"/>
        <v>3</v>
      </c>
      <c r="CT654" s="437">
        <f t="shared" si="3239"/>
        <v>0</v>
      </c>
      <c r="CU654" s="437">
        <f t="shared" si="3240"/>
        <v>0</v>
      </c>
      <c r="CV654" s="437">
        <f t="shared" si="3241"/>
        <v>0</v>
      </c>
      <c r="CW654" s="437">
        <f t="shared" si="3392"/>
        <v>0</v>
      </c>
      <c r="CX654" s="437">
        <f t="shared" si="3393"/>
        <v>0</v>
      </c>
      <c r="CY654" s="437">
        <f t="shared" si="3244"/>
        <v>0</v>
      </c>
      <c r="CZ654" s="437">
        <f t="shared" si="3245"/>
        <v>0</v>
      </c>
      <c r="DA654" s="437">
        <f t="shared" si="3246"/>
        <v>0</v>
      </c>
      <c r="DB654" s="437">
        <f t="shared" si="3247"/>
        <v>0</v>
      </c>
      <c r="DC654" s="437">
        <f t="shared" si="3248"/>
        <v>0</v>
      </c>
      <c r="DD654" s="437" t="e">
        <f t="shared" si="3249"/>
        <v>#VALUE!</v>
      </c>
      <c r="DE654" s="437">
        <f t="shared" si="3250"/>
        <v>3</v>
      </c>
      <c r="DF654" s="437" t="e">
        <f t="shared" si="3251"/>
        <v>#VALUE!</v>
      </c>
      <c r="DG654" s="496">
        <f t="shared" si="3252"/>
        <v>0</v>
      </c>
      <c r="DH654" s="496">
        <f t="shared" si="3253"/>
        <v>0</v>
      </c>
      <c r="DI654" s="496">
        <f t="shared" si="3380"/>
        <v>0</v>
      </c>
      <c r="DJ654" s="496">
        <f t="shared" si="3255"/>
        <v>0</v>
      </c>
      <c r="DK654" s="437">
        <f t="shared" si="3381"/>
        <v>0</v>
      </c>
      <c r="DL654" s="633"/>
      <c r="DM654" s="633"/>
      <c r="DO654" s="447" t="e">
        <f t="shared" si="3299"/>
        <v>#VALUE!</v>
      </c>
      <c r="DP654" s="447" t="e">
        <f t="shared" si="3300"/>
        <v>#VALUE!</v>
      </c>
      <c r="DQ654" s="447" t="e">
        <f t="shared" si="3301"/>
        <v>#VALUE!</v>
      </c>
      <c r="DR654" s="447" t="e">
        <f t="shared" si="3302"/>
        <v>#VALUE!</v>
      </c>
      <c r="DS654" s="447" t="e">
        <f t="shared" si="3303"/>
        <v>#VALUE!</v>
      </c>
      <c r="DT654" s="447" t="e">
        <f t="shared" si="3304"/>
        <v>#VALUE!</v>
      </c>
      <c r="DU654" s="447" t="e">
        <f t="shared" si="3305"/>
        <v>#VALUE!</v>
      </c>
      <c r="DV654" s="447" t="e">
        <f t="shared" si="3306"/>
        <v>#VALUE!</v>
      </c>
      <c r="DW654" s="447" t="e">
        <f t="shared" si="3307"/>
        <v>#VALUE!</v>
      </c>
      <c r="DX654" s="447" t="e">
        <f t="shared" si="3308"/>
        <v>#VALUE!</v>
      </c>
      <c r="DY654" s="447" t="e">
        <f t="shared" si="3309"/>
        <v>#VALUE!</v>
      </c>
      <c r="DZ654" s="447" t="e">
        <f t="shared" si="3310"/>
        <v>#VALUE!</v>
      </c>
      <c r="EA654" s="447" t="e">
        <f t="shared" si="3311"/>
        <v>#VALUE!</v>
      </c>
      <c r="EB654" s="447" t="e">
        <f t="shared" si="3312"/>
        <v>#VALUE!</v>
      </c>
      <c r="EC654" s="447" t="e">
        <f t="shared" si="3313"/>
        <v>#VALUE!</v>
      </c>
      <c r="ED654" s="447" t="e">
        <f t="shared" si="3314"/>
        <v>#VALUE!</v>
      </c>
      <c r="EE654" s="240" t="e">
        <f t="shared" si="3315"/>
        <v>#VALUE!</v>
      </c>
    </row>
    <row r="655" spans="1:135" ht="16.5">
      <c r="A655" s="51" t="s">
        <v>1472</v>
      </c>
      <c r="B655" s="216" t="s">
        <v>31</v>
      </c>
      <c r="D655" s="222" t="s">
        <v>167</v>
      </c>
      <c r="E655" s="216" t="s">
        <v>1043</v>
      </c>
      <c r="F655" s="222" t="s">
        <v>1107</v>
      </c>
      <c r="G655" s="411" t="s">
        <v>1674</v>
      </c>
      <c r="H655" s="239">
        <v>0</v>
      </c>
      <c r="I655" s="252" t="s">
        <v>1823</v>
      </c>
      <c r="J655" s="523">
        <v>0</v>
      </c>
      <c r="K655" s="524">
        <v>0</v>
      </c>
      <c r="L655" s="239">
        <v>0</v>
      </c>
      <c r="M655" s="242" t="s">
        <v>1823</v>
      </c>
      <c r="N655" s="225">
        <v>0</v>
      </c>
      <c r="O655" s="227">
        <v>0</v>
      </c>
      <c r="P655" s="239">
        <v>0</v>
      </c>
      <c r="Q655" s="242" t="s">
        <v>1823</v>
      </c>
      <c r="R655" s="225">
        <v>0</v>
      </c>
      <c r="S655" s="227">
        <v>0</v>
      </c>
      <c r="T655" s="226">
        <v>0</v>
      </c>
      <c r="U655" s="226">
        <v>0</v>
      </c>
      <c r="V655" s="568">
        <f>+X655</f>
        <v>1</v>
      </c>
      <c r="W655" s="582" t="s">
        <v>1823</v>
      </c>
      <c r="X655" s="558">
        <f>+Z655</f>
        <v>1</v>
      </c>
      <c r="Y655" s="559" t="s">
        <v>1823</v>
      </c>
      <c r="Z655" s="226">
        <v>1</v>
      </c>
      <c r="AA655" s="227">
        <v>0</v>
      </c>
      <c r="AB655" s="558">
        <f>+Z655</f>
        <v>1</v>
      </c>
      <c r="AC655" s="559" t="s">
        <v>1823</v>
      </c>
      <c r="AD655" s="226">
        <v>0</v>
      </c>
      <c r="AE655" s="264">
        <v>0</v>
      </c>
      <c r="AF655" s="239">
        <f>+AD655</f>
        <v>0</v>
      </c>
      <c r="AG655" s="242" t="s">
        <v>1823</v>
      </c>
      <c r="AH655" s="724" t="s">
        <v>1823</v>
      </c>
      <c r="AI655" s="564">
        <f>+AL655</f>
        <v>2</v>
      </c>
      <c r="AJ655" s="354"/>
      <c r="AK655" s="724" t="s">
        <v>1823</v>
      </c>
      <c r="AL655" s="564">
        <f>+AN655</f>
        <v>2</v>
      </c>
      <c r="AM655" s="523">
        <v>0</v>
      </c>
      <c r="AN655" s="524">
        <v>2</v>
      </c>
      <c r="AO655" s="239">
        <v>0</v>
      </c>
      <c r="AP655" s="259" t="s">
        <v>1823</v>
      </c>
      <c r="AQ655" s="241">
        <f t="shared" ref="AQ655:AQ659" si="3432">+AO655</f>
        <v>0</v>
      </c>
      <c r="AR655" s="259" t="s">
        <v>1823</v>
      </c>
      <c r="AS655" s="337">
        <v>0</v>
      </c>
      <c r="AT655" s="338">
        <v>0</v>
      </c>
      <c r="AU655" s="337">
        <v>0</v>
      </c>
      <c r="AV655" s="338">
        <v>0</v>
      </c>
      <c r="AW655" s="241">
        <f t="shared" si="3410"/>
        <v>0</v>
      </c>
      <c r="AX655" s="242" t="s">
        <v>1823</v>
      </c>
      <c r="AY655" s="241">
        <f t="shared" si="3396"/>
        <v>0</v>
      </c>
      <c r="AZ655" s="242" t="s">
        <v>1823</v>
      </c>
      <c r="BA655" s="241">
        <f t="shared" ref="BA655" si="3433">+AY655</f>
        <v>0</v>
      </c>
      <c r="BB655" s="242" t="s">
        <v>1823</v>
      </c>
      <c r="BC655" s="241">
        <f t="shared" ref="BC655" si="3434">+BA655</f>
        <v>0</v>
      </c>
      <c r="BD655" s="242" t="s">
        <v>1823</v>
      </c>
      <c r="BE655" s="241">
        <f t="shared" ref="BE655" si="3435">+BC655</f>
        <v>0</v>
      </c>
      <c r="BF655" s="242" t="s">
        <v>1823</v>
      </c>
      <c r="BG655" s="241">
        <f t="shared" ref="BG655" si="3436">+BE655</f>
        <v>0</v>
      </c>
      <c r="BH655" s="242" t="s">
        <v>1823</v>
      </c>
      <c r="BI655" s="241">
        <f t="shared" ref="BI655" si="3437">+BG655</f>
        <v>0</v>
      </c>
      <c r="BJ655" s="242" t="s">
        <v>1823</v>
      </c>
      <c r="BK655" s="241">
        <f t="shared" ref="BK655" si="3438">+BI655</f>
        <v>0</v>
      </c>
      <c r="BL655" s="242" t="s">
        <v>1823</v>
      </c>
      <c r="BM655" s="337">
        <v>0</v>
      </c>
      <c r="BN655" s="337">
        <v>0</v>
      </c>
      <c r="BO655" s="356"/>
      <c r="BP655" s="324"/>
      <c r="BQ655" s="325"/>
      <c r="BR655" s="324"/>
      <c r="BS655" s="325"/>
      <c r="BT655" s="324"/>
      <c r="BU655" s="325"/>
      <c r="BV655" s="324"/>
      <c r="BW655" s="325"/>
      <c r="BX655" s="324"/>
      <c r="BY655" s="325"/>
      <c r="BZ655" s="324"/>
      <c r="CA655" s="325"/>
      <c r="CB655" s="236" t="s">
        <v>1150</v>
      </c>
      <c r="CE655" s="226"/>
      <c r="CF655" s="226"/>
      <c r="CQ655" s="240">
        <f t="shared" si="3338"/>
        <v>2</v>
      </c>
      <c r="CT655" s="437">
        <f t="shared" si="3239"/>
        <v>0</v>
      </c>
      <c r="CU655" s="437">
        <f t="shared" si="3240"/>
        <v>0</v>
      </c>
      <c r="CV655" s="437">
        <f t="shared" si="3241"/>
        <v>0</v>
      </c>
      <c r="CW655" s="437">
        <f t="shared" si="3392"/>
        <v>0</v>
      </c>
      <c r="CX655" s="437">
        <f t="shared" si="3393"/>
        <v>0</v>
      </c>
      <c r="CY655" s="437">
        <f t="shared" si="3244"/>
        <v>0</v>
      </c>
      <c r="CZ655" s="437">
        <f t="shared" si="3245"/>
        <v>0</v>
      </c>
      <c r="DA655" s="437">
        <f t="shared" si="3246"/>
        <v>1</v>
      </c>
      <c r="DB655" s="437">
        <f t="shared" si="3247"/>
        <v>1</v>
      </c>
      <c r="DC655" s="437">
        <f t="shared" si="3248"/>
        <v>1</v>
      </c>
      <c r="DD655" s="437">
        <f t="shared" si="3249"/>
        <v>1</v>
      </c>
      <c r="DE655" s="437">
        <f t="shared" si="3250"/>
        <v>0</v>
      </c>
      <c r="DF655" s="437">
        <f t="shared" si="3251"/>
        <v>0</v>
      </c>
      <c r="DG655" s="496" t="e">
        <f t="shared" si="3252"/>
        <v>#VALUE!</v>
      </c>
      <c r="DH655" s="496" t="e">
        <f t="shared" si="3253"/>
        <v>#VALUE!</v>
      </c>
      <c r="DI655" s="496">
        <f t="shared" si="3380"/>
        <v>2</v>
      </c>
      <c r="DJ655" s="496">
        <f t="shared" si="3255"/>
        <v>0</v>
      </c>
      <c r="DK655" s="437">
        <f t="shared" si="3381"/>
        <v>0</v>
      </c>
      <c r="DL655" s="633"/>
      <c r="DM655" s="633"/>
      <c r="DO655" s="447" t="e">
        <f t="shared" si="3299"/>
        <v>#VALUE!</v>
      </c>
      <c r="DP655" s="447" t="e">
        <f t="shared" si="3300"/>
        <v>#VALUE!</v>
      </c>
      <c r="DQ655" s="447" t="e">
        <f t="shared" si="3301"/>
        <v>#VALUE!</v>
      </c>
      <c r="DR655" s="447" t="e">
        <f t="shared" si="3302"/>
        <v>#VALUE!</v>
      </c>
      <c r="DS655" s="447" t="e">
        <f t="shared" si="3303"/>
        <v>#VALUE!</v>
      </c>
      <c r="DT655" s="447" t="e">
        <f t="shared" si="3304"/>
        <v>#VALUE!</v>
      </c>
      <c r="DU655" s="447" t="e">
        <f t="shared" si="3305"/>
        <v>#VALUE!</v>
      </c>
      <c r="DV655" s="447" t="e">
        <f t="shared" si="3306"/>
        <v>#VALUE!</v>
      </c>
      <c r="DW655" s="447" t="e">
        <f t="shared" si="3307"/>
        <v>#VALUE!</v>
      </c>
      <c r="DX655" s="447" t="e">
        <f t="shared" si="3308"/>
        <v>#VALUE!</v>
      </c>
      <c r="DY655" s="447" t="e">
        <f t="shared" si="3309"/>
        <v>#VALUE!</v>
      </c>
      <c r="DZ655" s="447" t="e">
        <f t="shared" si="3310"/>
        <v>#VALUE!</v>
      </c>
      <c r="EA655" s="447" t="e">
        <f t="shared" si="3311"/>
        <v>#VALUE!</v>
      </c>
      <c r="EB655" s="447" t="e">
        <f t="shared" si="3312"/>
        <v>#VALUE!</v>
      </c>
      <c r="EC655" s="447" t="e">
        <f t="shared" si="3313"/>
        <v>#VALUE!</v>
      </c>
      <c r="ED655" s="447" t="e">
        <f t="shared" si="3314"/>
        <v>#VALUE!</v>
      </c>
      <c r="EE655" s="240" t="e">
        <f t="shared" si="3315"/>
        <v>#VALUE!</v>
      </c>
    </row>
    <row r="656" spans="1:135" ht="16.5">
      <c r="A656" s="51" t="s">
        <v>1472</v>
      </c>
      <c r="B656" s="216" t="s">
        <v>31</v>
      </c>
      <c r="D656" s="222" t="s">
        <v>167</v>
      </c>
      <c r="E656" s="216" t="s">
        <v>1043</v>
      </c>
      <c r="F656" s="222" t="s">
        <v>1107</v>
      </c>
      <c r="G656" s="411" t="s">
        <v>1668</v>
      </c>
      <c r="H656" s="239">
        <v>0</v>
      </c>
      <c r="I656" s="252" t="s">
        <v>1823</v>
      </c>
      <c r="J656" s="523">
        <v>0</v>
      </c>
      <c r="K656" s="524">
        <v>0</v>
      </c>
      <c r="L656" s="239">
        <v>0</v>
      </c>
      <c r="M656" s="242" t="s">
        <v>1823</v>
      </c>
      <c r="N656" s="225">
        <v>0</v>
      </c>
      <c r="O656" s="227">
        <v>0</v>
      </c>
      <c r="P656" s="239">
        <v>0</v>
      </c>
      <c r="Q656" s="242" t="s">
        <v>1823</v>
      </c>
      <c r="R656" s="225">
        <v>0</v>
      </c>
      <c r="S656" s="227">
        <v>0</v>
      </c>
      <c r="T656" s="226">
        <v>0</v>
      </c>
      <c r="U656" s="226">
        <v>0</v>
      </c>
      <c r="V656" s="568">
        <f>+X656</f>
        <v>1</v>
      </c>
      <c r="W656" s="582" t="s">
        <v>1823</v>
      </c>
      <c r="X656" s="558">
        <f>+Z656</f>
        <v>1</v>
      </c>
      <c r="Y656" s="559" t="s">
        <v>1823</v>
      </c>
      <c r="Z656" s="226">
        <v>1</v>
      </c>
      <c r="AA656" s="227">
        <v>0</v>
      </c>
      <c r="AB656" s="558">
        <f>+Z656</f>
        <v>1</v>
      </c>
      <c r="AC656" s="559" t="s">
        <v>1823</v>
      </c>
      <c r="AD656" s="226">
        <v>0</v>
      </c>
      <c r="AE656" s="264">
        <v>0</v>
      </c>
      <c r="AF656" s="239">
        <f>+AD656</f>
        <v>0</v>
      </c>
      <c r="AG656" s="242" t="s">
        <v>1823</v>
      </c>
      <c r="AH656" s="724" t="s">
        <v>1823</v>
      </c>
      <c r="AI656" s="564">
        <f>+AL656</f>
        <v>1</v>
      </c>
      <c r="AJ656" s="354"/>
      <c r="AK656" s="724" t="s">
        <v>1823</v>
      </c>
      <c r="AL656" s="564">
        <f>+AN656</f>
        <v>1</v>
      </c>
      <c r="AM656" s="523">
        <v>0</v>
      </c>
      <c r="AN656" s="524">
        <v>1</v>
      </c>
      <c r="AO656" s="239">
        <v>0</v>
      </c>
      <c r="AP656" s="259" t="s">
        <v>1823</v>
      </c>
      <c r="AQ656" s="241">
        <f t="shared" si="3432"/>
        <v>0</v>
      </c>
      <c r="AR656" s="259" t="s">
        <v>1823</v>
      </c>
      <c r="AS656" s="337">
        <v>0</v>
      </c>
      <c r="AT656" s="338">
        <v>0</v>
      </c>
      <c r="AU656" s="337">
        <v>0</v>
      </c>
      <c r="AV656" s="338">
        <v>0</v>
      </c>
      <c r="AW656" s="241">
        <f t="shared" si="3410"/>
        <v>0</v>
      </c>
      <c r="AX656" s="242" t="s">
        <v>1823</v>
      </c>
      <c r="AY656" s="241">
        <f t="shared" si="3396"/>
        <v>0</v>
      </c>
      <c r="AZ656" s="242" t="s">
        <v>1823</v>
      </c>
      <c r="BA656" s="241">
        <f t="shared" ref="BA656" si="3439">+AY656</f>
        <v>0</v>
      </c>
      <c r="BB656" s="242" t="s">
        <v>1823</v>
      </c>
      <c r="BC656" s="241">
        <f t="shared" ref="BC656" si="3440">+BA656</f>
        <v>0</v>
      </c>
      <c r="BD656" s="242" t="s">
        <v>1823</v>
      </c>
      <c r="BE656" s="241">
        <f t="shared" ref="BE656" si="3441">+BC656</f>
        <v>0</v>
      </c>
      <c r="BF656" s="242" t="s">
        <v>1823</v>
      </c>
      <c r="BG656" s="241">
        <f t="shared" ref="BG656" si="3442">+BE656</f>
        <v>0</v>
      </c>
      <c r="BH656" s="242" t="s">
        <v>1823</v>
      </c>
      <c r="BI656" s="241">
        <f t="shared" ref="BI656" si="3443">+BG656</f>
        <v>0</v>
      </c>
      <c r="BJ656" s="242" t="s">
        <v>1823</v>
      </c>
      <c r="BK656" s="241">
        <f t="shared" ref="BK656" si="3444">+BI656</f>
        <v>0</v>
      </c>
      <c r="BL656" s="242" t="s">
        <v>1823</v>
      </c>
      <c r="BM656" s="337">
        <v>0</v>
      </c>
      <c r="BN656" s="337">
        <v>0</v>
      </c>
      <c r="BO656" s="356"/>
      <c r="BP656" s="324"/>
      <c r="BQ656" s="325"/>
      <c r="BR656" s="324"/>
      <c r="BS656" s="325"/>
      <c r="BT656" s="324"/>
      <c r="BU656" s="325"/>
      <c r="BV656" s="324"/>
      <c r="BW656" s="325"/>
      <c r="BX656" s="324"/>
      <c r="BY656" s="325"/>
      <c r="BZ656" s="324"/>
      <c r="CA656" s="325"/>
      <c r="CB656" s="236" t="s">
        <v>1173</v>
      </c>
      <c r="CE656" s="226"/>
      <c r="CF656" s="226"/>
      <c r="CQ656" s="240">
        <f t="shared" si="3338"/>
        <v>1</v>
      </c>
      <c r="CT656" s="437">
        <f t="shared" si="3239"/>
        <v>0</v>
      </c>
      <c r="CU656" s="437">
        <f t="shared" si="3240"/>
        <v>0</v>
      </c>
      <c r="CV656" s="437">
        <f t="shared" si="3241"/>
        <v>0</v>
      </c>
      <c r="CW656" s="437">
        <f t="shared" si="3392"/>
        <v>0</v>
      </c>
      <c r="CX656" s="437">
        <f t="shared" si="3393"/>
        <v>0</v>
      </c>
      <c r="CY656" s="437">
        <f t="shared" si="3244"/>
        <v>0</v>
      </c>
      <c r="CZ656" s="437">
        <f t="shared" si="3245"/>
        <v>0</v>
      </c>
      <c r="DA656" s="437">
        <f t="shared" si="3246"/>
        <v>1</v>
      </c>
      <c r="DB656" s="437">
        <f t="shared" si="3247"/>
        <v>1</v>
      </c>
      <c r="DC656" s="437">
        <f t="shared" si="3248"/>
        <v>1</v>
      </c>
      <c r="DD656" s="437">
        <f t="shared" si="3249"/>
        <v>1</v>
      </c>
      <c r="DE656" s="437">
        <f t="shared" si="3250"/>
        <v>0</v>
      </c>
      <c r="DF656" s="437">
        <f t="shared" si="3251"/>
        <v>0</v>
      </c>
      <c r="DG656" s="496" t="e">
        <f t="shared" si="3252"/>
        <v>#VALUE!</v>
      </c>
      <c r="DH656" s="496" t="e">
        <f t="shared" si="3253"/>
        <v>#VALUE!</v>
      </c>
      <c r="DI656" s="496">
        <f t="shared" si="3380"/>
        <v>1</v>
      </c>
      <c r="DJ656" s="496">
        <f t="shared" si="3255"/>
        <v>0</v>
      </c>
      <c r="DK656" s="437">
        <f t="shared" si="3381"/>
        <v>0</v>
      </c>
      <c r="DL656" s="633"/>
      <c r="DM656" s="633"/>
      <c r="DO656" s="447" t="e">
        <f t="shared" si="3299"/>
        <v>#VALUE!</v>
      </c>
      <c r="DP656" s="447" t="e">
        <f t="shared" si="3300"/>
        <v>#VALUE!</v>
      </c>
      <c r="DQ656" s="447" t="e">
        <f t="shared" si="3301"/>
        <v>#VALUE!</v>
      </c>
      <c r="DR656" s="447" t="e">
        <f t="shared" si="3302"/>
        <v>#VALUE!</v>
      </c>
      <c r="DS656" s="447" t="e">
        <f t="shared" si="3303"/>
        <v>#VALUE!</v>
      </c>
      <c r="DT656" s="447" t="e">
        <f t="shared" si="3304"/>
        <v>#VALUE!</v>
      </c>
      <c r="DU656" s="447" t="e">
        <f t="shared" si="3305"/>
        <v>#VALUE!</v>
      </c>
      <c r="DV656" s="447" t="e">
        <f t="shared" si="3306"/>
        <v>#VALUE!</v>
      </c>
      <c r="DW656" s="447" t="e">
        <f t="shared" si="3307"/>
        <v>#VALUE!</v>
      </c>
      <c r="DX656" s="447" t="e">
        <f t="shared" si="3308"/>
        <v>#VALUE!</v>
      </c>
      <c r="DY656" s="447" t="e">
        <f t="shared" si="3309"/>
        <v>#VALUE!</v>
      </c>
      <c r="DZ656" s="447" t="e">
        <f t="shared" si="3310"/>
        <v>#VALUE!</v>
      </c>
      <c r="EA656" s="447" t="e">
        <f t="shared" si="3311"/>
        <v>#VALUE!</v>
      </c>
      <c r="EB656" s="447" t="e">
        <f t="shared" si="3312"/>
        <v>#VALUE!</v>
      </c>
      <c r="EC656" s="447" t="e">
        <f t="shared" si="3313"/>
        <v>#VALUE!</v>
      </c>
      <c r="ED656" s="447" t="e">
        <f t="shared" si="3314"/>
        <v>#VALUE!</v>
      </c>
      <c r="EE656" s="240" t="e">
        <f t="shared" si="3315"/>
        <v>#VALUE!</v>
      </c>
    </row>
    <row r="657" spans="1:135" ht="16.5">
      <c r="A657" s="216" t="s">
        <v>1227</v>
      </c>
      <c r="B657" s="216" t="s">
        <v>31</v>
      </c>
      <c r="D657" s="222" t="s">
        <v>167</v>
      </c>
      <c r="E657" s="216" t="s">
        <v>1043</v>
      </c>
      <c r="F657" s="222" t="s">
        <v>1107</v>
      </c>
      <c r="G657" s="411" t="s">
        <v>1675</v>
      </c>
      <c r="H657" s="239">
        <v>0</v>
      </c>
      <c r="I657" s="252" t="s">
        <v>1823</v>
      </c>
      <c r="J657" s="523">
        <v>0</v>
      </c>
      <c r="K657" s="524">
        <v>0</v>
      </c>
      <c r="L657" s="239">
        <v>0</v>
      </c>
      <c r="M657" s="242" t="s">
        <v>1823</v>
      </c>
      <c r="N657" s="225">
        <v>0</v>
      </c>
      <c r="O657" s="227">
        <v>0</v>
      </c>
      <c r="P657" s="239">
        <v>0</v>
      </c>
      <c r="Q657" s="242" t="s">
        <v>1823</v>
      </c>
      <c r="R657" s="225">
        <v>0</v>
      </c>
      <c r="S657" s="227">
        <v>0</v>
      </c>
      <c r="T657" s="226">
        <v>0</v>
      </c>
      <c r="U657" s="226">
        <v>0</v>
      </c>
      <c r="V657" s="529">
        <v>0</v>
      </c>
      <c r="W657" s="530" t="s">
        <v>1823</v>
      </c>
      <c r="X657" s="239">
        <v>0</v>
      </c>
      <c r="Y657" s="242" t="s">
        <v>1823</v>
      </c>
      <c r="Z657" s="226">
        <v>0</v>
      </c>
      <c r="AA657" s="227">
        <v>0</v>
      </c>
      <c r="AB657" s="239">
        <v>0</v>
      </c>
      <c r="AC657" s="242" t="s">
        <v>1823</v>
      </c>
      <c r="AD657" s="226">
        <v>0</v>
      </c>
      <c r="AE657" s="264">
        <v>0</v>
      </c>
      <c r="AF657" s="239">
        <f t="shared" si="3417"/>
        <v>0</v>
      </c>
      <c r="AG657" s="242" t="s">
        <v>1823</v>
      </c>
      <c r="AH657" s="239">
        <f t="shared" si="3418"/>
        <v>0</v>
      </c>
      <c r="AI657" s="242" t="s">
        <v>1823</v>
      </c>
      <c r="AJ657" s="354"/>
      <c r="AK657" s="239">
        <f t="shared" si="3431"/>
        <v>0</v>
      </c>
      <c r="AL657" s="401" t="s">
        <v>1823</v>
      </c>
      <c r="AM657" s="523">
        <v>0</v>
      </c>
      <c r="AN657" s="524">
        <v>0</v>
      </c>
      <c r="AO657" s="239">
        <v>0</v>
      </c>
      <c r="AP657" s="259" t="s">
        <v>1823</v>
      </c>
      <c r="AQ657" s="241">
        <f t="shared" si="3432"/>
        <v>0</v>
      </c>
      <c r="AR657" s="259" t="s">
        <v>1823</v>
      </c>
      <c r="AS657" s="337">
        <v>0</v>
      </c>
      <c r="AT657" s="338">
        <v>0</v>
      </c>
      <c r="AU657" s="337">
        <v>0</v>
      </c>
      <c r="AV657" s="338">
        <v>0</v>
      </c>
      <c r="AW657" s="241">
        <f t="shared" si="3410"/>
        <v>0</v>
      </c>
      <c r="AX657" s="242" t="s">
        <v>1823</v>
      </c>
      <c r="AY657" s="241">
        <f t="shared" si="3396"/>
        <v>0</v>
      </c>
      <c r="AZ657" s="242" t="s">
        <v>1823</v>
      </c>
      <c r="BA657" s="241">
        <f t="shared" ref="BA657" si="3445">+AY657</f>
        <v>0</v>
      </c>
      <c r="BB657" s="242" t="s">
        <v>1823</v>
      </c>
      <c r="BC657" s="241">
        <f t="shared" ref="BC657" si="3446">+BA657</f>
        <v>0</v>
      </c>
      <c r="BD657" s="242" t="s">
        <v>1823</v>
      </c>
      <c r="BE657" s="241">
        <f t="shared" ref="BE657" si="3447">+BC657</f>
        <v>0</v>
      </c>
      <c r="BF657" s="242" t="s">
        <v>1823</v>
      </c>
      <c r="BG657" s="241">
        <f t="shared" ref="BG657" si="3448">+BE657</f>
        <v>0</v>
      </c>
      <c r="BH657" s="242" t="s">
        <v>1823</v>
      </c>
      <c r="BI657" s="241">
        <f t="shared" ref="BI657" si="3449">+BG657</f>
        <v>0</v>
      </c>
      <c r="BJ657" s="242" t="s">
        <v>1823</v>
      </c>
      <c r="BK657" s="241">
        <f t="shared" ref="BK657" si="3450">+BI657</f>
        <v>0</v>
      </c>
      <c r="BL657" s="242" t="s">
        <v>1823</v>
      </c>
      <c r="BM657" s="337">
        <v>0</v>
      </c>
      <c r="BN657" s="337">
        <v>0</v>
      </c>
      <c r="BO657" s="356"/>
      <c r="BP657" s="324"/>
      <c r="BQ657" s="325"/>
      <c r="BR657" s="324"/>
      <c r="BS657" s="325"/>
      <c r="BT657" s="324"/>
      <c r="BU657" s="325"/>
      <c r="BV657" s="324"/>
      <c r="BW657" s="325"/>
      <c r="BX657" s="324"/>
      <c r="BY657" s="325"/>
      <c r="BZ657" s="324"/>
      <c r="CA657" s="325"/>
      <c r="CB657" s="236" t="s">
        <v>1149</v>
      </c>
      <c r="CE657" s="226"/>
      <c r="CF657" s="226"/>
      <c r="CQ657" s="240">
        <f t="shared" si="3338"/>
        <v>0</v>
      </c>
      <c r="CT657" s="437">
        <f t="shared" si="3239"/>
        <v>0</v>
      </c>
      <c r="CU657" s="437">
        <f t="shared" si="3240"/>
        <v>0</v>
      </c>
      <c r="CV657" s="437">
        <f t="shared" si="3241"/>
        <v>0</v>
      </c>
      <c r="CW657" s="437">
        <f t="shared" si="3392"/>
        <v>0</v>
      </c>
      <c r="CX657" s="437">
        <f t="shared" si="3393"/>
        <v>0</v>
      </c>
      <c r="CY657" s="437">
        <f t="shared" si="3244"/>
        <v>0</v>
      </c>
      <c r="CZ657" s="437">
        <f t="shared" si="3245"/>
        <v>0</v>
      </c>
      <c r="DA657" s="437">
        <f t="shared" si="3246"/>
        <v>0</v>
      </c>
      <c r="DB657" s="437">
        <f t="shared" si="3247"/>
        <v>0</v>
      </c>
      <c r="DC657" s="437">
        <f t="shared" si="3248"/>
        <v>0</v>
      </c>
      <c r="DD657" s="437">
        <f t="shared" si="3249"/>
        <v>0</v>
      </c>
      <c r="DE657" s="437">
        <f t="shared" si="3250"/>
        <v>0</v>
      </c>
      <c r="DF657" s="437">
        <f t="shared" si="3251"/>
        <v>0</v>
      </c>
      <c r="DG657" s="496">
        <f t="shared" si="3252"/>
        <v>0</v>
      </c>
      <c r="DH657" s="496">
        <f t="shared" si="3253"/>
        <v>0</v>
      </c>
      <c r="DI657" s="496">
        <f t="shared" si="3380"/>
        <v>0</v>
      </c>
      <c r="DJ657" s="496">
        <f t="shared" si="3255"/>
        <v>0</v>
      </c>
      <c r="DK657" s="437">
        <f t="shared" si="3381"/>
        <v>0</v>
      </c>
      <c r="DL657" s="633"/>
      <c r="DM657" s="633"/>
      <c r="DO657" s="447" t="e">
        <f t="shared" si="3299"/>
        <v>#VALUE!</v>
      </c>
      <c r="DP657" s="447" t="e">
        <f t="shared" si="3300"/>
        <v>#VALUE!</v>
      </c>
      <c r="DQ657" s="447" t="e">
        <f t="shared" si="3301"/>
        <v>#VALUE!</v>
      </c>
      <c r="DR657" s="447" t="e">
        <f t="shared" si="3302"/>
        <v>#VALUE!</v>
      </c>
      <c r="DS657" s="447" t="e">
        <f t="shared" si="3303"/>
        <v>#VALUE!</v>
      </c>
      <c r="DT657" s="447" t="e">
        <f t="shared" si="3304"/>
        <v>#VALUE!</v>
      </c>
      <c r="DU657" s="447" t="e">
        <f t="shared" si="3305"/>
        <v>#VALUE!</v>
      </c>
      <c r="DV657" s="447" t="e">
        <f t="shared" si="3306"/>
        <v>#VALUE!</v>
      </c>
      <c r="DW657" s="447" t="e">
        <f t="shared" si="3307"/>
        <v>#VALUE!</v>
      </c>
      <c r="DX657" s="447" t="e">
        <f t="shared" si="3308"/>
        <v>#VALUE!</v>
      </c>
      <c r="DY657" s="447" t="e">
        <f t="shared" si="3309"/>
        <v>#VALUE!</v>
      </c>
      <c r="DZ657" s="447" t="e">
        <f t="shared" si="3310"/>
        <v>#VALUE!</v>
      </c>
      <c r="EA657" s="447" t="e">
        <f t="shared" si="3311"/>
        <v>#VALUE!</v>
      </c>
      <c r="EB657" s="447" t="e">
        <f t="shared" si="3312"/>
        <v>#VALUE!</v>
      </c>
      <c r="EC657" s="447" t="e">
        <f t="shared" si="3313"/>
        <v>#VALUE!</v>
      </c>
      <c r="ED657" s="447" t="e">
        <f t="shared" si="3314"/>
        <v>#VALUE!</v>
      </c>
      <c r="EE657" s="240" t="e">
        <f t="shared" si="3315"/>
        <v>#VALUE!</v>
      </c>
    </row>
    <row r="658" spans="1:135" ht="16.5">
      <c r="A658" s="216" t="s">
        <v>1227</v>
      </c>
      <c r="B658" s="216" t="s">
        <v>31</v>
      </c>
      <c r="D658" s="222" t="s">
        <v>167</v>
      </c>
      <c r="E658" s="216" t="s">
        <v>1094</v>
      </c>
      <c r="F658" s="222" t="s">
        <v>1107</v>
      </c>
      <c r="G658" s="411" t="s">
        <v>415</v>
      </c>
      <c r="H658" s="226">
        <v>0</v>
      </c>
      <c r="I658" s="226">
        <v>0</v>
      </c>
      <c r="J658" s="523">
        <v>0</v>
      </c>
      <c r="K658" s="524">
        <v>0</v>
      </c>
      <c r="L658" s="239">
        <v>0</v>
      </c>
      <c r="M658" s="242" t="s">
        <v>1823</v>
      </c>
      <c r="N658" s="225">
        <v>2</v>
      </c>
      <c r="O658" s="227">
        <v>1</v>
      </c>
      <c r="P658" s="441">
        <f>+N658</f>
        <v>2</v>
      </c>
      <c r="Q658" s="444">
        <f>+O658</f>
        <v>1</v>
      </c>
      <c r="R658" s="225">
        <v>0</v>
      </c>
      <c r="S658" s="227">
        <v>0</v>
      </c>
      <c r="T658" s="226"/>
      <c r="U658" s="226"/>
      <c r="V658" s="529">
        <v>0</v>
      </c>
      <c r="W658" s="530" t="s">
        <v>1823</v>
      </c>
      <c r="X658" s="239">
        <v>0</v>
      </c>
      <c r="Y658" s="242" t="s">
        <v>1823</v>
      </c>
      <c r="Z658" s="226">
        <v>0</v>
      </c>
      <c r="AA658" s="227">
        <v>0</v>
      </c>
      <c r="AB658" s="225">
        <v>0</v>
      </c>
      <c r="AC658" s="259" t="s">
        <v>1823</v>
      </c>
      <c r="AD658" s="226">
        <v>0</v>
      </c>
      <c r="AE658" s="264">
        <v>0</v>
      </c>
      <c r="AF658" s="558">
        <f t="shared" ref="AF658" si="3451">+AH658</f>
        <v>2</v>
      </c>
      <c r="AG658" s="559" t="s">
        <v>1823</v>
      </c>
      <c r="AH658" s="558">
        <f t="shared" ref="AH658" si="3452">+AK658</f>
        <v>2</v>
      </c>
      <c r="AI658" s="559" t="s">
        <v>1823</v>
      </c>
      <c r="AJ658" s="354"/>
      <c r="AK658" s="558">
        <f t="shared" si="3431"/>
        <v>2</v>
      </c>
      <c r="AL658" s="718" t="s">
        <v>1823</v>
      </c>
      <c r="AM658" s="523">
        <v>2</v>
      </c>
      <c r="AN658" s="524">
        <v>0</v>
      </c>
      <c r="AO658" s="239">
        <f>+AM658</f>
        <v>2</v>
      </c>
      <c r="AP658" s="259" t="s">
        <v>1823</v>
      </c>
      <c r="AQ658" s="239">
        <f t="shared" si="3432"/>
        <v>2</v>
      </c>
      <c r="AR658" s="259" t="s">
        <v>1823</v>
      </c>
      <c r="AS658" s="337">
        <v>0</v>
      </c>
      <c r="AT658" s="338">
        <v>0</v>
      </c>
      <c r="AU658" s="337">
        <v>0</v>
      </c>
      <c r="AV658" s="338">
        <v>0</v>
      </c>
      <c r="AW658" s="241">
        <f t="shared" si="3410"/>
        <v>0</v>
      </c>
      <c r="AX658" s="242" t="s">
        <v>1823</v>
      </c>
      <c r="AY658" s="241">
        <f t="shared" si="3396"/>
        <v>0</v>
      </c>
      <c r="AZ658" s="242" t="s">
        <v>1823</v>
      </c>
      <c r="BA658" s="241">
        <f t="shared" ref="BA658" si="3453">+AY658</f>
        <v>0</v>
      </c>
      <c r="BB658" s="242" t="s">
        <v>1823</v>
      </c>
      <c r="BC658" s="241">
        <f t="shared" ref="BC658" si="3454">+BA658</f>
        <v>0</v>
      </c>
      <c r="BD658" s="242" t="s">
        <v>1823</v>
      </c>
      <c r="BE658" s="241">
        <f t="shared" ref="BE658" si="3455">+BC658</f>
        <v>0</v>
      </c>
      <c r="BF658" s="242" t="s">
        <v>1823</v>
      </c>
      <c r="BG658" s="241">
        <f t="shared" ref="BG658:BG659" si="3456">+BE658</f>
        <v>0</v>
      </c>
      <c r="BH658" s="242" t="s">
        <v>1823</v>
      </c>
      <c r="BI658" s="241">
        <f t="shared" ref="BI658:BI659" si="3457">+BG658</f>
        <v>0</v>
      </c>
      <c r="BJ658" s="242" t="s">
        <v>1823</v>
      </c>
      <c r="BK658" s="241">
        <f t="shared" ref="BK658:BK659" si="3458">+BI658</f>
        <v>0</v>
      </c>
      <c r="BL658" s="242" t="s">
        <v>1823</v>
      </c>
      <c r="BM658" s="241">
        <f t="shared" ref="BM658:BM659" si="3459">+BK658</f>
        <v>0</v>
      </c>
      <c r="BN658" s="242" t="s">
        <v>1823</v>
      </c>
      <c r="BO658" s="356"/>
      <c r="BP658" s="324"/>
      <c r="BQ658" s="325"/>
      <c r="BR658" s="324"/>
      <c r="BS658" s="325"/>
      <c r="BT658" s="324"/>
      <c r="BU658" s="325"/>
      <c r="BV658" s="324"/>
      <c r="BW658" s="325"/>
      <c r="BX658" s="324"/>
      <c r="BY658" s="325"/>
      <c r="BZ658" s="324"/>
      <c r="CA658" s="325"/>
      <c r="CB658" s="236" t="s">
        <v>410</v>
      </c>
      <c r="CE658" s="226"/>
      <c r="CF658" s="226"/>
      <c r="CQ658" s="240">
        <f t="shared" si="3338"/>
        <v>2</v>
      </c>
      <c r="CT658" s="437">
        <f t="shared" si="3239"/>
        <v>0</v>
      </c>
      <c r="CU658" s="437">
        <f t="shared" si="3240"/>
        <v>0</v>
      </c>
      <c r="CV658" s="437">
        <f t="shared" si="3241"/>
        <v>0</v>
      </c>
      <c r="CW658" s="437">
        <f t="shared" si="3392"/>
        <v>3</v>
      </c>
      <c r="CX658" s="437">
        <f t="shared" si="3393"/>
        <v>3</v>
      </c>
      <c r="CY658" s="437">
        <f t="shared" si="3244"/>
        <v>0</v>
      </c>
      <c r="CZ658" s="437">
        <f t="shared" si="3245"/>
        <v>0</v>
      </c>
      <c r="DA658" s="437">
        <f t="shared" si="3246"/>
        <v>0</v>
      </c>
      <c r="DB658" s="437">
        <f t="shared" si="3247"/>
        <v>0</v>
      </c>
      <c r="DC658" s="437">
        <f t="shared" si="3248"/>
        <v>0</v>
      </c>
      <c r="DD658" s="437">
        <f t="shared" si="3249"/>
        <v>0</v>
      </c>
      <c r="DE658" s="437">
        <f t="shared" si="3250"/>
        <v>0</v>
      </c>
      <c r="DF658" s="437">
        <f t="shared" si="3251"/>
        <v>2</v>
      </c>
      <c r="DG658" s="496">
        <f t="shared" si="3252"/>
        <v>2</v>
      </c>
      <c r="DH658" s="496">
        <f t="shared" si="3253"/>
        <v>2</v>
      </c>
      <c r="DI658" s="496">
        <f t="shared" si="3380"/>
        <v>2</v>
      </c>
      <c r="DJ658" s="496">
        <f t="shared" si="3255"/>
        <v>2</v>
      </c>
      <c r="DK658" s="437">
        <f t="shared" si="3381"/>
        <v>2</v>
      </c>
      <c r="DL658" s="633"/>
      <c r="DM658" s="633"/>
      <c r="DO658" s="447" t="e">
        <f t="shared" si="3299"/>
        <v>#VALUE!</v>
      </c>
      <c r="DP658" s="447" t="e">
        <f t="shared" si="3300"/>
        <v>#VALUE!</v>
      </c>
      <c r="DQ658" s="447" t="e">
        <f t="shared" si="3301"/>
        <v>#VALUE!</v>
      </c>
      <c r="DR658" s="447" t="e">
        <f t="shared" si="3302"/>
        <v>#VALUE!</v>
      </c>
      <c r="DS658" s="447" t="e">
        <f t="shared" si="3303"/>
        <v>#VALUE!</v>
      </c>
      <c r="DT658" s="447" t="e">
        <f t="shared" si="3304"/>
        <v>#VALUE!</v>
      </c>
      <c r="DU658" s="447" t="e">
        <f t="shared" si="3305"/>
        <v>#VALUE!</v>
      </c>
      <c r="DV658" s="447" t="e">
        <f t="shared" si="3306"/>
        <v>#VALUE!</v>
      </c>
      <c r="DW658" s="447" t="e">
        <f t="shared" si="3307"/>
        <v>#VALUE!</v>
      </c>
      <c r="DX658" s="447" t="e">
        <f t="shared" si="3308"/>
        <v>#VALUE!</v>
      </c>
      <c r="DY658" s="447" t="e">
        <f t="shared" si="3309"/>
        <v>#VALUE!</v>
      </c>
      <c r="DZ658" s="447" t="e">
        <f t="shared" si="3310"/>
        <v>#VALUE!</v>
      </c>
      <c r="EA658" s="447" t="e">
        <f t="shared" si="3311"/>
        <v>#VALUE!</v>
      </c>
      <c r="EB658" s="447" t="e">
        <f t="shared" si="3312"/>
        <v>#VALUE!</v>
      </c>
      <c r="EC658" s="447" t="e">
        <f t="shared" si="3313"/>
        <v>#VALUE!</v>
      </c>
      <c r="ED658" s="447" t="e">
        <f t="shared" si="3314"/>
        <v>#VALUE!</v>
      </c>
      <c r="EE658" s="240" t="e">
        <f t="shared" si="3315"/>
        <v>#VALUE!</v>
      </c>
    </row>
    <row r="659" spans="1:135" ht="16.5">
      <c r="A659" s="51" t="s">
        <v>1472</v>
      </c>
      <c r="B659" s="216" t="s">
        <v>31</v>
      </c>
      <c r="D659" s="222" t="s">
        <v>794</v>
      </c>
      <c r="E659" s="216" t="s">
        <v>1040</v>
      </c>
      <c r="F659" s="222" t="s">
        <v>1107</v>
      </c>
      <c r="G659" s="411" t="s">
        <v>1666</v>
      </c>
      <c r="H659" s="226">
        <v>0</v>
      </c>
      <c r="I659" s="226">
        <v>0</v>
      </c>
      <c r="J659" s="523">
        <v>0</v>
      </c>
      <c r="K659" s="524">
        <v>0</v>
      </c>
      <c r="L659" s="239">
        <v>0</v>
      </c>
      <c r="M659" s="242" t="s">
        <v>1823</v>
      </c>
      <c r="N659" s="239">
        <v>0</v>
      </c>
      <c r="O659" s="242" t="s">
        <v>1823</v>
      </c>
      <c r="P659" s="239">
        <v>0</v>
      </c>
      <c r="Q659" s="242" t="s">
        <v>1823</v>
      </c>
      <c r="R659" s="239">
        <v>0</v>
      </c>
      <c r="S659" s="242" t="s">
        <v>1823</v>
      </c>
      <c r="T659" s="226">
        <v>0</v>
      </c>
      <c r="U659" s="226">
        <v>0</v>
      </c>
      <c r="V659" s="529">
        <v>0</v>
      </c>
      <c r="W659" s="530" t="s">
        <v>1823</v>
      </c>
      <c r="X659" s="442">
        <f>+Z659</f>
        <v>3</v>
      </c>
      <c r="Y659" s="444">
        <f>+AA659</f>
        <v>2</v>
      </c>
      <c r="Z659" s="226">
        <v>3</v>
      </c>
      <c r="AA659" s="227">
        <v>2</v>
      </c>
      <c r="AB659" s="225">
        <v>1</v>
      </c>
      <c r="AC659" s="227">
        <v>2</v>
      </c>
      <c r="AD659" s="239">
        <f t="shared" ref="AD659:AE659" si="3460">+AB659</f>
        <v>1</v>
      </c>
      <c r="AE659" s="253">
        <f t="shared" si="3460"/>
        <v>2</v>
      </c>
      <c r="AF659" s="442">
        <f>+AH659</f>
        <v>2</v>
      </c>
      <c r="AG659" s="445">
        <f>+AI659</f>
        <v>3</v>
      </c>
      <c r="AH659" s="441">
        <f>+AK659</f>
        <v>2</v>
      </c>
      <c r="AI659" s="444">
        <f>+AL659</f>
        <v>3</v>
      </c>
      <c r="AJ659" s="246">
        <v>42247</v>
      </c>
      <c r="AK659" s="225">
        <v>2</v>
      </c>
      <c r="AL659" s="226">
        <v>3</v>
      </c>
      <c r="AM659" s="523">
        <v>2</v>
      </c>
      <c r="AN659" s="524">
        <v>3</v>
      </c>
      <c r="AO659" s="226">
        <v>2</v>
      </c>
      <c r="AP659" s="227">
        <v>3</v>
      </c>
      <c r="AQ659" s="241">
        <f t="shared" si="3432"/>
        <v>2</v>
      </c>
      <c r="AR659" s="253">
        <f>+AP659</f>
        <v>3</v>
      </c>
      <c r="AS659" s="241">
        <f>+AQ659</f>
        <v>2</v>
      </c>
      <c r="AT659" s="253">
        <f>+AR659</f>
        <v>3</v>
      </c>
      <c r="AU659" s="229">
        <v>3</v>
      </c>
      <c r="AV659" s="230">
        <v>2</v>
      </c>
      <c r="AW659" s="229">
        <v>2</v>
      </c>
      <c r="AX659" s="229">
        <v>0</v>
      </c>
      <c r="AY659" s="241">
        <f t="shared" si="3396"/>
        <v>2</v>
      </c>
      <c r="AZ659" s="242" t="s">
        <v>1823</v>
      </c>
      <c r="BA659" s="241">
        <f t="shared" ref="BA659" si="3461">+AY659</f>
        <v>2</v>
      </c>
      <c r="BB659" s="242" t="s">
        <v>1823</v>
      </c>
      <c r="BC659" s="229">
        <v>2</v>
      </c>
      <c r="BD659" s="229">
        <v>4</v>
      </c>
      <c r="BE659" s="241">
        <f t="shared" ref="BE659" si="3462">+BC659</f>
        <v>2</v>
      </c>
      <c r="BF659" s="21">
        <f>+BD659</f>
        <v>4</v>
      </c>
      <c r="BG659" s="241">
        <f t="shared" si="3456"/>
        <v>2</v>
      </c>
      <c r="BH659" s="21">
        <f t="shared" ref="BH659" si="3463">+BF659</f>
        <v>4</v>
      </c>
      <c r="BI659" s="241">
        <f t="shared" si="3457"/>
        <v>2</v>
      </c>
      <c r="BJ659" s="21">
        <f t="shared" ref="BJ659" si="3464">+BH659</f>
        <v>4</v>
      </c>
      <c r="BK659" s="241">
        <f t="shared" si="3458"/>
        <v>2</v>
      </c>
      <c r="BL659" s="21">
        <f t="shared" ref="BL659" si="3465">+BJ659</f>
        <v>4</v>
      </c>
      <c r="BM659" s="241">
        <f t="shared" si="3459"/>
        <v>2</v>
      </c>
      <c r="BN659" s="21">
        <f t="shared" ref="BN659" si="3466">+BL659</f>
        <v>4</v>
      </c>
      <c r="BO659" s="247"/>
      <c r="BP659" s="248"/>
      <c r="BQ659" s="249"/>
      <c r="BR659" s="248"/>
      <c r="BS659" s="249"/>
      <c r="BT659" s="248"/>
      <c r="BU659" s="249"/>
      <c r="BV659" s="248"/>
      <c r="BW659" s="249"/>
      <c r="BX659" s="248">
        <v>3</v>
      </c>
      <c r="BY659" s="249">
        <v>0</v>
      </c>
      <c r="BZ659" s="248"/>
      <c r="CA659" s="249"/>
      <c r="CB659" s="250" t="s">
        <v>263</v>
      </c>
      <c r="CC659" s="237" t="s">
        <v>795</v>
      </c>
      <c r="CE659" s="226"/>
      <c r="CF659" s="226"/>
      <c r="CQ659" s="240">
        <f t="shared" si="3338"/>
        <v>3</v>
      </c>
      <c r="CT659" s="437">
        <f t="shared" si="3239"/>
        <v>0</v>
      </c>
      <c r="CU659" s="437">
        <f t="shared" si="3240"/>
        <v>0</v>
      </c>
      <c r="CV659" s="437">
        <f t="shared" si="3241"/>
        <v>0</v>
      </c>
      <c r="CW659" s="437">
        <f t="shared" si="3392"/>
        <v>0</v>
      </c>
      <c r="CX659" s="437">
        <f t="shared" si="3393"/>
        <v>0</v>
      </c>
      <c r="CY659" s="437">
        <f t="shared" si="3244"/>
        <v>0</v>
      </c>
      <c r="CZ659" s="437">
        <f t="shared" si="3245"/>
        <v>0</v>
      </c>
      <c r="DA659" s="437">
        <f t="shared" si="3246"/>
        <v>0</v>
      </c>
      <c r="DB659" s="437">
        <f t="shared" si="3247"/>
        <v>5</v>
      </c>
      <c r="DC659" s="437">
        <f t="shared" si="3248"/>
        <v>5</v>
      </c>
      <c r="DD659" s="437">
        <f t="shared" si="3249"/>
        <v>3</v>
      </c>
      <c r="DE659" s="437">
        <f t="shared" si="3250"/>
        <v>3</v>
      </c>
      <c r="DF659" s="437">
        <f t="shared" si="3251"/>
        <v>5</v>
      </c>
      <c r="DG659" s="496">
        <f t="shared" si="3252"/>
        <v>5</v>
      </c>
      <c r="DH659" s="496">
        <f t="shared" si="3253"/>
        <v>5</v>
      </c>
      <c r="DI659" s="496">
        <f t="shared" si="3380"/>
        <v>5</v>
      </c>
      <c r="DJ659" s="496">
        <f t="shared" si="3255"/>
        <v>5</v>
      </c>
      <c r="DK659" s="437">
        <f t="shared" si="3381"/>
        <v>5</v>
      </c>
      <c r="DL659" s="633"/>
      <c r="DM659" s="633"/>
      <c r="DO659" s="447" t="e">
        <f t="shared" si="3299"/>
        <v>#VALUE!</v>
      </c>
      <c r="DP659" s="447" t="e">
        <f t="shared" si="3300"/>
        <v>#VALUE!</v>
      </c>
      <c r="DQ659" s="447" t="e">
        <f t="shared" si="3301"/>
        <v>#VALUE!</v>
      </c>
      <c r="DR659" s="447" t="e">
        <f t="shared" si="3302"/>
        <v>#VALUE!</v>
      </c>
      <c r="DS659" s="447" t="e">
        <f t="shared" si="3303"/>
        <v>#VALUE!</v>
      </c>
      <c r="DT659" s="447" t="e">
        <f t="shared" si="3304"/>
        <v>#VALUE!</v>
      </c>
      <c r="DU659" s="447" t="e">
        <f t="shared" si="3305"/>
        <v>#VALUE!</v>
      </c>
      <c r="DV659" s="447" t="e">
        <f t="shared" si="3306"/>
        <v>#VALUE!</v>
      </c>
      <c r="DW659" s="447" t="e">
        <f t="shared" si="3307"/>
        <v>#VALUE!</v>
      </c>
      <c r="DX659" s="447" t="e">
        <f t="shared" si="3308"/>
        <v>#VALUE!</v>
      </c>
      <c r="DY659" s="447" t="e">
        <f t="shared" si="3309"/>
        <v>#VALUE!</v>
      </c>
      <c r="DZ659" s="447" t="e">
        <f t="shared" si="3310"/>
        <v>#VALUE!</v>
      </c>
      <c r="EA659" s="447" t="e">
        <f t="shared" si="3311"/>
        <v>#VALUE!</v>
      </c>
      <c r="EB659" s="447" t="e">
        <f t="shared" si="3312"/>
        <v>#VALUE!</v>
      </c>
      <c r="EC659" s="447" t="e">
        <f t="shared" si="3313"/>
        <v>#VALUE!</v>
      </c>
      <c r="ED659" s="447" t="e">
        <f t="shared" si="3314"/>
        <v>#VALUE!</v>
      </c>
      <c r="EE659" s="240" t="e">
        <f t="shared" si="3315"/>
        <v>#VALUE!</v>
      </c>
    </row>
    <row r="660" spans="1:135" ht="16.5">
      <c r="A660" s="216" t="s">
        <v>1227</v>
      </c>
      <c r="B660" s="216" t="s">
        <v>31</v>
      </c>
      <c r="D660" s="222" t="s">
        <v>794</v>
      </c>
      <c r="E660" s="216" t="s">
        <v>1040</v>
      </c>
      <c r="F660" s="222" t="s">
        <v>1107</v>
      </c>
      <c r="G660" s="411" t="s">
        <v>1667</v>
      </c>
      <c r="H660" s="226">
        <v>0</v>
      </c>
      <c r="I660" s="226">
        <v>0</v>
      </c>
      <c r="J660" s="523">
        <v>0</v>
      </c>
      <c r="K660" s="524">
        <v>0</v>
      </c>
      <c r="L660" s="239">
        <v>0</v>
      </c>
      <c r="M660" s="242" t="s">
        <v>1823</v>
      </c>
      <c r="N660" s="239">
        <v>0</v>
      </c>
      <c r="O660" s="242" t="s">
        <v>1823</v>
      </c>
      <c r="P660" s="239">
        <v>0</v>
      </c>
      <c r="Q660" s="242" t="s">
        <v>1823</v>
      </c>
      <c r="R660" s="239">
        <v>0</v>
      </c>
      <c r="S660" s="242" t="s">
        <v>1823</v>
      </c>
      <c r="T660" s="226">
        <v>0</v>
      </c>
      <c r="U660" s="226">
        <v>0</v>
      </c>
      <c r="V660" s="529">
        <v>0</v>
      </c>
      <c r="W660" s="530" t="s">
        <v>1823</v>
      </c>
      <c r="X660" s="239">
        <v>0</v>
      </c>
      <c r="Y660" s="242" t="s">
        <v>1823</v>
      </c>
      <c r="Z660" s="239">
        <v>0</v>
      </c>
      <c r="AA660" s="242" t="s">
        <v>1823</v>
      </c>
      <c r="AB660" s="225">
        <v>0</v>
      </c>
      <c r="AC660" s="264">
        <v>0</v>
      </c>
      <c r="AD660" s="226">
        <v>0</v>
      </c>
      <c r="AE660" s="264">
        <v>0</v>
      </c>
      <c r="AF660" s="239">
        <f t="shared" ref="AF660" si="3467">+AH660</f>
        <v>0</v>
      </c>
      <c r="AG660" s="242" t="s">
        <v>1823</v>
      </c>
      <c r="AH660" s="239">
        <f t="shared" ref="AH660" si="3468">+AK660</f>
        <v>0</v>
      </c>
      <c r="AI660" s="242" t="s">
        <v>1823</v>
      </c>
      <c r="AJ660" s="246"/>
      <c r="AK660" s="225">
        <v>0</v>
      </c>
      <c r="AL660" s="226">
        <v>0</v>
      </c>
      <c r="AM660" s="523">
        <v>0</v>
      </c>
      <c r="AN660" s="541">
        <v>0</v>
      </c>
      <c r="AO660" s="226">
        <v>0</v>
      </c>
      <c r="AP660" s="227">
        <v>0</v>
      </c>
      <c r="AQ660" s="241">
        <f>+AS660</f>
        <v>0</v>
      </c>
      <c r="AR660" s="259" t="s">
        <v>1823</v>
      </c>
      <c r="AS660" s="241">
        <f>+AU660</f>
        <v>0</v>
      </c>
      <c r="AT660" s="259" t="s">
        <v>1823</v>
      </c>
      <c r="AU660" s="229">
        <v>0</v>
      </c>
      <c r="AV660" s="230">
        <v>0</v>
      </c>
      <c r="AW660" s="229">
        <v>0</v>
      </c>
      <c r="AX660" s="229">
        <v>0</v>
      </c>
      <c r="AY660" s="241">
        <f t="shared" si="3396"/>
        <v>0</v>
      </c>
      <c r="AZ660" s="242" t="s">
        <v>1823</v>
      </c>
      <c r="BA660" s="241">
        <f t="shared" ref="BA660" si="3469">+AY660</f>
        <v>0</v>
      </c>
      <c r="BB660" s="242" t="s">
        <v>1823</v>
      </c>
      <c r="BC660" s="241">
        <f t="shared" ref="BC660" si="3470">+BA660</f>
        <v>0</v>
      </c>
      <c r="BD660" s="242" t="s">
        <v>1823</v>
      </c>
      <c r="BE660" s="241">
        <f t="shared" ref="BE660" si="3471">+BC660</f>
        <v>0</v>
      </c>
      <c r="BF660" s="242" t="s">
        <v>1823</v>
      </c>
      <c r="BG660" s="241">
        <f t="shared" ref="BG660" si="3472">+BE660</f>
        <v>0</v>
      </c>
      <c r="BH660" s="242" t="s">
        <v>1823</v>
      </c>
      <c r="BI660" s="241">
        <f t="shared" ref="BI660" si="3473">+BG660</f>
        <v>0</v>
      </c>
      <c r="BJ660" s="242" t="s">
        <v>1823</v>
      </c>
      <c r="BK660" s="241">
        <f t="shared" ref="BK660" si="3474">+BI660</f>
        <v>0</v>
      </c>
      <c r="BL660" s="242" t="s">
        <v>1823</v>
      </c>
      <c r="BM660" s="337">
        <v>0</v>
      </c>
      <c r="BN660" s="337">
        <v>0</v>
      </c>
      <c r="BO660" s="247"/>
      <c r="BP660" s="248"/>
      <c r="BQ660" s="249"/>
      <c r="BR660" s="248"/>
      <c r="BS660" s="249"/>
      <c r="BT660" s="248"/>
      <c r="BU660" s="249"/>
      <c r="BV660" s="248"/>
      <c r="BW660" s="249"/>
      <c r="BX660" s="248"/>
      <c r="BY660" s="249"/>
      <c r="BZ660" s="248"/>
      <c r="CA660" s="249"/>
      <c r="CB660" s="250" t="s">
        <v>263</v>
      </c>
      <c r="CC660" s="237" t="s">
        <v>797</v>
      </c>
      <c r="CE660" s="226"/>
      <c r="CF660" s="226"/>
      <c r="CQ660" s="240">
        <f t="shared" si="3338"/>
        <v>0</v>
      </c>
      <c r="CT660" s="437">
        <f t="shared" si="3239"/>
        <v>0</v>
      </c>
      <c r="CU660" s="437">
        <f t="shared" si="3240"/>
        <v>0</v>
      </c>
      <c r="CV660" s="437">
        <f t="shared" si="3241"/>
        <v>0</v>
      </c>
      <c r="CW660" s="437">
        <f t="shared" si="3392"/>
        <v>0</v>
      </c>
      <c r="CX660" s="437">
        <f t="shared" si="3393"/>
        <v>0</v>
      </c>
      <c r="CY660" s="437">
        <f t="shared" si="3244"/>
        <v>0</v>
      </c>
      <c r="CZ660" s="437">
        <f t="shared" si="3245"/>
        <v>0</v>
      </c>
      <c r="DA660" s="437">
        <f t="shared" si="3246"/>
        <v>0</v>
      </c>
      <c r="DB660" s="437">
        <f t="shared" si="3247"/>
        <v>0</v>
      </c>
      <c r="DC660" s="437">
        <f t="shared" si="3248"/>
        <v>0</v>
      </c>
      <c r="DD660" s="437">
        <f t="shared" si="3249"/>
        <v>0</v>
      </c>
      <c r="DE660" s="437">
        <f t="shared" si="3250"/>
        <v>0</v>
      </c>
      <c r="DF660" s="437">
        <f t="shared" si="3251"/>
        <v>0</v>
      </c>
      <c r="DG660" s="496">
        <f t="shared" si="3252"/>
        <v>0</v>
      </c>
      <c r="DH660" s="496">
        <f t="shared" si="3253"/>
        <v>0</v>
      </c>
      <c r="DI660" s="496">
        <f t="shared" si="3380"/>
        <v>0</v>
      </c>
      <c r="DJ660" s="496">
        <f t="shared" si="3255"/>
        <v>0</v>
      </c>
      <c r="DK660" s="437">
        <f t="shared" si="3381"/>
        <v>0</v>
      </c>
      <c r="DL660" s="633"/>
      <c r="DM660" s="633"/>
      <c r="DO660" s="447" t="e">
        <f t="shared" si="3299"/>
        <v>#VALUE!</v>
      </c>
      <c r="DP660" s="447" t="e">
        <f t="shared" si="3300"/>
        <v>#VALUE!</v>
      </c>
      <c r="DQ660" s="447" t="e">
        <f t="shared" si="3301"/>
        <v>#VALUE!</v>
      </c>
      <c r="DR660" s="447" t="e">
        <f t="shared" si="3302"/>
        <v>#VALUE!</v>
      </c>
      <c r="DS660" s="447" t="e">
        <f t="shared" si="3303"/>
        <v>#VALUE!</v>
      </c>
      <c r="DT660" s="447" t="e">
        <f t="shared" si="3304"/>
        <v>#VALUE!</v>
      </c>
      <c r="DU660" s="447" t="e">
        <f t="shared" si="3305"/>
        <v>#VALUE!</v>
      </c>
      <c r="DV660" s="447" t="e">
        <f t="shared" si="3306"/>
        <v>#VALUE!</v>
      </c>
      <c r="DW660" s="447" t="e">
        <f t="shared" si="3307"/>
        <v>#VALUE!</v>
      </c>
      <c r="DX660" s="447" t="e">
        <f t="shared" si="3308"/>
        <v>#VALUE!</v>
      </c>
      <c r="DY660" s="447" t="e">
        <f t="shared" si="3309"/>
        <v>#VALUE!</v>
      </c>
      <c r="DZ660" s="447" t="e">
        <f t="shared" si="3310"/>
        <v>#VALUE!</v>
      </c>
      <c r="EA660" s="447" t="e">
        <f t="shared" si="3311"/>
        <v>#VALUE!</v>
      </c>
      <c r="EB660" s="447" t="e">
        <f t="shared" si="3312"/>
        <v>#VALUE!</v>
      </c>
      <c r="EC660" s="447" t="e">
        <f t="shared" si="3313"/>
        <v>#VALUE!</v>
      </c>
      <c r="ED660" s="447" t="e">
        <f t="shared" si="3314"/>
        <v>#VALUE!</v>
      </c>
      <c r="EE660" s="240" t="e">
        <f t="shared" si="3315"/>
        <v>#VALUE!</v>
      </c>
    </row>
    <row r="661" spans="1:135" ht="16.5">
      <c r="A661" s="216" t="s">
        <v>1227</v>
      </c>
      <c r="B661" s="216" t="s">
        <v>31</v>
      </c>
      <c r="D661" s="222" t="s">
        <v>168</v>
      </c>
      <c r="E661" s="216" t="s">
        <v>1094</v>
      </c>
      <c r="F661" s="222" t="s">
        <v>1107</v>
      </c>
      <c r="G661" s="411" t="s">
        <v>169</v>
      </c>
      <c r="H661" s="226">
        <v>0</v>
      </c>
      <c r="I661" s="226">
        <v>0</v>
      </c>
      <c r="J661" s="523">
        <v>9</v>
      </c>
      <c r="K661" s="524">
        <v>0</v>
      </c>
      <c r="L661" s="239">
        <f>+N661</f>
        <v>0</v>
      </c>
      <c r="M661" s="259" t="s">
        <v>1823</v>
      </c>
      <c r="N661" s="225">
        <v>0</v>
      </c>
      <c r="O661" s="227">
        <v>0</v>
      </c>
      <c r="P661" s="241">
        <f>+R661</f>
        <v>0</v>
      </c>
      <c r="Q661" s="259" t="s">
        <v>1823</v>
      </c>
      <c r="R661" s="225">
        <v>0</v>
      </c>
      <c r="S661" s="227">
        <v>0</v>
      </c>
      <c r="T661" s="225">
        <v>0</v>
      </c>
      <c r="U661" s="226">
        <v>0</v>
      </c>
      <c r="V661" s="529">
        <f t="shared" ref="V661" si="3475">+X661</f>
        <v>0</v>
      </c>
      <c r="W661" s="538" t="s">
        <v>1823</v>
      </c>
      <c r="X661" s="239">
        <f t="shared" ref="X661" si="3476">+Z661</f>
        <v>0</v>
      </c>
      <c r="Y661" s="259" t="s">
        <v>1823</v>
      </c>
      <c r="Z661" s="225">
        <v>0</v>
      </c>
      <c r="AA661" s="227">
        <v>0</v>
      </c>
      <c r="AB661" s="225">
        <v>0</v>
      </c>
      <c r="AC661" s="227">
        <v>0</v>
      </c>
      <c r="AD661" s="226">
        <v>0</v>
      </c>
      <c r="AE661" s="264">
        <v>0</v>
      </c>
      <c r="AF661" s="239">
        <f t="shared" ref="AF661" si="3477">+AH661</f>
        <v>0</v>
      </c>
      <c r="AG661" s="242" t="s">
        <v>1823</v>
      </c>
      <c r="AH661" s="239">
        <f t="shared" ref="AH661" si="3478">+AK661</f>
        <v>0</v>
      </c>
      <c r="AI661" s="242" t="s">
        <v>1823</v>
      </c>
      <c r="AJ661" s="354"/>
      <c r="AK661" s="226">
        <v>0</v>
      </c>
      <c r="AL661" s="401" t="s">
        <v>1823</v>
      </c>
      <c r="AM661" s="523">
        <v>0</v>
      </c>
      <c r="AN661" s="524">
        <v>0</v>
      </c>
      <c r="AO661" s="226">
        <v>0</v>
      </c>
      <c r="AP661" s="259" t="s">
        <v>1823</v>
      </c>
      <c r="AQ661" s="241">
        <f>+AS661</f>
        <v>0</v>
      </c>
      <c r="AR661" s="259" t="s">
        <v>1823</v>
      </c>
      <c r="AS661" s="337">
        <v>0</v>
      </c>
      <c r="AT661" s="338">
        <v>0</v>
      </c>
      <c r="AU661" s="229">
        <v>0</v>
      </c>
      <c r="AV661" s="230">
        <v>0</v>
      </c>
      <c r="AW661" s="229">
        <v>0</v>
      </c>
      <c r="AX661" s="229">
        <v>0</v>
      </c>
      <c r="AY661" s="241">
        <f t="shared" si="3396"/>
        <v>0</v>
      </c>
      <c r="AZ661" s="242" t="s">
        <v>1823</v>
      </c>
      <c r="BA661" s="241">
        <f t="shared" ref="BA661" si="3479">+AY661</f>
        <v>0</v>
      </c>
      <c r="BB661" s="242" t="s">
        <v>1823</v>
      </c>
      <c r="BC661" s="241">
        <f t="shared" ref="BC661" si="3480">+BA661</f>
        <v>0</v>
      </c>
      <c r="BD661" s="242" t="s">
        <v>1823</v>
      </c>
      <c r="BE661" s="241">
        <f t="shared" ref="BE661" si="3481">+BC661</f>
        <v>0</v>
      </c>
      <c r="BF661" s="242" t="s">
        <v>1823</v>
      </c>
      <c r="BG661" s="241">
        <f t="shared" ref="BG661" si="3482">+BE661</f>
        <v>0</v>
      </c>
      <c r="BH661" s="242" t="s">
        <v>1823</v>
      </c>
      <c r="BI661" s="241">
        <f t="shared" ref="BI661" si="3483">+BG661</f>
        <v>0</v>
      </c>
      <c r="BJ661" s="242" t="s">
        <v>1823</v>
      </c>
      <c r="BK661" s="241">
        <f t="shared" ref="BK661" si="3484">+BI661</f>
        <v>0</v>
      </c>
      <c r="BL661" s="242" t="s">
        <v>1823</v>
      </c>
      <c r="BM661" s="337">
        <v>0</v>
      </c>
      <c r="BN661" s="337">
        <v>0</v>
      </c>
      <c r="BO661" s="356"/>
      <c r="BP661" s="324"/>
      <c r="BQ661" s="325"/>
      <c r="BR661" s="324"/>
      <c r="BS661" s="325"/>
      <c r="BT661" s="324"/>
      <c r="BU661" s="325"/>
      <c r="BV661" s="324"/>
      <c r="BW661" s="325"/>
      <c r="BX661" s="324"/>
      <c r="BY661" s="325"/>
      <c r="BZ661" s="324"/>
      <c r="CA661" s="325"/>
      <c r="CB661" s="391" t="s">
        <v>1148</v>
      </c>
      <c r="CC661" s="392"/>
      <c r="CD661" s="392"/>
      <c r="CE661" s="226"/>
      <c r="CF661" s="226"/>
      <c r="CQ661" s="240">
        <f t="shared" si="3338"/>
        <v>9</v>
      </c>
      <c r="CT661" s="437">
        <f t="shared" si="3239"/>
        <v>0</v>
      </c>
      <c r="CU661" s="437">
        <f t="shared" si="3240"/>
        <v>9</v>
      </c>
      <c r="CV661" s="437">
        <f t="shared" si="3241"/>
        <v>0</v>
      </c>
      <c r="CW661" s="437">
        <f t="shared" si="3392"/>
        <v>0</v>
      </c>
      <c r="CX661" s="437">
        <f t="shared" si="3393"/>
        <v>0</v>
      </c>
      <c r="CY661" s="437">
        <f t="shared" si="3244"/>
        <v>0</v>
      </c>
      <c r="CZ661" s="437">
        <f t="shared" si="3245"/>
        <v>0</v>
      </c>
      <c r="DA661" s="437">
        <f t="shared" si="3246"/>
        <v>0</v>
      </c>
      <c r="DB661" s="437">
        <f t="shared" si="3247"/>
        <v>0</v>
      </c>
      <c r="DC661" s="437">
        <f t="shared" si="3248"/>
        <v>0</v>
      </c>
      <c r="DD661" s="437">
        <f t="shared" si="3249"/>
        <v>0</v>
      </c>
      <c r="DE661" s="437">
        <f t="shared" si="3250"/>
        <v>0</v>
      </c>
      <c r="DF661" s="437">
        <f t="shared" si="3251"/>
        <v>0</v>
      </c>
      <c r="DG661" s="496">
        <f t="shared" si="3252"/>
        <v>0</v>
      </c>
      <c r="DH661" s="496">
        <f t="shared" si="3253"/>
        <v>0</v>
      </c>
      <c r="DI661" s="496">
        <f t="shared" si="3380"/>
        <v>0</v>
      </c>
      <c r="DJ661" s="496">
        <f t="shared" si="3255"/>
        <v>0</v>
      </c>
      <c r="DK661" s="437">
        <f t="shared" si="3381"/>
        <v>0</v>
      </c>
      <c r="DL661" s="633"/>
      <c r="DM661" s="633"/>
      <c r="DO661" s="447" t="e">
        <f t="shared" si="3299"/>
        <v>#VALUE!</v>
      </c>
      <c r="DP661" s="447" t="e">
        <f t="shared" si="3300"/>
        <v>#VALUE!</v>
      </c>
      <c r="DQ661" s="447" t="e">
        <f t="shared" si="3301"/>
        <v>#VALUE!</v>
      </c>
      <c r="DR661" s="447" t="e">
        <f t="shared" si="3302"/>
        <v>#VALUE!</v>
      </c>
      <c r="DS661" s="447" t="e">
        <f t="shared" si="3303"/>
        <v>#VALUE!</v>
      </c>
      <c r="DT661" s="447" t="e">
        <f t="shared" si="3304"/>
        <v>#VALUE!</v>
      </c>
      <c r="DU661" s="447" t="e">
        <f t="shared" si="3305"/>
        <v>#VALUE!</v>
      </c>
      <c r="DV661" s="447" t="e">
        <f t="shared" si="3306"/>
        <v>#VALUE!</v>
      </c>
      <c r="DW661" s="447" t="e">
        <f t="shared" si="3307"/>
        <v>#VALUE!</v>
      </c>
      <c r="DX661" s="447" t="e">
        <f t="shared" si="3308"/>
        <v>#VALUE!</v>
      </c>
      <c r="DY661" s="447" t="e">
        <f t="shared" si="3309"/>
        <v>#VALUE!</v>
      </c>
      <c r="DZ661" s="447" t="e">
        <f t="shared" si="3310"/>
        <v>#VALUE!</v>
      </c>
      <c r="EA661" s="447" t="e">
        <f t="shared" si="3311"/>
        <v>#VALUE!</v>
      </c>
      <c r="EB661" s="447" t="e">
        <f t="shared" si="3312"/>
        <v>#VALUE!</v>
      </c>
      <c r="EC661" s="447" t="e">
        <f t="shared" si="3313"/>
        <v>#VALUE!</v>
      </c>
      <c r="ED661" s="447" t="e">
        <f t="shared" si="3314"/>
        <v>#VALUE!</v>
      </c>
      <c r="EE661" s="240" t="e">
        <f t="shared" si="3315"/>
        <v>#VALUE!</v>
      </c>
    </row>
    <row r="662" spans="1:135" ht="16.5">
      <c r="A662" s="216" t="s">
        <v>1227</v>
      </c>
      <c r="B662" s="216" t="s">
        <v>31</v>
      </c>
      <c r="D662" s="222" t="s">
        <v>168</v>
      </c>
      <c r="E662" s="216" t="s">
        <v>1094</v>
      </c>
      <c r="F662" s="222" t="s">
        <v>1107</v>
      </c>
      <c r="G662" s="411" t="s">
        <v>1249</v>
      </c>
      <c r="H662" s="226">
        <v>0</v>
      </c>
      <c r="I662" s="226">
        <v>0</v>
      </c>
      <c r="J662" s="523">
        <v>0</v>
      </c>
      <c r="K662" s="524">
        <v>0</v>
      </c>
      <c r="L662" s="239">
        <f>+N662</f>
        <v>0</v>
      </c>
      <c r="M662" s="259" t="s">
        <v>1823</v>
      </c>
      <c r="N662" s="225">
        <v>0</v>
      </c>
      <c r="O662" s="227">
        <v>0</v>
      </c>
      <c r="P662" s="241">
        <f>+R662</f>
        <v>0</v>
      </c>
      <c r="Q662" s="259" t="s">
        <v>1823</v>
      </c>
      <c r="R662" s="225">
        <v>0</v>
      </c>
      <c r="S662" s="227">
        <v>0</v>
      </c>
      <c r="T662" s="225">
        <v>0</v>
      </c>
      <c r="U662" s="226">
        <v>0</v>
      </c>
      <c r="V662" s="529">
        <f t="shared" ref="V662" si="3485">+X662</f>
        <v>0</v>
      </c>
      <c r="W662" s="538" t="s">
        <v>1823</v>
      </c>
      <c r="X662" s="239">
        <f t="shared" ref="X662" si="3486">+Z662</f>
        <v>0</v>
      </c>
      <c r="Y662" s="259" t="s">
        <v>1823</v>
      </c>
      <c r="Z662" s="225">
        <v>0</v>
      </c>
      <c r="AA662" s="227">
        <v>0</v>
      </c>
      <c r="AB662" s="225">
        <v>3</v>
      </c>
      <c r="AC662" s="227">
        <v>0</v>
      </c>
      <c r="AD662" s="226">
        <v>0</v>
      </c>
      <c r="AE662" s="264">
        <v>0</v>
      </c>
      <c r="AF662" s="239">
        <f t="shared" ref="AF662" si="3487">+AH662</f>
        <v>0</v>
      </c>
      <c r="AG662" s="242" t="s">
        <v>1823</v>
      </c>
      <c r="AH662" s="239">
        <f t="shared" ref="AH662" si="3488">+AK662</f>
        <v>0</v>
      </c>
      <c r="AI662" s="242" t="s">
        <v>1823</v>
      </c>
      <c r="AJ662" s="354"/>
      <c r="AK662" s="226"/>
      <c r="AL662" s="401"/>
      <c r="AM662" s="523"/>
      <c r="AN662" s="524"/>
      <c r="AO662" s="226"/>
      <c r="AP662" s="259"/>
      <c r="AQ662" s="241"/>
      <c r="AR662" s="259"/>
      <c r="AS662" s="337">
        <v>0</v>
      </c>
      <c r="AT662" s="338">
        <v>0</v>
      </c>
      <c r="AU662" s="229">
        <v>0</v>
      </c>
      <c r="AV662" s="230">
        <v>0</v>
      </c>
      <c r="AW662" s="229">
        <v>0</v>
      </c>
      <c r="AX662" s="229">
        <v>0</v>
      </c>
      <c r="AY662" s="241">
        <f t="shared" si="3396"/>
        <v>0</v>
      </c>
      <c r="AZ662" s="242" t="s">
        <v>1823</v>
      </c>
      <c r="BA662" s="241">
        <f t="shared" ref="BA662" si="3489">+AY662</f>
        <v>0</v>
      </c>
      <c r="BB662" s="242" t="s">
        <v>1823</v>
      </c>
      <c r="BC662" s="241">
        <f t="shared" ref="BC662" si="3490">+BA662</f>
        <v>0</v>
      </c>
      <c r="BD662" s="242" t="s">
        <v>1823</v>
      </c>
      <c r="BE662" s="241">
        <f t="shared" ref="BE662" si="3491">+BC662</f>
        <v>0</v>
      </c>
      <c r="BF662" s="242" t="s">
        <v>1823</v>
      </c>
      <c r="BG662" s="241">
        <f t="shared" ref="BG662" si="3492">+BE662</f>
        <v>0</v>
      </c>
      <c r="BH662" s="242" t="s">
        <v>1823</v>
      </c>
      <c r="BI662" s="241">
        <f t="shared" ref="BI662" si="3493">+BG662</f>
        <v>0</v>
      </c>
      <c r="BJ662" s="242" t="s">
        <v>1823</v>
      </c>
      <c r="BK662" s="241">
        <f t="shared" ref="BK662" si="3494">+BI662</f>
        <v>0</v>
      </c>
      <c r="BL662" s="242" t="s">
        <v>1823</v>
      </c>
      <c r="BM662" s="337">
        <v>0</v>
      </c>
      <c r="BN662" s="337">
        <v>0</v>
      </c>
      <c r="BO662" s="356"/>
      <c r="BP662" s="324"/>
      <c r="BQ662" s="325"/>
      <c r="BR662" s="324"/>
      <c r="BS662" s="325"/>
      <c r="BT662" s="324"/>
      <c r="BU662" s="325"/>
      <c r="BV662" s="324"/>
      <c r="BW662" s="325"/>
      <c r="BX662" s="324"/>
      <c r="BY662" s="325"/>
      <c r="BZ662" s="324"/>
      <c r="CA662" s="325"/>
      <c r="CB662" s="391"/>
      <c r="CC662" s="392"/>
      <c r="CD662" s="392"/>
      <c r="CE662" s="226"/>
      <c r="CF662" s="226"/>
      <c r="CQ662" s="240"/>
      <c r="CT662" s="437">
        <f t="shared" si="3239"/>
        <v>0</v>
      </c>
      <c r="CU662" s="437">
        <f t="shared" si="3240"/>
        <v>0</v>
      </c>
      <c r="CV662" s="437">
        <f t="shared" si="3241"/>
        <v>0</v>
      </c>
      <c r="CW662" s="437">
        <f t="shared" si="3392"/>
        <v>0</v>
      </c>
      <c r="CX662" s="437">
        <f t="shared" si="3393"/>
        <v>0</v>
      </c>
      <c r="CY662" s="437">
        <f t="shared" si="3244"/>
        <v>0</v>
      </c>
      <c r="CZ662" s="437">
        <f t="shared" si="3245"/>
        <v>0</v>
      </c>
      <c r="DA662" s="437">
        <f t="shared" si="3246"/>
        <v>0</v>
      </c>
      <c r="DB662" s="437">
        <f t="shared" si="3247"/>
        <v>0</v>
      </c>
      <c r="DC662" s="437">
        <f t="shared" si="3248"/>
        <v>0</v>
      </c>
      <c r="DD662" s="437">
        <f t="shared" si="3249"/>
        <v>3</v>
      </c>
      <c r="DE662" s="437">
        <f t="shared" si="3250"/>
        <v>0</v>
      </c>
      <c r="DF662" s="437">
        <f t="shared" si="3251"/>
        <v>0</v>
      </c>
      <c r="DG662" s="496">
        <f t="shared" si="3252"/>
        <v>0</v>
      </c>
      <c r="DH662" s="496">
        <f t="shared" si="3253"/>
        <v>0</v>
      </c>
      <c r="DI662" s="496">
        <f t="shared" si="3380"/>
        <v>0</v>
      </c>
      <c r="DJ662" s="496">
        <f t="shared" si="3255"/>
        <v>0</v>
      </c>
      <c r="DK662" s="437">
        <f t="shared" si="3381"/>
        <v>0</v>
      </c>
      <c r="DL662" s="633"/>
      <c r="DM662" s="633"/>
      <c r="DO662" s="447" t="e">
        <f t="shared" si="3299"/>
        <v>#VALUE!</v>
      </c>
      <c r="DP662" s="447" t="e">
        <f t="shared" si="3300"/>
        <v>#VALUE!</v>
      </c>
      <c r="DQ662" s="447" t="e">
        <f t="shared" si="3301"/>
        <v>#VALUE!</v>
      </c>
      <c r="DR662" s="447" t="e">
        <f t="shared" si="3302"/>
        <v>#VALUE!</v>
      </c>
      <c r="DS662" s="447" t="e">
        <f t="shared" si="3303"/>
        <v>#VALUE!</v>
      </c>
      <c r="DT662" s="447" t="e">
        <f t="shared" si="3304"/>
        <v>#VALUE!</v>
      </c>
      <c r="DU662" s="447" t="e">
        <f t="shared" si="3305"/>
        <v>#VALUE!</v>
      </c>
      <c r="DV662" s="447" t="e">
        <f t="shared" si="3306"/>
        <v>#VALUE!</v>
      </c>
      <c r="DW662" s="447" t="e">
        <f t="shared" si="3307"/>
        <v>#VALUE!</v>
      </c>
      <c r="DX662" s="447" t="e">
        <f t="shared" si="3308"/>
        <v>#VALUE!</v>
      </c>
      <c r="DY662" s="447" t="e">
        <f t="shared" si="3309"/>
        <v>#VALUE!</v>
      </c>
      <c r="DZ662" s="447" t="e">
        <f t="shared" si="3310"/>
        <v>#VALUE!</v>
      </c>
      <c r="EA662" s="447" t="e">
        <f t="shared" si="3311"/>
        <v>#VALUE!</v>
      </c>
      <c r="EB662" s="447" t="e">
        <f t="shared" si="3312"/>
        <v>#VALUE!</v>
      </c>
      <c r="EC662" s="447" t="e">
        <f t="shared" si="3313"/>
        <v>#VALUE!</v>
      </c>
      <c r="ED662" s="447" t="e">
        <f t="shared" si="3314"/>
        <v>#VALUE!</v>
      </c>
      <c r="EE662" s="240" t="e">
        <f t="shared" si="3315"/>
        <v>#VALUE!</v>
      </c>
    </row>
    <row r="663" spans="1:135" ht="16.5">
      <c r="A663" s="216" t="s">
        <v>1227</v>
      </c>
      <c r="B663" s="216" t="s">
        <v>31</v>
      </c>
      <c r="D663" s="222" t="s">
        <v>434</v>
      </c>
      <c r="E663" s="216" t="s">
        <v>1094</v>
      </c>
      <c r="F663" s="222" t="s">
        <v>1107</v>
      </c>
      <c r="G663" s="411" t="s">
        <v>435</v>
      </c>
      <c r="H663" s="241">
        <v>0</v>
      </c>
      <c r="I663" s="401" t="s">
        <v>1823</v>
      </c>
      <c r="J663" s="523">
        <v>0</v>
      </c>
      <c r="K663" s="524">
        <v>0</v>
      </c>
      <c r="L663" s="239">
        <f>+N663</f>
        <v>0</v>
      </c>
      <c r="M663" s="259" t="s">
        <v>1823</v>
      </c>
      <c r="N663" s="225">
        <v>0</v>
      </c>
      <c r="O663" s="227">
        <v>0</v>
      </c>
      <c r="P663" s="241">
        <f>+R663</f>
        <v>0</v>
      </c>
      <c r="Q663" s="259" t="s">
        <v>1823</v>
      </c>
      <c r="R663" s="225">
        <v>0</v>
      </c>
      <c r="S663" s="227">
        <v>0</v>
      </c>
      <c r="T663" s="225">
        <v>0</v>
      </c>
      <c r="U663" s="226">
        <v>0</v>
      </c>
      <c r="V663" s="529">
        <f t="shared" ref="V663" si="3495">+X663</f>
        <v>0</v>
      </c>
      <c r="W663" s="538" t="s">
        <v>1823</v>
      </c>
      <c r="X663" s="239">
        <f t="shared" ref="X663" si="3496">+Z663</f>
        <v>0</v>
      </c>
      <c r="Y663" s="259" t="s">
        <v>1823</v>
      </c>
      <c r="Z663" s="225">
        <v>0</v>
      </c>
      <c r="AA663" s="227">
        <v>0</v>
      </c>
      <c r="AB663" s="241">
        <f t="shared" ref="AB663" si="3497">+AD663</f>
        <v>0</v>
      </c>
      <c r="AC663" s="259" t="s">
        <v>1823</v>
      </c>
      <c r="AD663" s="226">
        <v>0</v>
      </c>
      <c r="AE663" s="264">
        <v>0</v>
      </c>
      <c r="AF663" s="241">
        <f t="shared" ref="AF663:AF672" si="3498">+AD663</f>
        <v>0</v>
      </c>
      <c r="AG663" s="259" t="s">
        <v>1823</v>
      </c>
      <c r="AH663" s="241">
        <f>+AF663</f>
        <v>0</v>
      </c>
      <c r="AI663" s="259" t="s">
        <v>1823</v>
      </c>
      <c r="AJ663" s="354">
        <v>41966</v>
      </c>
      <c r="AK663" s="226">
        <v>0</v>
      </c>
      <c r="AL663" s="401" t="s">
        <v>1823</v>
      </c>
      <c r="AM663" s="523">
        <v>0</v>
      </c>
      <c r="AN663" s="524">
        <v>0</v>
      </c>
      <c r="AO663" s="226">
        <v>0</v>
      </c>
      <c r="AP663" s="259" t="s">
        <v>1823</v>
      </c>
      <c r="AQ663" s="241">
        <f>+AS663</f>
        <v>0</v>
      </c>
      <c r="AR663" s="259" t="s">
        <v>1823</v>
      </c>
      <c r="AS663" s="337">
        <v>0</v>
      </c>
      <c r="AT663" s="338">
        <v>0</v>
      </c>
      <c r="AU663" s="229">
        <v>0</v>
      </c>
      <c r="AV663" s="230">
        <v>0</v>
      </c>
      <c r="AW663" s="241">
        <v>0</v>
      </c>
      <c r="AX663" s="242" t="s">
        <v>1823</v>
      </c>
      <c r="AY663" s="241">
        <f t="shared" si="3396"/>
        <v>0</v>
      </c>
      <c r="AZ663" s="242" t="s">
        <v>1823</v>
      </c>
      <c r="BA663" s="241">
        <f t="shared" ref="BA663" si="3499">+AY663</f>
        <v>0</v>
      </c>
      <c r="BB663" s="242" t="s">
        <v>1823</v>
      </c>
      <c r="BC663" s="241">
        <f t="shared" ref="BC663" si="3500">+BA663</f>
        <v>0</v>
      </c>
      <c r="BD663" s="242" t="s">
        <v>1823</v>
      </c>
      <c r="BE663" s="241">
        <f t="shared" ref="BE663" si="3501">+BC663</f>
        <v>0</v>
      </c>
      <c r="BF663" s="242" t="s">
        <v>1823</v>
      </c>
      <c r="BG663" s="241">
        <f t="shared" ref="BG663" si="3502">+BE663</f>
        <v>0</v>
      </c>
      <c r="BH663" s="242" t="s">
        <v>1823</v>
      </c>
      <c r="BI663" s="241">
        <f t="shared" ref="BI663" si="3503">+BG663</f>
        <v>0</v>
      </c>
      <c r="BJ663" s="242" t="s">
        <v>1823</v>
      </c>
      <c r="BK663" s="241">
        <f t="shared" ref="BK663" si="3504">+BI663</f>
        <v>0</v>
      </c>
      <c r="BL663" s="242" t="s">
        <v>1823</v>
      </c>
      <c r="BM663" s="337">
        <v>0</v>
      </c>
      <c r="BN663" s="337">
        <v>0</v>
      </c>
      <c r="BO663" s="356"/>
      <c r="BP663" s="324"/>
      <c r="BQ663" s="325"/>
      <c r="BR663" s="324"/>
      <c r="BS663" s="325"/>
      <c r="BT663" s="324"/>
      <c r="BU663" s="325"/>
      <c r="BV663" s="324"/>
      <c r="BW663" s="325"/>
      <c r="BX663" s="324"/>
      <c r="BY663" s="325"/>
      <c r="BZ663" s="324"/>
      <c r="CA663" s="325"/>
      <c r="CB663" s="391" t="s">
        <v>1147</v>
      </c>
      <c r="CC663" s="392"/>
      <c r="CD663" s="392"/>
      <c r="CE663" s="226"/>
      <c r="CF663" s="226"/>
      <c r="CH663" s="216" t="s">
        <v>436</v>
      </c>
      <c r="CQ663" s="240">
        <f t="shared" ref="CQ663:CQ672" si="3505">MAX(H663:AI663)</f>
        <v>0</v>
      </c>
      <c r="CT663" s="437">
        <f t="shared" si="3239"/>
        <v>0</v>
      </c>
      <c r="CU663" s="437">
        <f t="shared" si="3240"/>
        <v>0</v>
      </c>
      <c r="CV663" s="437">
        <f t="shared" si="3241"/>
        <v>0</v>
      </c>
      <c r="CW663" s="437">
        <f t="shared" si="3392"/>
        <v>0</v>
      </c>
      <c r="CX663" s="437">
        <f t="shared" si="3393"/>
        <v>0</v>
      </c>
      <c r="CY663" s="437">
        <f t="shared" si="3244"/>
        <v>0</v>
      </c>
      <c r="CZ663" s="437">
        <f t="shared" si="3245"/>
        <v>0</v>
      </c>
      <c r="DA663" s="437">
        <f t="shared" si="3246"/>
        <v>0</v>
      </c>
      <c r="DB663" s="437">
        <f t="shared" si="3247"/>
        <v>0</v>
      </c>
      <c r="DC663" s="437">
        <f t="shared" si="3248"/>
        <v>0</v>
      </c>
      <c r="DD663" s="437">
        <f t="shared" si="3249"/>
        <v>0</v>
      </c>
      <c r="DE663" s="437">
        <f t="shared" si="3250"/>
        <v>0</v>
      </c>
      <c r="DF663" s="437">
        <f t="shared" si="3251"/>
        <v>0</v>
      </c>
      <c r="DG663" s="496">
        <f t="shared" si="3252"/>
        <v>0</v>
      </c>
      <c r="DH663" s="496">
        <f t="shared" si="3253"/>
        <v>0</v>
      </c>
      <c r="DI663" s="496">
        <f t="shared" si="3380"/>
        <v>0</v>
      </c>
      <c r="DJ663" s="496">
        <f t="shared" si="3255"/>
        <v>0</v>
      </c>
      <c r="DK663" s="437">
        <f t="shared" si="3381"/>
        <v>0</v>
      </c>
      <c r="DL663" s="633"/>
      <c r="DM663" s="633"/>
      <c r="DO663" s="447" t="e">
        <f t="shared" si="3299"/>
        <v>#VALUE!</v>
      </c>
      <c r="DP663" s="447" t="e">
        <f t="shared" si="3300"/>
        <v>#VALUE!</v>
      </c>
      <c r="DQ663" s="447" t="e">
        <f t="shared" si="3301"/>
        <v>#VALUE!</v>
      </c>
      <c r="DR663" s="447" t="e">
        <f t="shared" si="3302"/>
        <v>#VALUE!</v>
      </c>
      <c r="DS663" s="447" t="e">
        <f t="shared" si="3303"/>
        <v>#VALUE!</v>
      </c>
      <c r="DT663" s="447" t="e">
        <f t="shared" si="3304"/>
        <v>#VALUE!</v>
      </c>
      <c r="DU663" s="447" t="e">
        <f t="shared" si="3305"/>
        <v>#VALUE!</v>
      </c>
      <c r="DV663" s="447" t="e">
        <f t="shared" si="3306"/>
        <v>#VALUE!</v>
      </c>
      <c r="DW663" s="447" t="e">
        <f t="shared" si="3307"/>
        <v>#VALUE!</v>
      </c>
      <c r="DX663" s="447" t="e">
        <f t="shared" si="3308"/>
        <v>#VALUE!</v>
      </c>
      <c r="DY663" s="447" t="e">
        <f t="shared" si="3309"/>
        <v>#VALUE!</v>
      </c>
      <c r="DZ663" s="447" t="e">
        <f t="shared" si="3310"/>
        <v>#VALUE!</v>
      </c>
      <c r="EA663" s="447" t="e">
        <f t="shared" si="3311"/>
        <v>#VALUE!</v>
      </c>
      <c r="EB663" s="447" t="e">
        <f t="shared" si="3312"/>
        <v>#VALUE!</v>
      </c>
      <c r="EC663" s="447" t="e">
        <f t="shared" si="3313"/>
        <v>#VALUE!</v>
      </c>
      <c r="ED663" s="447" t="e">
        <f t="shared" si="3314"/>
        <v>#VALUE!</v>
      </c>
      <c r="EE663" s="240" t="e">
        <f t="shared" si="3315"/>
        <v>#VALUE!</v>
      </c>
    </row>
    <row r="664" spans="1:135" ht="16.5">
      <c r="A664" s="216" t="s">
        <v>1227</v>
      </c>
      <c r="B664" s="216" t="s">
        <v>31</v>
      </c>
      <c r="D664" s="222" t="s">
        <v>1108</v>
      </c>
      <c r="E664" s="216" t="s">
        <v>1040</v>
      </c>
      <c r="F664" s="216" t="s">
        <v>1109</v>
      </c>
      <c r="G664" s="411" t="s">
        <v>245</v>
      </c>
      <c r="H664" s="239">
        <v>0</v>
      </c>
      <c r="I664" s="252" t="s">
        <v>1823</v>
      </c>
      <c r="J664" s="523">
        <v>0</v>
      </c>
      <c r="K664" s="524">
        <v>0</v>
      </c>
      <c r="L664" s="226">
        <v>2</v>
      </c>
      <c r="M664" s="226">
        <v>0</v>
      </c>
      <c r="N664" s="225">
        <v>5</v>
      </c>
      <c r="O664" s="227">
        <v>0</v>
      </c>
      <c r="P664" s="239">
        <f>+N664</f>
        <v>5</v>
      </c>
      <c r="Q664" s="242" t="s">
        <v>1823</v>
      </c>
      <c r="R664" s="225">
        <v>5</v>
      </c>
      <c r="S664" s="227">
        <v>0</v>
      </c>
      <c r="T664" s="241">
        <f>+V664</f>
        <v>7</v>
      </c>
      <c r="U664" s="252" t="s">
        <v>1823</v>
      </c>
      <c r="V664" s="523">
        <v>7</v>
      </c>
      <c r="W664" s="524">
        <v>0</v>
      </c>
      <c r="X664" s="239">
        <f>+Z664</f>
        <v>7</v>
      </c>
      <c r="Y664" s="242" t="s">
        <v>1823</v>
      </c>
      <c r="Z664" s="241">
        <f>+AB664</f>
        <v>7</v>
      </c>
      <c r="AA664" s="242" t="s">
        <v>1823</v>
      </c>
      <c r="AB664" s="241">
        <f>+AD664</f>
        <v>7</v>
      </c>
      <c r="AC664" s="242" t="s">
        <v>1823</v>
      </c>
      <c r="AD664" s="263">
        <v>7</v>
      </c>
      <c r="AE664" s="264">
        <v>0</v>
      </c>
      <c r="AF664" s="442">
        <f>+AH664</f>
        <v>23</v>
      </c>
      <c r="AG664" s="445">
        <f>+AI664</f>
        <v>5</v>
      </c>
      <c r="AH664" s="225">
        <v>23</v>
      </c>
      <c r="AI664" s="264">
        <v>5</v>
      </c>
      <c r="AJ664" s="354"/>
      <c r="AK664" s="239">
        <f>+AH664</f>
        <v>23</v>
      </c>
      <c r="AL664" s="239">
        <f>+AI664</f>
        <v>5</v>
      </c>
      <c r="AM664" s="523">
        <v>34</v>
      </c>
      <c r="AN664" s="541">
        <v>0</v>
      </c>
      <c r="AO664" s="239">
        <v>0</v>
      </c>
      <c r="AP664" s="259" t="s">
        <v>1823</v>
      </c>
      <c r="AQ664" s="241">
        <v>0</v>
      </c>
      <c r="AR664" s="259" t="s">
        <v>1823</v>
      </c>
      <c r="AS664" s="337">
        <v>1</v>
      </c>
      <c r="AT664" s="338">
        <v>0</v>
      </c>
      <c r="AU664" s="337">
        <v>0</v>
      </c>
      <c r="AV664" s="338">
        <v>0</v>
      </c>
      <c r="AW664" s="241">
        <v>0</v>
      </c>
      <c r="AX664" s="242" t="s">
        <v>1823</v>
      </c>
      <c r="AY664" s="241">
        <v>0</v>
      </c>
      <c r="AZ664" s="242" t="s">
        <v>1823</v>
      </c>
      <c r="BA664" s="241">
        <v>0</v>
      </c>
      <c r="BB664" s="242" t="s">
        <v>1823</v>
      </c>
      <c r="BC664" s="241">
        <v>0</v>
      </c>
      <c r="BD664" s="242" t="s">
        <v>1823</v>
      </c>
      <c r="BE664" s="241">
        <v>0</v>
      </c>
      <c r="BF664" s="242" t="s">
        <v>1823</v>
      </c>
      <c r="BG664" s="241">
        <v>0</v>
      </c>
      <c r="BH664" s="242" t="s">
        <v>1823</v>
      </c>
      <c r="BI664" s="241">
        <v>0</v>
      </c>
      <c r="BJ664" s="242" t="s">
        <v>1823</v>
      </c>
      <c r="BK664" s="241">
        <v>0</v>
      </c>
      <c r="BL664" s="242" t="s">
        <v>1823</v>
      </c>
      <c r="BM664" s="241">
        <v>0</v>
      </c>
      <c r="BN664" s="242" t="s">
        <v>1823</v>
      </c>
      <c r="BO664" s="356"/>
      <c r="BP664" s="324"/>
      <c r="BQ664" s="325"/>
      <c r="BR664" s="324"/>
      <c r="BS664" s="325"/>
      <c r="BT664" s="324"/>
      <c r="BU664" s="325"/>
      <c r="BV664" s="324"/>
      <c r="BW664" s="325"/>
      <c r="BX664" s="324"/>
      <c r="BY664" s="325"/>
      <c r="BZ664" s="324"/>
      <c r="CA664" s="325"/>
      <c r="CB664" s="391"/>
      <c r="CC664" s="392"/>
      <c r="CD664" s="392"/>
      <c r="CQ664" s="240">
        <f t="shared" si="3505"/>
        <v>23</v>
      </c>
      <c r="CT664" s="437">
        <f t="shared" si="3239"/>
        <v>0</v>
      </c>
      <c r="CU664" s="437">
        <f t="shared" si="3240"/>
        <v>0</v>
      </c>
      <c r="CV664" s="437">
        <f t="shared" si="3241"/>
        <v>2</v>
      </c>
      <c r="CW664" s="437">
        <f t="shared" si="3392"/>
        <v>5</v>
      </c>
      <c r="CX664" s="437">
        <f t="shared" si="3393"/>
        <v>5</v>
      </c>
      <c r="CY664" s="437">
        <f t="shared" si="3244"/>
        <v>5</v>
      </c>
      <c r="CZ664" s="437">
        <f t="shared" si="3245"/>
        <v>7</v>
      </c>
      <c r="DA664" s="437">
        <f t="shared" si="3246"/>
        <v>7</v>
      </c>
      <c r="DB664" s="437">
        <f t="shared" si="3247"/>
        <v>7</v>
      </c>
      <c r="DC664" s="437">
        <f t="shared" si="3248"/>
        <v>7</v>
      </c>
      <c r="DD664" s="437">
        <f t="shared" si="3249"/>
        <v>7</v>
      </c>
      <c r="DE664" s="437">
        <f t="shared" si="3250"/>
        <v>7</v>
      </c>
      <c r="DF664" s="437">
        <f t="shared" si="3251"/>
        <v>28</v>
      </c>
      <c r="DG664" s="496">
        <f t="shared" si="3252"/>
        <v>28</v>
      </c>
      <c r="DH664" s="496">
        <f t="shared" si="3253"/>
        <v>28</v>
      </c>
      <c r="DI664" s="496">
        <f t="shared" si="3380"/>
        <v>34</v>
      </c>
      <c r="DJ664" s="496">
        <f t="shared" si="3255"/>
        <v>0</v>
      </c>
      <c r="DK664" s="437">
        <f t="shared" si="3381"/>
        <v>0</v>
      </c>
      <c r="DL664" s="633"/>
      <c r="DM664" s="633"/>
      <c r="DO664" s="447" t="e">
        <f t="shared" si="3299"/>
        <v>#VALUE!</v>
      </c>
      <c r="DP664" s="447" t="e">
        <f t="shared" si="3300"/>
        <v>#VALUE!</v>
      </c>
      <c r="DQ664" s="447" t="e">
        <f t="shared" si="3301"/>
        <v>#VALUE!</v>
      </c>
      <c r="DR664" s="447" t="e">
        <f t="shared" si="3302"/>
        <v>#VALUE!</v>
      </c>
      <c r="DS664" s="447" t="e">
        <f t="shared" si="3303"/>
        <v>#VALUE!</v>
      </c>
      <c r="DT664" s="447" t="e">
        <f t="shared" si="3304"/>
        <v>#VALUE!</v>
      </c>
      <c r="DU664" s="447" t="e">
        <f t="shared" si="3305"/>
        <v>#VALUE!</v>
      </c>
      <c r="DV664" s="447" t="e">
        <f t="shared" si="3306"/>
        <v>#VALUE!</v>
      </c>
      <c r="DW664" s="447" t="e">
        <f t="shared" si="3307"/>
        <v>#VALUE!</v>
      </c>
      <c r="DX664" s="447" t="e">
        <f t="shared" si="3308"/>
        <v>#VALUE!</v>
      </c>
      <c r="DY664" s="447" t="e">
        <f t="shared" si="3309"/>
        <v>#VALUE!</v>
      </c>
      <c r="DZ664" s="447" t="e">
        <f t="shared" si="3310"/>
        <v>#VALUE!</v>
      </c>
      <c r="EA664" s="447" t="e">
        <f t="shared" si="3311"/>
        <v>#VALUE!</v>
      </c>
      <c r="EB664" s="447" t="e">
        <f t="shared" si="3312"/>
        <v>#VALUE!</v>
      </c>
      <c r="EC664" s="447" t="e">
        <f t="shared" si="3313"/>
        <v>#VALUE!</v>
      </c>
      <c r="ED664" s="447" t="e">
        <f t="shared" si="3314"/>
        <v>#VALUE!</v>
      </c>
      <c r="EE664" s="240" t="e">
        <f t="shared" si="3315"/>
        <v>#VALUE!</v>
      </c>
    </row>
    <row r="665" spans="1:135" ht="16.5">
      <c r="A665" s="216" t="s">
        <v>1227</v>
      </c>
      <c r="B665" s="216" t="s">
        <v>31</v>
      </c>
      <c r="D665" s="222" t="s">
        <v>1108</v>
      </c>
      <c r="E665" s="216" t="s">
        <v>1040</v>
      </c>
      <c r="F665" s="216" t="s">
        <v>1109</v>
      </c>
      <c r="G665" s="411" t="s">
        <v>1662</v>
      </c>
      <c r="H665" s="239">
        <v>0</v>
      </c>
      <c r="I665" s="252" t="s">
        <v>1823</v>
      </c>
      <c r="J665" s="523">
        <v>0</v>
      </c>
      <c r="K665" s="524">
        <v>0</v>
      </c>
      <c r="L665" s="226">
        <v>0</v>
      </c>
      <c r="M665" s="227">
        <v>0</v>
      </c>
      <c r="N665" s="239">
        <v>0</v>
      </c>
      <c r="O665" s="242" t="s">
        <v>1823</v>
      </c>
      <c r="P665" s="239">
        <v>0</v>
      </c>
      <c r="Q665" s="242" t="s">
        <v>1823</v>
      </c>
      <c r="R665" s="225">
        <v>0</v>
      </c>
      <c r="S665" s="227">
        <v>0</v>
      </c>
      <c r="T665" s="241">
        <f>+V665</f>
        <v>0</v>
      </c>
      <c r="U665" s="252" t="s">
        <v>1823</v>
      </c>
      <c r="V665" s="523">
        <v>0</v>
      </c>
      <c r="W665" s="524">
        <v>0</v>
      </c>
      <c r="X665" s="239">
        <f>+V665</f>
        <v>0</v>
      </c>
      <c r="Y665" s="242" t="s">
        <v>1823</v>
      </c>
      <c r="Z665" s="241">
        <f>+X665</f>
        <v>0</v>
      </c>
      <c r="AA665" s="242" t="s">
        <v>1823</v>
      </c>
      <c r="AB665" s="560">
        <f>+AD665</f>
        <v>2</v>
      </c>
      <c r="AC665" s="559" t="s">
        <v>1823</v>
      </c>
      <c r="AD665" s="263">
        <v>2</v>
      </c>
      <c r="AE665" s="264">
        <v>0</v>
      </c>
      <c r="AF665" s="442">
        <f>+AH665</f>
        <v>6</v>
      </c>
      <c r="AG665" s="443" t="s">
        <v>1823</v>
      </c>
      <c r="AH665" s="225">
        <v>6</v>
      </c>
      <c r="AI665" s="264">
        <v>0</v>
      </c>
      <c r="AJ665" s="354"/>
      <c r="AK665" s="239">
        <f>+AM665</f>
        <v>6</v>
      </c>
      <c r="AL665" s="252" t="s">
        <v>1823</v>
      </c>
      <c r="AM665" s="523">
        <v>6</v>
      </c>
      <c r="AN665" s="541">
        <v>0</v>
      </c>
      <c r="AO665" s="503">
        <f>+AQ665</f>
        <v>15</v>
      </c>
      <c r="AP665" s="491">
        <f>+AR665</f>
        <v>10</v>
      </c>
      <c r="AQ665" s="486">
        <f>+AS665</f>
        <v>15</v>
      </c>
      <c r="AR665" s="491">
        <f>+AT665</f>
        <v>10</v>
      </c>
      <c r="AS665" s="337">
        <v>15</v>
      </c>
      <c r="AT665" s="338">
        <v>10</v>
      </c>
      <c r="AU665" s="337">
        <v>15</v>
      </c>
      <c r="AV665" s="338">
        <v>10</v>
      </c>
      <c r="AW665" s="22">
        <f t="shared" ref="AW665:BJ665" si="3506">+AY665</f>
        <v>5</v>
      </c>
      <c r="AX665" s="21">
        <f t="shared" si="3506"/>
        <v>9</v>
      </c>
      <c r="AY665" s="22">
        <f t="shared" si="3506"/>
        <v>5</v>
      </c>
      <c r="AZ665" s="21">
        <f t="shared" si="3506"/>
        <v>9</v>
      </c>
      <c r="BA665" s="22">
        <f t="shared" si="3506"/>
        <v>5</v>
      </c>
      <c r="BB665" s="21">
        <f t="shared" si="3506"/>
        <v>9</v>
      </c>
      <c r="BC665" s="22">
        <f t="shared" si="3506"/>
        <v>5</v>
      </c>
      <c r="BD665" s="21">
        <f t="shared" si="3506"/>
        <v>9</v>
      </c>
      <c r="BE665" s="22">
        <f t="shared" si="3506"/>
        <v>5</v>
      </c>
      <c r="BF665" s="21">
        <f t="shared" si="3506"/>
        <v>9</v>
      </c>
      <c r="BG665" s="22">
        <f t="shared" si="3506"/>
        <v>5</v>
      </c>
      <c r="BH665" s="21">
        <f t="shared" si="3506"/>
        <v>9</v>
      </c>
      <c r="BI665" s="22">
        <f t="shared" si="3506"/>
        <v>5</v>
      </c>
      <c r="BJ665" s="21">
        <f t="shared" si="3506"/>
        <v>9</v>
      </c>
      <c r="BK665" s="337">
        <v>5</v>
      </c>
      <c r="BL665" s="337">
        <v>9</v>
      </c>
      <c r="BM665" s="241">
        <v>0</v>
      </c>
      <c r="BN665" s="242" t="s">
        <v>1823</v>
      </c>
      <c r="BO665" s="356"/>
      <c r="BP665" s="324"/>
      <c r="BQ665" s="325"/>
      <c r="BR665" s="324"/>
      <c r="BS665" s="325"/>
      <c r="BT665" s="324"/>
      <c r="BU665" s="325"/>
      <c r="BV665" s="324"/>
      <c r="BW665" s="325"/>
      <c r="BX665" s="324"/>
      <c r="BY665" s="325"/>
      <c r="BZ665" s="324"/>
      <c r="CA665" s="325"/>
      <c r="CB665" s="391"/>
      <c r="CC665" s="392"/>
      <c r="CD665" s="392"/>
      <c r="CQ665" s="240">
        <f>MAX(H665:AI665)</f>
        <v>6</v>
      </c>
      <c r="CT665" s="437">
        <f t="shared" si="3239"/>
        <v>0</v>
      </c>
      <c r="CU665" s="437">
        <f t="shared" si="3240"/>
        <v>0</v>
      </c>
      <c r="CV665" s="437">
        <f t="shared" si="3241"/>
        <v>0</v>
      </c>
      <c r="CW665" s="437">
        <f t="shared" si="3392"/>
        <v>0</v>
      </c>
      <c r="CX665" s="437">
        <f t="shared" si="3393"/>
        <v>0</v>
      </c>
      <c r="CY665" s="437">
        <f t="shared" si="3244"/>
        <v>0</v>
      </c>
      <c r="CZ665" s="437">
        <f t="shared" si="3245"/>
        <v>0</v>
      </c>
      <c r="DA665" s="437">
        <f t="shared" si="3246"/>
        <v>0</v>
      </c>
      <c r="DB665" s="437">
        <f t="shared" si="3247"/>
        <v>0</v>
      </c>
      <c r="DC665" s="437">
        <f t="shared" si="3248"/>
        <v>0</v>
      </c>
      <c r="DD665" s="437">
        <f t="shared" si="3249"/>
        <v>2</v>
      </c>
      <c r="DE665" s="437">
        <f t="shared" si="3250"/>
        <v>2</v>
      </c>
      <c r="DF665" s="437">
        <f t="shared" si="3251"/>
        <v>6</v>
      </c>
      <c r="DG665" s="496">
        <f t="shared" si="3252"/>
        <v>6</v>
      </c>
      <c r="DH665" s="496">
        <f t="shared" si="3253"/>
        <v>6</v>
      </c>
      <c r="DI665" s="496">
        <f t="shared" si="3380"/>
        <v>6</v>
      </c>
      <c r="DJ665" s="496">
        <f t="shared" si="3255"/>
        <v>25</v>
      </c>
      <c r="DK665" s="437">
        <f t="shared" si="3381"/>
        <v>25</v>
      </c>
      <c r="DL665" s="633"/>
      <c r="DM665" s="633"/>
      <c r="DO665" s="447" t="e">
        <f>+CV665-CU665+DO664</f>
        <v>#VALUE!</v>
      </c>
      <c r="DP665" s="447" t="e">
        <f>+CW665-CV665+DP664</f>
        <v>#VALUE!</v>
      </c>
      <c r="DQ665" s="447" t="e">
        <f>+CX665-CW665+DQ664</f>
        <v>#VALUE!</v>
      </c>
      <c r="DR665" s="447" t="e">
        <f>+CY665-CX665+DR664</f>
        <v>#VALUE!</v>
      </c>
      <c r="DS665" s="447" t="e">
        <f>+CY665-CW665+DS664</f>
        <v>#VALUE!</v>
      </c>
      <c r="DT665" s="447" t="e">
        <f>+CZ665-CY665+DT664</f>
        <v>#VALUE!</v>
      </c>
      <c r="DU665" s="447" t="e">
        <f>+DA665-CZ665+DU664</f>
        <v>#VALUE!</v>
      </c>
      <c r="DV665" s="447" t="e">
        <f>+DB665-DA665+DV664</f>
        <v>#VALUE!</v>
      </c>
      <c r="DW665" s="447" t="e">
        <f>+DC665-DB665+DW664</f>
        <v>#VALUE!</v>
      </c>
      <c r="DX665" s="447" t="e">
        <f>+DD665-DB665+DX664</f>
        <v>#VALUE!</v>
      </c>
      <c r="DY665" s="447" t="e">
        <f>+DE665-DD665+DY664</f>
        <v>#VALUE!</v>
      </c>
      <c r="DZ665" s="447" t="e">
        <f>+DF665-DE665+DZ664</f>
        <v>#VALUE!</v>
      </c>
      <c r="EA665" s="447" t="e">
        <f>+DG665-DF665+EA664</f>
        <v>#VALUE!</v>
      </c>
      <c r="EB665" s="447" t="e">
        <f>+DH665-DI665+EB664</f>
        <v>#VALUE!</v>
      </c>
      <c r="EC665" s="447" t="e">
        <f>+DI665-DG665+EC664</f>
        <v>#VALUE!</v>
      </c>
      <c r="ED665" s="447" t="e">
        <f>+DJ665-DI665+ED664</f>
        <v>#VALUE!</v>
      </c>
      <c r="EE665" s="240" t="e">
        <f>+DK665-DJ665+EE664</f>
        <v>#VALUE!</v>
      </c>
    </row>
    <row r="666" spans="1:135" ht="16.5">
      <c r="A666" s="51" t="s">
        <v>1232</v>
      </c>
      <c r="B666" s="216" t="s">
        <v>31</v>
      </c>
      <c r="D666" s="222" t="s">
        <v>1108</v>
      </c>
      <c r="E666" s="216" t="s">
        <v>1040</v>
      </c>
      <c r="F666" s="216" t="s">
        <v>1109</v>
      </c>
      <c r="G666" s="411" t="s">
        <v>164</v>
      </c>
      <c r="H666" s="241">
        <f>+J666</f>
        <v>50</v>
      </c>
      <c r="I666" s="239">
        <f>+K666</f>
        <v>28</v>
      </c>
      <c r="J666" s="523">
        <v>50</v>
      </c>
      <c r="K666" s="524">
        <v>28</v>
      </c>
      <c r="L666" s="226">
        <v>36</v>
      </c>
      <c r="M666" s="226">
        <v>27</v>
      </c>
      <c r="N666" s="441">
        <f>+L666</f>
        <v>36</v>
      </c>
      <c r="O666" s="444">
        <f>+M666</f>
        <v>27</v>
      </c>
      <c r="P666" s="441">
        <f>+N666</f>
        <v>36</v>
      </c>
      <c r="Q666" s="444">
        <f>+O666</f>
        <v>27</v>
      </c>
      <c r="R666" s="225">
        <v>42</v>
      </c>
      <c r="S666" s="227">
        <v>14</v>
      </c>
      <c r="T666" s="239">
        <f>+R666+11</f>
        <v>53</v>
      </c>
      <c r="U666" s="239">
        <f>+S666+2</f>
        <v>16</v>
      </c>
      <c r="V666" s="533">
        <v>66</v>
      </c>
      <c r="W666" s="534">
        <v>49</v>
      </c>
      <c r="X666" s="312">
        <f>16+2</f>
        <v>18</v>
      </c>
      <c r="Y666" s="278">
        <v>7</v>
      </c>
      <c r="Z666" s="442">
        <f>+AB666</f>
        <v>33</v>
      </c>
      <c r="AA666" s="444">
        <f>+AC666</f>
        <v>4</v>
      </c>
      <c r="AB666" s="225">
        <v>33</v>
      </c>
      <c r="AC666" s="264">
        <v>4</v>
      </c>
      <c r="AD666" s="263">
        <v>35</v>
      </c>
      <c r="AE666" s="264">
        <v>11</v>
      </c>
      <c r="AF666" s="493">
        <f>+AD666</f>
        <v>35</v>
      </c>
      <c r="AG666" s="494">
        <f>+AE666</f>
        <v>11</v>
      </c>
      <c r="AH666" s="317">
        <v>15</v>
      </c>
      <c r="AI666" s="304">
        <v>10</v>
      </c>
      <c r="AJ666" s="354">
        <v>42355</v>
      </c>
      <c r="AK666" s="441">
        <f>+AH666</f>
        <v>15</v>
      </c>
      <c r="AL666" s="479">
        <f>+AI666</f>
        <v>10</v>
      </c>
      <c r="AM666" s="523">
        <v>11</v>
      </c>
      <c r="AN666" s="541">
        <v>0</v>
      </c>
      <c r="AO666" s="239">
        <f>+AM666</f>
        <v>11</v>
      </c>
      <c r="AP666" s="259" t="s">
        <v>1823</v>
      </c>
      <c r="AQ666" s="239">
        <f>+AO666</f>
        <v>11</v>
      </c>
      <c r="AR666" s="259" t="s">
        <v>1823</v>
      </c>
      <c r="AS666" s="337">
        <v>10</v>
      </c>
      <c r="AT666" s="338">
        <v>0</v>
      </c>
      <c r="AU666" s="337">
        <v>13</v>
      </c>
      <c r="AV666" s="338">
        <v>0</v>
      </c>
      <c r="AW666" s="241">
        <f>+AY666</f>
        <v>11</v>
      </c>
      <c r="AX666" s="242" t="s">
        <v>1823</v>
      </c>
      <c r="AY666" s="241">
        <f>+BA666</f>
        <v>11</v>
      </c>
      <c r="AZ666" s="242" t="s">
        <v>1823</v>
      </c>
      <c r="BA666" s="241">
        <f>+BC666</f>
        <v>11</v>
      </c>
      <c r="BB666" s="242" t="s">
        <v>1823</v>
      </c>
      <c r="BC666" s="241">
        <f>+BE666</f>
        <v>11</v>
      </c>
      <c r="BD666" s="242" t="s">
        <v>1823</v>
      </c>
      <c r="BE666" s="241">
        <f>+BG666</f>
        <v>11</v>
      </c>
      <c r="BF666" s="242" t="s">
        <v>1823</v>
      </c>
      <c r="BG666" s="241">
        <f>+BI666</f>
        <v>11</v>
      </c>
      <c r="BH666" s="242" t="s">
        <v>1823</v>
      </c>
      <c r="BI666" s="241">
        <f>+BK666</f>
        <v>11</v>
      </c>
      <c r="BJ666" s="242" t="s">
        <v>1823</v>
      </c>
      <c r="BK666" s="337">
        <v>11</v>
      </c>
      <c r="BL666" s="337">
        <v>0</v>
      </c>
      <c r="BM666" s="241">
        <v>0</v>
      </c>
      <c r="BN666" s="242" t="s">
        <v>1823</v>
      </c>
      <c r="BO666" s="356"/>
      <c r="BP666" s="324"/>
      <c r="BQ666" s="325"/>
      <c r="BR666" s="324"/>
      <c r="BS666" s="325"/>
      <c r="BT666" s="324"/>
      <c r="BU666" s="325"/>
      <c r="BV666" s="324"/>
      <c r="BW666" s="325"/>
      <c r="BX666" s="324"/>
      <c r="BY666" s="325"/>
      <c r="BZ666" s="324"/>
      <c r="CA666" s="325"/>
      <c r="CB666" s="250" t="s">
        <v>263</v>
      </c>
      <c r="CC666" s="238" t="s">
        <v>806</v>
      </c>
      <c r="CD666" s="238"/>
      <c r="CQ666" s="240">
        <f>MAX(H666:AI666)</f>
        <v>66</v>
      </c>
      <c r="CT666" s="437">
        <f t="shared" si="3239"/>
        <v>78</v>
      </c>
      <c r="CU666" s="437">
        <f t="shared" si="3240"/>
        <v>78</v>
      </c>
      <c r="CV666" s="437">
        <f t="shared" si="3241"/>
        <v>63</v>
      </c>
      <c r="CW666" s="437">
        <f t="shared" si="3392"/>
        <v>63</v>
      </c>
      <c r="CX666" s="437">
        <f t="shared" si="3393"/>
        <v>63</v>
      </c>
      <c r="CY666" s="437">
        <f t="shared" si="3244"/>
        <v>56</v>
      </c>
      <c r="CZ666" s="437">
        <f t="shared" si="3245"/>
        <v>69</v>
      </c>
      <c r="DA666" s="437">
        <f t="shared" si="3246"/>
        <v>115</v>
      </c>
      <c r="DB666" s="437">
        <f t="shared" si="3247"/>
        <v>25</v>
      </c>
      <c r="DC666" s="437">
        <f t="shared" si="3248"/>
        <v>37</v>
      </c>
      <c r="DD666" s="437">
        <f t="shared" si="3249"/>
        <v>37</v>
      </c>
      <c r="DE666" s="437">
        <f t="shared" si="3250"/>
        <v>46</v>
      </c>
      <c r="DF666" s="437">
        <f t="shared" si="3251"/>
        <v>46</v>
      </c>
      <c r="DG666" s="496">
        <f t="shared" si="3252"/>
        <v>25</v>
      </c>
      <c r="DH666" s="496">
        <f t="shared" si="3253"/>
        <v>25</v>
      </c>
      <c r="DI666" s="496">
        <f t="shared" si="3380"/>
        <v>11</v>
      </c>
      <c r="DJ666" s="496">
        <f t="shared" si="3255"/>
        <v>11</v>
      </c>
      <c r="DK666" s="437">
        <f t="shared" si="3381"/>
        <v>11</v>
      </c>
      <c r="DL666" s="633"/>
      <c r="DM666" s="633"/>
      <c r="DO666" s="447" t="e">
        <f>+CV666-CU666+DO673</f>
        <v>#VALUE!</v>
      </c>
      <c r="DP666" s="447" t="e">
        <f>+CW666-CV666+DP673</f>
        <v>#VALUE!</v>
      </c>
      <c r="DQ666" s="447" t="e">
        <f>+CX666-CW666+DQ673</f>
        <v>#VALUE!</v>
      </c>
      <c r="DR666" s="447" t="e">
        <f>+CY666-CX666+DR673</f>
        <v>#VALUE!</v>
      </c>
      <c r="DS666" s="447" t="e">
        <f>+CY666-CW666+DS673</f>
        <v>#VALUE!</v>
      </c>
      <c r="DT666" s="447" t="e">
        <f>+CZ666-CY666+DT673</f>
        <v>#VALUE!</v>
      </c>
      <c r="DU666" s="447" t="e">
        <f>+DA666-CZ666+DU673</f>
        <v>#VALUE!</v>
      </c>
      <c r="DV666" s="447" t="e">
        <f>+DB666-DA666+DV673</f>
        <v>#VALUE!</v>
      </c>
      <c r="DW666" s="447" t="e">
        <f>+DC666-DB666+DW673</f>
        <v>#VALUE!</v>
      </c>
      <c r="DX666" s="447" t="e">
        <f>+DD666-DB666+DX673</f>
        <v>#VALUE!</v>
      </c>
      <c r="DY666" s="447" t="e">
        <f>+DE666-DD666+DY673</f>
        <v>#VALUE!</v>
      </c>
      <c r="DZ666" s="447" t="e">
        <f>+DF666-DE666+DZ673</f>
        <v>#VALUE!</v>
      </c>
      <c r="EA666" s="447" t="e">
        <f>+DG666-DF666+EA673</f>
        <v>#VALUE!</v>
      </c>
      <c r="EB666" s="447" t="e">
        <f>+DH666-DI666+EB673</f>
        <v>#VALUE!</v>
      </c>
      <c r="EC666" s="447" t="e">
        <f>+DI666-DG666+EC673</f>
        <v>#VALUE!</v>
      </c>
      <c r="ED666" s="447" t="e">
        <f>+DJ666-DI666+ED673</f>
        <v>#VALUE!</v>
      </c>
      <c r="EE666" s="240" t="e">
        <f>+DK666-DJ666+EE673</f>
        <v>#VALUE!</v>
      </c>
    </row>
    <row r="667" spans="1:135" ht="16.5">
      <c r="A667" s="216" t="s">
        <v>1227</v>
      </c>
      <c r="B667" s="216" t="s">
        <v>31</v>
      </c>
      <c r="D667" s="222" t="s">
        <v>1108</v>
      </c>
      <c r="E667" s="216" t="s">
        <v>1094</v>
      </c>
      <c r="F667" s="216" t="s">
        <v>1109</v>
      </c>
      <c r="G667" s="411" t="s">
        <v>246</v>
      </c>
      <c r="H667" s="239">
        <v>0</v>
      </c>
      <c r="I667" s="252" t="s">
        <v>1823</v>
      </c>
      <c r="J667" s="523"/>
      <c r="K667" s="524">
        <v>1</v>
      </c>
      <c r="L667" s="226"/>
      <c r="M667" s="226">
        <v>1</v>
      </c>
      <c r="N667" s="225">
        <v>0</v>
      </c>
      <c r="O667" s="227">
        <v>2</v>
      </c>
      <c r="P667" s="239">
        <v>0</v>
      </c>
      <c r="Q667" s="21">
        <f>+O667</f>
        <v>2</v>
      </c>
      <c r="R667" s="225">
        <v>0</v>
      </c>
      <c r="S667" s="227">
        <v>0</v>
      </c>
      <c r="T667" s="241">
        <f>+V667</f>
        <v>0</v>
      </c>
      <c r="U667" s="252" t="s">
        <v>1823</v>
      </c>
      <c r="V667" s="523">
        <v>0</v>
      </c>
      <c r="W667" s="524">
        <v>0</v>
      </c>
      <c r="X667" s="239">
        <f>+V667</f>
        <v>0</v>
      </c>
      <c r="Y667" s="242" t="s">
        <v>1823</v>
      </c>
      <c r="Z667" s="241">
        <f>+X667</f>
        <v>0</v>
      </c>
      <c r="AA667" s="242" t="s">
        <v>1823</v>
      </c>
      <c r="AB667" s="241">
        <f>+Z667</f>
        <v>0</v>
      </c>
      <c r="AC667" s="242" t="s">
        <v>1823</v>
      </c>
      <c r="AD667" s="263">
        <v>0</v>
      </c>
      <c r="AE667" s="264">
        <v>0</v>
      </c>
      <c r="AF667" s="239">
        <f t="shared" si="3498"/>
        <v>0</v>
      </c>
      <c r="AG667" s="242" t="s">
        <v>1823</v>
      </c>
      <c r="AH667" s="225">
        <v>0</v>
      </c>
      <c r="AI667" s="264">
        <v>0</v>
      </c>
      <c r="AJ667" s="354"/>
      <c r="AK667" s="270"/>
      <c r="AL667" s="252" t="s">
        <v>1823</v>
      </c>
      <c r="AM667" s="523">
        <v>0</v>
      </c>
      <c r="AN667" s="524">
        <v>0</v>
      </c>
      <c r="AO667" s="239">
        <v>0</v>
      </c>
      <c r="AP667" s="259" t="s">
        <v>1823</v>
      </c>
      <c r="AQ667" s="241">
        <v>0</v>
      </c>
      <c r="AR667" s="259" t="s">
        <v>1823</v>
      </c>
      <c r="AS667" s="241">
        <v>0</v>
      </c>
      <c r="AT667" s="259" t="s">
        <v>1823</v>
      </c>
      <c r="AU667" s="337">
        <v>0</v>
      </c>
      <c r="AV667" s="338">
        <v>0</v>
      </c>
      <c r="AW667" s="241">
        <v>0</v>
      </c>
      <c r="AX667" s="242" t="s">
        <v>1823</v>
      </c>
      <c r="AY667" s="241">
        <v>0</v>
      </c>
      <c r="AZ667" s="242" t="s">
        <v>1823</v>
      </c>
      <c r="BA667" s="241">
        <v>0</v>
      </c>
      <c r="BB667" s="242" t="s">
        <v>1823</v>
      </c>
      <c r="BC667" s="241">
        <v>0</v>
      </c>
      <c r="BD667" s="242" t="s">
        <v>1823</v>
      </c>
      <c r="BE667" s="241">
        <v>0</v>
      </c>
      <c r="BF667" s="242" t="s">
        <v>1823</v>
      </c>
      <c r="BG667" s="241">
        <v>0</v>
      </c>
      <c r="BH667" s="242" t="s">
        <v>1823</v>
      </c>
      <c r="BI667" s="241">
        <v>0</v>
      </c>
      <c r="BJ667" s="242" t="s">
        <v>1823</v>
      </c>
      <c r="BK667" s="337">
        <v>0</v>
      </c>
      <c r="BL667" s="337">
        <v>0</v>
      </c>
      <c r="BM667" s="241">
        <v>0</v>
      </c>
      <c r="BN667" s="242" t="s">
        <v>1823</v>
      </c>
      <c r="BO667" s="356"/>
      <c r="BP667" s="324"/>
      <c r="BQ667" s="325"/>
      <c r="BR667" s="324"/>
      <c r="BS667" s="325"/>
      <c r="BT667" s="324"/>
      <c r="BU667" s="325"/>
      <c r="BV667" s="324"/>
      <c r="BW667" s="325"/>
      <c r="BX667" s="324"/>
      <c r="BY667" s="325"/>
      <c r="BZ667" s="324"/>
      <c r="CA667" s="325"/>
      <c r="CB667" s="391" t="s">
        <v>248</v>
      </c>
      <c r="CC667" s="392" t="s">
        <v>812</v>
      </c>
      <c r="CD667" s="392"/>
      <c r="CQ667" s="240">
        <f t="shared" si="3505"/>
        <v>2</v>
      </c>
      <c r="CT667" s="437">
        <f t="shared" si="3239"/>
        <v>0</v>
      </c>
      <c r="CU667" s="437">
        <f t="shared" si="3240"/>
        <v>1</v>
      </c>
      <c r="CV667" s="437">
        <f t="shared" si="3241"/>
        <v>1</v>
      </c>
      <c r="CW667" s="437">
        <f t="shared" si="3392"/>
        <v>2</v>
      </c>
      <c r="CX667" s="437">
        <f t="shared" si="3393"/>
        <v>2</v>
      </c>
      <c r="CY667" s="437">
        <f t="shared" si="3244"/>
        <v>0</v>
      </c>
      <c r="CZ667" s="437">
        <f t="shared" si="3245"/>
        <v>0</v>
      </c>
      <c r="DA667" s="437">
        <f t="shared" si="3246"/>
        <v>0</v>
      </c>
      <c r="DB667" s="437">
        <f t="shared" si="3247"/>
        <v>0</v>
      </c>
      <c r="DC667" s="437">
        <f t="shared" si="3248"/>
        <v>0</v>
      </c>
      <c r="DD667" s="437">
        <f t="shared" si="3249"/>
        <v>0</v>
      </c>
      <c r="DE667" s="437">
        <f t="shared" si="3250"/>
        <v>0</v>
      </c>
      <c r="DF667" s="437">
        <f t="shared" si="3251"/>
        <v>0</v>
      </c>
      <c r="DG667" s="496">
        <f t="shared" si="3252"/>
        <v>0</v>
      </c>
      <c r="DH667" s="496">
        <f t="shared" si="3253"/>
        <v>0</v>
      </c>
      <c r="DI667" s="496">
        <f t="shared" si="3380"/>
        <v>0</v>
      </c>
      <c r="DJ667" s="496">
        <f t="shared" si="3255"/>
        <v>0</v>
      </c>
      <c r="DK667" s="437">
        <f t="shared" si="3381"/>
        <v>0</v>
      </c>
      <c r="DL667" s="633"/>
      <c r="DM667" s="633"/>
      <c r="DO667" s="447" t="e">
        <f>+CV667-CU667+DO665</f>
        <v>#VALUE!</v>
      </c>
      <c r="DP667" s="447" t="e">
        <f>+CW667-CV667+DP665</f>
        <v>#VALUE!</v>
      </c>
      <c r="DQ667" s="447" t="e">
        <f>+CX667-CW667+DQ665</f>
        <v>#VALUE!</v>
      </c>
      <c r="DR667" s="447" t="e">
        <f>+CY667-CX667+DR665</f>
        <v>#VALUE!</v>
      </c>
      <c r="DS667" s="447" t="e">
        <f>+CY667-CW667+DS665</f>
        <v>#VALUE!</v>
      </c>
      <c r="DT667" s="447" t="e">
        <f>+CZ667-CY667+DT665</f>
        <v>#VALUE!</v>
      </c>
      <c r="DU667" s="447" t="e">
        <f>+DA667-CZ667+DU665</f>
        <v>#VALUE!</v>
      </c>
      <c r="DV667" s="447" t="e">
        <f>+DB667-DA667+DV665</f>
        <v>#VALUE!</v>
      </c>
      <c r="DW667" s="447" t="e">
        <f>+DC667-DB667+DW665</f>
        <v>#VALUE!</v>
      </c>
      <c r="DX667" s="447" t="e">
        <f>+DD667-DB667+DX665</f>
        <v>#VALUE!</v>
      </c>
      <c r="DY667" s="447" t="e">
        <f>+DE667-DD667+DY665</f>
        <v>#VALUE!</v>
      </c>
      <c r="DZ667" s="447" t="e">
        <f>+DF667-DE667+DZ665</f>
        <v>#VALUE!</v>
      </c>
      <c r="EA667" s="447" t="e">
        <f>+DG667-DF667+EA665</f>
        <v>#VALUE!</v>
      </c>
      <c r="EB667" s="447" t="e">
        <f>+DH667-DI667+EB665</f>
        <v>#VALUE!</v>
      </c>
      <c r="EC667" s="447" t="e">
        <f>+DI667-DG667+EC665</f>
        <v>#VALUE!</v>
      </c>
      <c r="ED667" s="447" t="e">
        <f>+DJ667-DI667+ED665</f>
        <v>#VALUE!</v>
      </c>
      <c r="EE667" s="240" t="e">
        <f>+DK667-DJ667+EE665</f>
        <v>#VALUE!</v>
      </c>
    </row>
    <row r="668" spans="1:135" ht="16.5">
      <c r="A668" s="51" t="s">
        <v>1472</v>
      </c>
      <c r="B668" s="216" t="s">
        <v>31</v>
      </c>
      <c r="D668" s="222" t="s">
        <v>1108</v>
      </c>
      <c r="E668" s="216" t="s">
        <v>1040</v>
      </c>
      <c r="F668" s="216" t="s">
        <v>1109</v>
      </c>
      <c r="G668" s="411" t="s">
        <v>244</v>
      </c>
      <c r="H668" s="239">
        <v>0</v>
      </c>
      <c r="I668" s="252" t="s">
        <v>1823</v>
      </c>
      <c r="J668" s="523">
        <v>0</v>
      </c>
      <c r="K668" s="524">
        <v>0</v>
      </c>
      <c r="L668" s="226">
        <v>0</v>
      </c>
      <c r="M668" s="226">
        <v>0</v>
      </c>
      <c r="N668" s="225">
        <v>0</v>
      </c>
      <c r="O668" s="227">
        <v>0</v>
      </c>
      <c r="P668" s="239">
        <v>0</v>
      </c>
      <c r="Q668" s="242" t="s">
        <v>1823</v>
      </c>
      <c r="R668" s="225">
        <v>0</v>
      </c>
      <c r="S668" s="227">
        <v>0</v>
      </c>
      <c r="T668" s="441">
        <f>+V668</f>
        <v>6</v>
      </c>
      <c r="U668" s="442">
        <f>+W668</f>
        <v>7</v>
      </c>
      <c r="V668" s="523">
        <v>6</v>
      </c>
      <c r="W668" s="524">
        <v>7</v>
      </c>
      <c r="X668" s="442">
        <f>+V668</f>
        <v>6</v>
      </c>
      <c r="Y668" s="444">
        <f>+W668</f>
        <v>7</v>
      </c>
      <c r="Z668" s="239">
        <f>+AB668</f>
        <v>3</v>
      </c>
      <c r="AA668" s="239">
        <f>+AC668</f>
        <v>2</v>
      </c>
      <c r="AB668" s="225">
        <v>3</v>
      </c>
      <c r="AC668" s="264">
        <v>2</v>
      </c>
      <c r="AD668" s="225">
        <v>4</v>
      </c>
      <c r="AE668" s="264">
        <v>10</v>
      </c>
      <c r="AF668" s="442">
        <f t="shared" si="3498"/>
        <v>4</v>
      </c>
      <c r="AG668" s="442">
        <f>+AE668</f>
        <v>10</v>
      </c>
      <c r="AH668" s="225">
        <v>1</v>
      </c>
      <c r="AI668" s="264">
        <v>8</v>
      </c>
      <c r="AJ668" s="266"/>
      <c r="AK668" s="241">
        <f>+AM668</f>
        <v>4</v>
      </c>
      <c r="AL668" s="239">
        <f>+AC668</f>
        <v>2</v>
      </c>
      <c r="AM668" s="523">
        <v>4</v>
      </c>
      <c r="AN668" s="541">
        <v>2</v>
      </c>
      <c r="AO668" s="516">
        <f>+AM668</f>
        <v>4</v>
      </c>
      <c r="AP668" s="488">
        <f>+AN668</f>
        <v>2</v>
      </c>
      <c r="AQ668" s="516">
        <f>+AO668</f>
        <v>4</v>
      </c>
      <c r="AR668" s="488">
        <f>+AP668</f>
        <v>2</v>
      </c>
      <c r="AS668" s="229">
        <v>27</v>
      </c>
      <c r="AT668" s="230">
        <v>11</v>
      </c>
      <c r="AU668" s="229">
        <v>15</v>
      </c>
      <c r="AV668" s="230">
        <v>0</v>
      </c>
      <c r="AW668" s="22">
        <f t="shared" ref="AW668:BD668" si="3507">+AY668</f>
        <v>2</v>
      </c>
      <c r="AX668" s="21">
        <f t="shared" si="3507"/>
        <v>1</v>
      </c>
      <c r="AY668" s="22">
        <f t="shared" si="3507"/>
        <v>2</v>
      </c>
      <c r="AZ668" s="21">
        <f t="shared" si="3507"/>
        <v>1</v>
      </c>
      <c r="BA668" s="22">
        <f t="shared" si="3507"/>
        <v>2</v>
      </c>
      <c r="BB668" s="21">
        <f t="shared" si="3507"/>
        <v>1</v>
      </c>
      <c r="BC668" s="22">
        <f t="shared" si="3507"/>
        <v>2</v>
      </c>
      <c r="BD668" s="21">
        <f t="shared" si="3507"/>
        <v>1</v>
      </c>
      <c r="BE668" s="22">
        <f t="shared" ref="BE668:BJ668" si="3508">+BG668</f>
        <v>2</v>
      </c>
      <c r="BF668" s="21">
        <f t="shared" si="3508"/>
        <v>1</v>
      </c>
      <c r="BG668" s="22">
        <f t="shared" si="3508"/>
        <v>2</v>
      </c>
      <c r="BH668" s="21">
        <f t="shared" si="3508"/>
        <v>1</v>
      </c>
      <c r="BI668" s="22">
        <f t="shared" si="3508"/>
        <v>2</v>
      </c>
      <c r="BJ668" s="21">
        <f t="shared" si="3508"/>
        <v>1</v>
      </c>
      <c r="BK668" s="229">
        <v>2</v>
      </c>
      <c r="BL668" s="229">
        <v>1</v>
      </c>
      <c r="BM668" s="241">
        <v>0</v>
      </c>
      <c r="BN668" s="242" t="s">
        <v>1823</v>
      </c>
      <c r="BO668" s="267"/>
      <c r="BP668" s="248"/>
      <c r="BQ668" s="249"/>
      <c r="BR668" s="248"/>
      <c r="BS668" s="249"/>
      <c r="BT668" s="248">
        <v>12</v>
      </c>
      <c r="BU668" s="249"/>
      <c r="BV668" s="248"/>
      <c r="BW668" s="249"/>
      <c r="BX668" s="248"/>
      <c r="BY668" s="249"/>
      <c r="BZ668" s="248"/>
      <c r="CA668" s="249"/>
      <c r="CB668" s="250" t="s">
        <v>263</v>
      </c>
      <c r="CC668" s="238" t="s">
        <v>806</v>
      </c>
      <c r="CD668" s="238"/>
      <c r="CQ668" s="240">
        <f t="shared" si="3505"/>
        <v>10</v>
      </c>
      <c r="CT668" s="437">
        <f t="shared" si="3239"/>
        <v>0</v>
      </c>
      <c r="CU668" s="437">
        <f t="shared" si="3240"/>
        <v>0</v>
      </c>
      <c r="CV668" s="437">
        <f t="shared" si="3241"/>
        <v>0</v>
      </c>
      <c r="CW668" s="437">
        <f t="shared" si="3392"/>
        <v>0</v>
      </c>
      <c r="CX668" s="437">
        <f t="shared" si="3393"/>
        <v>0</v>
      </c>
      <c r="CY668" s="437">
        <f t="shared" si="3244"/>
        <v>0</v>
      </c>
      <c r="CZ668" s="437">
        <f t="shared" si="3245"/>
        <v>13</v>
      </c>
      <c r="DA668" s="437">
        <f t="shared" si="3246"/>
        <v>13</v>
      </c>
      <c r="DB668" s="437">
        <f t="shared" si="3247"/>
        <v>13</v>
      </c>
      <c r="DC668" s="437">
        <f t="shared" si="3248"/>
        <v>5</v>
      </c>
      <c r="DD668" s="437">
        <f t="shared" si="3249"/>
        <v>5</v>
      </c>
      <c r="DE668" s="437">
        <f t="shared" si="3250"/>
        <v>14</v>
      </c>
      <c r="DF668" s="437">
        <f t="shared" si="3251"/>
        <v>14</v>
      </c>
      <c r="DG668" s="496">
        <f t="shared" si="3252"/>
        <v>9</v>
      </c>
      <c r="DH668" s="496">
        <f t="shared" si="3253"/>
        <v>6</v>
      </c>
      <c r="DI668" s="496">
        <f t="shared" si="3380"/>
        <v>6</v>
      </c>
      <c r="DJ668" s="496">
        <f t="shared" si="3255"/>
        <v>6</v>
      </c>
      <c r="DK668" s="437">
        <f t="shared" si="3381"/>
        <v>6</v>
      </c>
      <c r="DL668" s="633"/>
      <c r="DM668" s="633"/>
      <c r="DO668" s="447" t="e">
        <f t="shared" si="3299"/>
        <v>#VALUE!</v>
      </c>
      <c r="DP668" s="447" t="e">
        <f t="shared" si="3300"/>
        <v>#VALUE!</v>
      </c>
      <c r="DQ668" s="447" t="e">
        <f t="shared" si="3301"/>
        <v>#VALUE!</v>
      </c>
      <c r="DR668" s="447" t="e">
        <f t="shared" si="3302"/>
        <v>#VALUE!</v>
      </c>
      <c r="DS668" s="447" t="e">
        <f t="shared" si="3303"/>
        <v>#VALUE!</v>
      </c>
      <c r="DT668" s="447" t="e">
        <f t="shared" si="3304"/>
        <v>#VALUE!</v>
      </c>
      <c r="DU668" s="447" t="e">
        <f t="shared" si="3305"/>
        <v>#VALUE!</v>
      </c>
      <c r="DV668" s="447" t="e">
        <f t="shared" si="3306"/>
        <v>#VALUE!</v>
      </c>
      <c r="DW668" s="447" t="e">
        <f t="shared" si="3307"/>
        <v>#VALUE!</v>
      </c>
      <c r="DX668" s="447" t="e">
        <f t="shared" si="3308"/>
        <v>#VALUE!</v>
      </c>
      <c r="DY668" s="447" t="e">
        <f t="shared" si="3309"/>
        <v>#VALUE!</v>
      </c>
      <c r="DZ668" s="447" t="e">
        <f t="shared" si="3310"/>
        <v>#VALUE!</v>
      </c>
      <c r="EA668" s="447" t="e">
        <f t="shared" si="3311"/>
        <v>#VALUE!</v>
      </c>
      <c r="EB668" s="447" t="e">
        <f t="shared" si="3312"/>
        <v>#VALUE!</v>
      </c>
      <c r="EC668" s="447" t="e">
        <f t="shared" si="3313"/>
        <v>#VALUE!</v>
      </c>
      <c r="ED668" s="447" t="e">
        <f t="shared" si="3314"/>
        <v>#VALUE!</v>
      </c>
      <c r="EE668" s="240" t="e">
        <f t="shared" si="3315"/>
        <v>#VALUE!</v>
      </c>
    </row>
    <row r="669" spans="1:135" ht="16.5">
      <c r="A669" s="216" t="s">
        <v>1227</v>
      </c>
      <c r="B669" s="216" t="s">
        <v>31</v>
      </c>
      <c r="D669" s="222" t="s">
        <v>1108</v>
      </c>
      <c r="E669" s="216" t="s">
        <v>1040</v>
      </c>
      <c r="F669" s="216" t="s">
        <v>1109</v>
      </c>
      <c r="G669" s="411" t="s">
        <v>575</v>
      </c>
      <c r="H669" s="239">
        <v>0</v>
      </c>
      <c r="I669" s="252" t="s">
        <v>1823</v>
      </c>
      <c r="J669" s="523">
        <v>0</v>
      </c>
      <c r="K669" s="524">
        <v>0</v>
      </c>
      <c r="L669" s="226">
        <v>0</v>
      </c>
      <c r="M669" s="226">
        <v>0</v>
      </c>
      <c r="N669" s="225">
        <v>0</v>
      </c>
      <c r="O669" s="227">
        <v>0</v>
      </c>
      <c r="P669" s="239">
        <v>0</v>
      </c>
      <c r="Q669" s="242" t="s">
        <v>1823</v>
      </c>
      <c r="R669" s="225">
        <v>1</v>
      </c>
      <c r="S669" s="227">
        <v>0</v>
      </c>
      <c r="T669" s="241">
        <f>+R669</f>
        <v>1</v>
      </c>
      <c r="U669" s="252" t="s">
        <v>1823</v>
      </c>
      <c r="V669" s="523">
        <v>1</v>
      </c>
      <c r="W669" s="524">
        <v>0</v>
      </c>
      <c r="X669" s="239">
        <f>+V669</f>
        <v>1</v>
      </c>
      <c r="Y669" s="242" t="s">
        <v>1823</v>
      </c>
      <c r="Z669" s="241">
        <f>+X669</f>
        <v>1</v>
      </c>
      <c r="AA669" s="242" t="s">
        <v>1823</v>
      </c>
      <c r="AB669" s="225">
        <v>2</v>
      </c>
      <c r="AC669" s="264">
        <v>0</v>
      </c>
      <c r="AD669" s="285">
        <v>0</v>
      </c>
      <c r="AE669" s="264">
        <v>0</v>
      </c>
      <c r="AF669" s="241">
        <f t="shared" ref="AF669" si="3509">+AD669</f>
        <v>0</v>
      </c>
      <c r="AG669" s="259" t="s">
        <v>1823</v>
      </c>
      <c r="AH669" s="225">
        <v>1</v>
      </c>
      <c r="AI669" s="264">
        <v>0</v>
      </c>
      <c r="AJ669" s="354"/>
      <c r="AK669" s="241">
        <f>+AB669</f>
        <v>2</v>
      </c>
      <c r="AL669" s="252" t="s">
        <v>1823</v>
      </c>
      <c r="AM669" s="523">
        <v>6</v>
      </c>
      <c r="AN669" s="541">
        <v>0</v>
      </c>
      <c r="AO669" s="503">
        <f>+AQ669</f>
        <v>0</v>
      </c>
      <c r="AP669" s="502" t="s">
        <v>1823</v>
      </c>
      <c r="AQ669" s="486">
        <f>+AS669</f>
        <v>0</v>
      </c>
      <c r="AR669" s="502" t="s">
        <v>1823</v>
      </c>
      <c r="AS669" s="337">
        <v>0</v>
      </c>
      <c r="AT669" s="338">
        <v>0</v>
      </c>
      <c r="AU669" s="337">
        <v>0</v>
      </c>
      <c r="AV669" s="338">
        <v>0</v>
      </c>
      <c r="AW669" s="241">
        <v>0</v>
      </c>
      <c r="AX669" s="242" t="s">
        <v>1823</v>
      </c>
      <c r="AY669" s="241">
        <v>0</v>
      </c>
      <c r="AZ669" s="242" t="s">
        <v>1823</v>
      </c>
      <c r="BA669" s="241">
        <v>0</v>
      </c>
      <c r="BB669" s="242" t="s">
        <v>1823</v>
      </c>
      <c r="BC669" s="241">
        <v>0</v>
      </c>
      <c r="BD669" s="242" t="s">
        <v>1823</v>
      </c>
      <c r="BE669" s="241">
        <v>0</v>
      </c>
      <c r="BF669" s="242" t="s">
        <v>1823</v>
      </c>
      <c r="BG669" s="241">
        <v>0</v>
      </c>
      <c r="BH669" s="242" t="s">
        <v>1823</v>
      </c>
      <c r="BI669" s="241">
        <v>0</v>
      </c>
      <c r="BJ669" s="242" t="s">
        <v>1823</v>
      </c>
      <c r="BK669" s="337">
        <v>0</v>
      </c>
      <c r="BL669" s="337">
        <v>0</v>
      </c>
      <c r="BM669" s="241">
        <v>0</v>
      </c>
      <c r="BN669" s="242" t="s">
        <v>1823</v>
      </c>
      <c r="BO669" s="356"/>
      <c r="BP669" s="324"/>
      <c r="BQ669" s="325"/>
      <c r="BR669" s="324"/>
      <c r="BS669" s="325"/>
      <c r="BT669" s="324"/>
      <c r="BU669" s="325"/>
      <c r="BV669" s="324"/>
      <c r="BW669" s="325"/>
      <c r="BX669" s="324"/>
      <c r="BY669" s="325"/>
      <c r="BZ669" s="324"/>
      <c r="CA669" s="325"/>
      <c r="CB669" s="250" t="s">
        <v>263</v>
      </c>
      <c r="CC669" s="238" t="s">
        <v>806</v>
      </c>
      <c r="CD669" s="238"/>
      <c r="CQ669" s="240">
        <f t="shared" si="3505"/>
        <v>2</v>
      </c>
      <c r="CT669" s="437">
        <f t="shared" si="3239"/>
        <v>0</v>
      </c>
      <c r="CU669" s="437">
        <f t="shared" si="3240"/>
        <v>0</v>
      </c>
      <c r="CV669" s="437">
        <f t="shared" si="3241"/>
        <v>0</v>
      </c>
      <c r="CW669" s="437">
        <f t="shared" si="3392"/>
        <v>0</v>
      </c>
      <c r="CX669" s="437">
        <f t="shared" si="3393"/>
        <v>0</v>
      </c>
      <c r="CY669" s="437">
        <f t="shared" si="3244"/>
        <v>1</v>
      </c>
      <c r="CZ669" s="437">
        <f t="shared" si="3245"/>
        <v>1</v>
      </c>
      <c r="DA669" s="437">
        <f t="shared" si="3246"/>
        <v>1</v>
      </c>
      <c r="DB669" s="437">
        <f t="shared" si="3247"/>
        <v>1</v>
      </c>
      <c r="DC669" s="437">
        <f t="shared" si="3248"/>
        <v>1</v>
      </c>
      <c r="DD669" s="437">
        <f t="shared" si="3249"/>
        <v>2</v>
      </c>
      <c r="DE669" s="437">
        <f t="shared" si="3250"/>
        <v>0</v>
      </c>
      <c r="DF669" s="437">
        <f t="shared" si="3251"/>
        <v>0</v>
      </c>
      <c r="DG669" s="496">
        <f t="shared" si="3252"/>
        <v>1</v>
      </c>
      <c r="DH669" s="496">
        <f t="shared" si="3253"/>
        <v>2</v>
      </c>
      <c r="DI669" s="496">
        <f t="shared" si="3380"/>
        <v>6</v>
      </c>
      <c r="DJ669" s="496">
        <f t="shared" si="3255"/>
        <v>0</v>
      </c>
      <c r="DK669" s="437">
        <f t="shared" si="3381"/>
        <v>0</v>
      </c>
      <c r="DL669" s="633"/>
      <c r="DM669" s="633"/>
      <c r="DO669" s="447" t="e">
        <f t="shared" si="3299"/>
        <v>#VALUE!</v>
      </c>
      <c r="DP669" s="447" t="e">
        <f t="shared" si="3300"/>
        <v>#VALUE!</v>
      </c>
      <c r="DQ669" s="447" t="e">
        <f t="shared" si="3301"/>
        <v>#VALUE!</v>
      </c>
      <c r="DR669" s="447" t="e">
        <f t="shared" si="3302"/>
        <v>#VALUE!</v>
      </c>
      <c r="DS669" s="447" t="e">
        <f t="shared" si="3303"/>
        <v>#VALUE!</v>
      </c>
      <c r="DT669" s="447" t="e">
        <f t="shared" si="3304"/>
        <v>#VALUE!</v>
      </c>
      <c r="DU669" s="447" t="e">
        <f t="shared" si="3305"/>
        <v>#VALUE!</v>
      </c>
      <c r="DV669" s="447" t="e">
        <f t="shared" si="3306"/>
        <v>#VALUE!</v>
      </c>
      <c r="DW669" s="447" t="e">
        <f t="shared" si="3307"/>
        <v>#VALUE!</v>
      </c>
      <c r="DX669" s="447" t="e">
        <f t="shared" si="3308"/>
        <v>#VALUE!</v>
      </c>
      <c r="DY669" s="447" t="e">
        <f t="shared" si="3309"/>
        <v>#VALUE!</v>
      </c>
      <c r="DZ669" s="447" t="e">
        <f t="shared" si="3310"/>
        <v>#VALUE!</v>
      </c>
      <c r="EA669" s="447" t="e">
        <f t="shared" si="3311"/>
        <v>#VALUE!</v>
      </c>
      <c r="EB669" s="447" t="e">
        <f t="shared" si="3312"/>
        <v>#VALUE!</v>
      </c>
      <c r="EC669" s="447" t="e">
        <f t="shared" si="3313"/>
        <v>#VALUE!</v>
      </c>
      <c r="ED669" s="447" t="e">
        <f t="shared" si="3314"/>
        <v>#VALUE!</v>
      </c>
      <c r="EE669" s="240" t="e">
        <f t="shared" si="3315"/>
        <v>#VALUE!</v>
      </c>
    </row>
    <row r="670" spans="1:135" ht="16.5">
      <c r="D670" s="222" t="s">
        <v>1108</v>
      </c>
      <c r="E670" s="216" t="s">
        <v>1040</v>
      </c>
      <c r="F670" s="216" t="s">
        <v>1109</v>
      </c>
      <c r="G670" s="411" t="s">
        <v>1663</v>
      </c>
      <c r="H670" s="239"/>
      <c r="I670" s="252"/>
      <c r="J670" s="523"/>
      <c r="K670" s="524"/>
      <c r="L670" s="226"/>
      <c r="M670" s="226"/>
      <c r="N670" s="226"/>
      <c r="O670" s="227"/>
      <c r="P670" s="239"/>
      <c r="Q670" s="242"/>
      <c r="R670" s="225"/>
      <c r="S670" s="227"/>
      <c r="T670" s="241"/>
      <c r="U670" s="252"/>
      <c r="V670" s="523"/>
      <c r="W670" s="524"/>
      <c r="X670" s="239"/>
      <c r="Y670" s="242"/>
      <c r="Z670" s="241"/>
      <c r="AA670" s="242"/>
      <c r="AB670" s="225"/>
      <c r="AC670" s="264"/>
      <c r="AD670" s="285"/>
      <c r="AE670" s="264"/>
      <c r="AF670" s="239"/>
      <c r="AG670" s="259"/>
      <c r="AH670" s="225"/>
      <c r="AI670" s="264"/>
      <c r="AJ670" s="354"/>
      <c r="AK670" s="241"/>
      <c r="AL670" s="252"/>
      <c r="AM670" s="523"/>
      <c r="AN670" s="541"/>
      <c r="AO670" s="239">
        <v>0</v>
      </c>
      <c r="AP670" s="259" t="s">
        <v>1823</v>
      </c>
      <c r="AQ670" s="241">
        <v>0</v>
      </c>
      <c r="AR670" s="259" t="s">
        <v>1823</v>
      </c>
      <c r="AS670" s="337">
        <v>12</v>
      </c>
      <c r="AT670" s="338">
        <v>0</v>
      </c>
      <c r="AU670" s="337">
        <v>12</v>
      </c>
      <c r="AV670" s="338">
        <v>0</v>
      </c>
      <c r="AW670" s="22">
        <f t="shared" ref="AW670:AW671" si="3510">+AY670</f>
        <v>22</v>
      </c>
      <c r="AX670" s="21">
        <f t="shared" ref="AX670" si="3511">+AZ670</f>
        <v>1</v>
      </c>
      <c r="AY670" s="22">
        <f t="shared" ref="AY670:AY671" si="3512">+BA670</f>
        <v>22</v>
      </c>
      <c r="AZ670" s="21">
        <f t="shared" ref="AZ670" si="3513">+BB670</f>
        <v>1</v>
      </c>
      <c r="BA670" s="22">
        <f t="shared" ref="BA670:BA671" si="3514">+BC670</f>
        <v>22</v>
      </c>
      <c r="BB670" s="21">
        <f t="shared" ref="BB670" si="3515">+BD670</f>
        <v>1</v>
      </c>
      <c r="BC670" s="22">
        <f t="shared" ref="BC670:BC671" si="3516">+BE670</f>
        <v>22</v>
      </c>
      <c r="BD670" s="21">
        <f t="shared" ref="BD670" si="3517">+BF670</f>
        <v>1</v>
      </c>
      <c r="BE670" s="22">
        <f t="shared" ref="BE670:BJ670" si="3518">+BG670</f>
        <v>22</v>
      </c>
      <c r="BF670" s="21">
        <f t="shared" si="3518"/>
        <v>1</v>
      </c>
      <c r="BG670" s="22">
        <f t="shared" si="3518"/>
        <v>22</v>
      </c>
      <c r="BH670" s="21">
        <f t="shared" si="3518"/>
        <v>1</v>
      </c>
      <c r="BI670" s="22">
        <f t="shared" si="3518"/>
        <v>22</v>
      </c>
      <c r="BJ670" s="21">
        <f t="shared" si="3518"/>
        <v>1</v>
      </c>
      <c r="BK670" s="337">
        <v>22</v>
      </c>
      <c r="BL670" s="337">
        <v>1</v>
      </c>
      <c r="BM670" s="241">
        <v>0</v>
      </c>
      <c r="BN670" s="242" t="s">
        <v>1823</v>
      </c>
      <c r="BO670" s="356"/>
      <c r="BP670" s="324"/>
      <c r="BQ670" s="325"/>
      <c r="BR670" s="324"/>
      <c r="BS670" s="325"/>
      <c r="BT670" s="324"/>
      <c r="BU670" s="325"/>
      <c r="BV670" s="324"/>
      <c r="BW670" s="325"/>
      <c r="BX670" s="324"/>
      <c r="BY670" s="325"/>
      <c r="BZ670" s="324"/>
      <c r="CA670" s="325"/>
      <c r="CB670" s="250"/>
      <c r="CC670" s="238"/>
      <c r="CD670" s="238"/>
      <c r="CQ670" s="240"/>
      <c r="CT670" s="437"/>
      <c r="CU670" s="437"/>
      <c r="CV670" s="437"/>
      <c r="CW670" s="437"/>
      <c r="CX670" s="437"/>
      <c r="CY670" s="437"/>
      <c r="CZ670" s="437"/>
      <c r="DA670" s="437"/>
      <c r="DB670" s="437"/>
      <c r="DC670" s="437"/>
      <c r="DD670" s="437"/>
      <c r="DE670" s="437"/>
      <c r="DF670" s="437"/>
      <c r="DG670" s="496"/>
      <c r="DH670" s="496"/>
      <c r="DI670" s="496"/>
      <c r="DJ670" s="496"/>
      <c r="DK670" s="437"/>
      <c r="DL670" s="633"/>
      <c r="DM670" s="633"/>
      <c r="DO670" s="447"/>
      <c r="DP670" s="447"/>
      <c r="DQ670" s="447"/>
      <c r="DR670" s="447"/>
      <c r="DS670" s="447"/>
      <c r="DT670" s="447"/>
      <c r="DU670" s="447"/>
      <c r="DV670" s="447"/>
      <c r="DW670" s="447"/>
      <c r="DX670" s="447"/>
      <c r="DY670" s="447"/>
      <c r="DZ670" s="447"/>
      <c r="EA670" s="447"/>
      <c r="EB670" s="447"/>
      <c r="EC670" s="447"/>
      <c r="ED670" s="447"/>
      <c r="EE670" s="240"/>
    </row>
    <row r="671" spans="1:135" ht="16.5">
      <c r="D671" s="222" t="s">
        <v>1108</v>
      </c>
      <c r="E671" s="216" t="s">
        <v>1040</v>
      </c>
      <c r="F671" s="216" t="s">
        <v>1109</v>
      </c>
      <c r="G671" s="411" t="s">
        <v>1664</v>
      </c>
      <c r="H671" s="239"/>
      <c r="I671" s="252"/>
      <c r="J671" s="523"/>
      <c r="K671" s="524"/>
      <c r="L671" s="226"/>
      <c r="M671" s="226"/>
      <c r="N671" s="226"/>
      <c r="O671" s="227"/>
      <c r="P671" s="239"/>
      <c r="Q671" s="242"/>
      <c r="R671" s="225"/>
      <c r="S671" s="227"/>
      <c r="T671" s="241"/>
      <c r="U671" s="252"/>
      <c r="V671" s="523"/>
      <c r="W671" s="524"/>
      <c r="X671" s="239"/>
      <c r="Y671" s="242"/>
      <c r="Z671" s="241"/>
      <c r="AA671" s="242"/>
      <c r="AB671" s="225"/>
      <c r="AC671" s="264"/>
      <c r="AD671" s="285"/>
      <c r="AE671" s="264"/>
      <c r="AF671" s="239"/>
      <c r="AG671" s="259"/>
      <c r="AH671" s="225"/>
      <c r="AI671" s="264"/>
      <c r="AJ671" s="354"/>
      <c r="AK671" s="241"/>
      <c r="AL671" s="252"/>
      <c r="AM671" s="523"/>
      <c r="AN671" s="541"/>
      <c r="AO671" s="239">
        <v>0</v>
      </c>
      <c r="AP671" s="259" t="s">
        <v>1823</v>
      </c>
      <c r="AQ671" s="241">
        <v>0</v>
      </c>
      <c r="AR671" s="259" t="s">
        <v>1823</v>
      </c>
      <c r="AS671" s="337">
        <v>0</v>
      </c>
      <c r="AT671" s="338">
        <v>0</v>
      </c>
      <c r="AU671" s="337">
        <v>0</v>
      </c>
      <c r="AV671" s="338">
        <v>0</v>
      </c>
      <c r="AW671" s="241">
        <f t="shared" si="3510"/>
        <v>4</v>
      </c>
      <c r="AX671" s="242" t="s">
        <v>1823</v>
      </c>
      <c r="AY671" s="241">
        <f t="shared" si="3512"/>
        <v>4</v>
      </c>
      <c r="AZ671" s="242" t="s">
        <v>1823</v>
      </c>
      <c r="BA671" s="241">
        <f t="shared" si="3514"/>
        <v>4</v>
      </c>
      <c r="BB671" s="242" t="s">
        <v>1823</v>
      </c>
      <c r="BC671" s="241">
        <f t="shared" si="3516"/>
        <v>4</v>
      </c>
      <c r="BD671" s="242" t="s">
        <v>1823</v>
      </c>
      <c r="BE671" s="241">
        <f t="shared" ref="BE671" si="3519">+BG671</f>
        <v>4</v>
      </c>
      <c r="BF671" s="242" t="s">
        <v>1823</v>
      </c>
      <c r="BG671" s="241">
        <f t="shared" ref="BG671" si="3520">+BI671</f>
        <v>4</v>
      </c>
      <c r="BH671" s="242" t="s">
        <v>1823</v>
      </c>
      <c r="BI671" s="241">
        <f>+BK671</f>
        <v>4</v>
      </c>
      <c r="BJ671" s="242" t="s">
        <v>1823</v>
      </c>
      <c r="BK671" s="337">
        <v>4</v>
      </c>
      <c r="BL671" s="337">
        <v>0</v>
      </c>
      <c r="BM671" s="241">
        <v>0</v>
      </c>
      <c r="BN671" s="242" t="s">
        <v>1823</v>
      </c>
      <c r="BO671" s="356"/>
      <c r="BP671" s="324"/>
      <c r="BQ671" s="325"/>
      <c r="BR671" s="324"/>
      <c r="BS671" s="325"/>
      <c r="BT671" s="324"/>
      <c r="BU671" s="325"/>
      <c r="BV671" s="324"/>
      <c r="BW671" s="325"/>
      <c r="BX671" s="324"/>
      <c r="BY671" s="325"/>
      <c r="BZ671" s="324"/>
      <c r="CA671" s="325"/>
      <c r="CB671" s="250"/>
      <c r="CC671" s="238"/>
      <c r="CD671" s="238"/>
      <c r="CQ671" s="240"/>
      <c r="CT671" s="437"/>
      <c r="CU671" s="437"/>
      <c r="CV671" s="437"/>
      <c r="CW671" s="437"/>
      <c r="CX671" s="437"/>
      <c r="CY671" s="437"/>
      <c r="CZ671" s="437"/>
      <c r="DA671" s="437"/>
      <c r="DB671" s="437"/>
      <c r="DC671" s="437"/>
      <c r="DD671" s="437"/>
      <c r="DE671" s="437"/>
      <c r="DF671" s="437"/>
      <c r="DG671" s="496"/>
      <c r="DH671" s="496"/>
      <c r="DI671" s="496"/>
      <c r="DJ671" s="496"/>
      <c r="DK671" s="437"/>
      <c r="DL671" s="633"/>
      <c r="DM671" s="633"/>
      <c r="DO671" s="447"/>
      <c r="DP671" s="447"/>
      <c r="DQ671" s="447"/>
      <c r="DR671" s="447"/>
      <c r="DS671" s="447"/>
      <c r="DT671" s="447"/>
      <c r="DU671" s="447"/>
      <c r="DV671" s="447"/>
      <c r="DW671" s="447"/>
      <c r="DX671" s="447"/>
      <c r="DY671" s="447"/>
      <c r="DZ671" s="447"/>
      <c r="EA671" s="447"/>
      <c r="EB671" s="447"/>
      <c r="EC671" s="447"/>
      <c r="ED671" s="447"/>
      <c r="EE671" s="240"/>
    </row>
    <row r="672" spans="1:135" ht="16.5">
      <c r="A672" s="216" t="s">
        <v>1227</v>
      </c>
      <c r="B672" s="216" t="s">
        <v>31</v>
      </c>
      <c r="D672" s="222" t="s">
        <v>1108</v>
      </c>
      <c r="E672" s="216" t="s">
        <v>1040</v>
      </c>
      <c r="F672" s="216" t="s">
        <v>1109</v>
      </c>
      <c r="G672" s="411" t="s">
        <v>1481</v>
      </c>
      <c r="H672" s="239">
        <v>0</v>
      </c>
      <c r="I672" s="252" t="s">
        <v>1823</v>
      </c>
      <c r="J672" s="523">
        <v>0</v>
      </c>
      <c r="K672" s="524">
        <v>0</v>
      </c>
      <c r="L672" s="226">
        <v>1</v>
      </c>
      <c r="M672" s="227">
        <v>0</v>
      </c>
      <c r="N672" s="239">
        <v>0</v>
      </c>
      <c r="O672" s="242" t="s">
        <v>1823</v>
      </c>
      <c r="P672" s="239">
        <v>0</v>
      </c>
      <c r="Q672" s="242" t="s">
        <v>1823</v>
      </c>
      <c r="R672" s="225">
        <v>2</v>
      </c>
      <c r="S672" s="227">
        <v>0</v>
      </c>
      <c r="T672" s="241">
        <f>+R672</f>
        <v>2</v>
      </c>
      <c r="U672" s="252" t="s">
        <v>1823</v>
      </c>
      <c r="V672" s="523">
        <v>0</v>
      </c>
      <c r="W672" s="524">
        <v>0</v>
      </c>
      <c r="X672" s="239">
        <f>+Z672</f>
        <v>2</v>
      </c>
      <c r="Y672" s="242" t="s">
        <v>1823</v>
      </c>
      <c r="Z672" s="241">
        <f>+AB672</f>
        <v>2</v>
      </c>
      <c r="AA672" s="242" t="s">
        <v>1823</v>
      </c>
      <c r="AB672" s="225">
        <v>2</v>
      </c>
      <c r="AC672" s="264">
        <v>0</v>
      </c>
      <c r="AD672" s="225">
        <v>2</v>
      </c>
      <c r="AE672" s="264">
        <v>0</v>
      </c>
      <c r="AF672" s="239">
        <f t="shared" si="3498"/>
        <v>2</v>
      </c>
      <c r="AG672" s="242" t="s">
        <v>1823</v>
      </c>
      <c r="AH672" s="225">
        <v>2</v>
      </c>
      <c r="AI672" s="264">
        <v>0</v>
      </c>
      <c r="AJ672" s="354"/>
      <c r="AK672" s="241">
        <f>+AM672</f>
        <v>1</v>
      </c>
      <c r="AL672" s="252" t="s">
        <v>1823</v>
      </c>
      <c r="AM672" s="523">
        <v>1</v>
      </c>
      <c r="AN672" s="541">
        <v>0</v>
      </c>
      <c r="AO672" s="637">
        <f>+AQ672</f>
        <v>3</v>
      </c>
      <c r="AP672" s="639" t="s">
        <v>1823</v>
      </c>
      <c r="AQ672" s="638">
        <f>+AS672</f>
        <v>3</v>
      </c>
      <c r="AR672" s="639" t="s">
        <v>1823</v>
      </c>
      <c r="AS672" s="337">
        <v>3</v>
      </c>
      <c r="AT672" s="338">
        <v>0</v>
      </c>
      <c r="AU672" s="337">
        <v>3</v>
      </c>
      <c r="AV672" s="338">
        <v>0</v>
      </c>
      <c r="AW672" s="241">
        <v>0</v>
      </c>
      <c r="AX672" s="242" t="s">
        <v>1823</v>
      </c>
      <c r="AY672" s="241">
        <v>0</v>
      </c>
      <c r="AZ672" s="242" t="s">
        <v>1823</v>
      </c>
      <c r="BA672" s="241">
        <v>0</v>
      </c>
      <c r="BB672" s="242" t="s">
        <v>1823</v>
      </c>
      <c r="BC672" s="241">
        <v>0</v>
      </c>
      <c r="BD672" s="242" t="s">
        <v>1823</v>
      </c>
      <c r="BE672" s="241">
        <v>0</v>
      </c>
      <c r="BF672" s="242" t="s">
        <v>1823</v>
      </c>
      <c r="BG672" s="241">
        <v>0</v>
      </c>
      <c r="BH672" s="242" t="s">
        <v>1823</v>
      </c>
      <c r="BI672" s="241">
        <v>0</v>
      </c>
      <c r="BJ672" s="242" t="s">
        <v>1823</v>
      </c>
      <c r="BK672" s="337">
        <v>0</v>
      </c>
      <c r="BL672" s="337">
        <v>0</v>
      </c>
      <c r="BM672" s="241">
        <v>0</v>
      </c>
      <c r="BN672" s="242" t="s">
        <v>1823</v>
      </c>
      <c r="BO672" s="356"/>
      <c r="BP672" s="324"/>
      <c r="BQ672" s="325"/>
      <c r="BR672" s="324"/>
      <c r="BS672" s="325"/>
      <c r="BT672" s="324"/>
      <c r="BU672" s="325"/>
      <c r="BV672" s="324"/>
      <c r="BW672" s="325"/>
      <c r="BX672" s="324"/>
      <c r="BY672" s="325"/>
      <c r="BZ672" s="324"/>
      <c r="CA672" s="325"/>
      <c r="CB672" s="250"/>
      <c r="CC672" s="238"/>
      <c r="CD672" s="238"/>
      <c r="CQ672" s="240">
        <f t="shared" si="3505"/>
        <v>2</v>
      </c>
      <c r="CT672" s="437">
        <f>IF(I672="nd",+H672,+H672+I672)</f>
        <v>0</v>
      </c>
      <c r="CU672" s="437">
        <f>IF(K672="nd",+J672,+J672+K672)</f>
        <v>0</v>
      </c>
      <c r="CV672" s="437">
        <f>IF(M672="nd",+L672,+L672+M672)</f>
        <v>1</v>
      </c>
      <c r="CW672" s="437">
        <f>IF(O672="nd",+N672,+N672+O672)</f>
        <v>0</v>
      </c>
      <c r="CX672" s="437">
        <f>IF(Q672="nd",+P672,+P672+Q672)</f>
        <v>0</v>
      </c>
      <c r="CY672" s="437">
        <f>IF(S672="nd",+R672,+R672+S672)</f>
        <v>2</v>
      </c>
      <c r="CZ672" s="437">
        <f>IF(U672="nd",+T672,+T672+U672)</f>
        <v>2</v>
      </c>
      <c r="DA672" s="437">
        <f>IF(W672="nd",+V672,+V672+W672)</f>
        <v>0</v>
      </c>
      <c r="DB672" s="437">
        <f>IF(Y672="nd",+X672,+X672+Y672)</f>
        <v>2</v>
      </c>
      <c r="DC672" s="437">
        <f>IF(AA672="nd",+Z672,+Z672+AA672)</f>
        <v>2</v>
      </c>
      <c r="DD672" s="437">
        <f>IF(AC672="nd",+AB672,+AB672+AC672)</f>
        <v>2</v>
      </c>
      <c r="DE672" s="437">
        <f>IF(AE672="nd",+AD672,+AD672+AE672)</f>
        <v>2</v>
      </c>
      <c r="DF672" s="437">
        <f>IF(AG672="nd",+AF672,+AF672+AG672)</f>
        <v>2</v>
      </c>
      <c r="DG672" s="496">
        <f>IF(AI672="nd",+AH672,+AH672+AI672)</f>
        <v>2</v>
      </c>
      <c r="DH672" s="496">
        <f>IF(AL672="nd",+AK672,+AK672+AL672)</f>
        <v>1</v>
      </c>
      <c r="DI672" s="496">
        <f>IF(AN672="nd",+AM672,+AM672+AN672)</f>
        <v>1</v>
      </c>
      <c r="DJ672" s="496">
        <f>IF(AP672="nd",+AO672,+AO672+AP672)</f>
        <v>3</v>
      </c>
      <c r="DK672" s="437">
        <f>IF(AR672="nd",+AQ672,+AQ672+AR672)</f>
        <v>3</v>
      </c>
      <c r="DL672" s="633"/>
      <c r="DM672" s="633"/>
      <c r="DO672" s="447" t="e">
        <f>+CV672-CU672+DO669</f>
        <v>#VALUE!</v>
      </c>
      <c r="DP672" s="447" t="e">
        <f>+CW672-CV672+DP669</f>
        <v>#VALUE!</v>
      </c>
      <c r="DQ672" s="447" t="e">
        <f>+CX672-CW672+DQ669</f>
        <v>#VALUE!</v>
      </c>
      <c r="DR672" s="447" t="e">
        <f>+CY672-CX672+DR669</f>
        <v>#VALUE!</v>
      </c>
      <c r="DS672" s="447" t="e">
        <f>+CY672-CW672+DS669</f>
        <v>#VALUE!</v>
      </c>
      <c r="DT672" s="447" t="e">
        <f>+CZ672-CY672+DT669</f>
        <v>#VALUE!</v>
      </c>
      <c r="DU672" s="447" t="e">
        <f>+DA672-CZ672+DU669</f>
        <v>#VALUE!</v>
      </c>
      <c r="DV672" s="447" t="e">
        <f>+DB672-DA672+DV669</f>
        <v>#VALUE!</v>
      </c>
      <c r="DW672" s="447" t="e">
        <f>+DC672-DB672+DW669</f>
        <v>#VALUE!</v>
      </c>
      <c r="DX672" s="447" t="e">
        <f>+DD672-DB672+DX669</f>
        <v>#VALUE!</v>
      </c>
      <c r="DY672" s="447" t="e">
        <f>+DE672-DD672+DY669</f>
        <v>#VALUE!</v>
      </c>
      <c r="DZ672" s="447" t="e">
        <f>+DF672-DE672+DZ669</f>
        <v>#VALUE!</v>
      </c>
      <c r="EA672" s="447" t="e">
        <f>+DG672-DF672+EA669</f>
        <v>#VALUE!</v>
      </c>
      <c r="EB672" s="447" t="e">
        <f>+DH672-DI672+EB669</f>
        <v>#VALUE!</v>
      </c>
      <c r="EC672" s="447" t="e">
        <f>+DI672-DG672+EC669</f>
        <v>#VALUE!</v>
      </c>
      <c r="ED672" s="447" t="e">
        <f>+DJ672-DI672+ED669</f>
        <v>#VALUE!</v>
      </c>
      <c r="EE672" s="240" t="e">
        <f>+DK672-DJ672+EE669</f>
        <v>#VALUE!</v>
      </c>
    </row>
    <row r="673" spans="1:135" ht="16.5">
      <c r="A673" s="51" t="s">
        <v>1170</v>
      </c>
      <c r="B673" s="216" t="s">
        <v>31</v>
      </c>
      <c r="D673" s="222" t="s">
        <v>1108</v>
      </c>
      <c r="E673" s="216" t="s">
        <v>1042</v>
      </c>
      <c r="F673" s="216" t="s">
        <v>1109</v>
      </c>
      <c r="G673" s="411" t="s">
        <v>1420</v>
      </c>
      <c r="H673" s="241">
        <v>0</v>
      </c>
      <c r="I673" s="252" t="s">
        <v>1823</v>
      </c>
      <c r="J673" s="523">
        <v>0</v>
      </c>
      <c r="K673" s="524">
        <v>0</v>
      </c>
      <c r="L673" s="226">
        <v>0</v>
      </c>
      <c r="M673" s="226">
        <v>0</v>
      </c>
      <c r="N673" s="241">
        <f t="shared" ref="N673" si="3521">+L673</f>
        <v>0</v>
      </c>
      <c r="O673" s="242" t="s">
        <v>1823</v>
      </c>
      <c r="P673" s="241">
        <f t="shared" ref="P673" si="3522">+N673</f>
        <v>0</v>
      </c>
      <c r="Q673" s="242" t="s">
        <v>1823</v>
      </c>
      <c r="R673" s="225">
        <v>0</v>
      </c>
      <c r="S673" s="227">
        <v>0</v>
      </c>
      <c r="T673" s="241">
        <f t="shared" ref="T673" si="3523">+R673</f>
        <v>0</v>
      </c>
      <c r="U673" s="252" t="s">
        <v>1823</v>
      </c>
      <c r="V673" s="523">
        <v>0</v>
      </c>
      <c r="W673" s="524">
        <v>0</v>
      </c>
      <c r="X673" s="226">
        <v>1</v>
      </c>
      <c r="Y673" s="227">
        <v>0</v>
      </c>
      <c r="Z673" s="241">
        <v>0</v>
      </c>
      <c r="AA673" s="242" t="s">
        <v>1823</v>
      </c>
      <c r="AB673" s="225">
        <v>0</v>
      </c>
      <c r="AC673" s="264">
        <v>0</v>
      </c>
      <c r="AD673" s="263">
        <v>0</v>
      </c>
      <c r="AE673" s="264">
        <v>0</v>
      </c>
      <c r="AF673" s="241">
        <f t="shared" ref="AF673" si="3524">+AD673</f>
        <v>0</v>
      </c>
      <c r="AG673" s="242" t="s">
        <v>1823</v>
      </c>
      <c r="AH673" s="225">
        <v>0</v>
      </c>
      <c r="AI673" s="264">
        <v>0</v>
      </c>
      <c r="AJ673" s="354"/>
      <c r="AK673" s="225">
        <v>0</v>
      </c>
      <c r="AL673" s="401" t="s">
        <v>1823</v>
      </c>
      <c r="AM673" s="523">
        <v>0</v>
      </c>
      <c r="AN673" s="524">
        <v>0</v>
      </c>
      <c r="AO673" s="239">
        <v>0</v>
      </c>
      <c r="AP673" s="259" t="s">
        <v>1823</v>
      </c>
      <c r="AQ673" s="241">
        <v>0</v>
      </c>
      <c r="AR673" s="259" t="s">
        <v>1823</v>
      </c>
      <c r="AS673" s="241">
        <v>0</v>
      </c>
      <c r="AT673" s="259" t="s">
        <v>1823</v>
      </c>
      <c r="AU673" s="337">
        <v>0</v>
      </c>
      <c r="AV673" s="338">
        <v>0</v>
      </c>
      <c r="AW673" s="241">
        <v>0</v>
      </c>
      <c r="AX673" s="242" t="s">
        <v>1823</v>
      </c>
      <c r="AY673" s="241">
        <v>0</v>
      </c>
      <c r="AZ673" s="242" t="s">
        <v>1823</v>
      </c>
      <c r="BA673" s="241">
        <v>0</v>
      </c>
      <c r="BB673" s="242" t="s">
        <v>1823</v>
      </c>
      <c r="BC673" s="241">
        <v>0</v>
      </c>
      <c r="BD673" s="242" t="s">
        <v>1823</v>
      </c>
      <c r="BE673" s="241">
        <v>0</v>
      </c>
      <c r="BF673" s="242" t="s">
        <v>1823</v>
      </c>
      <c r="BG673" s="337">
        <v>0</v>
      </c>
      <c r="BH673" s="337">
        <v>0</v>
      </c>
      <c r="BI673" s="241">
        <v>0</v>
      </c>
      <c r="BJ673" s="242" t="s">
        <v>1823</v>
      </c>
      <c r="BK673" s="241">
        <v>0</v>
      </c>
      <c r="BL673" s="242" t="s">
        <v>1823</v>
      </c>
      <c r="BM673" s="241">
        <v>0</v>
      </c>
      <c r="BN673" s="242" t="s">
        <v>1823</v>
      </c>
      <c r="BO673" s="356"/>
      <c r="BP673" s="324"/>
      <c r="BQ673" s="325"/>
      <c r="BR673" s="324"/>
      <c r="BS673" s="325"/>
      <c r="BT673" s="324"/>
      <c r="BU673" s="325"/>
      <c r="BV673" s="324"/>
      <c r="BW673" s="325"/>
      <c r="BX673" s="324"/>
      <c r="BY673" s="325"/>
      <c r="BZ673" s="324"/>
      <c r="CA673" s="325"/>
      <c r="CB673" s="236"/>
      <c r="CE673" s="226"/>
      <c r="CF673" s="226"/>
      <c r="CT673" s="437">
        <f>IF(I673="nd",+H673,+H673+I673)</f>
        <v>0</v>
      </c>
      <c r="CU673" s="437">
        <f>IF(K673="nd",+J673,+J673+K673)</f>
        <v>0</v>
      </c>
      <c r="CV673" s="437">
        <f>IF(M673="nd",+L673,+L673+M673)</f>
        <v>0</v>
      </c>
      <c r="CW673" s="437">
        <f>IF(O673="nd",+N673,+N673+O673)</f>
        <v>0</v>
      </c>
      <c r="CX673" s="437">
        <f>IF(Q673="nd",+P673,+P673+Q673)</f>
        <v>0</v>
      </c>
      <c r="CY673" s="437">
        <f>IF(S673="nd",+R673,+R673+S673)</f>
        <v>0</v>
      </c>
      <c r="CZ673" s="437">
        <f>IF(U673="nd",+T673,+T673+U673)</f>
        <v>0</v>
      </c>
      <c r="DA673" s="437">
        <f>IF(W673="nd",+V673,+V673+W673)</f>
        <v>0</v>
      </c>
      <c r="DB673" s="437">
        <f>IF(Y673="nd",+X673,+X673+Y673)</f>
        <v>1</v>
      </c>
      <c r="DC673" s="437">
        <f>IF(AA673="nd",+Z673,+Z673+AA673)</f>
        <v>0</v>
      </c>
      <c r="DD673" s="437">
        <f>IF(AC673="nd",+AB673,+AB673+AC673)</f>
        <v>0</v>
      </c>
      <c r="DE673" s="437">
        <f>IF(AE673="nd",+AD673,+AD673+AE673)</f>
        <v>0</v>
      </c>
      <c r="DF673" s="437">
        <f>IF(AG673="nd",+AF673,+AF673+AG673)</f>
        <v>0</v>
      </c>
      <c r="DG673" s="496">
        <f>IF(AI673="nd",+AH673,+AH673+AI673)</f>
        <v>0</v>
      </c>
      <c r="DH673" s="496">
        <f>IF(AL673="nd",+AK673,+AK673+AL673)</f>
        <v>0</v>
      </c>
      <c r="DI673" s="496">
        <f>IF(AN673="nd",+AM673,+AM673+AN673)</f>
        <v>0</v>
      </c>
      <c r="DJ673" s="496">
        <f>IF(AP673="nd",+AO673,+AO673+AP673)</f>
        <v>0</v>
      </c>
      <c r="DK673" s="437">
        <f>IF(AR673="nd",+AQ673,+AQ673+AR673)</f>
        <v>0</v>
      </c>
      <c r="DL673" s="633"/>
      <c r="DM673" s="633"/>
      <c r="DO673" s="447" t="e">
        <f t="shared" si="3299"/>
        <v>#VALUE!</v>
      </c>
      <c r="DP673" s="447" t="e">
        <f t="shared" si="3300"/>
        <v>#VALUE!</v>
      </c>
      <c r="DQ673" s="447" t="e">
        <f t="shared" si="3301"/>
        <v>#VALUE!</v>
      </c>
      <c r="DR673" s="447" t="e">
        <f t="shared" si="3302"/>
        <v>#VALUE!</v>
      </c>
      <c r="DS673" s="447" t="e">
        <f t="shared" si="3303"/>
        <v>#VALUE!</v>
      </c>
      <c r="DT673" s="447" t="e">
        <f t="shared" si="3304"/>
        <v>#VALUE!</v>
      </c>
      <c r="DU673" s="447" t="e">
        <f t="shared" si="3305"/>
        <v>#VALUE!</v>
      </c>
      <c r="DV673" s="447" t="e">
        <f t="shared" si="3306"/>
        <v>#VALUE!</v>
      </c>
      <c r="DW673" s="447" t="e">
        <f t="shared" si="3307"/>
        <v>#VALUE!</v>
      </c>
      <c r="DX673" s="447" t="e">
        <f t="shared" si="3308"/>
        <v>#VALUE!</v>
      </c>
      <c r="DY673" s="447" t="e">
        <f t="shared" si="3309"/>
        <v>#VALUE!</v>
      </c>
      <c r="DZ673" s="447" t="e">
        <f t="shared" si="3310"/>
        <v>#VALUE!</v>
      </c>
      <c r="EA673" s="447" t="e">
        <f t="shared" si="3311"/>
        <v>#VALUE!</v>
      </c>
      <c r="EB673" s="447" t="e">
        <f t="shared" si="3312"/>
        <v>#VALUE!</v>
      </c>
      <c r="EC673" s="447" t="e">
        <f t="shared" si="3313"/>
        <v>#VALUE!</v>
      </c>
      <c r="ED673" s="447" t="e">
        <f t="shared" si="3314"/>
        <v>#VALUE!</v>
      </c>
      <c r="EE673" s="240" t="e">
        <f t="shared" si="3315"/>
        <v>#VALUE!</v>
      </c>
    </row>
    <row r="674" spans="1:135" ht="16.5">
      <c r="A674" s="51" t="s">
        <v>1472</v>
      </c>
      <c r="B674" s="216" t="s">
        <v>31</v>
      </c>
      <c r="D674" s="222" t="s">
        <v>1108</v>
      </c>
      <c r="E674" s="216" t="s">
        <v>1040</v>
      </c>
      <c r="F674" s="51" t="s">
        <v>1109</v>
      </c>
      <c r="G674" s="411" t="s">
        <v>573</v>
      </c>
      <c r="H674" s="241">
        <f>+J674</f>
        <v>3</v>
      </c>
      <c r="I674" s="252" t="s">
        <v>1823</v>
      </c>
      <c r="J674" s="523">
        <v>3</v>
      </c>
      <c r="K674" s="524">
        <v>0</v>
      </c>
      <c r="L674" s="226">
        <v>2</v>
      </c>
      <c r="M674" s="227">
        <v>0</v>
      </c>
      <c r="N674" s="239">
        <f>+L674</f>
        <v>2</v>
      </c>
      <c r="O674" s="242" t="s">
        <v>1823</v>
      </c>
      <c r="P674" s="239">
        <f>+N674</f>
        <v>2</v>
      </c>
      <c r="Q674" s="242" t="s">
        <v>1823</v>
      </c>
      <c r="R674" s="225">
        <v>3</v>
      </c>
      <c r="S674" s="227">
        <v>0</v>
      </c>
      <c r="T674" s="241">
        <f>+R674</f>
        <v>3</v>
      </c>
      <c r="U674" s="252" t="s">
        <v>1823</v>
      </c>
      <c r="V674" s="523">
        <v>2</v>
      </c>
      <c r="W674" s="524">
        <v>0</v>
      </c>
      <c r="X674" s="239">
        <f>+V674</f>
        <v>2</v>
      </c>
      <c r="Y674" s="242" t="s">
        <v>1823</v>
      </c>
      <c r="Z674" s="241">
        <f>+X674</f>
        <v>2</v>
      </c>
      <c r="AA674" s="242" t="s">
        <v>1823</v>
      </c>
      <c r="AB674" s="225">
        <v>3</v>
      </c>
      <c r="AC674" s="227">
        <v>0</v>
      </c>
      <c r="AD674" s="279">
        <v>3</v>
      </c>
      <c r="AE674" s="264">
        <v>0</v>
      </c>
      <c r="AF674" s="558">
        <f>+AD674</f>
        <v>3</v>
      </c>
      <c r="AG674" s="559" t="s">
        <v>1823</v>
      </c>
      <c r="AH674" s="225">
        <v>2</v>
      </c>
      <c r="AI674" s="264">
        <v>0</v>
      </c>
      <c r="AJ674" s="354"/>
      <c r="AK674" s="560">
        <f>+AM674</f>
        <v>5</v>
      </c>
      <c r="AL674" s="718" t="s">
        <v>1823</v>
      </c>
      <c r="AM674" s="523">
        <v>5</v>
      </c>
      <c r="AN674" s="541">
        <v>0</v>
      </c>
      <c r="AO674" s="239">
        <f t="shared" ref="AO674" si="3525">+AM674</f>
        <v>5</v>
      </c>
      <c r="AP674" s="259" t="s">
        <v>1823</v>
      </c>
      <c r="AQ674" s="239">
        <f t="shared" ref="AQ674" si="3526">+AO674</f>
        <v>5</v>
      </c>
      <c r="AR674" s="259" t="s">
        <v>1823</v>
      </c>
      <c r="AS674" s="337">
        <v>4</v>
      </c>
      <c r="AT674" s="338">
        <v>0</v>
      </c>
      <c r="AU674" s="337">
        <v>5</v>
      </c>
      <c r="AV674" s="338">
        <v>0</v>
      </c>
      <c r="AW674" s="241">
        <f t="shared" ref="AW674" si="3527">+AY674</f>
        <v>4</v>
      </c>
      <c r="AX674" s="242" t="s">
        <v>1823</v>
      </c>
      <c r="AY674" s="241">
        <f t="shared" ref="AY674" si="3528">+BA674</f>
        <v>4</v>
      </c>
      <c r="AZ674" s="242" t="s">
        <v>1823</v>
      </c>
      <c r="BA674" s="241">
        <f t="shared" ref="BA674" si="3529">+BC674</f>
        <v>4</v>
      </c>
      <c r="BB674" s="242" t="s">
        <v>1823</v>
      </c>
      <c r="BC674" s="241">
        <f t="shared" ref="BC674" si="3530">+BE674</f>
        <v>4</v>
      </c>
      <c r="BD674" s="242" t="s">
        <v>1823</v>
      </c>
      <c r="BE674" s="241">
        <f t="shared" ref="BE674" si="3531">+BG674</f>
        <v>4</v>
      </c>
      <c r="BF674" s="242" t="s">
        <v>1823</v>
      </c>
      <c r="BG674" s="241">
        <f t="shared" ref="BG674" si="3532">+BI674</f>
        <v>4</v>
      </c>
      <c r="BH674" s="242" t="s">
        <v>1823</v>
      </c>
      <c r="BI674" s="241">
        <f t="shared" ref="BI674" si="3533">+BK674</f>
        <v>4</v>
      </c>
      <c r="BJ674" s="242" t="s">
        <v>1823</v>
      </c>
      <c r="BK674" s="337">
        <v>4</v>
      </c>
      <c r="BL674" s="337">
        <v>0</v>
      </c>
      <c r="BM674" s="241">
        <v>0</v>
      </c>
      <c r="BN674" s="242" t="s">
        <v>1823</v>
      </c>
      <c r="BO674" s="356"/>
      <c r="BP674" s="324"/>
      <c r="BQ674" s="325"/>
      <c r="BR674" s="324"/>
      <c r="BS674" s="325"/>
      <c r="BT674" s="324"/>
      <c r="BU674" s="325"/>
      <c r="BV674" s="324"/>
      <c r="BW674" s="325"/>
      <c r="BX674" s="324"/>
      <c r="BY674" s="325"/>
      <c r="BZ674" s="324"/>
      <c r="CA674" s="325"/>
      <c r="CB674" s="250" t="s">
        <v>807</v>
      </c>
      <c r="CC674" s="238" t="s">
        <v>806</v>
      </c>
      <c r="CD674" s="238"/>
      <c r="CQ674" s="240">
        <f>MAX(H674:AI674)</f>
        <v>3</v>
      </c>
      <c r="CT674" s="437">
        <f>IF(I674="nd",+H674,+H674+I674)</f>
        <v>3</v>
      </c>
      <c r="CU674" s="437">
        <f>IF(K674="nd",+J674,+J674+K674)</f>
        <v>3</v>
      </c>
      <c r="CV674" s="437">
        <f>IF(M674="nd",+L674,+L674+M674)</f>
        <v>2</v>
      </c>
      <c r="CW674" s="437">
        <f>IF(O674="nd",+N674,+N674+O674)</f>
        <v>2</v>
      </c>
      <c r="CX674" s="437">
        <f>IF(Q674="nd",+P674,+P674+Q674)</f>
        <v>2</v>
      </c>
      <c r="CY674" s="437">
        <f>IF(S674="nd",+R674,+R674+S674)</f>
        <v>3</v>
      </c>
      <c r="CZ674" s="437">
        <f>IF(U674="nd",+T674,+T674+U674)</f>
        <v>3</v>
      </c>
      <c r="DA674" s="437">
        <f>IF(W674="nd",+V674,+V674+W674)</f>
        <v>2</v>
      </c>
      <c r="DB674" s="437">
        <f>IF(Y674="nd",+X674,+X674+Y674)</f>
        <v>2</v>
      </c>
      <c r="DC674" s="437">
        <f>IF(AA674="nd",+Z674,+Z674+AA674)</f>
        <v>2</v>
      </c>
      <c r="DD674" s="437">
        <f>IF(AC674="nd",+AB674,+AB674+AC674)</f>
        <v>3</v>
      </c>
      <c r="DE674" s="437">
        <f>IF(AE674="nd",+AD674,+AD674+AE674)</f>
        <v>3</v>
      </c>
      <c r="DF674" s="437">
        <f>IF(AG674="nd",+AF674,+AF674+AG674)</f>
        <v>3</v>
      </c>
      <c r="DG674" s="496">
        <f>IF(AI674="nd",+AH674,+AH674+AI674)</f>
        <v>2</v>
      </c>
      <c r="DH674" s="496">
        <f>IF(AL674="nd",+AK674,+AK674+AL674)</f>
        <v>5</v>
      </c>
      <c r="DI674" s="496">
        <f>IF(AN674="nd",+AM674,+AM674+AN674)</f>
        <v>5</v>
      </c>
      <c r="DJ674" s="496">
        <f>IF(AP674="nd",+AO674,+AO674+AP674)</f>
        <v>5</v>
      </c>
      <c r="DK674" s="437">
        <f>IF(AR674="nd",+AQ674,+AQ674+AR674)</f>
        <v>5</v>
      </c>
      <c r="DL674" s="633"/>
      <c r="DM674" s="633"/>
      <c r="DO674" s="447" t="e">
        <f>+CV674-CU674+DO666</f>
        <v>#VALUE!</v>
      </c>
      <c r="DP674" s="447" t="e">
        <f>+CW674-CV674+DP666</f>
        <v>#VALUE!</v>
      </c>
      <c r="DQ674" s="447" t="e">
        <f>+CX674-CW674+DQ666</f>
        <v>#VALUE!</v>
      </c>
      <c r="DR674" s="447" t="e">
        <f>+CY674-CX674+DR666</f>
        <v>#VALUE!</v>
      </c>
      <c r="DS674" s="447" t="e">
        <f>+CY674-CW674+DS666</f>
        <v>#VALUE!</v>
      </c>
      <c r="DT674" s="447" t="e">
        <f>+CZ674-CY674+DT666</f>
        <v>#VALUE!</v>
      </c>
      <c r="DU674" s="447" t="e">
        <f>+DA674-CZ674+DU666</f>
        <v>#VALUE!</v>
      </c>
      <c r="DV674" s="447" t="e">
        <f>+DB674-DA674+DV666</f>
        <v>#VALUE!</v>
      </c>
      <c r="DW674" s="447" t="e">
        <f>+DC674-DB674+DW666</f>
        <v>#VALUE!</v>
      </c>
      <c r="DX674" s="447" t="e">
        <f>+DD674-DB674+DX666</f>
        <v>#VALUE!</v>
      </c>
      <c r="DY674" s="447" t="e">
        <f>+DE674-DD674+DY666</f>
        <v>#VALUE!</v>
      </c>
      <c r="DZ674" s="447" t="e">
        <f>+DF674-DE674+DZ666</f>
        <v>#VALUE!</v>
      </c>
      <c r="EA674" s="447" t="e">
        <f>+DG674-DF674+EA666</f>
        <v>#VALUE!</v>
      </c>
      <c r="EB674" s="447" t="e">
        <f>+DH674-DI674+EB666</f>
        <v>#VALUE!</v>
      </c>
      <c r="EC674" s="447" t="e">
        <f>+DI674-DG674+EC666</f>
        <v>#VALUE!</v>
      </c>
      <c r="ED674" s="447" t="e">
        <f>+DJ674-DI674+ED666</f>
        <v>#VALUE!</v>
      </c>
      <c r="EE674" s="240" t="e">
        <f>+DK674-DJ674+EE666</f>
        <v>#VALUE!</v>
      </c>
    </row>
    <row r="675" spans="1:135" ht="16.5">
      <c r="A675" s="51"/>
      <c r="D675" s="222" t="s">
        <v>1108</v>
      </c>
      <c r="E675" s="216" t="s">
        <v>1040</v>
      </c>
      <c r="F675" s="51" t="s">
        <v>1109</v>
      </c>
      <c r="G675" s="411" t="s">
        <v>1665</v>
      </c>
      <c r="H675" s="239"/>
      <c r="I675" s="252"/>
      <c r="J675" s="523"/>
      <c r="K675" s="524"/>
      <c r="L675" s="226"/>
      <c r="M675" s="226"/>
      <c r="N675" s="239"/>
      <c r="O675" s="242"/>
      <c r="P675" s="239"/>
      <c r="Q675" s="242"/>
      <c r="R675" s="225"/>
      <c r="S675" s="227"/>
      <c r="T675" s="241"/>
      <c r="U675" s="252"/>
      <c r="V675" s="523"/>
      <c r="W675" s="524"/>
      <c r="X675" s="239"/>
      <c r="Y675" s="242"/>
      <c r="Z675" s="241"/>
      <c r="AA675" s="242"/>
      <c r="AB675" s="225"/>
      <c r="AC675" s="227"/>
      <c r="AD675" s="279"/>
      <c r="AE675" s="264"/>
      <c r="AF675" s="558"/>
      <c r="AG675" s="559"/>
      <c r="AH675" s="225"/>
      <c r="AI675" s="264"/>
      <c r="AJ675" s="354"/>
      <c r="AK675" s="560"/>
      <c r="AL675" s="718"/>
      <c r="AM675" s="523"/>
      <c r="AN675" s="541"/>
      <c r="AO675" s="239"/>
      <c r="AP675" s="259"/>
      <c r="AQ675" s="239"/>
      <c r="AR675" s="259"/>
      <c r="AS675" s="337"/>
      <c r="AT675" s="338"/>
      <c r="AU675" s="337"/>
      <c r="AV675" s="338"/>
      <c r="AW675" s="241">
        <f t="shared" ref="AW675" si="3534">+AY675</f>
        <v>1</v>
      </c>
      <c r="AX675" s="242" t="s">
        <v>1823</v>
      </c>
      <c r="AY675" s="241">
        <f t="shared" ref="AY675" si="3535">+BA675</f>
        <v>1</v>
      </c>
      <c r="AZ675" s="242" t="s">
        <v>1823</v>
      </c>
      <c r="BA675" s="241">
        <f t="shared" ref="BA675" si="3536">+BC675</f>
        <v>1</v>
      </c>
      <c r="BB675" s="242" t="s">
        <v>1823</v>
      </c>
      <c r="BC675" s="241">
        <f t="shared" ref="BC675" si="3537">+BE675</f>
        <v>1</v>
      </c>
      <c r="BD675" s="242" t="s">
        <v>1823</v>
      </c>
      <c r="BE675" s="241">
        <f t="shared" ref="BE675" si="3538">+BG675</f>
        <v>1</v>
      </c>
      <c r="BF675" s="242" t="s">
        <v>1823</v>
      </c>
      <c r="BG675" s="241">
        <f t="shared" ref="BG675" si="3539">+BI675</f>
        <v>1</v>
      </c>
      <c r="BH675" s="242" t="s">
        <v>1823</v>
      </c>
      <c r="BI675" s="241">
        <f t="shared" ref="BI675" si="3540">+BK675</f>
        <v>1</v>
      </c>
      <c r="BJ675" s="242" t="s">
        <v>1823</v>
      </c>
      <c r="BK675" s="337">
        <v>1</v>
      </c>
      <c r="BL675" s="337">
        <v>0</v>
      </c>
      <c r="BM675" s="241">
        <v>0</v>
      </c>
      <c r="BN675" s="242" t="s">
        <v>1823</v>
      </c>
      <c r="BO675" s="356"/>
      <c r="BP675" s="324"/>
      <c r="BQ675" s="325"/>
      <c r="BR675" s="324"/>
      <c r="BS675" s="325"/>
      <c r="BT675" s="324"/>
      <c r="BU675" s="325"/>
      <c r="BV675" s="324"/>
      <c r="BW675" s="325"/>
      <c r="BX675" s="324"/>
      <c r="BY675" s="325"/>
      <c r="BZ675" s="324"/>
      <c r="CA675" s="325"/>
      <c r="CB675" s="250"/>
      <c r="CC675" s="238"/>
      <c r="CD675" s="238"/>
      <c r="CQ675" s="240"/>
      <c r="CT675" s="437"/>
      <c r="CU675" s="437"/>
      <c r="CV675" s="437"/>
      <c r="CW675" s="437"/>
      <c r="CX675" s="437"/>
      <c r="CY675" s="437"/>
      <c r="CZ675" s="437"/>
      <c r="DA675" s="437"/>
      <c r="DB675" s="437"/>
      <c r="DC675" s="437"/>
      <c r="DD675" s="437"/>
      <c r="DE675" s="437"/>
      <c r="DF675" s="437"/>
      <c r="DG675" s="496"/>
      <c r="DH675" s="496"/>
      <c r="DI675" s="496"/>
      <c r="DJ675" s="496"/>
      <c r="DK675" s="437"/>
      <c r="DL675" s="633"/>
      <c r="DM675" s="633"/>
      <c r="DO675" s="447"/>
      <c r="DP675" s="447"/>
      <c r="DQ675" s="447"/>
      <c r="DR675" s="447"/>
      <c r="DS675" s="447"/>
      <c r="DT675" s="447"/>
      <c r="DU675" s="447"/>
      <c r="DV675" s="447"/>
      <c r="DW675" s="447"/>
      <c r="DX675" s="447"/>
      <c r="DY675" s="447"/>
      <c r="DZ675" s="447"/>
      <c r="EA675" s="447"/>
      <c r="EB675" s="447"/>
      <c r="EC675" s="447"/>
      <c r="ED675" s="447"/>
      <c r="EE675" s="240"/>
    </row>
    <row r="676" spans="1:135" ht="16.5">
      <c r="A676" s="216" t="s">
        <v>1227</v>
      </c>
      <c r="B676" s="216" t="s">
        <v>31</v>
      </c>
      <c r="D676" s="222" t="s">
        <v>1108</v>
      </c>
      <c r="E676" s="216" t="s">
        <v>1040</v>
      </c>
      <c r="F676" s="216" t="s">
        <v>1109</v>
      </c>
      <c r="G676" s="411" t="s">
        <v>574</v>
      </c>
      <c r="H676" s="239">
        <v>0</v>
      </c>
      <c r="I676" s="252" t="s">
        <v>1823</v>
      </c>
      <c r="J676" s="523">
        <v>0</v>
      </c>
      <c r="K676" s="524">
        <v>0</v>
      </c>
      <c r="L676" s="226">
        <v>0</v>
      </c>
      <c r="M676" s="226">
        <v>0</v>
      </c>
      <c r="N676" s="225">
        <v>0</v>
      </c>
      <c r="O676" s="227">
        <v>0</v>
      </c>
      <c r="P676" s="239">
        <f>+N676</f>
        <v>0</v>
      </c>
      <c r="Q676" s="242" t="s">
        <v>1823</v>
      </c>
      <c r="R676" s="225">
        <v>0</v>
      </c>
      <c r="S676" s="227">
        <v>0</v>
      </c>
      <c r="T676" s="241">
        <f>+R676</f>
        <v>0</v>
      </c>
      <c r="U676" s="252" t="s">
        <v>1823</v>
      </c>
      <c r="V676" s="523">
        <v>1</v>
      </c>
      <c r="W676" s="524">
        <v>0</v>
      </c>
      <c r="X676" s="239">
        <f>+Z676</f>
        <v>0</v>
      </c>
      <c r="Y676" s="242" t="s">
        <v>1823</v>
      </c>
      <c r="Z676" s="241">
        <f>+AB676</f>
        <v>0</v>
      </c>
      <c r="AA676" s="242" t="s">
        <v>1823</v>
      </c>
      <c r="AB676" s="225">
        <v>0</v>
      </c>
      <c r="AC676" s="264">
        <v>0</v>
      </c>
      <c r="AD676" s="285">
        <v>0</v>
      </c>
      <c r="AE676" s="264">
        <v>0</v>
      </c>
      <c r="AF676" s="239">
        <f>+AD676</f>
        <v>0</v>
      </c>
      <c r="AG676" s="242" t="s">
        <v>1823</v>
      </c>
      <c r="AH676" s="225">
        <v>2</v>
      </c>
      <c r="AI676" s="264">
        <v>0</v>
      </c>
      <c r="AJ676" s="354"/>
      <c r="AK676" s="1010">
        <f>+AH676</f>
        <v>2</v>
      </c>
      <c r="AL676" s="252" t="s">
        <v>1823</v>
      </c>
      <c r="AM676" s="523">
        <v>2</v>
      </c>
      <c r="AN676" s="541">
        <v>0</v>
      </c>
      <c r="AO676" s="239">
        <f>+AM676</f>
        <v>2</v>
      </c>
      <c r="AP676" s="259" t="s">
        <v>1823</v>
      </c>
      <c r="AQ676" s="239">
        <f>+AO676</f>
        <v>2</v>
      </c>
      <c r="AR676" s="259" t="s">
        <v>1823</v>
      </c>
      <c r="AS676" s="337">
        <v>4</v>
      </c>
      <c r="AT676" s="338">
        <v>0</v>
      </c>
      <c r="AU676" s="337">
        <v>0</v>
      </c>
      <c r="AV676" s="338">
        <v>0</v>
      </c>
      <c r="AW676" s="241">
        <f t="shared" ref="AW676" si="3541">+AY676</f>
        <v>2</v>
      </c>
      <c r="AX676" s="242" t="s">
        <v>1823</v>
      </c>
      <c r="AY676" s="241">
        <f t="shared" ref="AY676" si="3542">+BA676</f>
        <v>2</v>
      </c>
      <c r="AZ676" s="242" t="s">
        <v>1823</v>
      </c>
      <c r="BA676" s="241">
        <f t="shared" ref="BA676" si="3543">+BC676</f>
        <v>2</v>
      </c>
      <c r="BB676" s="242" t="s">
        <v>1823</v>
      </c>
      <c r="BC676" s="241">
        <f t="shared" ref="BC676" si="3544">+BE676</f>
        <v>2</v>
      </c>
      <c r="BD676" s="242" t="s">
        <v>1823</v>
      </c>
      <c r="BE676" s="241">
        <f t="shared" ref="BE676" si="3545">+BG676</f>
        <v>2</v>
      </c>
      <c r="BF676" s="242" t="s">
        <v>1823</v>
      </c>
      <c r="BG676" s="241">
        <f t="shared" ref="BG676" si="3546">+BI676</f>
        <v>2</v>
      </c>
      <c r="BH676" s="242" t="s">
        <v>1823</v>
      </c>
      <c r="BI676" s="241">
        <f t="shared" ref="BI676" si="3547">+BK676</f>
        <v>2</v>
      </c>
      <c r="BJ676" s="242" t="s">
        <v>1823</v>
      </c>
      <c r="BK676" s="337">
        <v>2</v>
      </c>
      <c r="BL676" s="337">
        <v>0</v>
      </c>
      <c r="BM676" s="241">
        <v>0</v>
      </c>
      <c r="BN676" s="242" t="s">
        <v>1823</v>
      </c>
      <c r="BO676" s="356"/>
      <c r="BP676" s="324"/>
      <c r="BQ676" s="325"/>
      <c r="BR676" s="324"/>
      <c r="BS676" s="325"/>
      <c r="BT676" s="324"/>
      <c r="BU676" s="325"/>
      <c r="BV676" s="324"/>
      <c r="BW676" s="325"/>
      <c r="BX676" s="324"/>
      <c r="BY676" s="325"/>
      <c r="BZ676" s="324"/>
      <c r="CA676" s="325"/>
      <c r="CB676" s="250" t="s">
        <v>263</v>
      </c>
      <c r="CC676" s="238" t="s">
        <v>806</v>
      </c>
      <c r="CD676" s="238"/>
      <c r="CQ676" s="240">
        <f>MAX(H676:AI676)</f>
        <v>2</v>
      </c>
      <c r="CT676" s="437">
        <f t="shared" ref="CT676:CT686" si="3548">IF(I676="nd",+H676,+H676+I676)</f>
        <v>0</v>
      </c>
      <c r="CU676" s="437">
        <f t="shared" ref="CU676:CU711" si="3549">IF(K676="nd",+J676,+J676+K676)</f>
        <v>0</v>
      </c>
      <c r="CV676" s="437">
        <f t="shared" ref="CV676:CV707" si="3550">IF(M676="nd",+L676,+L676+M676)</f>
        <v>0</v>
      </c>
      <c r="CW676" s="437">
        <f t="shared" ref="CW676:CW707" si="3551">IF(O676="nd",+N676,+N676+O676)</f>
        <v>0</v>
      </c>
      <c r="CX676" s="437">
        <f t="shared" ref="CX676:CX707" si="3552">IF(Q676="nd",+P676,+P676+Q676)</f>
        <v>0</v>
      </c>
      <c r="CY676" s="437">
        <f t="shared" ref="CY676:CY707" si="3553">IF(S676="nd",+R676,+R676+S676)</f>
        <v>0</v>
      </c>
      <c r="CZ676" s="437">
        <f t="shared" ref="CZ676:CZ707" si="3554">IF(U676="nd",+T676,+T676+U676)</f>
        <v>0</v>
      </c>
      <c r="DA676" s="437">
        <f t="shared" ref="DA676:DA707" si="3555">IF(W676="nd",+V676,+V676+W676)</f>
        <v>1</v>
      </c>
      <c r="DB676" s="437">
        <f t="shared" ref="DB676:DB707" si="3556">IF(Y676="nd",+X676,+X676+Y676)</f>
        <v>0</v>
      </c>
      <c r="DC676" s="437">
        <f t="shared" ref="DC676:DC683" si="3557">IF(AA676="nd",+Z676,+Z676+AA676)</f>
        <v>0</v>
      </c>
      <c r="DD676" s="437">
        <f t="shared" ref="DD676:DD711" si="3558">IF(AC676="nd",+AB676,+AB676+AC676)</f>
        <v>0</v>
      </c>
      <c r="DE676" s="437">
        <f t="shared" ref="DE676:DE707" si="3559">IF(AE676="nd",+AD676,+AD676+AE676)</f>
        <v>0</v>
      </c>
      <c r="DF676" s="437">
        <f t="shared" ref="DF676:DF683" si="3560">IF(AG676="nd",+AF676,+AF676+AG676)</f>
        <v>0</v>
      </c>
      <c r="DG676" s="496">
        <f t="shared" ref="DG676:DG701" si="3561">IF(AI676="nd",+AH676,+AH676+AI676)</f>
        <v>2</v>
      </c>
      <c r="DH676" s="496">
        <f t="shared" ref="DH676:DH707" si="3562">IF(AL676="nd",+AK676,+AK676+AL676)</f>
        <v>2</v>
      </c>
      <c r="DI676" s="496">
        <f t="shared" ref="DI676:DI707" si="3563">IF(AN676="nd",+AM676,+AM676+AN676)</f>
        <v>2</v>
      </c>
      <c r="DJ676" s="496">
        <f t="shared" ref="DJ676:DJ707" si="3564">IF(AP676="nd",+AO676,+AO676+AP676)</f>
        <v>2</v>
      </c>
      <c r="DK676" s="437">
        <f t="shared" ref="DK676:DK707" si="3565">IF(AR676="nd",+AQ676,+AQ676+AR676)</f>
        <v>2</v>
      </c>
      <c r="DL676" s="633"/>
      <c r="DM676" s="633"/>
      <c r="DO676" s="447" t="e">
        <f>+CV676-CU676+DO674</f>
        <v>#VALUE!</v>
      </c>
      <c r="DP676" s="447" t="e">
        <f>+CW676-CV676+DP674</f>
        <v>#VALUE!</v>
      </c>
      <c r="DQ676" s="447" t="e">
        <f>+CX676-CW676+DQ674</f>
        <v>#VALUE!</v>
      </c>
      <c r="DR676" s="447" t="e">
        <f>+CY676-CX676+DR674</f>
        <v>#VALUE!</v>
      </c>
      <c r="DS676" s="447" t="e">
        <f>+CY676-CW676+DS674</f>
        <v>#VALUE!</v>
      </c>
      <c r="DT676" s="447" t="e">
        <f>+CZ676-CY676+DT674</f>
        <v>#VALUE!</v>
      </c>
      <c r="DU676" s="447" t="e">
        <f>+DA676-CZ676+DU674</f>
        <v>#VALUE!</v>
      </c>
      <c r="DV676" s="447" t="e">
        <f>+DB676-DA676+DV674</f>
        <v>#VALUE!</v>
      </c>
      <c r="DW676" s="447" t="e">
        <f>+DC676-DB676+DW674</f>
        <v>#VALUE!</v>
      </c>
      <c r="DX676" s="447" t="e">
        <f>+DD676-DB676+DX674</f>
        <v>#VALUE!</v>
      </c>
      <c r="DY676" s="447" t="e">
        <f>+DE676-DD676+DY674</f>
        <v>#VALUE!</v>
      </c>
      <c r="DZ676" s="447" t="e">
        <f>+DF676-DE676+DZ674</f>
        <v>#VALUE!</v>
      </c>
      <c r="EA676" s="447" t="e">
        <f>+DG676-DF676+EA674</f>
        <v>#VALUE!</v>
      </c>
      <c r="EB676" s="447" t="e">
        <f>+DH676-DI676+EB674</f>
        <v>#VALUE!</v>
      </c>
      <c r="EC676" s="447" t="e">
        <f>+DI676-DG676+EC674</f>
        <v>#VALUE!</v>
      </c>
      <c r="ED676" s="447" t="e">
        <f>+DJ676-DI676+ED674</f>
        <v>#VALUE!</v>
      </c>
      <c r="EE676" s="240" t="e">
        <f>+DK676-DJ676+EE674</f>
        <v>#VALUE!</v>
      </c>
    </row>
    <row r="677" spans="1:135">
      <c r="A677" s="51" t="s">
        <v>1496</v>
      </c>
      <c r="C677" s="51" t="s">
        <v>1496</v>
      </c>
      <c r="D677" s="426" t="s">
        <v>1108</v>
      </c>
      <c r="E677" s="51" t="s">
        <v>1043</v>
      </c>
      <c r="F677" s="426" t="s">
        <v>1109</v>
      </c>
      <c r="G677" s="622" t="s">
        <v>1494</v>
      </c>
      <c r="H677" s="617">
        <v>42</v>
      </c>
      <c r="I677" s="618">
        <v>23</v>
      </c>
      <c r="J677" s="800">
        <v>22</v>
      </c>
      <c r="K677" s="838">
        <v>8</v>
      </c>
      <c r="L677" s="800">
        <v>54</v>
      </c>
      <c r="M677" s="838">
        <v>12</v>
      </c>
      <c r="N677" s="617">
        <v>54</v>
      </c>
      <c r="O677" s="618">
        <v>10</v>
      </c>
      <c r="P677" s="617">
        <v>51</v>
      </c>
      <c r="Q677" s="618">
        <v>12</v>
      </c>
      <c r="R677" s="800">
        <v>48</v>
      </c>
      <c r="S677" s="838">
        <v>34</v>
      </c>
      <c r="T677" s="617">
        <v>37</v>
      </c>
      <c r="U677" s="619">
        <v>37</v>
      </c>
      <c r="V677" s="802">
        <v>28</v>
      </c>
      <c r="W677" s="809"/>
      <c r="X677" s="619">
        <v>72</v>
      </c>
      <c r="Y677" s="618">
        <v>40</v>
      </c>
      <c r="Z677" s="617">
        <v>50</v>
      </c>
      <c r="AA677" s="618">
        <v>46</v>
      </c>
      <c r="AB677" s="617">
        <v>40</v>
      </c>
      <c r="AC677" s="618">
        <v>46</v>
      </c>
      <c r="AD677" s="800">
        <v>55</v>
      </c>
      <c r="AE677" s="838">
        <v>30</v>
      </c>
      <c r="AF677" s="807"/>
      <c r="AG677" s="618">
        <v>19</v>
      </c>
      <c r="AH677" s="800">
        <v>27</v>
      </c>
      <c r="AI677" s="838">
        <v>22</v>
      </c>
      <c r="AK677" s="807"/>
      <c r="AL677" s="840">
        <v>26</v>
      </c>
      <c r="AM677" s="859"/>
      <c r="AN677" s="801">
        <v>43</v>
      </c>
      <c r="AO677" s="867"/>
      <c r="AP677" s="840">
        <v>32</v>
      </c>
      <c r="AQ677" s="867"/>
      <c r="AR677" s="840">
        <v>32</v>
      </c>
      <c r="AS677" s="619">
        <v>31</v>
      </c>
      <c r="AT677" s="618">
        <v>12</v>
      </c>
      <c r="AU677" s="866">
        <v>40</v>
      </c>
      <c r="AV677" s="843">
        <v>15</v>
      </c>
      <c r="AW677" s="479">
        <v>66</v>
      </c>
      <c r="AX677" s="445">
        <v>47</v>
      </c>
      <c r="AY677" s="479">
        <v>64</v>
      </c>
      <c r="AZ677" s="445">
        <v>47</v>
      </c>
      <c r="BA677" s="479">
        <v>64</v>
      </c>
      <c r="BB677" s="445">
        <v>47</v>
      </c>
      <c r="BC677" s="479">
        <v>64</v>
      </c>
      <c r="BD677" s="445">
        <v>43</v>
      </c>
      <c r="BE677" s="479">
        <v>64</v>
      </c>
      <c r="BF677" s="445">
        <v>43</v>
      </c>
      <c r="BG677" s="479">
        <v>64</v>
      </c>
      <c r="BH677" s="445">
        <v>43</v>
      </c>
      <c r="BI677" s="479">
        <v>64</v>
      </c>
      <c r="BJ677" s="445">
        <v>43</v>
      </c>
      <c r="BK677" s="479">
        <v>63</v>
      </c>
      <c r="BL677" s="445">
        <v>43</v>
      </c>
      <c r="BM677" s="479">
        <v>113</v>
      </c>
      <c r="BN677" s="445">
        <v>54</v>
      </c>
      <c r="CM677" s="405"/>
      <c r="CT677" s="437">
        <f t="shared" si="3548"/>
        <v>65</v>
      </c>
      <c r="CU677" s="437">
        <f t="shared" si="3549"/>
        <v>30</v>
      </c>
      <c r="CV677" s="438">
        <f t="shared" si="3550"/>
        <v>66</v>
      </c>
      <c r="CW677" s="437">
        <f t="shared" si="3551"/>
        <v>64</v>
      </c>
      <c r="CX677" s="437">
        <f t="shared" si="3552"/>
        <v>63</v>
      </c>
      <c r="CY677" s="437">
        <f t="shared" si="3553"/>
        <v>82</v>
      </c>
      <c r="CZ677" s="437">
        <f t="shared" si="3554"/>
        <v>74</v>
      </c>
      <c r="DA677" s="438">
        <f t="shared" si="3555"/>
        <v>28</v>
      </c>
      <c r="DB677" s="437">
        <f t="shared" si="3556"/>
        <v>112</v>
      </c>
      <c r="DC677" s="437">
        <f t="shared" si="3557"/>
        <v>96</v>
      </c>
      <c r="DD677" s="437">
        <f t="shared" si="3558"/>
        <v>86</v>
      </c>
      <c r="DE677" s="437">
        <f t="shared" si="3559"/>
        <v>85</v>
      </c>
      <c r="DF677" s="437">
        <f t="shared" si="3560"/>
        <v>19</v>
      </c>
      <c r="DG677" s="496">
        <f t="shared" si="3561"/>
        <v>49</v>
      </c>
      <c r="DH677" s="496">
        <f t="shared" si="3562"/>
        <v>26</v>
      </c>
      <c r="DI677" s="496">
        <f t="shared" si="3563"/>
        <v>43</v>
      </c>
      <c r="DJ677" s="496">
        <f t="shared" si="3564"/>
        <v>32</v>
      </c>
      <c r="DK677" s="437">
        <f t="shared" si="3565"/>
        <v>32</v>
      </c>
      <c r="DL677" s="633"/>
      <c r="DM677" s="633"/>
      <c r="DN677" s="51" t="s">
        <v>1499</v>
      </c>
      <c r="DO677" s="447" t="e">
        <f t="shared" si="3299"/>
        <v>#VALUE!</v>
      </c>
      <c r="DP677" s="447" t="e">
        <f t="shared" si="3300"/>
        <v>#VALUE!</v>
      </c>
      <c r="DQ677" s="447" t="e">
        <f t="shared" si="3301"/>
        <v>#VALUE!</v>
      </c>
      <c r="DR677" s="447" t="e">
        <f t="shared" si="3302"/>
        <v>#VALUE!</v>
      </c>
      <c r="DS677" s="447" t="e">
        <f t="shared" si="3303"/>
        <v>#VALUE!</v>
      </c>
      <c r="DT677" s="447" t="e">
        <f t="shared" si="3304"/>
        <v>#VALUE!</v>
      </c>
      <c r="DU677" s="447" t="e">
        <f t="shared" si="3305"/>
        <v>#VALUE!</v>
      </c>
      <c r="DV677" s="447" t="e">
        <f t="shared" si="3306"/>
        <v>#VALUE!</v>
      </c>
      <c r="DW677" s="447" t="e">
        <f t="shared" si="3307"/>
        <v>#VALUE!</v>
      </c>
      <c r="DX677" s="447" t="e">
        <f t="shared" si="3308"/>
        <v>#VALUE!</v>
      </c>
      <c r="DY677" s="447" t="e">
        <f t="shared" si="3309"/>
        <v>#VALUE!</v>
      </c>
      <c r="DZ677" s="447" t="e">
        <f t="shared" si="3310"/>
        <v>#VALUE!</v>
      </c>
      <c r="EA677" s="447" t="e">
        <f t="shared" si="3311"/>
        <v>#VALUE!</v>
      </c>
      <c r="EB677" s="447" t="e">
        <f t="shared" si="3312"/>
        <v>#VALUE!</v>
      </c>
      <c r="EC677" s="447" t="e">
        <f t="shared" si="3313"/>
        <v>#VALUE!</v>
      </c>
      <c r="ED677" s="447" t="e">
        <f t="shared" si="3314"/>
        <v>#VALUE!</v>
      </c>
      <c r="EE677" s="240" t="e">
        <f t="shared" si="3315"/>
        <v>#VALUE!</v>
      </c>
    </row>
    <row r="678" spans="1:135" ht="16.5">
      <c r="A678" s="51" t="s">
        <v>1472</v>
      </c>
      <c r="B678" s="216" t="s">
        <v>31</v>
      </c>
      <c r="D678" s="222" t="s">
        <v>420</v>
      </c>
      <c r="E678" s="216" t="s">
        <v>1040</v>
      </c>
      <c r="F678" s="216" t="s">
        <v>1109</v>
      </c>
      <c r="G678" s="411" t="s">
        <v>173</v>
      </c>
      <c r="H678" s="833">
        <v>1</v>
      </c>
      <c r="I678" s="834">
        <v>2</v>
      </c>
      <c r="J678" s="833">
        <v>0</v>
      </c>
      <c r="K678" s="834">
        <v>5</v>
      </c>
      <c r="L678" s="833">
        <v>2</v>
      </c>
      <c r="M678" s="834">
        <v>2</v>
      </c>
      <c r="N678" s="792">
        <f>+L678</f>
        <v>2</v>
      </c>
      <c r="O678" s="793">
        <f>+M678</f>
        <v>2</v>
      </c>
      <c r="P678" s="792">
        <f>+N678</f>
        <v>2</v>
      </c>
      <c r="Q678" s="793">
        <f>+O678</f>
        <v>2</v>
      </c>
      <c r="R678" s="173">
        <v>0</v>
      </c>
      <c r="S678" s="835">
        <v>0</v>
      </c>
      <c r="T678" s="58">
        <f t="shared" ref="T678" si="3566">+V678</f>
        <v>0</v>
      </c>
      <c r="U678" s="101" t="s">
        <v>1823</v>
      </c>
      <c r="V678" s="862">
        <v>0</v>
      </c>
      <c r="W678" s="863">
        <v>0</v>
      </c>
      <c r="X678" s="101">
        <f t="shared" ref="X678" si="3567">+Z678</f>
        <v>0</v>
      </c>
      <c r="Y678" s="505" t="s">
        <v>1823</v>
      </c>
      <c r="Z678" s="58">
        <f t="shared" ref="Z678" si="3568">+AB678</f>
        <v>0</v>
      </c>
      <c r="AA678" s="505" t="s">
        <v>1823</v>
      </c>
      <c r="AB678" s="58">
        <v>0</v>
      </c>
      <c r="AC678" s="505">
        <v>0</v>
      </c>
      <c r="AD678" s="263">
        <v>0</v>
      </c>
      <c r="AE678" s="264">
        <v>0</v>
      </c>
      <c r="AF678" s="364">
        <f t="shared" ref="AF678" si="3569">+AH678</f>
        <v>0</v>
      </c>
      <c r="AG678" s="242" t="s">
        <v>1823</v>
      </c>
      <c r="AH678" s="225">
        <v>0</v>
      </c>
      <c r="AI678" s="227">
        <v>0</v>
      </c>
      <c r="AJ678" s="354"/>
      <c r="AK678" s="270"/>
      <c r="AL678" s="252" t="s">
        <v>1823</v>
      </c>
      <c r="AM678" s="523">
        <v>0</v>
      </c>
      <c r="AN678" s="541">
        <v>0</v>
      </c>
      <c r="AO678" s="239">
        <v>0</v>
      </c>
      <c r="AP678" s="259" t="s">
        <v>1823</v>
      </c>
      <c r="AQ678" s="239">
        <v>0</v>
      </c>
      <c r="AR678" s="259" t="s">
        <v>1823</v>
      </c>
      <c r="AS678" s="239">
        <v>0</v>
      </c>
      <c r="AT678" s="259" t="s">
        <v>1823</v>
      </c>
      <c r="AU678" s="239">
        <v>0</v>
      </c>
      <c r="AV678" s="259" t="s">
        <v>1823</v>
      </c>
      <c r="AW678" s="337">
        <v>0</v>
      </c>
      <c r="AX678" s="337">
        <v>0</v>
      </c>
      <c r="AY678" s="241">
        <v>0</v>
      </c>
      <c r="AZ678" s="242" t="s">
        <v>1823</v>
      </c>
      <c r="BA678" s="241">
        <v>0</v>
      </c>
      <c r="BB678" s="242" t="s">
        <v>1823</v>
      </c>
      <c r="BC678" s="241">
        <v>0</v>
      </c>
      <c r="BD678" s="242" t="s">
        <v>1823</v>
      </c>
      <c r="BE678" s="241">
        <v>0</v>
      </c>
      <c r="BF678" s="242" t="s">
        <v>1823</v>
      </c>
      <c r="BG678" s="337">
        <v>0</v>
      </c>
      <c r="BH678" s="337">
        <v>0</v>
      </c>
      <c r="BI678" s="241">
        <v>0</v>
      </c>
      <c r="BJ678" s="242" t="s">
        <v>1823</v>
      </c>
      <c r="BK678" s="241">
        <v>0</v>
      </c>
      <c r="BL678" s="242" t="s">
        <v>1823</v>
      </c>
      <c r="BM678" s="241">
        <v>0</v>
      </c>
      <c r="BN678" s="242" t="s">
        <v>1823</v>
      </c>
      <c r="BO678" s="356"/>
      <c r="BP678" s="324"/>
      <c r="BQ678" s="325"/>
      <c r="BR678" s="324"/>
      <c r="BS678" s="325"/>
      <c r="BT678" s="324"/>
      <c r="BU678" s="325"/>
      <c r="BV678" s="324"/>
      <c r="BW678" s="325"/>
      <c r="BX678" s="324"/>
      <c r="BY678" s="325"/>
      <c r="BZ678" s="324"/>
      <c r="CA678" s="325"/>
      <c r="CB678" s="250" t="s">
        <v>263</v>
      </c>
      <c r="CC678" s="238" t="s">
        <v>808</v>
      </c>
      <c r="CD678" s="238"/>
      <c r="CQ678" s="240">
        <f>MAX(H678:AI678)</f>
        <v>5</v>
      </c>
      <c r="CT678" s="437">
        <f t="shared" si="3548"/>
        <v>3</v>
      </c>
      <c r="CU678" s="437">
        <f t="shared" si="3549"/>
        <v>5</v>
      </c>
      <c r="CV678" s="437">
        <f t="shared" si="3550"/>
        <v>4</v>
      </c>
      <c r="CW678" s="437">
        <f t="shared" si="3551"/>
        <v>4</v>
      </c>
      <c r="CX678" s="437">
        <f t="shared" si="3552"/>
        <v>4</v>
      </c>
      <c r="CY678" s="437">
        <f t="shared" si="3553"/>
        <v>0</v>
      </c>
      <c r="CZ678" s="437">
        <f t="shared" si="3554"/>
        <v>0</v>
      </c>
      <c r="DA678" s="437">
        <f t="shared" si="3555"/>
        <v>0</v>
      </c>
      <c r="DB678" s="437">
        <f t="shared" si="3556"/>
        <v>0</v>
      </c>
      <c r="DC678" s="437">
        <f t="shared" si="3557"/>
        <v>0</v>
      </c>
      <c r="DD678" s="437">
        <f t="shared" si="3558"/>
        <v>0</v>
      </c>
      <c r="DE678" s="437">
        <f t="shared" si="3559"/>
        <v>0</v>
      </c>
      <c r="DF678" s="437">
        <f t="shared" si="3560"/>
        <v>0</v>
      </c>
      <c r="DG678" s="496">
        <f t="shared" si="3561"/>
        <v>0</v>
      </c>
      <c r="DH678" s="496">
        <f t="shared" si="3562"/>
        <v>0</v>
      </c>
      <c r="DI678" s="496">
        <f t="shared" si="3563"/>
        <v>0</v>
      </c>
      <c r="DJ678" s="496">
        <f t="shared" si="3564"/>
        <v>0</v>
      </c>
      <c r="DK678" s="437">
        <f t="shared" si="3565"/>
        <v>0</v>
      </c>
      <c r="DL678" s="633"/>
      <c r="DM678" s="633"/>
      <c r="DO678" s="447" t="e">
        <f t="shared" si="3299"/>
        <v>#VALUE!</v>
      </c>
      <c r="DP678" s="447" t="e">
        <f t="shared" si="3300"/>
        <v>#VALUE!</v>
      </c>
      <c r="DQ678" s="447" t="e">
        <f t="shared" si="3301"/>
        <v>#VALUE!</v>
      </c>
      <c r="DR678" s="447" t="e">
        <f t="shared" si="3302"/>
        <v>#VALUE!</v>
      </c>
      <c r="DS678" s="447" t="e">
        <f t="shared" si="3303"/>
        <v>#VALUE!</v>
      </c>
      <c r="DT678" s="447" t="e">
        <f t="shared" si="3304"/>
        <v>#VALUE!</v>
      </c>
      <c r="DU678" s="447" t="e">
        <f t="shared" si="3305"/>
        <v>#VALUE!</v>
      </c>
      <c r="DV678" s="447" t="e">
        <f t="shared" si="3306"/>
        <v>#VALUE!</v>
      </c>
      <c r="DW678" s="447" t="e">
        <f t="shared" si="3307"/>
        <v>#VALUE!</v>
      </c>
      <c r="DX678" s="447" t="e">
        <f t="shared" si="3308"/>
        <v>#VALUE!</v>
      </c>
      <c r="DY678" s="447" t="e">
        <f t="shared" si="3309"/>
        <v>#VALUE!</v>
      </c>
      <c r="DZ678" s="447" t="e">
        <f t="shared" si="3310"/>
        <v>#VALUE!</v>
      </c>
      <c r="EA678" s="447" t="e">
        <f t="shared" si="3311"/>
        <v>#VALUE!</v>
      </c>
      <c r="EB678" s="447" t="e">
        <f t="shared" si="3312"/>
        <v>#VALUE!</v>
      </c>
      <c r="EC678" s="447" t="e">
        <f t="shared" si="3313"/>
        <v>#VALUE!</v>
      </c>
      <c r="ED678" s="447" t="e">
        <f t="shared" si="3314"/>
        <v>#VALUE!</v>
      </c>
      <c r="EE678" s="240" t="e">
        <f t="shared" si="3315"/>
        <v>#VALUE!</v>
      </c>
    </row>
    <row r="679" spans="1:135" ht="16.5">
      <c r="A679" s="51" t="s">
        <v>1227</v>
      </c>
      <c r="B679" s="216" t="s">
        <v>31</v>
      </c>
      <c r="D679" s="222" t="s">
        <v>420</v>
      </c>
      <c r="E679" s="216" t="s">
        <v>1042</v>
      </c>
      <c r="F679" s="216" t="s">
        <v>1109</v>
      </c>
      <c r="G679" s="411" t="s">
        <v>172</v>
      </c>
      <c r="H679" s="173">
        <v>0</v>
      </c>
      <c r="I679" s="835">
        <v>0</v>
      </c>
      <c r="J679" s="173">
        <v>2</v>
      </c>
      <c r="K679" s="835">
        <v>0</v>
      </c>
      <c r="L679" s="173">
        <v>0</v>
      </c>
      <c r="M679" s="835">
        <v>0</v>
      </c>
      <c r="N679" s="58">
        <f t="shared" ref="N679:N680" si="3570">+L679</f>
        <v>0</v>
      </c>
      <c r="O679" s="505" t="s">
        <v>1823</v>
      </c>
      <c r="P679" s="58">
        <f t="shared" ref="P679:P680" si="3571">+N679</f>
        <v>0</v>
      </c>
      <c r="Q679" s="505" t="s">
        <v>1823</v>
      </c>
      <c r="R679" s="173">
        <v>0</v>
      </c>
      <c r="S679" s="835">
        <v>0</v>
      </c>
      <c r="T679" s="58">
        <f t="shared" ref="T679" si="3572">+V679</f>
        <v>0</v>
      </c>
      <c r="U679" s="101" t="s">
        <v>1823</v>
      </c>
      <c r="V679" s="862">
        <v>0</v>
      </c>
      <c r="W679" s="863">
        <v>0</v>
      </c>
      <c r="X679" s="861">
        <v>0</v>
      </c>
      <c r="Y679" s="835">
        <v>0</v>
      </c>
      <c r="Z679" s="58">
        <f t="shared" ref="Z679" si="3573">+AB679</f>
        <v>0</v>
      </c>
      <c r="AA679" s="505" t="s">
        <v>1823</v>
      </c>
      <c r="AB679" s="58">
        <v>0</v>
      </c>
      <c r="AC679" s="505">
        <v>0</v>
      </c>
      <c r="AD679" s="263">
        <v>0</v>
      </c>
      <c r="AE679" s="264">
        <v>0</v>
      </c>
      <c r="AF679" s="364">
        <f t="shared" ref="AF679" si="3574">+AH679</f>
        <v>0</v>
      </c>
      <c r="AG679" s="242" t="s">
        <v>1823</v>
      </c>
      <c r="AH679" s="263">
        <v>0</v>
      </c>
      <c r="AI679" s="264">
        <v>0</v>
      </c>
      <c r="AJ679" s="354"/>
      <c r="AK679" s="270"/>
      <c r="AL679" s="252" t="s">
        <v>1823</v>
      </c>
      <c r="AM679" s="523">
        <v>0</v>
      </c>
      <c r="AN679" s="541">
        <v>0</v>
      </c>
      <c r="AO679" s="239">
        <v>0</v>
      </c>
      <c r="AP679" s="259" t="s">
        <v>1823</v>
      </c>
      <c r="AQ679" s="239">
        <v>0</v>
      </c>
      <c r="AR679" s="259" t="s">
        <v>1823</v>
      </c>
      <c r="AS679" s="239">
        <v>0</v>
      </c>
      <c r="AT679" s="259" t="s">
        <v>1823</v>
      </c>
      <c r="AU679" s="239">
        <v>0</v>
      </c>
      <c r="AV679" s="259" t="s">
        <v>1823</v>
      </c>
      <c r="AW679" s="337">
        <v>0</v>
      </c>
      <c r="AX679" s="337">
        <v>0</v>
      </c>
      <c r="AY679" s="241">
        <v>0</v>
      </c>
      <c r="AZ679" s="242" t="s">
        <v>1823</v>
      </c>
      <c r="BA679" s="241">
        <v>0</v>
      </c>
      <c r="BB679" s="242" t="s">
        <v>1823</v>
      </c>
      <c r="BC679" s="241">
        <v>0</v>
      </c>
      <c r="BD679" s="242" t="s">
        <v>1823</v>
      </c>
      <c r="BE679" s="241">
        <v>0</v>
      </c>
      <c r="BF679" s="242" t="s">
        <v>1823</v>
      </c>
      <c r="BG679" s="337">
        <v>0</v>
      </c>
      <c r="BH679" s="337">
        <v>0</v>
      </c>
      <c r="BI679" s="241">
        <v>0</v>
      </c>
      <c r="BJ679" s="242" t="s">
        <v>1823</v>
      </c>
      <c r="BK679" s="241">
        <v>0</v>
      </c>
      <c r="BL679" s="242" t="s">
        <v>1823</v>
      </c>
      <c r="BM679" s="241">
        <v>0</v>
      </c>
      <c r="BN679" s="242" t="s">
        <v>1823</v>
      </c>
      <c r="BO679" s="356"/>
      <c r="BP679" s="324"/>
      <c r="BQ679" s="325"/>
      <c r="BR679" s="324"/>
      <c r="BS679" s="325"/>
      <c r="BT679" s="324"/>
      <c r="BU679" s="325"/>
      <c r="BV679" s="324"/>
      <c r="BW679" s="325"/>
      <c r="BX679" s="324"/>
      <c r="BY679" s="325"/>
      <c r="BZ679" s="324"/>
      <c r="CA679" s="325"/>
      <c r="CB679" s="236" t="s">
        <v>712</v>
      </c>
      <c r="CC679" s="261" t="s">
        <v>812</v>
      </c>
      <c r="CT679" s="437">
        <f t="shared" si="3548"/>
        <v>0</v>
      </c>
      <c r="CU679" s="437">
        <f t="shared" si="3549"/>
        <v>2</v>
      </c>
      <c r="CV679" s="437">
        <f t="shared" si="3550"/>
        <v>0</v>
      </c>
      <c r="CW679" s="437">
        <f t="shared" si="3551"/>
        <v>0</v>
      </c>
      <c r="CX679" s="437">
        <f t="shared" si="3552"/>
        <v>0</v>
      </c>
      <c r="CY679" s="437">
        <f t="shared" si="3553"/>
        <v>0</v>
      </c>
      <c r="CZ679" s="437">
        <f t="shared" si="3554"/>
        <v>0</v>
      </c>
      <c r="DA679" s="437">
        <f t="shared" si="3555"/>
        <v>0</v>
      </c>
      <c r="DB679" s="437">
        <f t="shared" si="3556"/>
        <v>0</v>
      </c>
      <c r="DC679" s="437">
        <f t="shared" si="3557"/>
        <v>0</v>
      </c>
      <c r="DD679" s="437">
        <f t="shared" si="3558"/>
        <v>0</v>
      </c>
      <c r="DE679" s="437">
        <f t="shared" si="3559"/>
        <v>0</v>
      </c>
      <c r="DF679" s="437">
        <f t="shared" si="3560"/>
        <v>0</v>
      </c>
      <c r="DG679" s="496">
        <f t="shared" si="3561"/>
        <v>0</v>
      </c>
      <c r="DH679" s="496">
        <f t="shared" si="3562"/>
        <v>0</v>
      </c>
      <c r="DI679" s="496">
        <f t="shared" si="3563"/>
        <v>0</v>
      </c>
      <c r="DJ679" s="496">
        <f t="shared" si="3564"/>
        <v>0</v>
      </c>
      <c r="DK679" s="437">
        <f t="shared" si="3565"/>
        <v>0</v>
      </c>
      <c r="DL679" s="633"/>
      <c r="DM679" s="633"/>
      <c r="DO679" s="447" t="e">
        <f t="shared" si="3299"/>
        <v>#VALUE!</v>
      </c>
      <c r="DP679" s="447" t="e">
        <f t="shared" si="3300"/>
        <v>#VALUE!</v>
      </c>
      <c r="DQ679" s="447" t="e">
        <f t="shared" si="3301"/>
        <v>#VALUE!</v>
      </c>
      <c r="DR679" s="447" t="e">
        <f t="shared" si="3302"/>
        <v>#VALUE!</v>
      </c>
      <c r="DS679" s="447" t="e">
        <f t="shared" si="3303"/>
        <v>#VALUE!</v>
      </c>
      <c r="DT679" s="447" t="e">
        <f t="shared" si="3304"/>
        <v>#VALUE!</v>
      </c>
      <c r="DU679" s="447" t="e">
        <f t="shared" si="3305"/>
        <v>#VALUE!</v>
      </c>
      <c r="DV679" s="447" t="e">
        <f t="shared" si="3306"/>
        <v>#VALUE!</v>
      </c>
      <c r="DW679" s="447" t="e">
        <f t="shared" si="3307"/>
        <v>#VALUE!</v>
      </c>
      <c r="DX679" s="447" t="e">
        <f t="shared" si="3308"/>
        <v>#VALUE!</v>
      </c>
      <c r="DY679" s="447" t="e">
        <f t="shared" si="3309"/>
        <v>#VALUE!</v>
      </c>
      <c r="DZ679" s="447" t="e">
        <f t="shared" si="3310"/>
        <v>#VALUE!</v>
      </c>
      <c r="EA679" s="447" t="e">
        <f t="shared" si="3311"/>
        <v>#VALUE!</v>
      </c>
      <c r="EB679" s="447" t="e">
        <f t="shared" si="3312"/>
        <v>#VALUE!</v>
      </c>
      <c r="EC679" s="447" t="e">
        <f t="shared" si="3313"/>
        <v>#VALUE!</v>
      </c>
      <c r="ED679" s="447" t="e">
        <f t="shared" si="3314"/>
        <v>#VALUE!</v>
      </c>
      <c r="EE679" s="240" t="e">
        <f t="shared" si="3315"/>
        <v>#VALUE!</v>
      </c>
    </row>
    <row r="680" spans="1:135" ht="16.5">
      <c r="A680" s="51" t="s">
        <v>1227</v>
      </c>
      <c r="B680" s="216" t="s">
        <v>31</v>
      </c>
      <c r="D680" s="222" t="s">
        <v>420</v>
      </c>
      <c r="E680" s="216" t="s">
        <v>1042</v>
      </c>
      <c r="F680" s="216" t="s">
        <v>1109</v>
      </c>
      <c r="G680" s="411" t="s">
        <v>174</v>
      </c>
      <c r="H680" s="173">
        <v>0</v>
      </c>
      <c r="I680" s="835">
        <v>1</v>
      </c>
      <c r="J680" s="173">
        <v>0</v>
      </c>
      <c r="K680" s="835">
        <v>0</v>
      </c>
      <c r="L680" s="173">
        <v>0</v>
      </c>
      <c r="M680" s="835">
        <v>0</v>
      </c>
      <c r="N680" s="58">
        <f t="shared" si="3570"/>
        <v>0</v>
      </c>
      <c r="O680" s="505" t="s">
        <v>1823</v>
      </c>
      <c r="P680" s="58">
        <f t="shared" si="3571"/>
        <v>0</v>
      </c>
      <c r="Q680" s="505" t="s">
        <v>1823</v>
      </c>
      <c r="R680" s="173">
        <v>0</v>
      </c>
      <c r="S680" s="835">
        <v>0</v>
      </c>
      <c r="T680" s="58">
        <f t="shared" ref="T680" si="3575">+V680</f>
        <v>0</v>
      </c>
      <c r="U680" s="101" t="s">
        <v>1823</v>
      </c>
      <c r="V680" s="862">
        <v>0</v>
      </c>
      <c r="W680" s="863">
        <v>0</v>
      </c>
      <c r="X680" s="861">
        <v>0</v>
      </c>
      <c r="Y680" s="835">
        <v>0</v>
      </c>
      <c r="Z680" s="58">
        <f t="shared" ref="Z680" si="3576">+AB680</f>
        <v>0</v>
      </c>
      <c r="AA680" s="505" t="s">
        <v>1823</v>
      </c>
      <c r="AB680" s="58">
        <v>0</v>
      </c>
      <c r="AC680" s="505">
        <v>0</v>
      </c>
      <c r="AD680" s="263">
        <v>0</v>
      </c>
      <c r="AE680" s="264">
        <v>0</v>
      </c>
      <c r="AF680" s="364">
        <f t="shared" ref="AF680" si="3577">+AH680</f>
        <v>0</v>
      </c>
      <c r="AG680" s="242" t="s">
        <v>1823</v>
      </c>
      <c r="AH680" s="263">
        <v>0</v>
      </c>
      <c r="AI680" s="264">
        <v>0</v>
      </c>
      <c r="AJ680" s="354"/>
      <c r="AK680" s="270"/>
      <c r="AL680" s="252" t="s">
        <v>1823</v>
      </c>
      <c r="AM680" s="523">
        <v>0</v>
      </c>
      <c r="AN680" s="541">
        <v>0</v>
      </c>
      <c r="AO680" s="239">
        <v>0</v>
      </c>
      <c r="AP680" s="259" t="s">
        <v>1823</v>
      </c>
      <c r="AQ680" s="239">
        <v>0</v>
      </c>
      <c r="AR680" s="259" t="s">
        <v>1823</v>
      </c>
      <c r="AS680" s="239">
        <v>0</v>
      </c>
      <c r="AT680" s="259" t="s">
        <v>1823</v>
      </c>
      <c r="AU680" s="239">
        <v>0</v>
      </c>
      <c r="AV680" s="259" t="s">
        <v>1823</v>
      </c>
      <c r="AW680" s="337">
        <v>0</v>
      </c>
      <c r="AX680" s="337">
        <v>0</v>
      </c>
      <c r="AY680" s="241">
        <v>0</v>
      </c>
      <c r="AZ680" s="242" t="s">
        <v>1823</v>
      </c>
      <c r="BA680" s="241">
        <v>0</v>
      </c>
      <c r="BB680" s="242" t="s">
        <v>1823</v>
      </c>
      <c r="BC680" s="241">
        <v>0</v>
      </c>
      <c r="BD680" s="242" t="s">
        <v>1823</v>
      </c>
      <c r="BE680" s="241">
        <v>0</v>
      </c>
      <c r="BF680" s="242" t="s">
        <v>1823</v>
      </c>
      <c r="BG680" s="337">
        <v>0</v>
      </c>
      <c r="BH680" s="337">
        <v>0</v>
      </c>
      <c r="BI680" s="241">
        <v>0</v>
      </c>
      <c r="BJ680" s="242" t="s">
        <v>1823</v>
      </c>
      <c r="BK680" s="241">
        <v>0</v>
      </c>
      <c r="BL680" s="242" t="s">
        <v>1823</v>
      </c>
      <c r="BM680" s="241">
        <v>0</v>
      </c>
      <c r="BN680" s="242" t="s">
        <v>1823</v>
      </c>
      <c r="BO680" s="356"/>
      <c r="BP680" s="324"/>
      <c r="BQ680" s="325"/>
      <c r="BR680" s="324"/>
      <c r="BS680" s="325"/>
      <c r="BT680" s="324"/>
      <c r="BU680" s="325"/>
      <c r="BV680" s="324"/>
      <c r="BW680" s="325"/>
      <c r="BX680" s="324"/>
      <c r="BY680" s="325"/>
      <c r="BZ680" s="324"/>
      <c r="CA680" s="325"/>
      <c r="CB680" s="236" t="s">
        <v>712</v>
      </c>
      <c r="CC680" s="261" t="s">
        <v>812</v>
      </c>
      <c r="CT680" s="437">
        <f t="shared" si="3548"/>
        <v>1</v>
      </c>
      <c r="CU680" s="437">
        <f t="shared" si="3549"/>
        <v>0</v>
      </c>
      <c r="CV680" s="437">
        <f t="shared" si="3550"/>
        <v>0</v>
      </c>
      <c r="CW680" s="437">
        <f t="shared" si="3551"/>
        <v>0</v>
      </c>
      <c r="CX680" s="437">
        <f t="shared" si="3552"/>
        <v>0</v>
      </c>
      <c r="CY680" s="437">
        <f t="shared" si="3553"/>
        <v>0</v>
      </c>
      <c r="CZ680" s="437">
        <f t="shared" si="3554"/>
        <v>0</v>
      </c>
      <c r="DA680" s="437">
        <f t="shared" si="3555"/>
        <v>0</v>
      </c>
      <c r="DB680" s="437">
        <f t="shared" si="3556"/>
        <v>0</v>
      </c>
      <c r="DC680" s="437">
        <f t="shared" si="3557"/>
        <v>0</v>
      </c>
      <c r="DD680" s="437">
        <f t="shared" si="3558"/>
        <v>0</v>
      </c>
      <c r="DE680" s="437">
        <f t="shared" si="3559"/>
        <v>0</v>
      </c>
      <c r="DF680" s="437">
        <f t="shared" si="3560"/>
        <v>0</v>
      </c>
      <c r="DG680" s="496">
        <f t="shared" si="3561"/>
        <v>0</v>
      </c>
      <c r="DH680" s="496">
        <f t="shared" si="3562"/>
        <v>0</v>
      </c>
      <c r="DI680" s="496">
        <f t="shared" si="3563"/>
        <v>0</v>
      </c>
      <c r="DJ680" s="496">
        <f t="shared" si="3564"/>
        <v>0</v>
      </c>
      <c r="DK680" s="437">
        <f t="shared" si="3565"/>
        <v>0</v>
      </c>
      <c r="DL680" s="633"/>
      <c r="DM680" s="633"/>
      <c r="DO680" s="447" t="e">
        <f t="shared" si="3299"/>
        <v>#VALUE!</v>
      </c>
      <c r="DP680" s="447" t="e">
        <f t="shared" si="3300"/>
        <v>#VALUE!</v>
      </c>
      <c r="DQ680" s="447" t="e">
        <f t="shared" si="3301"/>
        <v>#VALUE!</v>
      </c>
      <c r="DR680" s="447" t="e">
        <f t="shared" si="3302"/>
        <v>#VALUE!</v>
      </c>
      <c r="DS680" s="447" t="e">
        <f t="shared" si="3303"/>
        <v>#VALUE!</v>
      </c>
      <c r="DT680" s="447" t="e">
        <f t="shared" si="3304"/>
        <v>#VALUE!</v>
      </c>
      <c r="DU680" s="447" t="e">
        <f t="shared" si="3305"/>
        <v>#VALUE!</v>
      </c>
      <c r="DV680" s="447" t="e">
        <f t="shared" si="3306"/>
        <v>#VALUE!</v>
      </c>
      <c r="DW680" s="447" t="e">
        <f t="shared" si="3307"/>
        <v>#VALUE!</v>
      </c>
      <c r="DX680" s="447" t="e">
        <f t="shared" si="3308"/>
        <v>#VALUE!</v>
      </c>
      <c r="DY680" s="447" t="e">
        <f t="shared" si="3309"/>
        <v>#VALUE!</v>
      </c>
      <c r="DZ680" s="447" t="e">
        <f t="shared" si="3310"/>
        <v>#VALUE!</v>
      </c>
      <c r="EA680" s="447" t="e">
        <f t="shared" si="3311"/>
        <v>#VALUE!</v>
      </c>
      <c r="EB680" s="447" t="e">
        <f t="shared" si="3312"/>
        <v>#VALUE!</v>
      </c>
      <c r="EC680" s="447" t="e">
        <f t="shared" si="3313"/>
        <v>#VALUE!</v>
      </c>
      <c r="ED680" s="447" t="e">
        <f t="shared" si="3314"/>
        <v>#VALUE!</v>
      </c>
      <c r="EE680" s="240" t="e">
        <f t="shared" si="3315"/>
        <v>#VALUE!</v>
      </c>
    </row>
    <row r="681" spans="1:135" ht="16.5">
      <c r="A681" s="51" t="s">
        <v>1227</v>
      </c>
      <c r="B681" s="216" t="s">
        <v>31</v>
      </c>
      <c r="D681" s="222" t="s">
        <v>420</v>
      </c>
      <c r="E681" s="216" t="s">
        <v>1042</v>
      </c>
      <c r="F681" s="216" t="s">
        <v>1109</v>
      </c>
      <c r="G681" s="411" t="s">
        <v>429</v>
      </c>
      <c r="H681" s="173">
        <v>0</v>
      </c>
      <c r="I681" s="835">
        <v>0</v>
      </c>
      <c r="J681" s="173">
        <v>0</v>
      </c>
      <c r="K681" s="835">
        <v>1</v>
      </c>
      <c r="L681" s="173">
        <v>0</v>
      </c>
      <c r="M681" s="835">
        <v>0</v>
      </c>
      <c r="N681" s="58">
        <f t="shared" ref="N681" si="3578">+L681</f>
        <v>0</v>
      </c>
      <c r="O681" s="505" t="s">
        <v>1823</v>
      </c>
      <c r="P681" s="58">
        <f t="shared" ref="P681" si="3579">+N681</f>
        <v>0</v>
      </c>
      <c r="Q681" s="505" t="s">
        <v>1823</v>
      </c>
      <c r="R681" s="173">
        <v>0</v>
      </c>
      <c r="S681" s="835">
        <v>0</v>
      </c>
      <c r="T681" s="58">
        <f t="shared" ref="T681" si="3580">+V681</f>
        <v>0</v>
      </c>
      <c r="U681" s="101" t="s">
        <v>1823</v>
      </c>
      <c r="V681" s="862">
        <v>0</v>
      </c>
      <c r="W681" s="863">
        <v>0</v>
      </c>
      <c r="X681" s="861">
        <v>0</v>
      </c>
      <c r="Y681" s="835">
        <v>0</v>
      </c>
      <c r="Z681" s="58">
        <f t="shared" ref="Z681" si="3581">+AB681</f>
        <v>0</v>
      </c>
      <c r="AA681" s="505" t="s">
        <v>1823</v>
      </c>
      <c r="AB681" s="58">
        <v>0</v>
      </c>
      <c r="AC681" s="505">
        <v>0</v>
      </c>
      <c r="AD681" s="263">
        <v>0</v>
      </c>
      <c r="AE681" s="264">
        <v>0</v>
      </c>
      <c r="AF681" s="364">
        <f t="shared" ref="AF681" si="3582">+AH681</f>
        <v>0</v>
      </c>
      <c r="AG681" s="242" t="s">
        <v>1823</v>
      </c>
      <c r="AH681" s="263">
        <v>0</v>
      </c>
      <c r="AI681" s="264">
        <v>0</v>
      </c>
      <c r="AJ681" s="354"/>
      <c r="AK681" s="270"/>
      <c r="AL681" s="252" t="s">
        <v>1823</v>
      </c>
      <c r="AM681" s="542">
        <v>1</v>
      </c>
      <c r="AN681" s="541">
        <v>0</v>
      </c>
      <c r="AO681" s="560">
        <f>+AM681</f>
        <v>1</v>
      </c>
      <c r="AP681" s="667" t="s">
        <v>1823</v>
      </c>
      <c r="AQ681" s="560">
        <f>+AO681</f>
        <v>1</v>
      </c>
      <c r="AR681" s="667" t="s">
        <v>1823</v>
      </c>
      <c r="AS681" s="560">
        <f>+AQ681</f>
        <v>1</v>
      </c>
      <c r="AT681" s="667" t="s">
        <v>1823</v>
      </c>
      <c r="AU681" s="560">
        <f>+AS681</f>
        <v>1</v>
      </c>
      <c r="AV681" s="667" t="s">
        <v>1823</v>
      </c>
      <c r="AW681" s="337">
        <v>0</v>
      </c>
      <c r="AX681" s="337">
        <v>0</v>
      </c>
      <c r="AY681" s="241">
        <v>0</v>
      </c>
      <c r="AZ681" s="242" t="s">
        <v>1823</v>
      </c>
      <c r="BA681" s="241">
        <v>0</v>
      </c>
      <c r="BB681" s="242" t="s">
        <v>1823</v>
      </c>
      <c r="BC681" s="241">
        <v>0</v>
      </c>
      <c r="BD681" s="242" t="s">
        <v>1823</v>
      </c>
      <c r="BE681" s="241">
        <v>0</v>
      </c>
      <c r="BF681" s="242" t="s">
        <v>1823</v>
      </c>
      <c r="BG681" s="337">
        <v>0</v>
      </c>
      <c r="BH681" s="337">
        <v>0</v>
      </c>
      <c r="BI681" s="241">
        <v>0</v>
      </c>
      <c r="BJ681" s="242" t="s">
        <v>1823</v>
      </c>
      <c r="BK681" s="241">
        <v>0</v>
      </c>
      <c r="BL681" s="242" t="s">
        <v>1823</v>
      </c>
      <c r="BM681" s="241">
        <v>0</v>
      </c>
      <c r="BN681" s="242" t="s">
        <v>1823</v>
      </c>
      <c r="BO681" s="356"/>
      <c r="BP681" s="324"/>
      <c r="BQ681" s="325"/>
      <c r="BR681" s="324"/>
      <c r="BS681" s="325"/>
      <c r="BT681" s="324"/>
      <c r="BU681" s="325"/>
      <c r="BV681" s="324"/>
      <c r="BW681" s="325"/>
      <c r="BX681" s="324"/>
      <c r="BY681" s="325"/>
      <c r="BZ681" s="324"/>
      <c r="CA681" s="325"/>
      <c r="CB681" s="334" t="s">
        <v>712</v>
      </c>
      <c r="CC681" s="261" t="s">
        <v>812</v>
      </c>
      <c r="CT681" s="437">
        <f t="shared" si="3548"/>
        <v>0</v>
      </c>
      <c r="CU681" s="437">
        <f t="shared" si="3549"/>
        <v>1</v>
      </c>
      <c r="CV681" s="437">
        <f t="shared" si="3550"/>
        <v>0</v>
      </c>
      <c r="CW681" s="437">
        <f t="shared" si="3551"/>
        <v>0</v>
      </c>
      <c r="CX681" s="437">
        <f t="shared" si="3552"/>
        <v>0</v>
      </c>
      <c r="CY681" s="437">
        <f t="shared" si="3553"/>
        <v>0</v>
      </c>
      <c r="CZ681" s="437">
        <f t="shared" si="3554"/>
        <v>0</v>
      </c>
      <c r="DA681" s="437">
        <f t="shared" si="3555"/>
        <v>0</v>
      </c>
      <c r="DB681" s="437">
        <f t="shared" si="3556"/>
        <v>0</v>
      </c>
      <c r="DC681" s="437">
        <f t="shared" si="3557"/>
        <v>0</v>
      </c>
      <c r="DD681" s="437">
        <f t="shared" si="3558"/>
        <v>0</v>
      </c>
      <c r="DE681" s="437">
        <f t="shared" si="3559"/>
        <v>0</v>
      </c>
      <c r="DF681" s="437">
        <f t="shared" si="3560"/>
        <v>0</v>
      </c>
      <c r="DG681" s="496">
        <f t="shared" si="3561"/>
        <v>0</v>
      </c>
      <c r="DH681" s="496">
        <f t="shared" si="3562"/>
        <v>0</v>
      </c>
      <c r="DI681" s="496">
        <f t="shared" si="3563"/>
        <v>1</v>
      </c>
      <c r="DJ681" s="496">
        <f t="shared" si="3564"/>
        <v>1</v>
      </c>
      <c r="DK681" s="437">
        <f t="shared" si="3565"/>
        <v>1</v>
      </c>
      <c r="DL681" s="633"/>
      <c r="DM681" s="633"/>
      <c r="DO681" s="447" t="e">
        <f t="shared" si="3299"/>
        <v>#VALUE!</v>
      </c>
      <c r="DP681" s="447" t="e">
        <f t="shared" si="3300"/>
        <v>#VALUE!</v>
      </c>
      <c r="DQ681" s="447" t="e">
        <f t="shared" si="3301"/>
        <v>#VALUE!</v>
      </c>
      <c r="DR681" s="447" t="e">
        <f t="shared" si="3302"/>
        <v>#VALUE!</v>
      </c>
      <c r="DS681" s="447" t="e">
        <f t="shared" si="3303"/>
        <v>#VALUE!</v>
      </c>
      <c r="DT681" s="447" t="e">
        <f t="shared" si="3304"/>
        <v>#VALUE!</v>
      </c>
      <c r="DU681" s="447" t="e">
        <f t="shared" si="3305"/>
        <v>#VALUE!</v>
      </c>
      <c r="DV681" s="447" t="e">
        <f t="shared" si="3306"/>
        <v>#VALUE!</v>
      </c>
      <c r="DW681" s="447" t="e">
        <f t="shared" si="3307"/>
        <v>#VALUE!</v>
      </c>
      <c r="DX681" s="447" t="e">
        <f t="shared" si="3308"/>
        <v>#VALUE!</v>
      </c>
      <c r="DY681" s="447" t="e">
        <f t="shared" si="3309"/>
        <v>#VALUE!</v>
      </c>
      <c r="DZ681" s="447" t="e">
        <f t="shared" si="3310"/>
        <v>#VALUE!</v>
      </c>
      <c r="EA681" s="447" t="e">
        <f t="shared" si="3311"/>
        <v>#VALUE!</v>
      </c>
      <c r="EB681" s="447" t="e">
        <f t="shared" si="3312"/>
        <v>#VALUE!</v>
      </c>
      <c r="EC681" s="447" t="e">
        <f t="shared" si="3313"/>
        <v>#VALUE!</v>
      </c>
      <c r="ED681" s="447" t="e">
        <f t="shared" si="3314"/>
        <v>#VALUE!</v>
      </c>
      <c r="EE681" s="240" t="e">
        <f t="shared" si="3315"/>
        <v>#VALUE!</v>
      </c>
    </row>
    <row r="682" spans="1:135" ht="16.5">
      <c r="A682" s="51" t="s">
        <v>1227</v>
      </c>
      <c r="B682" s="216" t="s">
        <v>31</v>
      </c>
      <c r="D682" s="222" t="s">
        <v>420</v>
      </c>
      <c r="E682" s="216" t="s">
        <v>1042</v>
      </c>
      <c r="F682" s="216" t="s">
        <v>1109</v>
      </c>
      <c r="G682" s="411" t="s">
        <v>1421</v>
      </c>
      <c r="H682" s="173">
        <v>0</v>
      </c>
      <c r="I682" s="835">
        <v>0</v>
      </c>
      <c r="J682" s="173">
        <v>0</v>
      </c>
      <c r="K682" s="835">
        <v>0</v>
      </c>
      <c r="L682" s="173">
        <v>0</v>
      </c>
      <c r="M682" s="835">
        <v>0</v>
      </c>
      <c r="N682" s="58">
        <f t="shared" ref="N682:N683" si="3583">+L682</f>
        <v>0</v>
      </c>
      <c r="O682" s="505" t="s">
        <v>1823</v>
      </c>
      <c r="P682" s="58">
        <f t="shared" ref="P682:P683" si="3584">+N682</f>
        <v>0</v>
      </c>
      <c r="Q682" s="505" t="s">
        <v>1823</v>
      </c>
      <c r="R682" s="173">
        <v>0</v>
      </c>
      <c r="S682" s="835">
        <v>0</v>
      </c>
      <c r="T682" s="58">
        <f t="shared" ref="T682" si="3585">+V682</f>
        <v>0</v>
      </c>
      <c r="U682" s="101" t="s">
        <v>1823</v>
      </c>
      <c r="V682" s="862">
        <v>0</v>
      </c>
      <c r="W682" s="863">
        <v>0</v>
      </c>
      <c r="X682" s="861">
        <v>0</v>
      </c>
      <c r="Y682" s="835">
        <v>0</v>
      </c>
      <c r="Z682" s="58">
        <f t="shared" ref="Z682" si="3586">+AB682</f>
        <v>0</v>
      </c>
      <c r="AA682" s="505" t="s">
        <v>1823</v>
      </c>
      <c r="AB682" s="58">
        <v>0</v>
      </c>
      <c r="AC682" s="505">
        <v>0</v>
      </c>
      <c r="AD682" s="263">
        <v>0</v>
      </c>
      <c r="AE682" s="264">
        <v>0</v>
      </c>
      <c r="AF682" s="724" t="s">
        <v>1823</v>
      </c>
      <c r="AG682" s="564">
        <f>+AI682</f>
        <v>2</v>
      </c>
      <c r="AH682" s="263">
        <v>0</v>
      </c>
      <c r="AI682" s="264">
        <v>2</v>
      </c>
      <c r="AJ682" s="354">
        <v>41966</v>
      </c>
      <c r="AK682" s="270"/>
      <c r="AL682" s="252" t="s">
        <v>1823</v>
      </c>
      <c r="AM682" s="542">
        <v>0</v>
      </c>
      <c r="AN682" s="541">
        <v>0</v>
      </c>
      <c r="AO682" s="226">
        <v>0</v>
      </c>
      <c r="AP682" s="259" t="s">
        <v>1823</v>
      </c>
      <c r="AQ682" s="226">
        <v>0</v>
      </c>
      <c r="AR682" s="259" t="s">
        <v>1823</v>
      </c>
      <c r="AS682" s="226">
        <v>0</v>
      </c>
      <c r="AT682" s="259" t="s">
        <v>1823</v>
      </c>
      <c r="AU682" s="226">
        <v>0</v>
      </c>
      <c r="AV682" s="259" t="s">
        <v>1823</v>
      </c>
      <c r="AW682" s="337">
        <v>0</v>
      </c>
      <c r="AX682" s="337">
        <v>0</v>
      </c>
      <c r="AY682" s="241">
        <v>0</v>
      </c>
      <c r="AZ682" s="242" t="s">
        <v>1823</v>
      </c>
      <c r="BA682" s="241">
        <v>0</v>
      </c>
      <c r="BB682" s="242" t="s">
        <v>1823</v>
      </c>
      <c r="BC682" s="241">
        <v>0</v>
      </c>
      <c r="BD682" s="242" t="s">
        <v>1823</v>
      </c>
      <c r="BE682" s="241">
        <v>0</v>
      </c>
      <c r="BF682" s="242" t="s">
        <v>1823</v>
      </c>
      <c r="BG682" s="337">
        <v>0</v>
      </c>
      <c r="BH682" s="337">
        <v>0</v>
      </c>
      <c r="BI682" s="241">
        <v>0</v>
      </c>
      <c r="BJ682" s="242" t="s">
        <v>1823</v>
      </c>
      <c r="BK682" s="241">
        <v>0</v>
      </c>
      <c r="BL682" s="242" t="s">
        <v>1823</v>
      </c>
      <c r="BM682" s="241">
        <v>0</v>
      </c>
      <c r="BN682" s="242" t="s">
        <v>1823</v>
      </c>
      <c r="BO682" s="356"/>
      <c r="BP682" s="324"/>
      <c r="BQ682" s="325"/>
      <c r="BR682" s="324"/>
      <c r="BS682" s="325"/>
      <c r="BT682" s="324"/>
      <c r="BU682" s="325"/>
      <c r="BV682" s="324"/>
      <c r="BW682" s="325"/>
      <c r="BX682" s="324"/>
      <c r="BY682" s="325"/>
      <c r="BZ682" s="324"/>
      <c r="CA682" s="325"/>
      <c r="CB682" s="334" t="s">
        <v>1121</v>
      </c>
      <c r="CC682" s="261"/>
      <c r="CT682" s="437">
        <f t="shared" si="3548"/>
        <v>0</v>
      </c>
      <c r="CU682" s="437">
        <f t="shared" si="3549"/>
        <v>0</v>
      </c>
      <c r="CV682" s="437">
        <f t="shared" si="3550"/>
        <v>0</v>
      </c>
      <c r="CW682" s="437">
        <f t="shared" si="3551"/>
        <v>0</v>
      </c>
      <c r="CX682" s="437">
        <f t="shared" si="3552"/>
        <v>0</v>
      </c>
      <c r="CY682" s="437">
        <f t="shared" si="3553"/>
        <v>0</v>
      </c>
      <c r="CZ682" s="437">
        <f t="shared" si="3554"/>
        <v>0</v>
      </c>
      <c r="DA682" s="437">
        <f t="shared" si="3555"/>
        <v>0</v>
      </c>
      <c r="DB682" s="437">
        <f t="shared" si="3556"/>
        <v>0</v>
      </c>
      <c r="DC682" s="437">
        <f t="shared" si="3557"/>
        <v>0</v>
      </c>
      <c r="DD682" s="437">
        <f t="shared" si="3558"/>
        <v>0</v>
      </c>
      <c r="DE682" s="437">
        <f t="shared" si="3559"/>
        <v>0</v>
      </c>
      <c r="DF682" s="437" t="e">
        <f t="shared" si="3560"/>
        <v>#VALUE!</v>
      </c>
      <c r="DG682" s="496">
        <f t="shared" si="3561"/>
        <v>2</v>
      </c>
      <c r="DH682" s="496">
        <f t="shared" si="3562"/>
        <v>0</v>
      </c>
      <c r="DI682" s="496">
        <f t="shared" si="3563"/>
        <v>0</v>
      </c>
      <c r="DJ682" s="496">
        <f t="shared" si="3564"/>
        <v>0</v>
      </c>
      <c r="DK682" s="437">
        <f t="shared" si="3565"/>
        <v>0</v>
      </c>
      <c r="DL682" s="633"/>
      <c r="DM682" s="633"/>
      <c r="DO682" s="447" t="e">
        <f t="shared" si="3299"/>
        <v>#VALUE!</v>
      </c>
      <c r="DP682" s="447" t="e">
        <f t="shared" si="3300"/>
        <v>#VALUE!</v>
      </c>
      <c r="DQ682" s="447" t="e">
        <f t="shared" si="3301"/>
        <v>#VALUE!</v>
      </c>
      <c r="DR682" s="447" t="e">
        <f t="shared" si="3302"/>
        <v>#VALUE!</v>
      </c>
      <c r="DS682" s="447" t="e">
        <f t="shared" si="3303"/>
        <v>#VALUE!</v>
      </c>
      <c r="DT682" s="447" t="e">
        <f t="shared" si="3304"/>
        <v>#VALUE!</v>
      </c>
      <c r="DU682" s="447" t="e">
        <f t="shared" si="3305"/>
        <v>#VALUE!</v>
      </c>
      <c r="DV682" s="447" t="e">
        <f t="shared" si="3306"/>
        <v>#VALUE!</v>
      </c>
      <c r="DW682" s="447" t="e">
        <f t="shared" si="3307"/>
        <v>#VALUE!</v>
      </c>
      <c r="DX682" s="447" t="e">
        <f t="shared" si="3308"/>
        <v>#VALUE!</v>
      </c>
      <c r="DY682" s="447" t="e">
        <f t="shared" si="3309"/>
        <v>#VALUE!</v>
      </c>
      <c r="DZ682" s="447" t="e">
        <f t="shared" si="3310"/>
        <v>#VALUE!</v>
      </c>
      <c r="EA682" s="447" t="e">
        <f t="shared" si="3311"/>
        <v>#VALUE!</v>
      </c>
      <c r="EB682" s="447" t="e">
        <f t="shared" si="3312"/>
        <v>#VALUE!</v>
      </c>
      <c r="EC682" s="447" t="e">
        <f t="shared" si="3313"/>
        <v>#VALUE!</v>
      </c>
      <c r="ED682" s="447" t="e">
        <f t="shared" si="3314"/>
        <v>#VALUE!</v>
      </c>
      <c r="EE682" s="240" t="e">
        <f t="shared" si="3315"/>
        <v>#VALUE!</v>
      </c>
    </row>
    <row r="683" spans="1:135" ht="16.5">
      <c r="A683" s="51" t="s">
        <v>1227</v>
      </c>
      <c r="B683" s="216" t="s">
        <v>31</v>
      </c>
      <c r="D683" s="222" t="s">
        <v>420</v>
      </c>
      <c r="E683" s="216" t="s">
        <v>1042</v>
      </c>
      <c r="F683" s="216" t="s">
        <v>1109</v>
      </c>
      <c r="G683" s="411" t="s">
        <v>1422</v>
      </c>
      <c r="H683" s="58">
        <v>0</v>
      </c>
      <c r="I683" s="505" t="s">
        <v>1823</v>
      </c>
      <c r="J683" s="173">
        <v>0</v>
      </c>
      <c r="K683" s="835">
        <v>0</v>
      </c>
      <c r="L683" s="173">
        <v>0</v>
      </c>
      <c r="M683" s="835">
        <v>0</v>
      </c>
      <c r="N683" s="58">
        <f t="shared" si="3583"/>
        <v>0</v>
      </c>
      <c r="O683" s="505" t="s">
        <v>1823</v>
      </c>
      <c r="P683" s="58">
        <f t="shared" si="3584"/>
        <v>0</v>
      </c>
      <c r="Q683" s="505" t="s">
        <v>1823</v>
      </c>
      <c r="R683" s="173">
        <v>0</v>
      </c>
      <c r="S683" s="835">
        <v>0</v>
      </c>
      <c r="T683" s="58">
        <f t="shared" ref="T683" si="3587">+R683</f>
        <v>0</v>
      </c>
      <c r="U683" s="101" t="s">
        <v>1823</v>
      </c>
      <c r="V683" s="862">
        <v>0</v>
      </c>
      <c r="W683" s="863">
        <v>0</v>
      </c>
      <c r="X683" s="861">
        <v>0</v>
      </c>
      <c r="Y683" s="835">
        <v>0</v>
      </c>
      <c r="Z683" s="58">
        <v>0</v>
      </c>
      <c r="AA683" s="505" t="s">
        <v>1823</v>
      </c>
      <c r="AB683" s="58">
        <v>0</v>
      </c>
      <c r="AC683" s="505">
        <v>0</v>
      </c>
      <c r="AD683" s="263">
        <v>0</v>
      </c>
      <c r="AE683" s="264">
        <v>0</v>
      </c>
      <c r="AF683" s="241">
        <f t="shared" ref="AF683" si="3588">+AD683</f>
        <v>0</v>
      </c>
      <c r="AG683" s="242" t="s">
        <v>1823</v>
      </c>
      <c r="AH683" s="225">
        <v>0</v>
      </c>
      <c r="AI683" s="264">
        <v>0</v>
      </c>
      <c r="AJ683" s="354"/>
      <c r="AK683" s="637">
        <f>+AM683</f>
        <v>1</v>
      </c>
      <c r="AL683" s="628">
        <f>+AN683</f>
        <v>1</v>
      </c>
      <c r="AM683" s="542">
        <v>1</v>
      </c>
      <c r="AN683" s="541">
        <v>1</v>
      </c>
      <c r="AO683" s="563">
        <f t="shared" ref="AO683:AV683" si="3589">+AM683</f>
        <v>1</v>
      </c>
      <c r="AP683" s="628">
        <f t="shared" si="3589"/>
        <v>1</v>
      </c>
      <c r="AQ683" s="563">
        <f t="shared" si="3589"/>
        <v>1</v>
      </c>
      <c r="AR683" s="628">
        <f t="shared" si="3589"/>
        <v>1</v>
      </c>
      <c r="AS683" s="563">
        <f t="shared" si="3589"/>
        <v>1</v>
      </c>
      <c r="AT683" s="628">
        <f t="shared" si="3589"/>
        <v>1</v>
      </c>
      <c r="AU683" s="563">
        <f t="shared" si="3589"/>
        <v>1</v>
      </c>
      <c r="AV683" s="628">
        <f t="shared" si="3589"/>
        <v>1</v>
      </c>
      <c r="AW683" s="241">
        <v>0</v>
      </c>
      <c r="AX683" s="242" t="s">
        <v>1823</v>
      </c>
      <c r="AY683" s="241">
        <v>0</v>
      </c>
      <c r="AZ683" s="242" t="s">
        <v>1823</v>
      </c>
      <c r="BA683" s="241">
        <v>0</v>
      </c>
      <c r="BB683" s="242" t="s">
        <v>1823</v>
      </c>
      <c r="BC683" s="241">
        <v>0</v>
      </c>
      <c r="BD683" s="242" t="s">
        <v>1823</v>
      </c>
      <c r="BE683" s="241">
        <v>0</v>
      </c>
      <c r="BF683" s="242" t="s">
        <v>1823</v>
      </c>
      <c r="BG683" s="337">
        <v>0</v>
      </c>
      <c r="BH683" s="337">
        <v>0</v>
      </c>
      <c r="BI683" s="241">
        <v>0</v>
      </c>
      <c r="BJ683" s="242" t="s">
        <v>1823</v>
      </c>
      <c r="BK683" s="241">
        <v>0</v>
      </c>
      <c r="BL683" s="242" t="s">
        <v>1823</v>
      </c>
      <c r="BM683" s="241">
        <v>0</v>
      </c>
      <c r="BN683" s="242" t="s">
        <v>1823</v>
      </c>
      <c r="BO683" s="356"/>
      <c r="BP683" s="324"/>
      <c r="BQ683" s="325"/>
      <c r="BR683" s="324"/>
      <c r="BS683" s="325"/>
      <c r="BT683" s="324"/>
      <c r="BU683" s="325"/>
      <c r="BV683" s="324"/>
      <c r="BW683" s="325"/>
      <c r="BX683" s="324"/>
      <c r="BY683" s="325"/>
      <c r="BZ683" s="324"/>
      <c r="CA683" s="325"/>
      <c r="CB683" s="334" t="s">
        <v>712</v>
      </c>
      <c r="CC683" s="261"/>
      <c r="CT683" s="437">
        <f t="shared" si="3548"/>
        <v>0</v>
      </c>
      <c r="CU683" s="437">
        <f t="shared" si="3549"/>
        <v>0</v>
      </c>
      <c r="CV683" s="437">
        <f t="shared" si="3550"/>
        <v>0</v>
      </c>
      <c r="CW683" s="437">
        <f t="shared" si="3551"/>
        <v>0</v>
      </c>
      <c r="CX683" s="437">
        <f t="shared" si="3552"/>
        <v>0</v>
      </c>
      <c r="CY683" s="437">
        <f t="shared" si="3553"/>
        <v>0</v>
      </c>
      <c r="CZ683" s="437">
        <f t="shared" si="3554"/>
        <v>0</v>
      </c>
      <c r="DA683" s="437">
        <f t="shared" si="3555"/>
        <v>0</v>
      </c>
      <c r="DB683" s="437">
        <f t="shared" si="3556"/>
        <v>0</v>
      </c>
      <c r="DC683" s="437">
        <f t="shared" si="3557"/>
        <v>0</v>
      </c>
      <c r="DD683" s="437">
        <f t="shared" si="3558"/>
        <v>0</v>
      </c>
      <c r="DE683" s="437">
        <f t="shared" si="3559"/>
        <v>0</v>
      </c>
      <c r="DF683" s="437">
        <f t="shared" si="3560"/>
        <v>0</v>
      </c>
      <c r="DG683" s="496">
        <f t="shared" si="3561"/>
        <v>0</v>
      </c>
      <c r="DH683" s="496">
        <f t="shared" si="3562"/>
        <v>2</v>
      </c>
      <c r="DI683" s="496">
        <f t="shared" si="3563"/>
        <v>2</v>
      </c>
      <c r="DJ683" s="496">
        <f t="shared" si="3564"/>
        <v>2</v>
      </c>
      <c r="DK683" s="437">
        <f t="shared" si="3565"/>
        <v>2</v>
      </c>
      <c r="DL683" s="633"/>
      <c r="DM683" s="633"/>
      <c r="DO683" s="447" t="e">
        <f t="shared" si="3299"/>
        <v>#VALUE!</v>
      </c>
      <c r="DP683" s="447" t="e">
        <f t="shared" si="3300"/>
        <v>#VALUE!</v>
      </c>
      <c r="DQ683" s="447" t="e">
        <f t="shared" si="3301"/>
        <v>#VALUE!</v>
      </c>
      <c r="DR683" s="447" t="e">
        <f t="shared" si="3302"/>
        <v>#VALUE!</v>
      </c>
      <c r="DS683" s="447" t="e">
        <f t="shared" si="3303"/>
        <v>#VALUE!</v>
      </c>
      <c r="DT683" s="447" t="e">
        <f t="shared" si="3304"/>
        <v>#VALUE!</v>
      </c>
      <c r="DU683" s="447" t="e">
        <f t="shared" si="3305"/>
        <v>#VALUE!</v>
      </c>
      <c r="DV683" s="447" t="e">
        <f t="shared" si="3306"/>
        <v>#VALUE!</v>
      </c>
      <c r="DW683" s="447" t="e">
        <f t="shared" si="3307"/>
        <v>#VALUE!</v>
      </c>
      <c r="DX683" s="447" t="e">
        <f t="shared" si="3308"/>
        <v>#VALUE!</v>
      </c>
      <c r="DY683" s="447" t="e">
        <f t="shared" si="3309"/>
        <v>#VALUE!</v>
      </c>
      <c r="DZ683" s="447" t="e">
        <f t="shared" si="3310"/>
        <v>#VALUE!</v>
      </c>
      <c r="EA683" s="447" t="e">
        <f t="shared" si="3311"/>
        <v>#VALUE!</v>
      </c>
      <c r="EB683" s="447" t="e">
        <f t="shared" si="3312"/>
        <v>#VALUE!</v>
      </c>
      <c r="EC683" s="447" t="e">
        <f t="shared" si="3313"/>
        <v>#VALUE!</v>
      </c>
      <c r="ED683" s="447" t="e">
        <f t="shared" si="3314"/>
        <v>#VALUE!</v>
      </c>
      <c r="EE683" s="240" t="e">
        <f t="shared" si="3315"/>
        <v>#VALUE!</v>
      </c>
    </row>
    <row r="684" spans="1:135" ht="16.5">
      <c r="A684" s="51" t="s">
        <v>1227</v>
      </c>
      <c r="B684" s="216" t="s">
        <v>31</v>
      </c>
      <c r="D684" s="222" t="s">
        <v>420</v>
      </c>
      <c r="E684" s="216" t="s">
        <v>1042</v>
      </c>
      <c r="F684" s="216" t="s">
        <v>1109</v>
      </c>
      <c r="G684" s="411" t="s">
        <v>1036</v>
      </c>
      <c r="H684" s="58">
        <v>0</v>
      </c>
      <c r="I684" s="505" t="s">
        <v>1823</v>
      </c>
      <c r="J684" s="173">
        <v>0</v>
      </c>
      <c r="K684" s="835">
        <v>0</v>
      </c>
      <c r="L684" s="173">
        <v>0</v>
      </c>
      <c r="M684" s="835">
        <v>0</v>
      </c>
      <c r="N684" s="58">
        <f t="shared" ref="N684" si="3590">+L684</f>
        <v>0</v>
      </c>
      <c r="O684" s="505" t="s">
        <v>1823</v>
      </c>
      <c r="P684" s="58">
        <f t="shared" ref="P684" si="3591">+N684</f>
        <v>0</v>
      </c>
      <c r="Q684" s="505" t="s">
        <v>1823</v>
      </c>
      <c r="R684" s="173">
        <v>0</v>
      </c>
      <c r="S684" s="835">
        <v>0</v>
      </c>
      <c r="T684" s="58">
        <f t="shared" ref="T684" si="3592">+R684</f>
        <v>0</v>
      </c>
      <c r="U684" s="101" t="s">
        <v>1823</v>
      </c>
      <c r="V684" s="862">
        <v>0</v>
      </c>
      <c r="W684" s="863">
        <v>0</v>
      </c>
      <c r="X684" s="861">
        <v>1</v>
      </c>
      <c r="Y684" s="835">
        <v>1</v>
      </c>
      <c r="Z684" s="424" t="s">
        <v>1823</v>
      </c>
      <c r="AA684" s="505">
        <v>1</v>
      </c>
      <c r="AB684" s="424" t="s">
        <v>1823</v>
      </c>
      <c r="AC684" s="505">
        <v>1</v>
      </c>
      <c r="AD684" s="263">
        <v>0</v>
      </c>
      <c r="AE684" s="264">
        <v>1</v>
      </c>
      <c r="AF684" s="424" t="s">
        <v>1823</v>
      </c>
      <c r="AG684" s="21">
        <v>1</v>
      </c>
      <c r="AH684" s="263">
        <v>0</v>
      </c>
      <c r="AI684" s="264">
        <v>1</v>
      </c>
      <c r="AJ684" s="354"/>
      <c r="AK684" s="1011" t="s">
        <v>1823</v>
      </c>
      <c r="AL684" s="22">
        <v>1</v>
      </c>
      <c r="AM684" s="542">
        <v>0</v>
      </c>
      <c r="AN684" s="541">
        <v>1</v>
      </c>
      <c r="AO684" s="226">
        <v>0</v>
      </c>
      <c r="AP684" s="628">
        <f>+AN684</f>
        <v>1</v>
      </c>
      <c r="AQ684" s="226">
        <v>0</v>
      </c>
      <c r="AR684" s="628">
        <f>+AP684</f>
        <v>1</v>
      </c>
      <c r="AS684" s="226">
        <v>0</v>
      </c>
      <c r="AT684" s="628">
        <f>+AR684</f>
        <v>1</v>
      </c>
      <c r="AU684" s="226">
        <v>0</v>
      </c>
      <c r="AV684" s="628">
        <f>+AT684</f>
        <v>1</v>
      </c>
      <c r="AW684" s="241">
        <v>0</v>
      </c>
      <c r="AX684" s="242" t="s">
        <v>1823</v>
      </c>
      <c r="AY684" s="241">
        <v>0</v>
      </c>
      <c r="AZ684" s="242" t="s">
        <v>1823</v>
      </c>
      <c r="BA684" s="241">
        <v>0</v>
      </c>
      <c r="BB684" s="242" t="s">
        <v>1823</v>
      </c>
      <c r="BC684" s="241">
        <v>0</v>
      </c>
      <c r="BD684" s="242" t="s">
        <v>1823</v>
      </c>
      <c r="BE684" s="241">
        <v>0</v>
      </c>
      <c r="BF684" s="242" t="s">
        <v>1823</v>
      </c>
      <c r="BG684" s="337">
        <v>0</v>
      </c>
      <c r="BH684" s="337">
        <v>0</v>
      </c>
      <c r="BI684" s="241">
        <v>0</v>
      </c>
      <c r="BJ684" s="242" t="s">
        <v>1823</v>
      </c>
      <c r="BK684" s="241">
        <v>0</v>
      </c>
      <c r="BL684" s="242" t="s">
        <v>1823</v>
      </c>
      <c r="BM684" s="241">
        <v>0</v>
      </c>
      <c r="BN684" s="242" t="s">
        <v>1823</v>
      </c>
      <c r="BO684" s="356"/>
      <c r="BP684" s="324"/>
      <c r="BQ684" s="325"/>
      <c r="BR684" s="324"/>
      <c r="BS684" s="325"/>
      <c r="BT684" s="324"/>
      <c r="BU684" s="325"/>
      <c r="BV684" s="324"/>
      <c r="BW684" s="325"/>
      <c r="BX684" s="324"/>
      <c r="BY684" s="325"/>
      <c r="BZ684" s="324"/>
      <c r="CA684" s="325"/>
      <c r="CB684" s="433" t="s">
        <v>1173</v>
      </c>
      <c r="CC684" s="261"/>
      <c r="CT684" s="437">
        <f t="shared" si="3548"/>
        <v>0</v>
      </c>
      <c r="CU684" s="437">
        <f t="shared" si="3549"/>
        <v>0</v>
      </c>
      <c r="CV684" s="437">
        <f t="shared" si="3550"/>
        <v>0</v>
      </c>
      <c r="CW684" s="437">
        <f t="shared" si="3551"/>
        <v>0</v>
      </c>
      <c r="CX684" s="437">
        <f t="shared" si="3552"/>
        <v>0</v>
      </c>
      <c r="CY684" s="437">
        <f t="shared" si="3553"/>
        <v>0</v>
      </c>
      <c r="CZ684" s="437">
        <f t="shared" si="3554"/>
        <v>0</v>
      </c>
      <c r="DA684" s="437">
        <f t="shared" si="3555"/>
        <v>0</v>
      </c>
      <c r="DB684" s="437">
        <f t="shared" si="3556"/>
        <v>2</v>
      </c>
      <c r="DC684" s="437">
        <f>+AA684</f>
        <v>1</v>
      </c>
      <c r="DD684" s="437" t="e">
        <f t="shared" si="3558"/>
        <v>#VALUE!</v>
      </c>
      <c r="DE684" s="437">
        <f t="shared" si="3559"/>
        <v>1</v>
      </c>
      <c r="DF684" s="437">
        <f>+AG684</f>
        <v>1</v>
      </c>
      <c r="DG684" s="496">
        <f t="shared" si="3561"/>
        <v>1</v>
      </c>
      <c r="DH684" s="496" t="e">
        <f t="shared" si="3562"/>
        <v>#VALUE!</v>
      </c>
      <c r="DI684" s="496">
        <f t="shared" si="3563"/>
        <v>1</v>
      </c>
      <c r="DJ684" s="496">
        <f t="shared" si="3564"/>
        <v>1</v>
      </c>
      <c r="DK684" s="437">
        <f t="shared" si="3565"/>
        <v>1</v>
      </c>
      <c r="DL684" s="633"/>
      <c r="DM684" s="633"/>
      <c r="DO684" s="447" t="e">
        <f t="shared" si="3299"/>
        <v>#VALUE!</v>
      </c>
      <c r="DP684" s="447" t="e">
        <f t="shared" si="3300"/>
        <v>#VALUE!</v>
      </c>
      <c r="DQ684" s="447" t="e">
        <f t="shared" si="3301"/>
        <v>#VALUE!</v>
      </c>
      <c r="DR684" s="447" t="e">
        <f t="shared" si="3302"/>
        <v>#VALUE!</v>
      </c>
      <c r="DS684" s="447" t="e">
        <f t="shared" si="3303"/>
        <v>#VALUE!</v>
      </c>
      <c r="DT684" s="447" t="e">
        <f t="shared" si="3304"/>
        <v>#VALUE!</v>
      </c>
      <c r="DU684" s="447" t="e">
        <f t="shared" si="3305"/>
        <v>#VALUE!</v>
      </c>
      <c r="DV684" s="447" t="e">
        <f t="shared" si="3306"/>
        <v>#VALUE!</v>
      </c>
      <c r="DW684" s="447" t="e">
        <f t="shared" si="3307"/>
        <v>#VALUE!</v>
      </c>
      <c r="DX684" s="447" t="e">
        <f t="shared" si="3308"/>
        <v>#VALUE!</v>
      </c>
      <c r="DY684" s="447" t="e">
        <f t="shared" si="3309"/>
        <v>#VALUE!</v>
      </c>
      <c r="DZ684" s="447" t="e">
        <f t="shared" si="3310"/>
        <v>#VALUE!</v>
      </c>
      <c r="EA684" s="447" t="e">
        <f t="shared" si="3311"/>
        <v>#VALUE!</v>
      </c>
      <c r="EB684" s="447" t="e">
        <f t="shared" si="3312"/>
        <v>#VALUE!</v>
      </c>
      <c r="EC684" s="447" t="e">
        <f t="shared" si="3313"/>
        <v>#VALUE!</v>
      </c>
      <c r="ED684" s="447" t="e">
        <f t="shared" si="3314"/>
        <v>#VALUE!</v>
      </c>
      <c r="EE684" s="240" t="e">
        <f t="shared" si="3315"/>
        <v>#VALUE!</v>
      </c>
    </row>
    <row r="685" spans="1:135" ht="16.5">
      <c r="A685" s="216" t="s">
        <v>1227</v>
      </c>
      <c r="B685" s="216" t="s">
        <v>31</v>
      </c>
      <c r="D685" s="222" t="s">
        <v>171</v>
      </c>
      <c r="E685" s="216" t="s">
        <v>1042</v>
      </c>
      <c r="F685" s="216" t="s">
        <v>1110</v>
      </c>
      <c r="G685" s="411" t="s">
        <v>175</v>
      </c>
      <c r="H685" s="173">
        <v>0</v>
      </c>
      <c r="I685" s="835">
        <v>0</v>
      </c>
      <c r="J685" s="173">
        <v>0</v>
      </c>
      <c r="K685" s="835">
        <v>1</v>
      </c>
      <c r="L685" s="173">
        <v>0</v>
      </c>
      <c r="M685" s="835">
        <v>0</v>
      </c>
      <c r="N685" s="58">
        <f t="shared" ref="N685:N690" si="3593">+L685</f>
        <v>0</v>
      </c>
      <c r="O685" s="505" t="s">
        <v>1823</v>
      </c>
      <c r="P685" s="58">
        <f t="shared" ref="P685:P690" si="3594">+N685</f>
        <v>0</v>
      </c>
      <c r="Q685" s="505" t="s">
        <v>1823</v>
      </c>
      <c r="R685" s="173">
        <v>0</v>
      </c>
      <c r="S685" s="835">
        <v>0</v>
      </c>
      <c r="T685" s="58">
        <f t="shared" ref="T685:T696" si="3595">+R685</f>
        <v>0</v>
      </c>
      <c r="U685" s="101" t="s">
        <v>1823</v>
      </c>
      <c r="V685" s="862">
        <v>0</v>
      </c>
      <c r="W685" s="863">
        <v>0</v>
      </c>
      <c r="X685" s="101">
        <f t="shared" ref="X685" si="3596">+V685</f>
        <v>0</v>
      </c>
      <c r="Y685" s="505" t="s">
        <v>1823</v>
      </c>
      <c r="Z685" s="58">
        <f t="shared" ref="Z685" si="3597">+X685</f>
        <v>0</v>
      </c>
      <c r="AA685" s="505" t="s">
        <v>1823</v>
      </c>
      <c r="AB685" s="58">
        <v>0</v>
      </c>
      <c r="AC685" s="505">
        <v>0</v>
      </c>
      <c r="AD685" s="225">
        <v>0</v>
      </c>
      <c r="AE685" s="264">
        <v>0</v>
      </c>
      <c r="AF685" s="241">
        <f t="shared" ref="AF685" si="3598">+AD685</f>
        <v>0</v>
      </c>
      <c r="AG685" s="242" t="s">
        <v>1823</v>
      </c>
      <c r="AH685" s="226">
        <v>0</v>
      </c>
      <c r="AI685" s="264">
        <v>0</v>
      </c>
      <c r="AJ685" s="266">
        <v>42088</v>
      </c>
      <c r="AK685" s="341">
        <f>+AM685</f>
        <v>0</v>
      </c>
      <c r="AL685" s="252" t="s">
        <v>1823</v>
      </c>
      <c r="AM685" s="523">
        <v>0</v>
      </c>
      <c r="AN685" s="541">
        <v>0</v>
      </c>
      <c r="AO685" s="239">
        <v>0</v>
      </c>
      <c r="AP685" s="242" t="s">
        <v>1823</v>
      </c>
      <c r="AQ685" s="239">
        <v>0</v>
      </c>
      <c r="AR685" s="242" t="s">
        <v>1823</v>
      </c>
      <c r="AS685" s="239">
        <v>0</v>
      </c>
      <c r="AT685" s="242" t="s">
        <v>1823</v>
      </c>
      <c r="AU685" s="239">
        <v>0</v>
      </c>
      <c r="AV685" s="242" t="s">
        <v>1823</v>
      </c>
      <c r="AW685" s="337">
        <v>0</v>
      </c>
      <c r="AX685" s="337">
        <v>0</v>
      </c>
      <c r="AY685" s="241">
        <v>0</v>
      </c>
      <c r="AZ685" s="242" t="s">
        <v>1823</v>
      </c>
      <c r="BA685" s="241">
        <v>0</v>
      </c>
      <c r="BB685" s="242" t="s">
        <v>1823</v>
      </c>
      <c r="BC685" s="241">
        <v>0</v>
      </c>
      <c r="BD685" s="242" t="s">
        <v>1823</v>
      </c>
      <c r="BE685" s="241">
        <v>0</v>
      </c>
      <c r="BF685" s="242" t="s">
        <v>1823</v>
      </c>
      <c r="BG685" s="337">
        <v>0</v>
      </c>
      <c r="BH685" s="337">
        <v>0</v>
      </c>
      <c r="BI685" s="241">
        <v>0</v>
      </c>
      <c r="BJ685" s="242" t="s">
        <v>1823</v>
      </c>
      <c r="BK685" s="241">
        <v>0</v>
      </c>
      <c r="BL685" s="242" t="s">
        <v>1823</v>
      </c>
      <c r="BM685" s="241">
        <v>0</v>
      </c>
      <c r="BN685" s="242" t="s">
        <v>1823</v>
      </c>
      <c r="BO685" s="267"/>
      <c r="BP685" s="248"/>
      <c r="BQ685" s="249"/>
      <c r="BR685" s="248"/>
      <c r="BS685" s="249"/>
      <c r="BT685" s="248"/>
      <c r="BU685" s="249"/>
      <c r="BV685" s="248"/>
      <c r="BW685" s="249"/>
      <c r="BX685" s="248"/>
      <c r="BY685" s="249"/>
      <c r="BZ685" s="248"/>
      <c r="CA685" s="249"/>
      <c r="CB685" s="236" t="s">
        <v>712</v>
      </c>
      <c r="CC685" s="261" t="s">
        <v>812</v>
      </c>
      <c r="CT685" s="437">
        <f t="shared" si="3548"/>
        <v>0</v>
      </c>
      <c r="CU685" s="437">
        <f t="shared" si="3549"/>
        <v>1</v>
      </c>
      <c r="CV685" s="437">
        <f t="shared" si="3550"/>
        <v>0</v>
      </c>
      <c r="CW685" s="437">
        <f t="shared" si="3551"/>
        <v>0</v>
      </c>
      <c r="CX685" s="437">
        <f t="shared" si="3552"/>
        <v>0</v>
      </c>
      <c r="CY685" s="437">
        <f t="shared" si="3553"/>
        <v>0</v>
      </c>
      <c r="CZ685" s="437">
        <f t="shared" si="3554"/>
        <v>0</v>
      </c>
      <c r="DA685" s="437">
        <f t="shared" si="3555"/>
        <v>0</v>
      </c>
      <c r="DB685" s="437">
        <f t="shared" si="3556"/>
        <v>0</v>
      </c>
      <c r="DC685" s="437">
        <f t="shared" ref="DC685:DC716" si="3599">IF(AA685="nd",+Z685,+Z685+AA685)</f>
        <v>0</v>
      </c>
      <c r="DD685" s="437">
        <f t="shared" si="3558"/>
        <v>0</v>
      </c>
      <c r="DE685" s="437">
        <f t="shared" si="3559"/>
        <v>0</v>
      </c>
      <c r="DF685" s="437">
        <f t="shared" ref="DF685:DF716" si="3600">IF(AG685="nd",+AF685,+AF685+AG685)</f>
        <v>0</v>
      </c>
      <c r="DG685" s="496">
        <f t="shared" si="3561"/>
        <v>0</v>
      </c>
      <c r="DH685" s="496">
        <f t="shared" si="3562"/>
        <v>0</v>
      </c>
      <c r="DI685" s="496">
        <f t="shared" si="3563"/>
        <v>0</v>
      </c>
      <c r="DJ685" s="496">
        <f t="shared" si="3564"/>
        <v>0</v>
      </c>
      <c r="DK685" s="437">
        <f t="shared" si="3565"/>
        <v>0</v>
      </c>
      <c r="DL685" s="633"/>
      <c r="DM685" s="633"/>
      <c r="DO685" s="447" t="e">
        <f t="shared" si="3299"/>
        <v>#VALUE!</v>
      </c>
      <c r="DP685" s="447" t="e">
        <f t="shared" si="3300"/>
        <v>#VALUE!</v>
      </c>
      <c r="DQ685" s="447" t="e">
        <f t="shared" si="3301"/>
        <v>#VALUE!</v>
      </c>
      <c r="DR685" s="447" t="e">
        <f t="shared" si="3302"/>
        <v>#VALUE!</v>
      </c>
      <c r="DS685" s="447" t="e">
        <f t="shared" si="3303"/>
        <v>#VALUE!</v>
      </c>
      <c r="DT685" s="447" t="e">
        <f t="shared" si="3304"/>
        <v>#VALUE!</v>
      </c>
      <c r="DU685" s="447" t="e">
        <f t="shared" si="3305"/>
        <v>#VALUE!</v>
      </c>
      <c r="DV685" s="447" t="e">
        <f t="shared" si="3306"/>
        <v>#VALUE!</v>
      </c>
      <c r="DW685" s="447" t="e">
        <f t="shared" si="3307"/>
        <v>#VALUE!</v>
      </c>
      <c r="DX685" s="447" t="e">
        <f t="shared" si="3308"/>
        <v>#VALUE!</v>
      </c>
      <c r="DY685" s="447" t="e">
        <f t="shared" si="3309"/>
        <v>#VALUE!</v>
      </c>
      <c r="DZ685" s="447" t="e">
        <f t="shared" si="3310"/>
        <v>#VALUE!</v>
      </c>
      <c r="EA685" s="447" t="e">
        <f t="shared" si="3311"/>
        <v>#VALUE!</v>
      </c>
      <c r="EB685" s="447" t="e">
        <f t="shared" si="3312"/>
        <v>#VALUE!</v>
      </c>
      <c r="EC685" s="447" t="e">
        <f t="shared" si="3313"/>
        <v>#VALUE!</v>
      </c>
      <c r="ED685" s="447" t="e">
        <f t="shared" si="3314"/>
        <v>#VALUE!</v>
      </c>
      <c r="EE685" s="240" t="e">
        <f t="shared" si="3315"/>
        <v>#VALUE!</v>
      </c>
    </row>
    <row r="686" spans="1:135" ht="16.5">
      <c r="A686" s="216" t="s">
        <v>1227</v>
      </c>
      <c r="B686" s="216" t="s">
        <v>31</v>
      </c>
      <c r="D686" s="222" t="s">
        <v>171</v>
      </c>
      <c r="E686" s="216" t="s">
        <v>1042</v>
      </c>
      <c r="F686" s="216" t="s">
        <v>1110</v>
      </c>
      <c r="G686" s="411" t="s">
        <v>417</v>
      </c>
      <c r="H686" s="173">
        <v>0</v>
      </c>
      <c r="I686" s="835">
        <v>3</v>
      </c>
      <c r="J686" s="173">
        <v>0</v>
      </c>
      <c r="K686" s="835">
        <v>0</v>
      </c>
      <c r="L686" s="173">
        <v>0</v>
      </c>
      <c r="M686" s="835">
        <v>0</v>
      </c>
      <c r="N686" s="58">
        <f t="shared" si="3593"/>
        <v>0</v>
      </c>
      <c r="O686" s="505" t="s">
        <v>1823</v>
      </c>
      <c r="P686" s="58">
        <f t="shared" si="3594"/>
        <v>0</v>
      </c>
      <c r="Q686" s="505" t="s">
        <v>1823</v>
      </c>
      <c r="R686" s="173">
        <v>0</v>
      </c>
      <c r="S686" s="835">
        <v>0</v>
      </c>
      <c r="T686" s="58">
        <f t="shared" si="3595"/>
        <v>0</v>
      </c>
      <c r="U686" s="101" t="s">
        <v>1823</v>
      </c>
      <c r="V686" s="862">
        <v>0</v>
      </c>
      <c r="W686" s="863">
        <v>0</v>
      </c>
      <c r="X686" s="101">
        <f t="shared" ref="X686" si="3601">+V686</f>
        <v>0</v>
      </c>
      <c r="Y686" s="505" t="s">
        <v>1823</v>
      </c>
      <c r="Z686" s="58">
        <f t="shared" ref="Z686" si="3602">+X686</f>
        <v>0</v>
      </c>
      <c r="AA686" s="505" t="s">
        <v>1823</v>
      </c>
      <c r="AB686" s="58">
        <v>0</v>
      </c>
      <c r="AC686" s="505">
        <v>0</v>
      </c>
      <c r="AD686" s="225">
        <v>0</v>
      </c>
      <c r="AE686" s="264">
        <v>0</v>
      </c>
      <c r="AF686" s="241">
        <f t="shared" ref="AF686" si="3603">+AD686</f>
        <v>0</v>
      </c>
      <c r="AG686" s="242" t="s">
        <v>1823</v>
      </c>
      <c r="AH686" s="226">
        <v>0</v>
      </c>
      <c r="AI686" s="264">
        <v>0</v>
      </c>
      <c r="AJ686" s="266">
        <v>42058</v>
      </c>
      <c r="AK686" s="341">
        <f>+AM686</f>
        <v>0</v>
      </c>
      <c r="AL686" s="252" t="s">
        <v>1823</v>
      </c>
      <c r="AM686" s="523">
        <v>0</v>
      </c>
      <c r="AN686" s="541">
        <v>0</v>
      </c>
      <c r="AO686" s="239">
        <v>0</v>
      </c>
      <c r="AP686" s="242" t="s">
        <v>1823</v>
      </c>
      <c r="AQ686" s="239">
        <v>0</v>
      </c>
      <c r="AR686" s="242" t="s">
        <v>1823</v>
      </c>
      <c r="AS686" s="239">
        <v>0</v>
      </c>
      <c r="AT686" s="242" t="s">
        <v>1823</v>
      </c>
      <c r="AU686" s="239">
        <v>0</v>
      </c>
      <c r="AV686" s="242" t="s">
        <v>1823</v>
      </c>
      <c r="AW686" s="337">
        <v>0</v>
      </c>
      <c r="AX686" s="337">
        <v>0</v>
      </c>
      <c r="AY686" s="241">
        <v>0</v>
      </c>
      <c r="AZ686" s="242" t="s">
        <v>1823</v>
      </c>
      <c r="BA686" s="241">
        <v>0</v>
      </c>
      <c r="BB686" s="242" t="s">
        <v>1823</v>
      </c>
      <c r="BC686" s="241">
        <v>0</v>
      </c>
      <c r="BD686" s="242" t="s">
        <v>1823</v>
      </c>
      <c r="BE686" s="241">
        <v>0</v>
      </c>
      <c r="BF686" s="242" t="s">
        <v>1823</v>
      </c>
      <c r="BG686" s="337">
        <v>0</v>
      </c>
      <c r="BH686" s="337">
        <v>0</v>
      </c>
      <c r="BI686" s="241">
        <v>0</v>
      </c>
      <c r="BJ686" s="242" t="s">
        <v>1823</v>
      </c>
      <c r="BK686" s="241">
        <v>0</v>
      </c>
      <c r="BL686" s="242" t="s">
        <v>1823</v>
      </c>
      <c r="BM686" s="241">
        <v>0</v>
      </c>
      <c r="BN686" s="242" t="s">
        <v>1823</v>
      </c>
      <c r="BO686" s="267"/>
      <c r="BP686" s="248"/>
      <c r="BQ686" s="249"/>
      <c r="BR686" s="248"/>
      <c r="BS686" s="249"/>
      <c r="BT686" s="248"/>
      <c r="BU686" s="249"/>
      <c r="BV686" s="248"/>
      <c r="BW686" s="249"/>
      <c r="BX686" s="248"/>
      <c r="BY686" s="249"/>
      <c r="BZ686" s="248"/>
      <c r="CA686" s="249"/>
      <c r="CB686" s="236" t="s">
        <v>712</v>
      </c>
      <c r="CC686" s="261" t="s">
        <v>812</v>
      </c>
      <c r="CT686" s="437">
        <f t="shared" si="3548"/>
        <v>3</v>
      </c>
      <c r="CU686" s="437">
        <f t="shared" si="3549"/>
        <v>0</v>
      </c>
      <c r="CV686" s="437">
        <f t="shared" si="3550"/>
        <v>0</v>
      </c>
      <c r="CW686" s="437">
        <f t="shared" si="3551"/>
        <v>0</v>
      </c>
      <c r="CX686" s="437">
        <f t="shared" si="3552"/>
        <v>0</v>
      </c>
      <c r="CY686" s="437">
        <f t="shared" si="3553"/>
        <v>0</v>
      </c>
      <c r="CZ686" s="437">
        <f t="shared" si="3554"/>
        <v>0</v>
      </c>
      <c r="DA686" s="437">
        <f t="shared" si="3555"/>
        <v>0</v>
      </c>
      <c r="DB686" s="437">
        <f t="shared" si="3556"/>
        <v>0</v>
      </c>
      <c r="DC686" s="437">
        <f t="shared" si="3599"/>
        <v>0</v>
      </c>
      <c r="DD686" s="437">
        <f t="shared" si="3558"/>
        <v>0</v>
      </c>
      <c r="DE686" s="437">
        <f t="shared" si="3559"/>
        <v>0</v>
      </c>
      <c r="DF686" s="437">
        <f t="shared" si="3600"/>
        <v>0</v>
      </c>
      <c r="DG686" s="496">
        <f t="shared" si="3561"/>
        <v>0</v>
      </c>
      <c r="DH686" s="496">
        <f t="shared" si="3562"/>
        <v>0</v>
      </c>
      <c r="DI686" s="496">
        <f t="shared" si="3563"/>
        <v>0</v>
      </c>
      <c r="DJ686" s="496">
        <f t="shared" si="3564"/>
        <v>0</v>
      </c>
      <c r="DK686" s="437">
        <f t="shared" si="3565"/>
        <v>0</v>
      </c>
      <c r="DL686" s="633"/>
      <c r="DM686" s="633"/>
      <c r="DO686" s="447" t="e">
        <f t="shared" si="3299"/>
        <v>#VALUE!</v>
      </c>
      <c r="DP686" s="447" t="e">
        <f t="shared" si="3300"/>
        <v>#VALUE!</v>
      </c>
      <c r="DQ686" s="447" t="e">
        <f t="shared" si="3301"/>
        <v>#VALUE!</v>
      </c>
      <c r="DR686" s="447" t="e">
        <f t="shared" si="3302"/>
        <v>#VALUE!</v>
      </c>
      <c r="DS686" s="447" t="e">
        <f t="shared" si="3303"/>
        <v>#VALUE!</v>
      </c>
      <c r="DT686" s="447" t="e">
        <f t="shared" si="3304"/>
        <v>#VALUE!</v>
      </c>
      <c r="DU686" s="447" t="e">
        <f t="shared" si="3305"/>
        <v>#VALUE!</v>
      </c>
      <c r="DV686" s="447" t="e">
        <f t="shared" si="3306"/>
        <v>#VALUE!</v>
      </c>
      <c r="DW686" s="447" t="e">
        <f t="shared" si="3307"/>
        <v>#VALUE!</v>
      </c>
      <c r="DX686" s="447" t="e">
        <f t="shared" si="3308"/>
        <v>#VALUE!</v>
      </c>
      <c r="DY686" s="447" t="e">
        <f t="shared" si="3309"/>
        <v>#VALUE!</v>
      </c>
      <c r="DZ686" s="447" t="e">
        <f t="shared" si="3310"/>
        <v>#VALUE!</v>
      </c>
      <c r="EA686" s="447" t="e">
        <f t="shared" si="3311"/>
        <v>#VALUE!</v>
      </c>
      <c r="EB686" s="447" t="e">
        <f t="shared" si="3312"/>
        <v>#VALUE!</v>
      </c>
      <c r="EC686" s="447" t="e">
        <f t="shared" si="3313"/>
        <v>#VALUE!</v>
      </c>
      <c r="ED686" s="447" t="e">
        <f t="shared" si="3314"/>
        <v>#VALUE!</v>
      </c>
      <c r="EE686" s="240" t="e">
        <f t="shared" si="3315"/>
        <v>#VALUE!</v>
      </c>
    </row>
    <row r="687" spans="1:135" ht="16.5">
      <c r="A687" s="51" t="s">
        <v>1472</v>
      </c>
      <c r="B687" s="216" t="s">
        <v>31</v>
      </c>
      <c r="D687" s="222" t="s">
        <v>171</v>
      </c>
      <c r="E687" s="216" t="s">
        <v>1042</v>
      </c>
      <c r="F687" s="216" t="s">
        <v>1110</v>
      </c>
      <c r="G687" s="411" t="s">
        <v>416</v>
      </c>
      <c r="H687" s="173">
        <v>5</v>
      </c>
      <c r="I687" s="835" t="s">
        <v>1244</v>
      </c>
      <c r="J687" s="173">
        <v>5</v>
      </c>
      <c r="K687" s="835">
        <v>0</v>
      </c>
      <c r="L687" s="173">
        <v>4</v>
      </c>
      <c r="M687" s="835">
        <v>0</v>
      </c>
      <c r="N687" s="58">
        <f t="shared" si="3593"/>
        <v>4</v>
      </c>
      <c r="O687" s="505" t="s">
        <v>1823</v>
      </c>
      <c r="P687" s="58">
        <f t="shared" si="3594"/>
        <v>4</v>
      </c>
      <c r="Q687" s="505" t="s">
        <v>1823</v>
      </c>
      <c r="R687" s="173">
        <v>0</v>
      </c>
      <c r="S687" s="835">
        <v>0</v>
      </c>
      <c r="T687" s="58">
        <f t="shared" si="3595"/>
        <v>0</v>
      </c>
      <c r="U687" s="101" t="s">
        <v>1823</v>
      </c>
      <c r="V687" s="862">
        <v>0</v>
      </c>
      <c r="W687" s="863">
        <v>0</v>
      </c>
      <c r="X687" s="101">
        <f t="shared" ref="X687" si="3604">+V687</f>
        <v>0</v>
      </c>
      <c r="Y687" s="505" t="s">
        <v>1823</v>
      </c>
      <c r="Z687" s="58">
        <f t="shared" ref="Z687" si="3605">+X687</f>
        <v>0</v>
      </c>
      <c r="AA687" s="505" t="s">
        <v>1823</v>
      </c>
      <c r="AB687" s="58">
        <v>0</v>
      </c>
      <c r="AC687" s="505">
        <v>0</v>
      </c>
      <c r="AD687" s="225">
        <v>0</v>
      </c>
      <c r="AE687" s="264">
        <v>0</v>
      </c>
      <c r="AF687" s="241">
        <f t="shared" ref="AF687" si="3606">+AD687</f>
        <v>0</v>
      </c>
      <c r="AG687" s="242" t="s">
        <v>1823</v>
      </c>
      <c r="AH687" s="226">
        <v>0</v>
      </c>
      <c r="AI687" s="264">
        <v>0</v>
      </c>
      <c r="AJ687" s="266"/>
      <c r="AK687" s="341">
        <f>+AM687</f>
        <v>0</v>
      </c>
      <c r="AL687" s="252" t="s">
        <v>1823</v>
      </c>
      <c r="AM687" s="523">
        <v>0</v>
      </c>
      <c r="AN687" s="541">
        <v>0</v>
      </c>
      <c r="AO687" s="239">
        <v>0</v>
      </c>
      <c r="AP687" s="242" t="s">
        <v>1823</v>
      </c>
      <c r="AQ687" s="239">
        <v>0</v>
      </c>
      <c r="AR687" s="242" t="s">
        <v>1823</v>
      </c>
      <c r="AS687" s="239">
        <v>0</v>
      </c>
      <c r="AT687" s="242" t="s">
        <v>1823</v>
      </c>
      <c r="AU687" s="239">
        <v>0</v>
      </c>
      <c r="AV687" s="242" t="s">
        <v>1823</v>
      </c>
      <c r="AW687" s="337">
        <v>0</v>
      </c>
      <c r="AX687" s="337">
        <v>0</v>
      </c>
      <c r="AY687" s="241">
        <v>0</v>
      </c>
      <c r="AZ687" s="242" t="s">
        <v>1823</v>
      </c>
      <c r="BA687" s="241">
        <v>0</v>
      </c>
      <c r="BB687" s="242" t="s">
        <v>1823</v>
      </c>
      <c r="BC687" s="241">
        <v>0</v>
      </c>
      <c r="BD687" s="242" t="s">
        <v>1823</v>
      </c>
      <c r="BE687" s="241">
        <v>0</v>
      </c>
      <c r="BF687" s="242" t="s">
        <v>1823</v>
      </c>
      <c r="BG687" s="337">
        <v>0</v>
      </c>
      <c r="BH687" s="337">
        <v>0</v>
      </c>
      <c r="BI687" s="241">
        <v>0</v>
      </c>
      <c r="BJ687" s="242" t="s">
        <v>1823</v>
      </c>
      <c r="BK687" s="241">
        <v>0</v>
      </c>
      <c r="BL687" s="242" t="s">
        <v>1823</v>
      </c>
      <c r="BM687" s="241">
        <v>0</v>
      </c>
      <c r="BN687" s="242" t="s">
        <v>1823</v>
      </c>
      <c r="BO687" s="267"/>
      <c r="BP687" s="248"/>
      <c r="BQ687" s="249"/>
      <c r="BR687" s="248"/>
      <c r="BS687" s="249"/>
      <c r="BT687" s="248"/>
      <c r="BU687" s="249"/>
      <c r="BV687" s="248"/>
      <c r="BW687" s="249"/>
      <c r="BX687" s="248"/>
      <c r="BY687" s="249"/>
      <c r="BZ687" s="248"/>
      <c r="CA687" s="249"/>
      <c r="CB687" s="236" t="s">
        <v>559</v>
      </c>
      <c r="CT687" s="437">
        <f>+H687</f>
        <v>5</v>
      </c>
      <c r="CU687" s="437">
        <f t="shared" si="3549"/>
        <v>5</v>
      </c>
      <c r="CV687" s="437">
        <f t="shared" si="3550"/>
        <v>4</v>
      </c>
      <c r="CW687" s="437">
        <f t="shared" si="3551"/>
        <v>4</v>
      </c>
      <c r="CX687" s="437">
        <f t="shared" si="3552"/>
        <v>4</v>
      </c>
      <c r="CY687" s="437">
        <f t="shared" si="3553"/>
        <v>0</v>
      </c>
      <c r="CZ687" s="437">
        <f t="shared" si="3554"/>
        <v>0</v>
      </c>
      <c r="DA687" s="437">
        <f t="shared" si="3555"/>
        <v>0</v>
      </c>
      <c r="DB687" s="437">
        <f t="shared" si="3556"/>
        <v>0</v>
      </c>
      <c r="DC687" s="437">
        <f t="shared" si="3599"/>
        <v>0</v>
      </c>
      <c r="DD687" s="437">
        <f t="shared" si="3558"/>
        <v>0</v>
      </c>
      <c r="DE687" s="437">
        <f t="shared" si="3559"/>
        <v>0</v>
      </c>
      <c r="DF687" s="437">
        <f t="shared" si="3600"/>
        <v>0</v>
      </c>
      <c r="DG687" s="496">
        <f t="shared" si="3561"/>
        <v>0</v>
      </c>
      <c r="DH687" s="496">
        <f t="shared" si="3562"/>
        <v>0</v>
      </c>
      <c r="DI687" s="496">
        <f t="shared" si="3563"/>
        <v>0</v>
      </c>
      <c r="DJ687" s="496">
        <f t="shared" si="3564"/>
        <v>0</v>
      </c>
      <c r="DK687" s="437">
        <f t="shared" si="3565"/>
        <v>0</v>
      </c>
      <c r="DL687" s="633"/>
      <c r="DM687" s="633"/>
      <c r="DO687" s="447" t="e">
        <f t="shared" si="3299"/>
        <v>#VALUE!</v>
      </c>
      <c r="DP687" s="447" t="e">
        <f t="shared" si="3300"/>
        <v>#VALUE!</v>
      </c>
      <c r="DQ687" s="447" t="e">
        <f t="shared" si="3301"/>
        <v>#VALUE!</v>
      </c>
      <c r="DR687" s="447" t="e">
        <f t="shared" si="3302"/>
        <v>#VALUE!</v>
      </c>
      <c r="DS687" s="447" t="e">
        <f t="shared" si="3303"/>
        <v>#VALUE!</v>
      </c>
      <c r="DT687" s="447" t="e">
        <f t="shared" si="3304"/>
        <v>#VALUE!</v>
      </c>
      <c r="DU687" s="447" t="e">
        <f t="shared" si="3305"/>
        <v>#VALUE!</v>
      </c>
      <c r="DV687" s="447" t="e">
        <f t="shared" si="3306"/>
        <v>#VALUE!</v>
      </c>
      <c r="DW687" s="447" t="e">
        <f t="shared" si="3307"/>
        <v>#VALUE!</v>
      </c>
      <c r="DX687" s="447" t="e">
        <f t="shared" si="3308"/>
        <v>#VALUE!</v>
      </c>
      <c r="DY687" s="447" t="e">
        <f t="shared" si="3309"/>
        <v>#VALUE!</v>
      </c>
      <c r="DZ687" s="447" t="e">
        <f t="shared" si="3310"/>
        <v>#VALUE!</v>
      </c>
      <c r="EA687" s="447" t="e">
        <f t="shared" si="3311"/>
        <v>#VALUE!</v>
      </c>
      <c r="EB687" s="447" t="e">
        <f t="shared" si="3312"/>
        <v>#VALUE!</v>
      </c>
      <c r="EC687" s="447" t="e">
        <f t="shared" si="3313"/>
        <v>#VALUE!</v>
      </c>
      <c r="ED687" s="447" t="e">
        <f t="shared" si="3314"/>
        <v>#VALUE!</v>
      </c>
      <c r="EE687" s="240" t="e">
        <f t="shared" si="3315"/>
        <v>#VALUE!</v>
      </c>
    </row>
    <row r="688" spans="1:135" ht="16.5">
      <c r="A688" s="216" t="s">
        <v>1227</v>
      </c>
      <c r="B688" s="216" t="s">
        <v>31</v>
      </c>
      <c r="D688" s="222" t="s">
        <v>171</v>
      </c>
      <c r="E688" s="216" t="s">
        <v>1042</v>
      </c>
      <c r="F688" s="51" t="s">
        <v>1110</v>
      </c>
      <c r="G688" s="411" t="s">
        <v>1676</v>
      </c>
      <c r="H688" s="173">
        <v>2</v>
      </c>
      <c r="I688" s="835">
        <v>0</v>
      </c>
      <c r="J688" s="173">
        <v>2</v>
      </c>
      <c r="K688" s="835">
        <v>0</v>
      </c>
      <c r="L688" s="173">
        <v>0</v>
      </c>
      <c r="M688" s="835">
        <v>0</v>
      </c>
      <c r="N688" s="58">
        <f t="shared" si="3593"/>
        <v>0</v>
      </c>
      <c r="O688" s="505" t="s">
        <v>1823</v>
      </c>
      <c r="P688" s="58">
        <f t="shared" si="3594"/>
        <v>0</v>
      </c>
      <c r="Q688" s="505" t="s">
        <v>1823</v>
      </c>
      <c r="R688" s="173">
        <v>0</v>
      </c>
      <c r="S688" s="835">
        <v>0</v>
      </c>
      <c r="T688" s="58">
        <f t="shared" si="3595"/>
        <v>0</v>
      </c>
      <c r="U688" s="101" t="s">
        <v>1823</v>
      </c>
      <c r="V688" s="862">
        <v>0</v>
      </c>
      <c r="W688" s="863">
        <v>1</v>
      </c>
      <c r="X688" s="101">
        <f t="shared" ref="X688" si="3607">+V688</f>
        <v>0</v>
      </c>
      <c r="Y688" s="505" t="s">
        <v>1823</v>
      </c>
      <c r="Z688" s="58">
        <f t="shared" ref="Z688" si="3608">+X688</f>
        <v>0</v>
      </c>
      <c r="AA688" s="505" t="s">
        <v>1823</v>
      </c>
      <c r="AB688" s="58">
        <v>0</v>
      </c>
      <c r="AC688" s="505">
        <v>0</v>
      </c>
      <c r="AD688" s="225">
        <v>0</v>
      </c>
      <c r="AE688" s="264">
        <v>0</v>
      </c>
      <c r="AF688" s="241">
        <f t="shared" ref="AF688" si="3609">+AD688</f>
        <v>0</v>
      </c>
      <c r="AG688" s="242" t="s">
        <v>1823</v>
      </c>
      <c r="AH688" s="226">
        <v>0</v>
      </c>
      <c r="AI688" s="264">
        <v>0</v>
      </c>
      <c r="AJ688" s="266"/>
      <c r="AK688" s="724" t="s">
        <v>1823</v>
      </c>
      <c r="AL688" s="564">
        <f>+AN688</f>
        <v>1</v>
      </c>
      <c r="AM688" s="523">
        <v>0</v>
      </c>
      <c r="AN688" s="524">
        <v>1</v>
      </c>
      <c r="AO688" s="239">
        <v>0</v>
      </c>
      <c r="AP688" s="628">
        <f>+AN688</f>
        <v>1</v>
      </c>
      <c r="AQ688" s="239">
        <v>0</v>
      </c>
      <c r="AR688" s="628">
        <f>+AP688</f>
        <v>1</v>
      </c>
      <c r="AS688" s="239">
        <v>0</v>
      </c>
      <c r="AT688" s="628">
        <f>+AR688</f>
        <v>1</v>
      </c>
      <c r="AU688" s="239">
        <v>0</v>
      </c>
      <c r="AV688" s="628">
        <f>+AT688</f>
        <v>1</v>
      </c>
      <c r="AW688" s="337">
        <v>0</v>
      </c>
      <c r="AX688" s="337">
        <v>0</v>
      </c>
      <c r="AY688" s="241">
        <v>0</v>
      </c>
      <c r="AZ688" s="242" t="s">
        <v>1823</v>
      </c>
      <c r="BA688" s="241">
        <v>0</v>
      </c>
      <c r="BB688" s="242" t="s">
        <v>1823</v>
      </c>
      <c r="BC688" s="241">
        <v>0</v>
      </c>
      <c r="BD688" s="242" t="s">
        <v>1823</v>
      </c>
      <c r="BE688" s="241">
        <v>0</v>
      </c>
      <c r="BF688" s="242" t="s">
        <v>1823</v>
      </c>
      <c r="BG688" s="337">
        <v>0</v>
      </c>
      <c r="BH688" s="337">
        <v>0</v>
      </c>
      <c r="BI688" s="241">
        <v>0</v>
      </c>
      <c r="BJ688" s="242" t="s">
        <v>1823</v>
      </c>
      <c r="BK688" s="241">
        <v>0</v>
      </c>
      <c r="BL688" s="242" t="s">
        <v>1823</v>
      </c>
      <c r="BM688" s="241">
        <v>0</v>
      </c>
      <c r="BN688" s="242" t="s">
        <v>1823</v>
      </c>
      <c r="BO688" s="267"/>
      <c r="BP688" s="248"/>
      <c r="BQ688" s="249"/>
      <c r="BR688" s="248"/>
      <c r="BS688" s="249"/>
      <c r="BT688" s="248"/>
      <c r="BU688" s="249"/>
      <c r="BV688" s="248"/>
      <c r="BW688" s="249"/>
      <c r="BX688" s="248"/>
      <c r="BY688" s="249"/>
      <c r="BZ688" s="248"/>
      <c r="CA688" s="249"/>
      <c r="CB688" s="334" t="s">
        <v>712</v>
      </c>
      <c r="CT688" s="437">
        <f t="shared" ref="CT688:CT735" si="3610">IF(I688="nd",+H688,+H688+I688)</f>
        <v>2</v>
      </c>
      <c r="CU688" s="437">
        <f t="shared" si="3549"/>
        <v>2</v>
      </c>
      <c r="CV688" s="437">
        <f t="shared" si="3550"/>
        <v>0</v>
      </c>
      <c r="CW688" s="437">
        <f t="shared" si="3551"/>
        <v>0</v>
      </c>
      <c r="CX688" s="437">
        <f t="shared" si="3552"/>
        <v>0</v>
      </c>
      <c r="CY688" s="437">
        <f t="shared" si="3553"/>
        <v>0</v>
      </c>
      <c r="CZ688" s="437">
        <f t="shared" si="3554"/>
        <v>0</v>
      </c>
      <c r="DA688" s="437">
        <f t="shared" si="3555"/>
        <v>1</v>
      </c>
      <c r="DB688" s="437">
        <f t="shared" si="3556"/>
        <v>0</v>
      </c>
      <c r="DC688" s="437">
        <f t="shared" si="3599"/>
        <v>0</v>
      </c>
      <c r="DD688" s="437">
        <f t="shared" si="3558"/>
        <v>0</v>
      </c>
      <c r="DE688" s="437">
        <f t="shared" si="3559"/>
        <v>0</v>
      </c>
      <c r="DF688" s="437">
        <f t="shared" si="3600"/>
        <v>0</v>
      </c>
      <c r="DG688" s="496">
        <f t="shared" si="3561"/>
        <v>0</v>
      </c>
      <c r="DH688" s="496" t="e">
        <f t="shared" si="3562"/>
        <v>#VALUE!</v>
      </c>
      <c r="DI688" s="496">
        <f t="shared" si="3563"/>
        <v>1</v>
      </c>
      <c r="DJ688" s="496">
        <f t="shared" si="3564"/>
        <v>1</v>
      </c>
      <c r="DK688" s="437">
        <f t="shared" si="3565"/>
        <v>1</v>
      </c>
      <c r="DL688" s="633"/>
      <c r="DM688" s="633"/>
      <c r="DO688" s="447" t="e">
        <f t="shared" si="3299"/>
        <v>#VALUE!</v>
      </c>
      <c r="DP688" s="447" t="e">
        <f t="shared" si="3300"/>
        <v>#VALUE!</v>
      </c>
      <c r="DQ688" s="447" t="e">
        <f t="shared" si="3301"/>
        <v>#VALUE!</v>
      </c>
      <c r="DR688" s="447" t="e">
        <f t="shared" si="3302"/>
        <v>#VALUE!</v>
      </c>
      <c r="DS688" s="447" t="e">
        <f t="shared" si="3303"/>
        <v>#VALUE!</v>
      </c>
      <c r="DT688" s="447" t="e">
        <f t="shared" si="3304"/>
        <v>#VALUE!</v>
      </c>
      <c r="DU688" s="447" t="e">
        <f t="shared" si="3305"/>
        <v>#VALUE!</v>
      </c>
      <c r="DV688" s="447" t="e">
        <f t="shared" si="3306"/>
        <v>#VALUE!</v>
      </c>
      <c r="DW688" s="447" t="e">
        <f t="shared" si="3307"/>
        <v>#VALUE!</v>
      </c>
      <c r="DX688" s="447" t="e">
        <f t="shared" si="3308"/>
        <v>#VALUE!</v>
      </c>
      <c r="DY688" s="447" t="e">
        <f t="shared" si="3309"/>
        <v>#VALUE!</v>
      </c>
      <c r="DZ688" s="447" t="e">
        <f t="shared" si="3310"/>
        <v>#VALUE!</v>
      </c>
      <c r="EA688" s="447" t="e">
        <f t="shared" si="3311"/>
        <v>#VALUE!</v>
      </c>
      <c r="EB688" s="447" t="e">
        <f t="shared" si="3312"/>
        <v>#VALUE!</v>
      </c>
      <c r="EC688" s="447" t="e">
        <f t="shared" si="3313"/>
        <v>#VALUE!</v>
      </c>
      <c r="ED688" s="447" t="e">
        <f t="shared" si="3314"/>
        <v>#VALUE!</v>
      </c>
      <c r="EE688" s="240" t="e">
        <f t="shared" si="3315"/>
        <v>#VALUE!</v>
      </c>
    </row>
    <row r="689" spans="1:135" ht="16.5">
      <c r="A689" s="51" t="s">
        <v>1227</v>
      </c>
      <c r="B689" s="216" t="s">
        <v>31</v>
      </c>
      <c r="D689" s="222" t="s">
        <v>171</v>
      </c>
      <c r="E689" s="216" t="s">
        <v>1042</v>
      </c>
      <c r="F689" s="216" t="s">
        <v>1110</v>
      </c>
      <c r="G689" s="411" t="s">
        <v>1369</v>
      </c>
      <c r="H689" s="173">
        <v>0</v>
      </c>
      <c r="I689" s="835">
        <v>0</v>
      </c>
      <c r="J689" s="173">
        <v>0</v>
      </c>
      <c r="K689" s="835">
        <v>0</v>
      </c>
      <c r="L689" s="173">
        <v>0</v>
      </c>
      <c r="M689" s="835">
        <v>0</v>
      </c>
      <c r="N689" s="58">
        <f t="shared" si="3593"/>
        <v>0</v>
      </c>
      <c r="O689" s="505" t="s">
        <v>1823</v>
      </c>
      <c r="P689" s="58">
        <f t="shared" si="3594"/>
        <v>0</v>
      </c>
      <c r="Q689" s="505" t="s">
        <v>1823</v>
      </c>
      <c r="R689" s="173">
        <v>0</v>
      </c>
      <c r="S689" s="835">
        <v>0</v>
      </c>
      <c r="T689" s="58">
        <f t="shared" si="3595"/>
        <v>0</v>
      </c>
      <c r="U689" s="101" t="s">
        <v>1823</v>
      </c>
      <c r="V689" s="862">
        <v>0</v>
      </c>
      <c r="W689" s="863">
        <v>0</v>
      </c>
      <c r="X689" s="101">
        <v>0</v>
      </c>
      <c r="Y689" s="505">
        <v>0</v>
      </c>
      <c r="Z689" s="58">
        <v>0</v>
      </c>
      <c r="AA689" s="505">
        <v>0</v>
      </c>
      <c r="AB689" s="58">
        <v>0</v>
      </c>
      <c r="AC689" s="505">
        <v>0</v>
      </c>
      <c r="AD689" s="225">
        <v>0</v>
      </c>
      <c r="AE689" s="264">
        <v>0</v>
      </c>
      <c r="AF689" s="241">
        <f t="shared" ref="AF689:AF696" si="3611">+AD689</f>
        <v>0</v>
      </c>
      <c r="AG689" s="242" t="s">
        <v>1823</v>
      </c>
      <c r="AH689" s="225">
        <v>0</v>
      </c>
      <c r="AI689" s="264">
        <v>0</v>
      </c>
      <c r="AJ689" s="266"/>
      <c r="AK689" s="637">
        <f>+AM689</f>
        <v>1</v>
      </c>
      <c r="AL689" s="628">
        <f>+AN689</f>
        <v>1</v>
      </c>
      <c r="AM689" s="523">
        <v>1</v>
      </c>
      <c r="AN689" s="524">
        <v>1</v>
      </c>
      <c r="AO689" s="563">
        <f>+AM689</f>
        <v>1</v>
      </c>
      <c r="AP689" s="628">
        <f>+AN689</f>
        <v>1</v>
      </c>
      <c r="AQ689" s="563">
        <f>+AO689</f>
        <v>1</v>
      </c>
      <c r="AR689" s="628">
        <f>+AP689</f>
        <v>1</v>
      </c>
      <c r="AS689" s="563">
        <f>+AQ689</f>
        <v>1</v>
      </c>
      <c r="AT689" s="628">
        <f>+AR689</f>
        <v>1</v>
      </c>
      <c r="AU689" s="563">
        <f>+AS689</f>
        <v>1</v>
      </c>
      <c r="AV689" s="628">
        <f>+AT689</f>
        <v>1</v>
      </c>
      <c r="AW689" s="337">
        <v>0</v>
      </c>
      <c r="AX689" s="337">
        <v>0</v>
      </c>
      <c r="AY689" s="241">
        <v>0</v>
      </c>
      <c r="AZ689" s="242" t="s">
        <v>1823</v>
      </c>
      <c r="BA689" s="241">
        <v>0</v>
      </c>
      <c r="BB689" s="242" t="s">
        <v>1823</v>
      </c>
      <c r="BC689" s="241">
        <v>0</v>
      </c>
      <c r="BD689" s="242" t="s">
        <v>1823</v>
      </c>
      <c r="BE689" s="241">
        <v>0</v>
      </c>
      <c r="BF689" s="242" t="s">
        <v>1823</v>
      </c>
      <c r="BG689" s="337">
        <v>0</v>
      </c>
      <c r="BH689" s="337">
        <v>0</v>
      </c>
      <c r="BI689" s="241">
        <v>0</v>
      </c>
      <c r="BJ689" s="242" t="s">
        <v>1823</v>
      </c>
      <c r="BK689" s="241">
        <v>0</v>
      </c>
      <c r="BL689" s="242" t="s">
        <v>1823</v>
      </c>
      <c r="BM689" s="241">
        <v>0</v>
      </c>
      <c r="BN689" s="242" t="s">
        <v>1823</v>
      </c>
      <c r="BO689" s="267"/>
      <c r="BP689" s="248"/>
      <c r="BQ689" s="249"/>
      <c r="BR689" s="248"/>
      <c r="BS689" s="249"/>
      <c r="BT689" s="248"/>
      <c r="BU689" s="249"/>
      <c r="BV689" s="248"/>
      <c r="BW689" s="249"/>
      <c r="BX689" s="248">
        <v>0</v>
      </c>
      <c r="BY689" s="249">
        <v>1</v>
      </c>
      <c r="BZ689" s="248"/>
      <c r="CA689" s="249"/>
      <c r="CB689" s="334" t="s">
        <v>712</v>
      </c>
      <c r="CC689" s="261" t="s">
        <v>812</v>
      </c>
      <c r="CT689" s="437">
        <f t="shared" si="3610"/>
        <v>0</v>
      </c>
      <c r="CU689" s="437">
        <f t="shared" si="3549"/>
        <v>0</v>
      </c>
      <c r="CV689" s="437">
        <f t="shared" si="3550"/>
        <v>0</v>
      </c>
      <c r="CW689" s="437">
        <f t="shared" si="3551"/>
        <v>0</v>
      </c>
      <c r="CX689" s="437">
        <f t="shared" si="3552"/>
        <v>0</v>
      </c>
      <c r="CY689" s="437">
        <f t="shared" si="3553"/>
        <v>0</v>
      </c>
      <c r="CZ689" s="437">
        <f t="shared" si="3554"/>
        <v>0</v>
      </c>
      <c r="DA689" s="437">
        <f t="shared" si="3555"/>
        <v>0</v>
      </c>
      <c r="DB689" s="437">
        <f t="shared" si="3556"/>
        <v>0</v>
      </c>
      <c r="DC689" s="437">
        <f t="shared" si="3599"/>
        <v>0</v>
      </c>
      <c r="DD689" s="437">
        <f t="shared" si="3558"/>
        <v>0</v>
      </c>
      <c r="DE689" s="437">
        <f t="shared" si="3559"/>
        <v>0</v>
      </c>
      <c r="DF689" s="437">
        <f t="shared" si="3600"/>
        <v>0</v>
      </c>
      <c r="DG689" s="496">
        <f t="shared" si="3561"/>
        <v>0</v>
      </c>
      <c r="DH689" s="496">
        <f t="shared" si="3562"/>
        <v>2</v>
      </c>
      <c r="DI689" s="496">
        <f t="shared" si="3563"/>
        <v>2</v>
      </c>
      <c r="DJ689" s="496">
        <f t="shared" si="3564"/>
        <v>2</v>
      </c>
      <c r="DK689" s="437">
        <f t="shared" si="3565"/>
        <v>2</v>
      </c>
      <c r="DL689" s="633"/>
      <c r="DM689" s="633"/>
      <c r="DO689" s="447" t="e">
        <f t="shared" si="3299"/>
        <v>#VALUE!</v>
      </c>
      <c r="DP689" s="447" t="e">
        <f t="shared" si="3300"/>
        <v>#VALUE!</v>
      </c>
      <c r="DQ689" s="447" t="e">
        <f t="shared" si="3301"/>
        <v>#VALUE!</v>
      </c>
      <c r="DR689" s="447" t="e">
        <f t="shared" si="3302"/>
        <v>#VALUE!</v>
      </c>
      <c r="DS689" s="447" t="e">
        <f t="shared" si="3303"/>
        <v>#VALUE!</v>
      </c>
      <c r="DT689" s="447" t="e">
        <f t="shared" si="3304"/>
        <v>#VALUE!</v>
      </c>
      <c r="DU689" s="447" t="e">
        <f t="shared" si="3305"/>
        <v>#VALUE!</v>
      </c>
      <c r="DV689" s="447" t="e">
        <f t="shared" si="3306"/>
        <v>#VALUE!</v>
      </c>
      <c r="DW689" s="447" t="e">
        <f t="shared" si="3307"/>
        <v>#VALUE!</v>
      </c>
      <c r="DX689" s="447" t="e">
        <f t="shared" si="3308"/>
        <v>#VALUE!</v>
      </c>
      <c r="DY689" s="447" t="e">
        <f t="shared" si="3309"/>
        <v>#VALUE!</v>
      </c>
      <c r="DZ689" s="447" t="e">
        <f t="shared" si="3310"/>
        <v>#VALUE!</v>
      </c>
      <c r="EA689" s="447" t="e">
        <f t="shared" si="3311"/>
        <v>#VALUE!</v>
      </c>
      <c r="EB689" s="447" t="e">
        <f t="shared" si="3312"/>
        <v>#VALUE!</v>
      </c>
      <c r="EC689" s="447" t="e">
        <f t="shared" si="3313"/>
        <v>#VALUE!</v>
      </c>
      <c r="ED689" s="447" t="e">
        <f t="shared" si="3314"/>
        <v>#VALUE!</v>
      </c>
      <c r="EE689" s="240" t="e">
        <f t="shared" si="3315"/>
        <v>#VALUE!</v>
      </c>
    </row>
    <row r="690" spans="1:135" ht="16.5">
      <c r="A690" s="51" t="s">
        <v>1227</v>
      </c>
      <c r="B690" s="216" t="s">
        <v>31</v>
      </c>
      <c r="D690" s="222" t="s">
        <v>171</v>
      </c>
      <c r="E690" s="216" t="s">
        <v>1042</v>
      </c>
      <c r="F690" s="216" t="s">
        <v>1110</v>
      </c>
      <c r="G690" s="411" t="s">
        <v>1370</v>
      </c>
      <c r="H690" s="173">
        <v>0</v>
      </c>
      <c r="I690" s="835">
        <v>0</v>
      </c>
      <c r="J690" s="173">
        <v>0</v>
      </c>
      <c r="K690" s="835">
        <v>0</v>
      </c>
      <c r="L690" s="173">
        <v>0</v>
      </c>
      <c r="M690" s="835">
        <v>0</v>
      </c>
      <c r="N690" s="58">
        <f t="shared" si="3593"/>
        <v>0</v>
      </c>
      <c r="O690" s="505" t="s">
        <v>1823</v>
      </c>
      <c r="P690" s="58">
        <f t="shared" si="3594"/>
        <v>0</v>
      </c>
      <c r="Q690" s="505" t="s">
        <v>1823</v>
      </c>
      <c r="R690" s="173">
        <v>0</v>
      </c>
      <c r="S690" s="835">
        <v>0</v>
      </c>
      <c r="T690" s="58">
        <f t="shared" si="3595"/>
        <v>0</v>
      </c>
      <c r="U690" s="101" t="s">
        <v>1823</v>
      </c>
      <c r="V690" s="862">
        <v>0</v>
      </c>
      <c r="W690" s="863">
        <v>0</v>
      </c>
      <c r="X690" s="101">
        <v>0</v>
      </c>
      <c r="Y690" s="505">
        <v>0</v>
      </c>
      <c r="Z690" s="58">
        <f t="shared" ref="Z690" si="3612">+X690</f>
        <v>0</v>
      </c>
      <c r="AA690" s="505" t="s">
        <v>1823</v>
      </c>
      <c r="AB690" s="58">
        <f t="shared" ref="AB690" si="3613">+Z690</f>
        <v>0</v>
      </c>
      <c r="AC690" s="505" t="s">
        <v>1823</v>
      </c>
      <c r="AD690" s="225">
        <v>0</v>
      </c>
      <c r="AE690" s="264">
        <v>0</v>
      </c>
      <c r="AF690" s="241">
        <f t="shared" si="3611"/>
        <v>0</v>
      </c>
      <c r="AG690" s="242" t="s">
        <v>1823</v>
      </c>
      <c r="AH690" s="225">
        <v>0</v>
      </c>
      <c r="AI690" s="264">
        <v>0</v>
      </c>
      <c r="AJ690" s="266">
        <v>42346</v>
      </c>
      <c r="AK690" s="560">
        <f t="shared" ref="AK690" si="3614">+AM690</f>
        <v>1</v>
      </c>
      <c r="AL690" s="621" t="s">
        <v>1823</v>
      </c>
      <c r="AM690" s="523">
        <v>1</v>
      </c>
      <c r="AN690" s="541">
        <v>0</v>
      </c>
      <c r="AO690" s="560">
        <f>+AM690</f>
        <v>1</v>
      </c>
      <c r="AP690" s="667" t="s">
        <v>1823</v>
      </c>
      <c r="AQ690" s="560">
        <f>+AO690</f>
        <v>1</v>
      </c>
      <c r="AR690" s="667" t="s">
        <v>1823</v>
      </c>
      <c r="AS690" s="560">
        <f>+AQ690</f>
        <v>1</v>
      </c>
      <c r="AT690" s="667" t="s">
        <v>1823</v>
      </c>
      <c r="AU690" s="560">
        <f>+AS690</f>
        <v>1</v>
      </c>
      <c r="AV690" s="667" t="s">
        <v>1823</v>
      </c>
      <c r="AW690" s="241">
        <v>0</v>
      </c>
      <c r="AX690" s="242" t="s">
        <v>1823</v>
      </c>
      <c r="AY690" s="241">
        <v>0</v>
      </c>
      <c r="AZ690" s="242" t="s">
        <v>1823</v>
      </c>
      <c r="BA690" s="241">
        <v>0</v>
      </c>
      <c r="BB690" s="242" t="s">
        <v>1823</v>
      </c>
      <c r="BC690" s="241">
        <v>0</v>
      </c>
      <c r="BD690" s="242" t="s">
        <v>1823</v>
      </c>
      <c r="BE690" s="241">
        <v>0</v>
      </c>
      <c r="BF690" s="242" t="s">
        <v>1823</v>
      </c>
      <c r="BG690" s="337">
        <v>0</v>
      </c>
      <c r="BH690" s="337">
        <v>0</v>
      </c>
      <c r="BI690" s="241">
        <v>0</v>
      </c>
      <c r="BJ690" s="242" t="s">
        <v>1823</v>
      </c>
      <c r="BK690" s="241">
        <v>0</v>
      </c>
      <c r="BL690" s="242" t="s">
        <v>1823</v>
      </c>
      <c r="BM690" s="241">
        <v>0</v>
      </c>
      <c r="BN690" s="242" t="s">
        <v>1823</v>
      </c>
      <c r="BO690" s="267"/>
      <c r="BP690" s="248"/>
      <c r="BQ690" s="249"/>
      <c r="BR690" s="248"/>
      <c r="BS690" s="249"/>
      <c r="BT690" s="248"/>
      <c r="BU690" s="249"/>
      <c r="BV690" s="248"/>
      <c r="BW690" s="249"/>
      <c r="BX690" s="248"/>
      <c r="BY690" s="249"/>
      <c r="BZ690" s="248"/>
      <c r="CA690" s="249"/>
      <c r="CB690" s="334" t="s">
        <v>712</v>
      </c>
      <c r="CC690" s="261" t="s">
        <v>812</v>
      </c>
      <c r="CT690" s="437">
        <f t="shared" si="3610"/>
        <v>0</v>
      </c>
      <c r="CU690" s="437">
        <f t="shared" si="3549"/>
        <v>0</v>
      </c>
      <c r="CV690" s="437">
        <f t="shared" si="3550"/>
        <v>0</v>
      </c>
      <c r="CW690" s="437">
        <f t="shared" si="3551"/>
        <v>0</v>
      </c>
      <c r="CX690" s="437">
        <f t="shared" si="3552"/>
        <v>0</v>
      </c>
      <c r="CY690" s="437">
        <f t="shared" si="3553"/>
        <v>0</v>
      </c>
      <c r="CZ690" s="437">
        <f t="shared" si="3554"/>
        <v>0</v>
      </c>
      <c r="DA690" s="437">
        <f t="shared" si="3555"/>
        <v>0</v>
      </c>
      <c r="DB690" s="437">
        <f t="shared" si="3556"/>
        <v>0</v>
      </c>
      <c r="DC690" s="437">
        <f t="shared" si="3599"/>
        <v>0</v>
      </c>
      <c r="DD690" s="437">
        <f t="shared" si="3558"/>
        <v>0</v>
      </c>
      <c r="DE690" s="437">
        <f t="shared" si="3559"/>
        <v>0</v>
      </c>
      <c r="DF690" s="437">
        <f t="shared" si="3600"/>
        <v>0</v>
      </c>
      <c r="DG690" s="496">
        <f t="shared" si="3561"/>
        <v>0</v>
      </c>
      <c r="DH690" s="496">
        <f t="shared" si="3562"/>
        <v>1</v>
      </c>
      <c r="DI690" s="496">
        <f t="shared" si="3563"/>
        <v>1</v>
      </c>
      <c r="DJ690" s="496">
        <f t="shared" si="3564"/>
        <v>1</v>
      </c>
      <c r="DK690" s="437">
        <f t="shared" si="3565"/>
        <v>1</v>
      </c>
      <c r="DL690" s="633"/>
      <c r="DM690" s="633"/>
      <c r="DO690" s="447" t="e">
        <f t="shared" si="3299"/>
        <v>#VALUE!</v>
      </c>
      <c r="DP690" s="447" t="e">
        <f t="shared" si="3300"/>
        <v>#VALUE!</v>
      </c>
      <c r="DQ690" s="447" t="e">
        <f t="shared" si="3301"/>
        <v>#VALUE!</v>
      </c>
      <c r="DR690" s="447" t="e">
        <f t="shared" si="3302"/>
        <v>#VALUE!</v>
      </c>
      <c r="DS690" s="447" t="e">
        <f t="shared" si="3303"/>
        <v>#VALUE!</v>
      </c>
      <c r="DT690" s="447" t="e">
        <f t="shared" si="3304"/>
        <v>#VALUE!</v>
      </c>
      <c r="DU690" s="447" t="e">
        <f t="shared" si="3305"/>
        <v>#VALUE!</v>
      </c>
      <c r="DV690" s="447" t="e">
        <f t="shared" si="3306"/>
        <v>#VALUE!</v>
      </c>
      <c r="DW690" s="447" t="e">
        <f t="shared" si="3307"/>
        <v>#VALUE!</v>
      </c>
      <c r="DX690" s="447" t="e">
        <f t="shared" si="3308"/>
        <v>#VALUE!</v>
      </c>
      <c r="DY690" s="447" t="e">
        <f t="shared" si="3309"/>
        <v>#VALUE!</v>
      </c>
      <c r="DZ690" s="447" t="e">
        <f t="shared" si="3310"/>
        <v>#VALUE!</v>
      </c>
      <c r="EA690" s="447" t="e">
        <f t="shared" si="3311"/>
        <v>#VALUE!</v>
      </c>
      <c r="EB690" s="447" t="e">
        <f t="shared" si="3312"/>
        <v>#VALUE!</v>
      </c>
      <c r="EC690" s="447" t="e">
        <f t="shared" si="3313"/>
        <v>#VALUE!</v>
      </c>
      <c r="ED690" s="447" t="e">
        <f t="shared" si="3314"/>
        <v>#VALUE!</v>
      </c>
      <c r="EE690" s="240" t="e">
        <f t="shared" si="3315"/>
        <v>#VALUE!</v>
      </c>
    </row>
    <row r="691" spans="1:135" ht="16.5">
      <c r="A691" s="51" t="s">
        <v>1227</v>
      </c>
      <c r="B691" s="216" t="s">
        <v>31</v>
      </c>
      <c r="D691" s="222" t="s">
        <v>171</v>
      </c>
      <c r="E691" s="216" t="s">
        <v>1042</v>
      </c>
      <c r="F691" s="216" t="s">
        <v>1110</v>
      </c>
      <c r="G691" s="411" t="s">
        <v>418</v>
      </c>
      <c r="H691" s="173">
        <v>0</v>
      </c>
      <c r="I691" s="835">
        <v>0</v>
      </c>
      <c r="J691" s="173">
        <v>0</v>
      </c>
      <c r="K691" s="835">
        <v>0</v>
      </c>
      <c r="L691" s="173">
        <v>0</v>
      </c>
      <c r="M691" s="835">
        <v>0</v>
      </c>
      <c r="N691" s="58">
        <f t="shared" ref="N691" si="3615">+L691</f>
        <v>0</v>
      </c>
      <c r="O691" s="505" t="s">
        <v>1823</v>
      </c>
      <c r="P691" s="58">
        <f t="shared" ref="P691" si="3616">+N691</f>
        <v>0</v>
      </c>
      <c r="Q691" s="505" t="s">
        <v>1823</v>
      </c>
      <c r="R691" s="173">
        <v>0</v>
      </c>
      <c r="S691" s="835">
        <v>0</v>
      </c>
      <c r="T691" s="58">
        <f t="shared" si="3595"/>
        <v>0</v>
      </c>
      <c r="U691" s="101" t="s">
        <v>1823</v>
      </c>
      <c r="V691" s="862">
        <v>0</v>
      </c>
      <c r="W691" s="863">
        <v>0</v>
      </c>
      <c r="X691" s="101">
        <v>0</v>
      </c>
      <c r="Y691" s="505">
        <v>0</v>
      </c>
      <c r="Z691" s="58">
        <f t="shared" ref="Z691" si="3617">+X691</f>
        <v>0</v>
      </c>
      <c r="AA691" s="505" t="s">
        <v>1823</v>
      </c>
      <c r="AB691" s="173">
        <v>0</v>
      </c>
      <c r="AC691" s="835">
        <v>0</v>
      </c>
      <c r="AD691" s="225">
        <v>0</v>
      </c>
      <c r="AE691" s="264">
        <v>0</v>
      </c>
      <c r="AF691" s="241">
        <f t="shared" si="3611"/>
        <v>0</v>
      </c>
      <c r="AG691" s="242" t="s">
        <v>1823</v>
      </c>
      <c r="AH691" s="225">
        <v>0</v>
      </c>
      <c r="AI691" s="264">
        <v>0</v>
      </c>
      <c r="AJ691" s="266"/>
      <c r="AK691" s="341">
        <v>0</v>
      </c>
      <c r="AL691" s="252" t="s">
        <v>1823</v>
      </c>
      <c r="AM691" s="523">
        <v>0</v>
      </c>
      <c r="AN691" s="541">
        <v>0</v>
      </c>
      <c r="AO691" s="239">
        <v>0</v>
      </c>
      <c r="AP691" s="242" t="s">
        <v>1823</v>
      </c>
      <c r="AQ691" s="239">
        <v>0</v>
      </c>
      <c r="AR691" s="242" t="s">
        <v>1823</v>
      </c>
      <c r="AS691" s="239">
        <v>0</v>
      </c>
      <c r="AT691" s="242" t="s">
        <v>1823</v>
      </c>
      <c r="AU691" s="239">
        <v>0</v>
      </c>
      <c r="AV691" s="242" t="s">
        <v>1823</v>
      </c>
      <c r="AW691" s="337">
        <v>0</v>
      </c>
      <c r="AX691" s="337">
        <v>0</v>
      </c>
      <c r="AY691" s="241">
        <v>0</v>
      </c>
      <c r="AZ691" s="242" t="s">
        <v>1823</v>
      </c>
      <c r="BA691" s="241">
        <v>0</v>
      </c>
      <c r="BB691" s="242" t="s">
        <v>1823</v>
      </c>
      <c r="BC691" s="241">
        <v>0</v>
      </c>
      <c r="BD691" s="242" t="s">
        <v>1823</v>
      </c>
      <c r="BE691" s="241">
        <v>0</v>
      </c>
      <c r="BF691" s="242" t="s">
        <v>1823</v>
      </c>
      <c r="BG691" s="337">
        <v>0</v>
      </c>
      <c r="BH691" s="337">
        <v>0</v>
      </c>
      <c r="BI691" s="241">
        <v>0</v>
      </c>
      <c r="BJ691" s="242" t="s">
        <v>1823</v>
      </c>
      <c r="BK691" s="241">
        <v>0</v>
      </c>
      <c r="BL691" s="242" t="s">
        <v>1823</v>
      </c>
      <c r="BM691" s="241">
        <v>0</v>
      </c>
      <c r="BN691" s="242" t="s">
        <v>1823</v>
      </c>
      <c r="BO691" s="267"/>
      <c r="BP691" s="248"/>
      <c r="BQ691" s="249"/>
      <c r="BR691" s="248"/>
      <c r="BS691" s="249"/>
      <c r="BT691" s="248"/>
      <c r="BU691" s="249"/>
      <c r="BV691" s="248"/>
      <c r="BW691" s="249"/>
      <c r="BX691" s="248"/>
      <c r="BY691" s="249"/>
      <c r="BZ691" s="248"/>
      <c r="CA691" s="249"/>
      <c r="CB691" s="236" t="s">
        <v>419</v>
      </c>
      <c r="CC691" s="261" t="s">
        <v>812</v>
      </c>
      <c r="CT691" s="437">
        <f t="shared" si="3610"/>
        <v>0</v>
      </c>
      <c r="CU691" s="437">
        <f t="shared" si="3549"/>
        <v>0</v>
      </c>
      <c r="CV691" s="437">
        <f t="shared" si="3550"/>
        <v>0</v>
      </c>
      <c r="CW691" s="437">
        <f t="shared" si="3551"/>
        <v>0</v>
      </c>
      <c r="CX691" s="437">
        <f t="shared" si="3552"/>
        <v>0</v>
      </c>
      <c r="CY691" s="437">
        <f t="shared" si="3553"/>
        <v>0</v>
      </c>
      <c r="CZ691" s="437">
        <f t="shared" si="3554"/>
        <v>0</v>
      </c>
      <c r="DA691" s="437">
        <f t="shared" si="3555"/>
        <v>0</v>
      </c>
      <c r="DB691" s="437">
        <f t="shared" si="3556"/>
        <v>0</v>
      </c>
      <c r="DC691" s="437">
        <f t="shared" si="3599"/>
        <v>0</v>
      </c>
      <c r="DD691" s="437">
        <f t="shared" si="3558"/>
        <v>0</v>
      </c>
      <c r="DE691" s="437">
        <f t="shared" si="3559"/>
        <v>0</v>
      </c>
      <c r="DF691" s="437">
        <f t="shared" si="3600"/>
        <v>0</v>
      </c>
      <c r="DG691" s="496">
        <f t="shared" si="3561"/>
        <v>0</v>
      </c>
      <c r="DH691" s="496">
        <f t="shared" si="3562"/>
        <v>0</v>
      </c>
      <c r="DI691" s="496">
        <f t="shared" si="3563"/>
        <v>0</v>
      </c>
      <c r="DJ691" s="496">
        <f t="shared" si="3564"/>
        <v>0</v>
      </c>
      <c r="DK691" s="437">
        <f t="shared" si="3565"/>
        <v>0</v>
      </c>
      <c r="DL691" s="633"/>
      <c r="DM691" s="633"/>
      <c r="DO691" s="447" t="e">
        <f t="shared" si="3299"/>
        <v>#VALUE!</v>
      </c>
      <c r="DP691" s="447" t="e">
        <f t="shared" si="3300"/>
        <v>#VALUE!</v>
      </c>
      <c r="DQ691" s="447" t="e">
        <f t="shared" si="3301"/>
        <v>#VALUE!</v>
      </c>
      <c r="DR691" s="447" t="e">
        <f t="shared" si="3302"/>
        <v>#VALUE!</v>
      </c>
      <c r="DS691" s="447" t="e">
        <f t="shared" si="3303"/>
        <v>#VALUE!</v>
      </c>
      <c r="DT691" s="447" t="e">
        <f t="shared" si="3304"/>
        <v>#VALUE!</v>
      </c>
      <c r="DU691" s="447" t="e">
        <f t="shared" si="3305"/>
        <v>#VALUE!</v>
      </c>
      <c r="DV691" s="447" t="e">
        <f t="shared" si="3306"/>
        <v>#VALUE!</v>
      </c>
      <c r="DW691" s="447" t="e">
        <f t="shared" si="3307"/>
        <v>#VALUE!</v>
      </c>
      <c r="DX691" s="447" t="e">
        <f t="shared" si="3308"/>
        <v>#VALUE!</v>
      </c>
      <c r="DY691" s="447" t="e">
        <f t="shared" si="3309"/>
        <v>#VALUE!</v>
      </c>
      <c r="DZ691" s="447" t="e">
        <f t="shared" si="3310"/>
        <v>#VALUE!</v>
      </c>
      <c r="EA691" s="447" t="e">
        <f t="shared" si="3311"/>
        <v>#VALUE!</v>
      </c>
      <c r="EB691" s="447" t="e">
        <f t="shared" si="3312"/>
        <v>#VALUE!</v>
      </c>
      <c r="EC691" s="447" t="e">
        <f t="shared" si="3313"/>
        <v>#VALUE!</v>
      </c>
      <c r="ED691" s="447" t="e">
        <f t="shared" si="3314"/>
        <v>#VALUE!</v>
      </c>
      <c r="EE691" s="240" t="e">
        <f t="shared" si="3315"/>
        <v>#VALUE!</v>
      </c>
    </row>
    <row r="692" spans="1:135" ht="16.5">
      <c r="A692" s="51" t="s">
        <v>1227</v>
      </c>
      <c r="B692" s="216" t="s">
        <v>31</v>
      </c>
      <c r="D692" s="222" t="s">
        <v>171</v>
      </c>
      <c r="E692" s="216" t="s">
        <v>1042</v>
      </c>
      <c r="F692" s="216" t="s">
        <v>1110</v>
      </c>
      <c r="G692" s="411" t="s">
        <v>1371</v>
      </c>
      <c r="H692" s="173">
        <v>0</v>
      </c>
      <c r="I692" s="835">
        <v>0</v>
      </c>
      <c r="J692" s="173">
        <v>0</v>
      </c>
      <c r="K692" s="835">
        <v>0</v>
      </c>
      <c r="L692" s="173">
        <v>0</v>
      </c>
      <c r="M692" s="835">
        <v>0</v>
      </c>
      <c r="N692" s="58">
        <f t="shared" ref="N692" si="3618">+L692</f>
        <v>0</v>
      </c>
      <c r="O692" s="505" t="s">
        <v>1823</v>
      </c>
      <c r="P692" s="58">
        <f t="shared" ref="P692" si="3619">+N692</f>
        <v>0</v>
      </c>
      <c r="Q692" s="505" t="s">
        <v>1823</v>
      </c>
      <c r="R692" s="173">
        <v>0</v>
      </c>
      <c r="S692" s="835">
        <v>0</v>
      </c>
      <c r="T692" s="58">
        <f t="shared" si="3595"/>
        <v>0</v>
      </c>
      <c r="U692" s="101" t="s">
        <v>1823</v>
      </c>
      <c r="V692" s="862">
        <v>0</v>
      </c>
      <c r="W692" s="863">
        <v>0</v>
      </c>
      <c r="X692" s="101">
        <v>0</v>
      </c>
      <c r="Y692" s="505">
        <v>0</v>
      </c>
      <c r="Z692" s="58">
        <f t="shared" ref="Z692" si="3620">+X692</f>
        <v>0</v>
      </c>
      <c r="AA692" s="505" t="s">
        <v>1823</v>
      </c>
      <c r="AB692" s="173">
        <v>0</v>
      </c>
      <c r="AC692" s="835">
        <v>0</v>
      </c>
      <c r="AD692" s="225">
        <v>0</v>
      </c>
      <c r="AE692" s="264">
        <v>0</v>
      </c>
      <c r="AF692" s="241">
        <f t="shared" si="3611"/>
        <v>0</v>
      </c>
      <c r="AG692" s="242" t="s">
        <v>1823</v>
      </c>
      <c r="AH692" s="225">
        <v>0</v>
      </c>
      <c r="AI692" s="264">
        <v>0</v>
      </c>
      <c r="AJ692" s="266"/>
      <c r="AK692" s="724" t="s">
        <v>1823</v>
      </c>
      <c r="AL692" s="564">
        <f>+AN692</f>
        <v>1</v>
      </c>
      <c r="AM692" s="523">
        <v>0</v>
      </c>
      <c r="AN692" s="524">
        <v>1</v>
      </c>
      <c r="AO692" s="239">
        <v>0</v>
      </c>
      <c r="AP692" s="628">
        <f>+AN692</f>
        <v>1</v>
      </c>
      <c r="AQ692" s="239">
        <v>0</v>
      </c>
      <c r="AR692" s="628">
        <f>+AP692</f>
        <v>1</v>
      </c>
      <c r="AS692" s="166" t="s">
        <v>1823</v>
      </c>
      <c r="AT692" s="488">
        <f>+AR692</f>
        <v>1</v>
      </c>
      <c r="AU692" s="166" t="s">
        <v>1823</v>
      </c>
      <c r="AV692" s="488">
        <f>+AT692</f>
        <v>1</v>
      </c>
      <c r="AW692" s="337">
        <v>0</v>
      </c>
      <c r="AX692" s="338">
        <v>1</v>
      </c>
      <c r="AY692" s="166" t="s">
        <v>1823</v>
      </c>
      <c r="AZ692" s="488">
        <f t="shared" ref="AZ692" si="3621">+AX692</f>
        <v>1</v>
      </c>
      <c r="BA692" s="166" t="s">
        <v>1823</v>
      </c>
      <c r="BB692" s="488">
        <f t="shared" ref="BB692" si="3622">+AZ692</f>
        <v>1</v>
      </c>
      <c r="BC692" s="166" t="s">
        <v>1823</v>
      </c>
      <c r="BD692" s="488">
        <f t="shared" ref="BD692" si="3623">+BB692</f>
        <v>1</v>
      </c>
      <c r="BE692" s="166" t="s">
        <v>1823</v>
      </c>
      <c r="BF692" s="488">
        <f t="shared" ref="BF692" si="3624">+BD692</f>
        <v>1</v>
      </c>
      <c r="BG692" s="337">
        <v>0</v>
      </c>
      <c r="BH692" s="338">
        <v>1</v>
      </c>
      <c r="BI692" s="166" t="s">
        <v>1823</v>
      </c>
      <c r="BJ692" s="488">
        <f t="shared" ref="BJ692" si="3625">+BH692</f>
        <v>1</v>
      </c>
      <c r="BK692" s="166" t="s">
        <v>1823</v>
      </c>
      <c r="BL692" s="488">
        <f t="shared" ref="BL692" si="3626">+BJ692</f>
        <v>1</v>
      </c>
      <c r="BM692" s="166" t="s">
        <v>1823</v>
      </c>
      <c r="BN692" s="488">
        <f t="shared" ref="BN692" si="3627">+BL692</f>
        <v>1</v>
      </c>
      <c r="BO692" s="267"/>
      <c r="BP692" s="248"/>
      <c r="BQ692" s="249"/>
      <c r="BR692" s="248"/>
      <c r="BS692" s="249"/>
      <c r="BT692" s="248"/>
      <c r="BU692" s="249"/>
      <c r="BV692" s="248"/>
      <c r="BW692" s="249"/>
      <c r="BX692" s="248"/>
      <c r="BY692" s="249"/>
      <c r="BZ692" s="248"/>
      <c r="CA692" s="249"/>
      <c r="CB692" s="334" t="s">
        <v>712</v>
      </c>
      <c r="CC692" s="261"/>
      <c r="CT692" s="437">
        <f t="shared" si="3610"/>
        <v>0</v>
      </c>
      <c r="CU692" s="437">
        <f t="shared" si="3549"/>
        <v>0</v>
      </c>
      <c r="CV692" s="437">
        <f t="shared" si="3550"/>
        <v>0</v>
      </c>
      <c r="CW692" s="437">
        <f t="shared" si="3551"/>
        <v>0</v>
      </c>
      <c r="CX692" s="437">
        <f t="shared" si="3552"/>
        <v>0</v>
      </c>
      <c r="CY692" s="437">
        <f t="shared" si="3553"/>
        <v>0</v>
      </c>
      <c r="CZ692" s="437">
        <f t="shared" si="3554"/>
        <v>0</v>
      </c>
      <c r="DA692" s="437">
        <f t="shared" si="3555"/>
        <v>0</v>
      </c>
      <c r="DB692" s="437">
        <f t="shared" si="3556"/>
        <v>0</v>
      </c>
      <c r="DC692" s="437">
        <f t="shared" si="3599"/>
        <v>0</v>
      </c>
      <c r="DD692" s="437">
        <f t="shared" si="3558"/>
        <v>0</v>
      </c>
      <c r="DE692" s="437">
        <f t="shared" si="3559"/>
        <v>0</v>
      </c>
      <c r="DF692" s="437">
        <f t="shared" si="3600"/>
        <v>0</v>
      </c>
      <c r="DG692" s="496">
        <f t="shared" si="3561"/>
        <v>0</v>
      </c>
      <c r="DH692" s="496" t="e">
        <f t="shared" si="3562"/>
        <v>#VALUE!</v>
      </c>
      <c r="DI692" s="496">
        <f t="shared" si="3563"/>
        <v>1</v>
      </c>
      <c r="DJ692" s="496">
        <f t="shared" si="3564"/>
        <v>1</v>
      </c>
      <c r="DK692" s="437">
        <f t="shared" si="3565"/>
        <v>1</v>
      </c>
      <c r="DL692" s="633"/>
      <c r="DM692" s="633"/>
      <c r="DO692" s="447" t="e">
        <f t="shared" si="3299"/>
        <v>#VALUE!</v>
      </c>
      <c r="DP692" s="447" t="e">
        <f t="shared" si="3300"/>
        <v>#VALUE!</v>
      </c>
      <c r="DQ692" s="447" t="e">
        <f t="shared" si="3301"/>
        <v>#VALUE!</v>
      </c>
      <c r="DR692" s="447" t="e">
        <f t="shared" si="3302"/>
        <v>#VALUE!</v>
      </c>
      <c r="DS692" s="447" t="e">
        <f t="shared" si="3303"/>
        <v>#VALUE!</v>
      </c>
      <c r="DT692" s="447" t="e">
        <f t="shared" si="3304"/>
        <v>#VALUE!</v>
      </c>
      <c r="DU692" s="447" t="e">
        <f t="shared" si="3305"/>
        <v>#VALUE!</v>
      </c>
      <c r="DV692" s="447" t="e">
        <f t="shared" si="3306"/>
        <v>#VALUE!</v>
      </c>
      <c r="DW692" s="447" t="e">
        <f t="shared" si="3307"/>
        <v>#VALUE!</v>
      </c>
      <c r="DX692" s="447" t="e">
        <f t="shared" si="3308"/>
        <v>#VALUE!</v>
      </c>
      <c r="DY692" s="447" t="e">
        <f t="shared" si="3309"/>
        <v>#VALUE!</v>
      </c>
      <c r="DZ692" s="447" t="e">
        <f t="shared" si="3310"/>
        <v>#VALUE!</v>
      </c>
      <c r="EA692" s="447" t="e">
        <f t="shared" si="3311"/>
        <v>#VALUE!</v>
      </c>
      <c r="EB692" s="447" t="e">
        <f t="shared" si="3312"/>
        <v>#VALUE!</v>
      </c>
      <c r="EC692" s="447" t="e">
        <f t="shared" si="3313"/>
        <v>#VALUE!</v>
      </c>
      <c r="ED692" s="447" t="e">
        <f t="shared" si="3314"/>
        <v>#VALUE!</v>
      </c>
      <c r="EE692" s="240" t="e">
        <f t="shared" si="3315"/>
        <v>#VALUE!</v>
      </c>
    </row>
    <row r="693" spans="1:135" ht="16.5">
      <c r="A693" s="51" t="s">
        <v>1227</v>
      </c>
      <c r="B693" s="216" t="s">
        <v>31</v>
      </c>
      <c r="D693" s="222" t="s">
        <v>171</v>
      </c>
      <c r="E693" s="216" t="s">
        <v>1042</v>
      </c>
      <c r="F693" s="216" t="s">
        <v>1110</v>
      </c>
      <c r="G693" s="411" t="s">
        <v>1372</v>
      </c>
      <c r="H693" s="173">
        <v>0</v>
      </c>
      <c r="I693" s="835">
        <v>0</v>
      </c>
      <c r="J693" s="173">
        <v>0</v>
      </c>
      <c r="K693" s="835">
        <v>0</v>
      </c>
      <c r="L693" s="173">
        <v>0</v>
      </c>
      <c r="M693" s="835">
        <v>0</v>
      </c>
      <c r="N693" s="58">
        <f t="shared" ref="N693" si="3628">+L693</f>
        <v>0</v>
      </c>
      <c r="O693" s="505" t="s">
        <v>1823</v>
      </c>
      <c r="P693" s="58">
        <f t="shared" ref="P693" si="3629">+N693</f>
        <v>0</v>
      </c>
      <c r="Q693" s="505" t="s">
        <v>1823</v>
      </c>
      <c r="R693" s="173">
        <v>0</v>
      </c>
      <c r="S693" s="835">
        <v>0</v>
      </c>
      <c r="T693" s="58">
        <f t="shared" si="3595"/>
        <v>0</v>
      </c>
      <c r="U693" s="101" t="s">
        <v>1823</v>
      </c>
      <c r="V693" s="862">
        <v>0</v>
      </c>
      <c r="W693" s="863">
        <v>0</v>
      </c>
      <c r="X693" s="101">
        <v>0</v>
      </c>
      <c r="Y693" s="505">
        <v>0</v>
      </c>
      <c r="Z693" s="58">
        <f t="shared" ref="Z693" si="3630">+X693</f>
        <v>0</v>
      </c>
      <c r="AA693" s="506" t="s">
        <v>1823</v>
      </c>
      <c r="AB693" s="173">
        <v>0</v>
      </c>
      <c r="AC693" s="835">
        <v>0</v>
      </c>
      <c r="AD693" s="225">
        <v>0</v>
      </c>
      <c r="AE693" s="264">
        <v>0</v>
      </c>
      <c r="AF693" s="241">
        <f t="shared" si="3611"/>
        <v>0</v>
      </c>
      <c r="AG693" s="242" t="s">
        <v>1823</v>
      </c>
      <c r="AH693" s="225">
        <v>0</v>
      </c>
      <c r="AI693" s="264">
        <v>0</v>
      </c>
      <c r="AJ693" s="266"/>
      <c r="AK693" s="560">
        <f t="shared" ref="AK693" si="3631">+AM693</f>
        <v>1</v>
      </c>
      <c r="AL693" s="621" t="s">
        <v>1823</v>
      </c>
      <c r="AM693" s="523">
        <v>1</v>
      </c>
      <c r="AN693" s="541">
        <v>0</v>
      </c>
      <c r="AO693" s="560">
        <f>+AM693</f>
        <v>1</v>
      </c>
      <c r="AP693" s="667" t="s">
        <v>1823</v>
      </c>
      <c r="AQ693" s="560">
        <f>+AO693</f>
        <v>1</v>
      </c>
      <c r="AR693" s="667" t="s">
        <v>1823</v>
      </c>
      <c r="AS693" s="560">
        <f>+AQ693</f>
        <v>1</v>
      </c>
      <c r="AT693" s="667" t="s">
        <v>1823</v>
      </c>
      <c r="AU693" s="560">
        <f>+AS693</f>
        <v>1</v>
      </c>
      <c r="AV693" s="667" t="s">
        <v>1823</v>
      </c>
      <c r="AW693" s="337">
        <v>0</v>
      </c>
      <c r="AX693" s="337">
        <v>0</v>
      </c>
      <c r="AY693" s="241">
        <v>0</v>
      </c>
      <c r="AZ693" s="242" t="s">
        <v>1823</v>
      </c>
      <c r="BA693" s="241">
        <v>0</v>
      </c>
      <c r="BB693" s="242" t="s">
        <v>1823</v>
      </c>
      <c r="BC693" s="241">
        <v>0</v>
      </c>
      <c r="BD693" s="242" t="s">
        <v>1823</v>
      </c>
      <c r="BE693" s="241">
        <v>0</v>
      </c>
      <c r="BF693" s="242" t="s">
        <v>1823</v>
      </c>
      <c r="BG693" s="337">
        <v>0</v>
      </c>
      <c r="BH693" s="337">
        <v>0</v>
      </c>
      <c r="BI693" s="241">
        <v>0</v>
      </c>
      <c r="BJ693" s="242" t="s">
        <v>1823</v>
      </c>
      <c r="BK693" s="241">
        <v>0</v>
      </c>
      <c r="BL693" s="242" t="s">
        <v>1823</v>
      </c>
      <c r="BM693" s="241">
        <v>0</v>
      </c>
      <c r="BN693" s="242" t="s">
        <v>1823</v>
      </c>
      <c r="BO693" s="267"/>
      <c r="BP693" s="248"/>
      <c r="BQ693" s="249"/>
      <c r="BR693" s="248"/>
      <c r="BS693" s="249"/>
      <c r="BT693" s="248"/>
      <c r="BU693" s="249"/>
      <c r="BV693" s="248"/>
      <c r="BW693" s="249"/>
      <c r="BX693" s="248"/>
      <c r="BY693" s="249"/>
      <c r="BZ693" s="248"/>
      <c r="CA693" s="249"/>
      <c r="CB693" s="334" t="s">
        <v>982</v>
      </c>
      <c r="CC693" s="261"/>
      <c r="CT693" s="437">
        <f t="shared" si="3610"/>
        <v>0</v>
      </c>
      <c r="CU693" s="437">
        <f t="shared" si="3549"/>
        <v>0</v>
      </c>
      <c r="CV693" s="437">
        <f t="shared" si="3550"/>
        <v>0</v>
      </c>
      <c r="CW693" s="437">
        <f t="shared" si="3551"/>
        <v>0</v>
      </c>
      <c r="CX693" s="437">
        <f t="shared" si="3552"/>
        <v>0</v>
      </c>
      <c r="CY693" s="437">
        <f t="shared" si="3553"/>
        <v>0</v>
      </c>
      <c r="CZ693" s="437">
        <f t="shared" si="3554"/>
        <v>0</v>
      </c>
      <c r="DA693" s="437">
        <f t="shared" si="3555"/>
        <v>0</v>
      </c>
      <c r="DB693" s="437">
        <f t="shared" si="3556"/>
        <v>0</v>
      </c>
      <c r="DC693" s="437">
        <f t="shared" si="3599"/>
        <v>0</v>
      </c>
      <c r="DD693" s="437">
        <f t="shared" si="3558"/>
        <v>0</v>
      </c>
      <c r="DE693" s="437">
        <f t="shared" si="3559"/>
        <v>0</v>
      </c>
      <c r="DF693" s="437">
        <f t="shared" si="3600"/>
        <v>0</v>
      </c>
      <c r="DG693" s="496">
        <f t="shared" si="3561"/>
        <v>0</v>
      </c>
      <c r="DH693" s="496">
        <f t="shared" si="3562"/>
        <v>1</v>
      </c>
      <c r="DI693" s="496">
        <f t="shared" si="3563"/>
        <v>1</v>
      </c>
      <c r="DJ693" s="496">
        <f t="shared" si="3564"/>
        <v>1</v>
      </c>
      <c r="DK693" s="437">
        <f t="shared" si="3565"/>
        <v>1</v>
      </c>
      <c r="DL693" s="633"/>
      <c r="DM693" s="633"/>
      <c r="DO693" s="447" t="e">
        <f t="shared" si="3299"/>
        <v>#VALUE!</v>
      </c>
      <c r="DP693" s="447" t="e">
        <f t="shared" si="3300"/>
        <v>#VALUE!</v>
      </c>
      <c r="DQ693" s="447" t="e">
        <f t="shared" si="3301"/>
        <v>#VALUE!</v>
      </c>
      <c r="DR693" s="447" t="e">
        <f t="shared" si="3302"/>
        <v>#VALUE!</v>
      </c>
      <c r="DS693" s="447" t="e">
        <f t="shared" si="3303"/>
        <v>#VALUE!</v>
      </c>
      <c r="DT693" s="447" t="e">
        <f t="shared" si="3304"/>
        <v>#VALUE!</v>
      </c>
      <c r="DU693" s="447" t="e">
        <f t="shared" si="3305"/>
        <v>#VALUE!</v>
      </c>
      <c r="DV693" s="447" t="e">
        <f t="shared" si="3306"/>
        <v>#VALUE!</v>
      </c>
      <c r="DW693" s="447" t="e">
        <f t="shared" si="3307"/>
        <v>#VALUE!</v>
      </c>
      <c r="DX693" s="447" t="e">
        <f t="shared" si="3308"/>
        <v>#VALUE!</v>
      </c>
      <c r="DY693" s="447" t="e">
        <f t="shared" si="3309"/>
        <v>#VALUE!</v>
      </c>
      <c r="DZ693" s="447" t="e">
        <f t="shared" si="3310"/>
        <v>#VALUE!</v>
      </c>
      <c r="EA693" s="447" t="e">
        <f t="shared" si="3311"/>
        <v>#VALUE!</v>
      </c>
      <c r="EB693" s="447" t="e">
        <f t="shared" si="3312"/>
        <v>#VALUE!</v>
      </c>
      <c r="EC693" s="447" t="e">
        <f t="shared" si="3313"/>
        <v>#VALUE!</v>
      </c>
      <c r="ED693" s="447" t="e">
        <f t="shared" si="3314"/>
        <v>#VALUE!</v>
      </c>
      <c r="EE693" s="240" t="e">
        <f t="shared" si="3315"/>
        <v>#VALUE!</v>
      </c>
    </row>
    <row r="694" spans="1:135" ht="16.5">
      <c r="A694" s="51" t="s">
        <v>1472</v>
      </c>
      <c r="B694" s="216" t="s">
        <v>31</v>
      </c>
      <c r="D694" s="222" t="s">
        <v>421</v>
      </c>
      <c r="E694" s="216" t="s">
        <v>1042</v>
      </c>
      <c r="F694" s="216" t="s">
        <v>1110</v>
      </c>
      <c r="G694" s="411" t="s">
        <v>422</v>
      </c>
      <c r="H694" s="173">
        <v>0</v>
      </c>
      <c r="I694" s="835">
        <v>1</v>
      </c>
      <c r="J694" s="173">
        <v>0</v>
      </c>
      <c r="K694" s="835">
        <v>1</v>
      </c>
      <c r="L694" s="173">
        <v>0</v>
      </c>
      <c r="M694" s="835">
        <v>1</v>
      </c>
      <c r="N694" s="58">
        <f>+L694</f>
        <v>0</v>
      </c>
      <c r="O694" s="505">
        <f>+M694</f>
        <v>1</v>
      </c>
      <c r="P694" s="58">
        <f t="shared" ref="P694" si="3632">+N694</f>
        <v>0</v>
      </c>
      <c r="Q694" s="505" t="s">
        <v>1823</v>
      </c>
      <c r="R694" s="173">
        <v>0</v>
      </c>
      <c r="S694" s="835">
        <v>0</v>
      </c>
      <c r="T694" s="58">
        <f t="shared" si="3595"/>
        <v>0</v>
      </c>
      <c r="U694" s="101" t="s">
        <v>1823</v>
      </c>
      <c r="V694" s="862">
        <v>0</v>
      </c>
      <c r="W694" s="863">
        <v>0</v>
      </c>
      <c r="X694" s="101">
        <v>0</v>
      </c>
      <c r="Y694" s="505">
        <v>0</v>
      </c>
      <c r="Z694" s="58">
        <f t="shared" ref="Z694" si="3633">+X694</f>
        <v>0</v>
      </c>
      <c r="AA694" s="506" t="s">
        <v>1823</v>
      </c>
      <c r="AB694" s="173">
        <v>0</v>
      </c>
      <c r="AC694" s="835">
        <v>0</v>
      </c>
      <c r="AD694" s="225">
        <v>0</v>
      </c>
      <c r="AE694" s="264">
        <v>0</v>
      </c>
      <c r="AF694" s="241">
        <f t="shared" si="3611"/>
        <v>0</v>
      </c>
      <c r="AG694" s="242" t="s">
        <v>1823</v>
      </c>
      <c r="AH694" s="225">
        <v>0</v>
      </c>
      <c r="AI694" s="264">
        <v>0</v>
      </c>
      <c r="AJ694" s="354"/>
      <c r="AK694" s="341">
        <f>+AM694</f>
        <v>0</v>
      </c>
      <c r="AL694" s="393" t="s">
        <v>1823</v>
      </c>
      <c r="AM694" s="523">
        <v>0</v>
      </c>
      <c r="AN694" s="541">
        <v>0</v>
      </c>
      <c r="AO694" s="372">
        <f>+AM694</f>
        <v>0</v>
      </c>
      <c r="AP694" s="259" t="s">
        <v>1823</v>
      </c>
      <c r="AQ694" s="372">
        <f>+AO694</f>
        <v>0</v>
      </c>
      <c r="AR694" s="259" t="s">
        <v>1823</v>
      </c>
      <c r="AS694" s="372">
        <f>+AQ694</f>
        <v>0</v>
      </c>
      <c r="AT694" s="259" t="s">
        <v>1823</v>
      </c>
      <c r="AU694" s="372">
        <f>+AS694</f>
        <v>0</v>
      </c>
      <c r="AV694" s="259" t="s">
        <v>1823</v>
      </c>
      <c r="AW694" s="337">
        <v>0</v>
      </c>
      <c r="AX694" s="337">
        <v>0</v>
      </c>
      <c r="AY694" s="241">
        <v>0</v>
      </c>
      <c r="AZ694" s="242" t="s">
        <v>1823</v>
      </c>
      <c r="BA694" s="241">
        <v>0</v>
      </c>
      <c r="BB694" s="242" t="s">
        <v>1823</v>
      </c>
      <c r="BC694" s="241">
        <v>0</v>
      </c>
      <c r="BD694" s="242" t="s">
        <v>1823</v>
      </c>
      <c r="BE694" s="241">
        <v>0</v>
      </c>
      <c r="BF694" s="242" t="s">
        <v>1823</v>
      </c>
      <c r="BG694" s="337">
        <v>0</v>
      </c>
      <c r="BH694" s="337">
        <v>0</v>
      </c>
      <c r="BI694" s="241">
        <v>0</v>
      </c>
      <c r="BJ694" s="242" t="s">
        <v>1823</v>
      </c>
      <c r="BK694" s="241">
        <v>0</v>
      </c>
      <c r="BL694" s="242" t="s">
        <v>1823</v>
      </c>
      <c r="BM694" s="241">
        <v>0</v>
      </c>
      <c r="BN694" s="242" t="s">
        <v>1823</v>
      </c>
      <c r="BO694" s="356"/>
      <c r="BP694" s="324"/>
      <c r="BQ694" s="325"/>
      <c r="BR694" s="324"/>
      <c r="BS694" s="325"/>
      <c r="BT694" s="324"/>
      <c r="BU694" s="325"/>
      <c r="BV694" s="324"/>
      <c r="BW694" s="325"/>
      <c r="BX694" s="324"/>
      <c r="BY694" s="325"/>
      <c r="BZ694" s="324"/>
      <c r="CA694" s="325"/>
      <c r="CB694" s="236"/>
      <c r="CC694" s="261" t="s">
        <v>812</v>
      </c>
      <c r="CT694" s="437">
        <f t="shared" si="3610"/>
        <v>1</v>
      </c>
      <c r="CU694" s="437">
        <f t="shared" si="3549"/>
        <v>1</v>
      </c>
      <c r="CV694" s="437">
        <f t="shared" si="3550"/>
        <v>1</v>
      </c>
      <c r="CW694" s="437">
        <f t="shared" si="3551"/>
        <v>1</v>
      </c>
      <c r="CX694" s="437">
        <f t="shared" si="3552"/>
        <v>0</v>
      </c>
      <c r="CY694" s="437">
        <f t="shared" si="3553"/>
        <v>0</v>
      </c>
      <c r="CZ694" s="437">
        <f t="shared" si="3554"/>
        <v>0</v>
      </c>
      <c r="DA694" s="437">
        <f t="shared" si="3555"/>
        <v>0</v>
      </c>
      <c r="DB694" s="437">
        <f t="shared" si="3556"/>
        <v>0</v>
      </c>
      <c r="DC694" s="437">
        <f t="shared" si="3599"/>
        <v>0</v>
      </c>
      <c r="DD694" s="437">
        <f t="shared" si="3558"/>
        <v>0</v>
      </c>
      <c r="DE694" s="437">
        <f t="shared" si="3559"/>
        <v>0</v>
      </c>
      <c r="DF694" s="437">
        <f t="shared" si="3600"/>
        <v>0</v>
      </c>
      <c r="DG694" s="496">
        <f t="shared" si="3561"/>
        <v>0</v>
      </c>
      <c r="DH694" s="496">
        <f t="shared" si="3562"/>
        <v>0</v>
      </c>
      <c r="DI694" s="496">
        <f t="shared" si="3563"/>
        <v>0</v>
      </c>
      <c r="DJ694" s="496">
        <f t="shared" si="3564"/>
        <v>0</v>
      </c>
      <c r="DK694" s="437">
        <f t="shared" si="3565"/>
        <v>0</v>
      </c>
      <c r="DL694" s="633"/>
      <c r="DM694" s="633"/>
      <c r="DO694" s="447" t="e">
        <f t="shared" si="3299"/>
        <v>#VALUE!</v>
      </c>
      <c r="DP694" s="447" t="e">
        <f t="shared" si="3300"/>
        <v>#VALUE!</v>
      </c>
      <c r="DQ694" s="447" t="e">
        <f t="shared" si="3301"/>
        <v>#VALUE!</v>
      </c>
      <c r="DR694" s="447" t="e">
        <f t="shared" si="3302"/>
        <v>#VALUE!</v>
      </c>
      <c r="DS694" s="447" t="e">
        <f t="shared" si="3303"/>
        <v>#VALUE!</v>
      </c>
      <c r="DT694" s="447" t="e">
        <f t="shared" si="3304"/>
        <v>#VALUE!</v>
      </c>
      <c r="DU694" s="447" t="e">
        <f t="shared" si="3305"/>
        <v>#VALUE!</v>
      </c>
      <c r="DV694" s="447" t="e">
        <f t="shared" si="3306"/>
        <v>#VALUE!</v>
      </c>
      <c r="DW694" s="447" t="e">
        <f t="shared" si="3307"/>
        <v>#VALUE!</v>
      </c>
      <c r="DX694" s="447" t="e">
        <f t="shared" si="3308"/>
        <v>#VALUE!</v>
      </c>
      <c r="DY694" s="447" t="e">
        <f t="shared" si="3309"/>
        <v>#VALUE!</v>
      </c>
      <c r="DZ694" s="447" t="e">
        <f t="shared" si="3310"/>
        <v>#VALUE!</v>
      </c>
      <c r="EA694" s="447" t="e">
        <f t="shared" si="3311"/>
        <v>#VALUE!</v>
      </c>
      <c r="EB694" s="447" t="e">
        <f t="shared" si="3312"/>
        <v>#VALUE!</v>
      </c>
      <c r="EC694" s="447" t="e">
        <f t="shared" si="3313"/>
        <v>#VALUE!</v>
      </c>
      <c r="ED694" s="447" t="e">
        <f t="shared" si="3314"/>
        <v>#VALUE!</v>
      </c>
      <c r="EE694" s="240" t="e">
        <f t="shared" si="3315"/>
        <v>#VALUE!</v>
      </c>
    </row>
    <row r="695" spans="1:135" ht="16.5">
      <c r="A695" s="51" t="s">
        <v>1227</v>
      </c>
      <c r="B695" s="216" t="s">
        <v>31</v>
      </c>
      <c r="D695" s="222" t="s">
        <v>421</v>
      </c>
      <c r="E695" s="216" t="s">
        <v>1042</v>
      </c>
      <c r="F695" s="216" t="s">
        <v>1110</v>
      </c>
      <c r="G695" s="411" t="s">
        <v>430</v>
      </c>
      <c r="H695" s="173">
        <v>0</v>
      </c>
      <c r="I695" s="835">
        <v>0</v>
      </c>
      <c r="J695" s="173">
        <v>1</v>
      </c>
      <c r="K695" s="835">
        <v>0</v>
      </c>
      <c r="L695" s="173">
        <v>0</v>
      </c>
      <c r="M695" s="835">
        <v>0</v>
      </c>
      <c r="N695" s="58">
        <f t="shared" ref="N695" si="3634">+L695</f>
        <v>0</v>
      </c>
      <c r="O695" s="505" t="s">
        <v>1823</v>
      </c>
      <c r="P695" s="58">
        <f t="shared" ref="P695" si="3635">+N695</f>
        <v>0</v>
      </c>
      <c r="Q695" s="505" t="s">
        <v>1823</v>
      </c>
      <c r="R695" s="173">
        <v>0</v>
      </c>
      <c r="S695" s="835">
        <v>0</v>
      </c>
      <c r="T695" s="58">
        <f t="shared" si="3595"/>
        <v>0</v>
      </c>
      <c r="U695" s="101" t="s">
        <v>1823</v>
      </c>
      <c r="V695" s="862">
        <v>0</v>
      </c>
      <c r="W695" s="863">
        <v>0</v>
      </c>
      <c r="X695" s="101">
        <v>0</v>
      </c>
      <c r="Y695" s="505">
        <v>0</v>
      </c>
      <c r="Z695" s="58">
        <f t="shared" ref="Z695" si="3636">+X695</f>
        <v>0</v>
      </c>
      <c r="AA695" s="506" t="s">
        <v>1823</v>
      </c>
      <c r="AB695" s="173">
        <v>0</v>
      </c>
      <c r="AC695" s="835">
        <v>0</v>
      </c>
      <c r="AD695" s="225">
        <v>0</v>
      </c>
      <c r="AE695" s="264">
        <v>0</v>
      </c>
      <c r="AF695" s="241">
        <f t="shared" si="3611"/>
        <v>0</v>
      </c>
      <c r="AG695" s="242" t="s">
        <v>1823</v>
      </c>
      <c r="AH695" s="225">
        <v>0</v>
      </c>
      <c r="AI695" s="264">
        <v>0</v>
      </c>
      <c r="AJ695" s="354"/>
      <c r="AK695" s="341">
        <f>+AM695</f>
        <v>0</v>
      </c>
      <c r="AL695" s="393" t="s">
        <v>1823</v>
      </c>
      <c r="AM695" s="523">
        <v>0</v>
      </c>
      <c r="AN695" s="541">
        <v>0</v>
      </c>
      <c r="AO695" s="372">
        <f>+AM695</f>
        <v>0</v>
      </c>
      <c r="AP695" s="259" t="s">
        <v>1823</v>
      </c>
      <c r="AQ695" s="372">
        <f>+AO695</f>
        <v>0</v>
      </c>
      <c r="AR695" s="259" t="s">
        <v>1823</v>
      </c>
      <c r="AS695" s="372">
        <f>+AQ695</f>
        <v>0</v>
      </c>
      <c r="AT695" s="259" t="s">
        <v>1823</v>
      </c>
      <c r="AU695" s="372">
        <f>+AS695</f>
        <v>0</v>
      </c>
      <c r="AV695" s="259" t="s">
        <v>1823</v>
      </c>
      <c r="AW695" s="337">
        <v>0</v>
      </c>
      <c r="AX695" s="337">
        <v>0</v>
      </c>
      <c r="AY695" s="241">
        <v>0</v>
      </c>
      <c r="AZ695" s="242" t="s">
        <v>1823</v>
      </c>
      <c r="BA695" s="241">
        <v>0</v>
      </c>
      <c r="BB695" s="242" t="s">
        <v>1823</v>
      </c>
      <c r="BC695" s="241">
        <v>0</v>
      </c>
      <c r="BD695" s="242" t="s">
        <v>1823</v>
      </c>
      <c r="BE695" s="241">
        <v>0</v>
      </c>
      <c r="BF695" s="242" t="s">
        <v>1823</v>
      </c>
      <c r="BG695" s="337">
        <v>0</v>
      </c>
      <c r="BH695" s="337">
        <v>0</v>
      </c>
      <c r="BI695" s="241">
        <v>0</v>
      </c>
      <c r="BJ695" s="242" t="s">
        <v>1823</v>
      </c>
      <c r="BK695" s="241">
        <v>0</v>
      </c>
      <c r="BL695" s="242" t="s">
        <v>1823</v>
      </c>
      <c r="BM695" s="241">
        <v>0</v>
      </c>
      <c r="BN695" s="242" t="s">
        <v>1823</v>
      </c>
      <c r="BO695" s="356"/>
      <c r="BP695" s="324"/>
      <c r="BQ695" s="325"/>
      <c r="BR695" s="324"/>
      <c r="BS695" s="325"/>
      <c r="BT695" s="324"/>
      <c r="BU695" s="325"/>
      <c r="BV695" s="324"/>
      <c r="BW695" s="325"/>
      <c r="BX695" s="324"/>
      <c r="BY695" s="325"/>
      <c r="BZ695" s="324"/>
      <c r="CA695" s="325"/>
      <c r="CB695" s="236"/>
      <c r="CC695" s="261" t="s">
        <v>812</v>
      </c>
      <c r="CT695" s="437">
        <f t="shared" si="3610"/>
        <v>0</v>
      </c>
      <c r="CU695" s="437">
        <f t="shared" si="3549"/>
        <v>1</v>
      </c>
      <c r="CV695" s="437">
        <f t="shared" si="3550"/>
        <v>0</v>
      </c>
      <c r="CW695" s="437">
        <f t="shared" si="3551"/>
        <v>0</v>
      </c>
      <c r="CX695" s="437">
        <f t="shared" si="3552"/>
        <v>0</v>
      </c>
      <c r="CY695" s="437">
        <f t="shared" si="3553"/>
        <v>0</v>
      </c>
      <c r="CZ695" s="437">
        <f t="shared" si="3554"/>
        <v>0</v>
      </c>
      <c r="DA695" s="437">
        <f t="shared" si="3555"/>
        <v>0</v>
      </c>
      <c r="DB695" s="437">
        <f t="shared" si="3556"/>
        <v>0</v>
      </c>
      <c r="DC695" s="437">
        <f t="shared" si="3599"/>
        <v>0</v>
      </c>
      <c r="DD695" s="437">
        <f t="shared" si="3558"/>
        <v>0</v>
      </c>
      <c r="DE695" s="437">
        <f t="shared" si="3559"/>
        <v>0</v>
      </c>
      <c r="DF695" s="437">
        <f t="shared" si="3600"/>
        <v>0</v>
      </c>
      <c r="DG695" s="496">
        <f t="shared" si="3561"/>
        <v>0</v>
      </c>
      <c r="DH695" s="496">
        <f t="shared" si="3562"/>
        <v>0</v>
      </c>
      <c r="DI695" s="496">
        <f t="shared" si="3563"/>
        <v>0</v>
      </c>
      <c r="DJ695" s="496">
        <f t="shared" si="3564"/>
        <v>0</v>
      </c>
      <c r="DK695" s="437">
        <f t="shared" si="3565"/>
        <v>0</v>
      </c>
      <c r="DL695" s="633"/>
      <c r="DM695" s="633"/>
      <c r="DO695" s="447" t="e">
        <f t="shared" si="3299"/>
        <v>#VALUE!</v>
      </c>
      <c r="DP695" s="447" t="e">
        <f t="shared" si="3300"/>
        <v>#VALUE!</v>
      </c>
      <c r="DQ695" s="447" t="e">
        <f t="shared" si="3301"/>
        <v>#VALUE!</v>
      </c>
      <c r="DR695" s="447" t="e">
        <f t="shared" si="3302"/>
        <v>#VALUE!</v>
      </c>
      <c r="DS695" s="447" t="e">
        <f t="shared" si="3303"/>
        <v>#VALUE!</v>
      </c>
      <c r="DT695" s="447" t="e">
        <f t="shared" si="3304"/>
        <v>#VALUE!</v>
      </c>
      <c r="DU695" s="447" t="e">
        <f t="shared" si="3305"/>
        <v>#VALUE!</v>
      </c>
      <c r="DV695" s="447" t="e">
        <f t="shared" si="3306"/>
        <v>#VALUE!</v>
      </c>
      <c r="DW695" s="447" t="e">
        <f t="shared" si="3307"/>
        <v>#VALUE!</v>
      </c>
      <c r="DX695" s="447" t="e">
        <f t="shared" si="3308"/>
        <v>#VALUE!</v>
      </c>
      <c r="DY695" s="447" t="e">
        <f t="shared" si="3309"/>
        <v>#VALUE!</v>
      </c>
      <c r="DZ695" s="447" t="e">
        <f t="shared" si="3310"/>
        <v>#VALUE!</v>
      </c>
      <c r="EA695" s="447" t="e">
        <f t="shared" si="3311"/>
        <v>#VALUE!</v>
      </c>
      <c r="EB695" s="447" t="e">
        <f t="shared" si="3312"/>
        <v>#VALUE!</v>
      </c>
      <c r="EC695" s="447" t="e">
        <f t="shared" si="3313"/>
        <v>#VALUE!</v>
      </c>
      <c r="ED695" s="447" t="e">
        <f t="shared" si="3314"/>
        <v>#VALUE!</v>
      </c>
      <c r="EE695" s="240" t="e">
        <f t="shared" si="3315"/>
        <v>#VALUE!</v>
      </c>
    </row>
    <row r="696" spans="1:135" ht="16.5">
      <c r="A696" s="51" t="s">
        <v>1472</v>
      </c>
      <c r="B696" s="216" t="s">
        <v>31</v>
      </c>
      <c r="D696" s="222" t="s">
        <v>421</v>
      </c>
      <c r="E696" s="216" t="s">
        <v>1042</v>
      </c>
      <c r="F696" s="216" t="s">
        <v>1110</v>
      </c>
      <c r="G696" s="411" t="s">
        <v>1373</v>
      </c>
      <c r="H696" s="173">
        <v>0</v>
      </c>
      <c r="I696" s="835">
        <v>0</v>
      </c>
      <c r="J696" s="173">
        <v>0</v>
      </c>
      <c r="K696" s="835">
        <v>0</v>
      </c>
      <c r="L696" s="173">
        <v>0</v>
      </c>
      <c r="M696" s="835">
        <v>1</v>
      </c>
      <c r="N696" s="58">
        <f>+L696</f>
        <v>0</v>
      </c>
      <c r="O696" s="505">
        <f>+M696</f>
        <v>1</v>
      </c>
      <c r="P696" s="58">
        <f t="shared" ref="P696" si="3637">+N696</f>
        <v>0</v>
      </c>
      <c r="Q696" s="505" t="s">
        <v>1823</v>
      </c>
      <c r="R696" s="173">
        <v>0</v>
      </c>
      <c r="S696" s="835">
        <v>0</v>
      </c>
      <c r="T696" s="58">
        <f t="shared" si="3595"/>
        <v>0</v>
      </c>
      <c r="U696" s="101" t="s">
        <v>1823</v>
      </c>
      <c r="V696" s="862">
        <v>0</v>
      </c>
      <c r="W696" s="863">
        <v>0</v>
      </c>
      <c r="X696" s="101">
        <v>0</v>
      </c>
      <c r="Y696" s="505">
        <v>0</v>
      </c>
      <c r="Z696" s="570">
        <f>+AB696</f>
        <v>1</v>
      </c>
      <c r="AA696" s="569" t="s">
        <v>1823</v>
      </c>
      <c r="AB696" s="173">
        <v>1</v>
      </c>
      <c r="AC696" s="835">
        <v>0</v>
      </c>
      <c r="AD696" s="225">
        <v>0</v>
      </c>
      <c r="AE696" s="264">
        <v>0</v>
      </c>
      <c r="AF696" s="241">
        <f t="shared" si="3611"/>
        <v>0</v>
      </c>
      <c r="AG696" s="242" t="s">
        <v>1823</v>
      </c>
      <c r="AH696" s="225">
        <v>0</v>
      </c>
      <c r="AI696" s="264">
        <v>0</v>
      </c>
      <c r="AJ696" s="354"/>
      <c r="AK696" s="341">
        <f>+AM696</f>
        <v>0</v>
      </c>
      <c r="AL696" s="393" t="s">
        <v>1823</v>
      </c>
      <c r="AM696" s="523">
        <v>0</v>
      </c>
      <c r="AN696" s="541">
        <v>0</v>
      </c>
      <c r="AO696" s="372">
        <f>+AM696</f>
        <v>0</v>
      </c>
      <c r="AP696" s="259" t="s">
        <v>1823</v>
      </c>
      <c r="AQ696" s="372">
        <f>+AO696</f>
        <v>0</v>
      </c>
      <c r="AR696" s="259" t="s">
        <v>1823</v>
      </c>
      <c r="AS696" s="372">
        <f>+AQ696</f>
        <v>0</v>
      </c>
      <c r="AT696" s="259" t="s">
        <v>1823</v>
      </c>
      <c r="AU696" s="372">
        <f>+AS696</f>
        <v>0</v>
      </c>
      <c r="AV696" s="259" t="s">
        <v>1823</v>
      </c>
      <c r="AW696" s="337">
        <v>0</v>
      </c>
      <c r="AX696" s="337">
        <v>0</v>
      </c>
      <c r="AY696" s="241">
        <v>0</v>
      </c>
      <c r="AZ696" s="242" t="s">
        <v>1823</v>
      </c>
      <c r="BA696" s="241">
        <v>0</v>
      </c>
      <c r="BB696" s="242" t="s">
        <v>1823</v>
      </c>
      <c r="BC696" s="241">
        <v>0</v>
      </c>
      <c r="BD696" s="242" t="s">
        <v>1823</v>
      </c>
      <c r="BE696" s="241">
        <v>0</v>
      </c>
      <c r="BF696" s="242" t="s">
        <v>1823</v>
      </c>
      <c r="BG696" s="337">
        <v>0</v>
      </c>
      <c r="BH696" s="337">
        <v>0</v>
      </c>
      <c r="BI696" s="241">
        <v>0</v>
      </c>
      <c r="BJ696" s="242" t="s">
        <v>1823</v>
      </c>
      <c r="BK696" s="241">
        <v>0</v>
      </c>
      <c r="BL696" s="242" t="s">
        <v>1823</v>
      </c>
      <c r="BM696" s="241">
        <v>0</v>
      </c>
      <c r="BN696" s="242" t="s">
        <v>1823</v>
      </c>
      <c r="BO696" s="356"/>
      <c r="BP696" s="324"/>
      <c r="BQ696" s="325"/>
      <c r="BR696" s="324"/>
      <c r="BS696" s="325"/>
      <c r="BT696" s="324"/>
      <c r="BU696" s="325"/>
      <c r="BV696" s="324"/>
      <c r="BW696" s="325"/>
      <c r="BX696" s="324"/>
      <c r="BY696" s="325"/>
      <c r="BZ696" s="324"/>
      <c r="CA696" s="325"/>
      <c r="CB696" s="236" t="s">
        <v>712</v>
      </c>
      <c r="CC696" s="261"/>
      <c r="CT696" s="437">
        <f t="shared" si="3610"/>
        <v>0</v>
      </c>
      <c r="CU696" s="437">
        <f t="shared" si="3549"/>
        <v>0</v>
      </c>
      <c r="CV696" s="437">
        <f t="shared" si="3550"/>
        <v>1</v>
      </c>
      <c r="CW696" s="437">
        <f t="shared" si="3551"/>
        <v>1</v>
      </c>
      <c r="CX696" s="437">
        <f t="shared" si="3552"/>
        <v>0</v>
      </c>
      <c r="CY696" s="437">
        <f t="shared" si="3553"/>
        <v>0</v>
      </c>
      <c r="CZ696" s="437">
        <f t="shared" si="3554"/>
        <v>0</v>
      </c>
      <c r="DA696" s="437">
        <f t="shared" si="3555"/>
        <v>0</v>
      </c>
      <c r="DB696" s="437">
        <f t="shared" si="3556"/>
        <v>0</v>
      </c>
      <c r="DC696" s="437">
        <f t="shared" si="3599"/>
        <v>1</v>
      </c>
      <c r="DD696" s="437">
        <f t="shared" si="3558"/>
        <v>1</v>
      </c>
      <c r="DE696" s="437">
        <f t="shared" si="3559"/>
        <v>0</v>
      </c>
      <c r="DF696" s="437">
        <f t="shared" si="3600"/>
        <v>0</v>
      </c>
      <c r="DG696" s="496">
        <f t="shared" si="3561"/>
        <v>0</v>
      </c>
      <c r="DH696" s="496">
        <f t="shared" si="3562"/>
        <v>0</v>
      </c>
      <c r="DI696" s="496">
        <f t="shared" si="3563"/>
        <v>0</v>
      </c>
      <c r="DJ696" s="496">
        <f t="shared" si="3564"/>
        <v>0</v>
      </c>
      <c r="DK696" s="437">
        <f t="shared" si="3565"/>
        <v>0</v>
      </c>
      <c r="DL696" s="633"/>
      <c r="DM696" s="633"/>
      <c r="DO696" s="447" t="e">
        <f t="shared" si="3299"/>
        <v>#VALUE!</v>
      </c>
      <c r="DP696" s="447" t="e">
        <f t="shared" si="3300"/>
        <v>#VALUE!</v>
      </c>
      <c r="DQ696" s="447" t="e">
        <f t="shared" si="3301"/>
        <v>#VALUE!</v>
      </c>
      <c r="DR696" s="447" t="e">
        <f t="shared" si="3302"/>
        <v>#VALUE!</v>
      </c>
      <c r="DS696" s="447" t="e">
        <f t="shared" si="3303"/>
        <v>#VALUE!</v>
      </c>
      <c r="DT696" s="447" t="e">
        <f t="shared" si="3304"/>
        <v>#VALUE!</v>
      </c>
      <c r="DU696" s="447" t="e">
        <f t="shared" si="3305"/>
        <v>#VALUE!</v>
      </c>
      <c r="DV696" s="447" t="e">
        <f t="shared" si="3306"/>
        <v>#VALUE!</v>
      </c>
      <c r="DW696" s="447" t="e">
        <f t="shared" si="3307"/>
        <v>#VALUE!</v>
      </c>
      <c r="DX696" s="447" t="e">
        <f t="shared" si="3308"/>
        <v>#VALUE!</v>
      </c>
      <c r="DY696" s="447" t="e">
        <f t="shared" si="3309"/>
        <v>#VALUE!</v>
      </c>
      <c r="DZ696" s="447" t="e">
        <f t="shared" si="3310"/>
        <v>#VALUE!</v>
      </c>
      <c r="EA696" s="447" t="e">
        <f t="shared" si="3311"/>
        <v>#VALUE!</v>
      </c>
      <c r="EB696" s="447" t="e">
        <f t="shared" si="3312"/>
        <v>#VALUE!</v>
      </c>
      <c r="EC696" s="447" t="e">
        <f t="shared" si="3313"/>
        <v>#VALUE!</v>
      </c>
      <c r="ED696" s="447" t="e">
        <f t="shared" si="3314"/>
        <v>#VALUE!</v>
      </c>
      <c r="EE696" s="240" t="e">
        <f t="shared" si="3315"/>
        <v>#VALUE!</v>
      </c>
    </row>
    <row r="697" spans="1:135" ht="16.5">
      <c r="A697" s="216" t="s">
        <v>1227</v>
      </c>
      <c r="B697" s="216" t="s">
        <v>31</v>
      </c>
      <c r="D697" s="222" t="s">
        <v>423</v>
      </c>
      <c r="E697" s="216" t="s">
        <v>1040</v>
      </c>
      <c r="F697" s="216" t="s">
        <v>1110</v>
      </c>
      <c r="G697" s="411" t="s">
        <v>424</v>
      </c>
      <c r="H697" s="173">
        <v>1</v>
      </c>
      <c r="I697" s="835">
        <v>1</v>
      </c>
      <c r="J697" s="173">
        <v>0</v>
      </c>
      <c r="K697" s="835">
        <v>1</v>
      </c>
      <c r="L697" s="173">
        <v>0</v>
      </c>
      <c r="M697" s="835">
        <v>0</v>
      </c>
      <c r="N697" s="58">
        <f>+L697</f>
        <v>0</v>
      </c>
      <c r="O697" s="505" t="s">
        <v>1823</v>
      </c>
      <c r="P697" s="58">
        <f>+N697</f>
        <v>0</v>
      </c>
      <c r="Q697" s="505" t="s">
        <v>1823</v>
      </c>
      <c r="R697" s="173">
        <v>0</v>
      </c>
      <c r="S697" s="835">
        <v>0</v>
      </c>
      <c r="T697" s="58">
        <v>0</v>
      </c>
      <c r="U697" s="101">
        <v>0</v>
      </c>
      <c r="V697" s="862">
        <v>0</v>
      </c>
      <c r="W697" s="863">
        <v>0</v>
      </c>
      <c r="X697" s="101">
        <f>+V697</f>
        <v>0</v>
      </c>
      <c r="Y697" s="506" t="s">
        <v>1823</v>
      </c>
      <c r="Z697" s="58">
        <f>+X697</f>
        <v>0</v>
      </c>
      <c r="AA697" s="506" t="s">
        <v>1823</v>
      </c>
      <c r="AB697" s="173">
        <v>0</v>
      </c>
      <c r="AC697" s="835">
        <v>0</v>
      </c>
      <c r="AD697" s="225">
        <v>0</v>
      </c>
      <c r="AE697" s="264">
        <v>0</v>
      </c>
      <c r="AF697" s="340">
        <f t="shared" ref="AF697" si="3638">+AH697</f>
        <v>0</v>
      </c>
      <c r="AG697" s="242" t="s">
        <v>1823</v>
      </c>
      <c r="AH697" s="225">
        <v>0</v>
      </c>
      <c r="AI697" s="264">
        <v>0</v>
      </c>
      <c r="AJ697" s="354"/>
      <c r="AK697" s="341">
        <f t="shared" ref="AK697:AK702" si="3639">+AM697</f>
        <v>0</v>
      </c>
      <c r="AL697" s="393" t="s">
        <v>1823</v>
      </c>
      <c r="AM697" s="523">
        <v>0</v>
      </c>
      <c r="AN697" s="541">
        <v>0</v>
      </c>
      <c r="AO697" s="372">
        <f t="shared" ref="AO697:AO703" si="3640">+AM697</f>
        <v>0</v>
      </c>
      <c r="AP697" s="259" t="s">
        <v>1823</v>
      </c>
      <c r="AQ697" s="372">
        <f t="shared" ref="AQ697" si="3641">+AO697</f>
        <v>0</v>
      </c>
      <c r="AR697" s="259" t="s">
        <v>1823</v>
      </c>
      <c r="AS697" s="372">
        <f t="shared" ref="AS697" si="3642">+AQ697</f>
        <v>0</v>
      </c>
      <c r="AT697" s="259" t="s">
        <v>1823</v>
      </c>
      <c r="AU697" s="372">
        <f t="shared" ref="AU697" si="3643">+AS697</f>
        <v>0</v>
      </c>
      <c r="AV697" s="259" t="s">
        <v>1823</v>
      </c>
      <c r="AW697" s="337">
        <v>0</v>
      </c>
      <c r="AX697" s="337">
        <v>0</v>
      </c>
      <c r="AY697" s="241">
        <v>0</v>
      </c>
      <c r="AZ697" s="242" t="s">
        <v>1823</v>
      </c>
      <c r="BA697" s="241">
        <v>0</v>
      </c>
      <c r="BB697" s="242" t="s">
        <v>1823</v>
      </c>
      <c r="BC697" s="241">
        <v>0</v>
      </c>
      <c r="BD697" s="242" t="s">
        <v>1823</v>
      </c>
      <c r="BE697" s="241">
        <v>0</v>
      </c>
      <c r="BF697" s="242" t="s">
        <v>1823</v>
      </c>
      <c r="BG697" s="337">
        <v>0</v>
      </c>
      <c r="BH697" s="337">
        <v>0</v>
      </c>
      <c r="BI697" s="241">
        <v>0</v>
      </c>
      <c r="BJ697" s="242" t="s">
        <v>1823</v>
      </c>
      <c r="BK697" s="241">
        <v>0</v>
      </c>
      <c r="BL697" s="242" t="s">
        <v>1823</v>
      </c>
      <c r="BM697" s="241">
        <v>0</v>
      </c>
      <c r="BN697" s="242" t="s">
        <v>1823</v>
      </c>
      <c r="BO697" s="356"/>
      <c r="BP697" s="324"/>
      <c r="BQ697" s="325"/>
      <c r="BR697" s="324"/>
      <c r="BS697" s="325"/>
      <c r="BT697" s="324"/>
      <c r="BU697" s="325"/>
      <c r="BV697" s="324"/>
      <c r="BW697" s="325"/>
      <c r="BX697" s="324"/>
      <c r="BY697" s="325"/>
      <c r="BZ697" s="324"/>
      <c r="CA697" s="325"/>
      <c r="CB697" s="250" t="s">
        <v>262</v>
      </c>
      <c r="CC697" s="237" t="s">
        <v>793</v>
      </c>
      <c r="CQ697" s="240">
        <f>MAX(H697:AI697)</f>
        <v>1</v>
      </c>
      <c r="CT697" s="437">
        <f t="shared" si="3610"/>
        <v>2</v>
      </c>
      <c r="CU697" s="437">
        <f t="shared" si="3549"/>
        <v>1</v>
      </c>
      <c r="CV697" s="437">
        <f t="shared" si="3550"/>
        <v>0</v>
      </c>
      <c r="CW697" s="437">
        <f t="shared" si="3551"/>
        <v>0</v>
      </c>
      <c r="CX697" s="437">
        <f t="shared" si="3552"/>
        <v>0</v>
      </c>
      <c r="CY697" s="437">
        <f t="shared" si="3553"/>
        <v>0</v>
      </c>
      <c r="CZ697" s="437">
        <f t="shared" si="3554"/>
        <v>0</v>
      </c>
      <c r="DA697" s="437">
        <f t="shared" si="3555"/>
        <v>0</v>
      </c>
      <c r="DB697" s="437">
        <f t="shared" si="3556"/>
        <v>0</v>
      </c>
      <c r="DC697" s="437">
        <f t="shared" si="3599"/>
        <v>0</v>
      </c>
      <c r="DD697" s="437">
        <f t="shared" si="3558"/>
        <v>0</v>
      </c>
      <c r="DE697" s="437">
        <f t="shared" si="3559"/>
        <v>0</v>
      </c>
      <c r="DF697" s="437">
        <f t="shared" si="3600"/>
        <v>0</v>
      </c>
      <c r="DG697" s="496">
        <f t="shared" si="3561"/>
        <v>0</v>
      </c>
      <c r="DH697" s="496">
        <f t="shared" si="3562"/>
        <v>0</v>
      </c>
      <c r="DI697" s="496">
        <f t="shared" si="3563"/>
        <v>0</v>
      </c>
      <c r="DJ697" s="496">
        <f t="shared" si="3564"/>
        <v>0</v>
      </c>
      <c r="DK697" s="437">
        <f t="shared" si="3565"/>
        <v>0</v>
      </c>
      <c r="DL697" s="633"/>
      <c r="DM697" s="633"/>
      <c r="DO697" s="447" t="e">
        <f t="shared" si="3299"/>
        <v>#VALUE!</v>
      </c>
      <c r="DP697" s="447" t="e">
        <f t="shared" si="3300"/>
        <v>#VALUE!</v>
      </c>
      <c r="DQ697" s="447" t="e">
        <f t="shared" si="3301"/>
        <v>#VALUE!</v>
      </c>
      <c r="DR697" s="447" t="e">
        <f t="shared" si="3302"/>
        <v>#VALUE!</v>
      </c>
      <c r="DS697" s="447" t="e">
        <f t="shared" si="3303"/>
        <v>#VALUE!</v>
      </c>
      <c r="DT697" s="447" t="e">
        <f t="shared" si="3304"/>
        <v>#VALUE!</v>
      </c>
      <c r="DU697" s="447" t="e">
        <f t="shared" si="3305"/>
        <v>#VALUE!</v>
      </c>
      <c r="DV697" s="447" t="e">
        <f t="shared" si="3306"/>
        <v>#VALUE!</v>
      </c>
      <c r="DW697" s="447" t="e">
        <f t="shared" si="3307"/>
        <v>#VALUE!</v>
      </c>
      <c r="DX697" s="447" t="e">
        <f t="shared" si="3308"/>
        <v>#VALUE!</v>
      </c>
      <c r="DY697" s="447" t="e">
        <f t="shared" si="3309"/>
        <v>#VALUE!</v>
      </c>
      <c r="DZ697" s="447" t="e">
        <f t="shared" si="3310"/>
        <v>#VALUE!</v>
      </c>
      <c r="EA697" s="447" t="e">
        <f t="shared" si="3311"/>
        <v>#VALUE!</v>
      </c>
      <c r="EB697" s="447" t="e">
        <f t="shared" si="3312"/>
        <v>#VALUE!</v>
      </c>
      <c r="EC697" s="447" t="e">
        <f t="shared" si="3313"/>
        <v>#VALUE!</v>
      </c>
      <c r="ED697" s="447" t="e">
        <f t="shared" si="3314"/>
        <v>#VALUE!</v>
      </c>
      <c r="EE697" s="240" t="e">
        <f t="shared" si="3315"/>
        <v>#VALUE!</v>
      </c>
    </row>
    <row r="698" spans="1:135" ht="16.5">
      <c r="A698" s="51" t="s">
        <v>1227</v>
      </c>
      <c r="B698" s="216" t="s">
        <v>31</v>
      </c>
      <c r="D698" s="222" t="s">
        <v>423</v>
      </c>
      <c r="E698" s="216" t="s">
        <v>1042</v>
      </c>
      <c r="F698" s="216" t="s">
        <v>1110</v>
      </c>
      <c r="G698" s="411" t="s">
        <v>1677</v>
      </c>
      <c r="H698" s="173">
        <v>0</v>
      </c>
      <c r="I698" s="835">
        <v>0</v>
      </c>
      <c r="J698" s="173">
        <v>0</v>
      </c>
      <c r="K698" s="835">
        <v>0</v>
      </c>
      <c r="L698" s="173">
        <v>0</v>
      </c>
      <c r="M698" s="835">
        <v>0</v>
      </c>
      <c r="N698" s="58">
        <f>+L698</f>
        <v>0</v>
      </c>
      <c r="O698" s="505" t="s">
        <v>1823</v>
      </c>
      <c r="P698" s="58">
        <f>+N698</f>
        <v>0</v>
      </c>
      <c r="Q698" s="505" t="s">
        <v>1823</v>
      </c>
      <c r="R698" s="173">
        <v>0</v>
      </c>
      <c r="S698" s="835">
        <v>2</v>
      </c>
      <c r="T698" s="58">
        <f>+R698</f>
        <v>0</v>
      </c>
      <c r="U698" s="101" t="s">
        <v>1823</v>
      </c>
      <c r="V698" s="862">
        <v>0</v>
      </c>
      <c r="W698" s="863">
        <v>0</v>
      </c>
      <c r="X698" s="101">
        <f>+V698</f>
        <v>0</v>
      </c>
      <c r="Y698" s="506" t="s">
        <v>1823</v>
      </c>
      <c r="Z698" s="58">
        <f>+X698</f>
        <v>0</v>
      </c>
      <c r="AA698" s="506" t="s">
        <v>1823</v>
      </c>
      <c r="AB698" s="173">
        <v>0</v>
      </c>
      <c r="AC698" s="835">
        <v>0</v>
      </c>
      <c r="AD698" s="225">
        <v>0</v>
      </c>
      <c r="AE698" s="227">
        <v>0</v>
      </c>
      <c r="AF698" s="241">
        <f>+AD698</f>
        <v>0</v>
      </c>
      <c r="AG698" s="242" t="s">
        <v>1823</v>
      </c>
      <c r="AH698" s="225">
        <v>0</v>
      </c>
      <c r="AI698" s="264">
        <v>0</v>
      </c>
      <c r="AJ698" s="354"/>
      <c r="AK698" s="341"/>
      <c r="AL698" s="393"/>
      <c r="AM698" s="523"/>
      <c r="AN698" s="541"/>
      <c r="AO698" s="372"/>
      <c r="AP698" s="259"/>
      <c r="AQ698" s="372"/>
      <c r="AR698" s="259"/>
      <c r="AS698" s="372"/>
      <c r="AT698" s="259"/>
      <c r="AU698" s="372"/>
      <c r="AV698" s="259"/>
      <c r="AW698" s="337">
        <v>0</v>
      </c>
      <c r="AX698" s="337">
        <v>0</v>
      </c>
      <c r="AY698" s="241">
        <v>0</v>
      </c>
      <c r="AZ698" s="242" t="s">
        <v>1823</v>
      </c>
      <c r="BA698" s="241">
        <v>0</v>
      </c>
      <c r="BB698" s="242" t="s">
        <v>1823</v>
      </c>
      <c r="BC698" s="241">
        <v>0</v>
      </c>
      <c r="BD698" s="242" t="s">
        <v>1823</v>
      </c>
      <c r="BE698" s="241">
        <v>0</v>
      </c>
      <c r="BF698" s="242" t="s">
        <v>1823</v>
      </c>
      <c r="BG698" s="337">
        <v>0</v>
      </c>
      <c r="BH698" s="337">
        <v>0</v>
      </c>
      <c r="BI698" s="241">
        <v>0</v>
      </c>
      <c r="BJ698" s="242" t="s">
        <v>1823</v>
      </c>
      <c r="BK698" s="241">
        <v>0</v>
      </c>
      <c r="BL698" s="242" t="s">
        <v>1823</v>
      </c>
      <c r="BM698" s="241">
        <v>0</v>
      </c>
      <c r="BN698" s="242" t="s">
        <v>1823</v>
      </c>
      <c r="BO698" s="356"/>
      <c r="BP698" s="324"/>
      <c r="BQ698" s="325"/>
      <c r="BR698" s="324"/>
      <c r="BS698" s="325"/>
      <c r="BT698" s="324"/>
      <c r="BU698" s="325"/>
      <c r="BV698" s="324"/>
      <c r="BW698" s="325"/>
      <c r="BX698" s="324"/>
      <c r="BY698" s="325"/>
      <c r="BZ698" s="324"/>
      <c r="CA698" s="325"/>
      <c r="CB698" s="250"/>
      <c r="CQ698" s="240"/>
      <c r="CT698" s="437">
        <f t="shared" si="3610"/>
        <v>0</v>
      </c>
      <c r="CU698" s="437">
        <f t="shared" si="3549"/>
        <v>0</v>
      </c>
      <c r="CV698" s="437">
        <f t="shared" si="3550"/>
        <v>0</v>
      </c>
      <c r="CW698" s="437">
        <f t="shared" si="3551"/>
        <v>0</v>
      </c>
      <c r="CX698" s="437">
        <f t="shared" si="3552"/>
        <v>0</v>
      </c>
      <c r="CY698" s="437">
        <f t="shared" si="3553"/>
        <v>2</v>
      </c>
      <c r="CZ698" s="437">
        <f t="shared" si="3554"/>
        <v>0</v>
      </c>
      <c r="DA698" s="437">
        <f t="shared" si="3555"/>
        <v>0</v>
      </c>
      <c r="DB698" s="437">
        <f t="shared" si="3556"/>
        <v>0</v>
      </c>
      <c r="DC698" s="437">
        <f t="shared" si="3599"/>
        <v>0</v>
      </c>
      <c r="DD698" s="437">
        <f t="shared" si="3558"/>
        <v>0</v>
      </c>
      <c r="DE698" s="437">
        <f t="shared" si="3559"/>
        <v>0</v>
      </c>
      <c r="DF698" s="437">
        <f t="shared" si="3600"/>
        <v>0</v>
      </c>
      <c r="DG698" s="496">
        <f t="shared" si="3561"/>
        <v>0</v>
      </c>
      <c r="DH698" s="496">
        <f t="shared" si="3562"/>
        <v>0</v>
      </c>
      <c r="DI698" s="496">
        <f t="shared" si="3563"/>
        <v>0</v>
      </c>
      <c r="DJ698" s="496">
        <f t="shared" si="3564"/>
        <v>0</v>
      </c>
      <c r="DK698" s="437">
        <f t="shared" si="3565"/>
        <v>0</v>
      </c>
      <c r="DL698" s="633"/>
      <c r="DM698" s="633"/>
      <c r="DO698" s="447" t="e">
        <f t="shared" si="3299"/>
        <v>#VALUE!</v>
      </c>
      <c r="DP698" s="447" t="e">
        <f t="shared" si="3300"/>
        <v>#VALUE!</v>
      </c>
      <c r="DQ698" s="447" t="e">
        <f t="shared" si="3301"/>
        <v>#VALUE!</v>
      </c>
      <c r="DR698" s="447" t="e">
        <f t="shared" si="3302"/>
        <v>#VALUE!</v>
      </c>
      <c r="DS698" s="447" t="e">
        <f t="shared" si="3303"/>
        <v>#VALUE!</v>
      </c>
      <c r="DT698" s="447" t="e">
        <f t="shared" si="3304"/>
        <v>#VALUE!</v>
      </c>
      <c r="DU698" s="447" t="e">
        <f t="shared" si="3305"/>
        <v>#VALUE!</v>
      </c>
      <c r="DV698" s="447" t="e">
        <f t="shared" si="3306"/>
        <v>#VALUE!</v>
      </c>
      <c r="DW698" s="447" t="e">
        <f t="shared" si="3307"/>
        <v>#VALUE!</v>
      </c>
      <c r="DX698" s="447" t="e">
        <f t="shared" si="3308"/>
        <v>#VALUE!</v>
      </c>
      <c r="DY698" s="447" t="e">
        <f t="shared" si="3309"/>
        <v>#VALUE!</v>
      </c>
      <c r="DZ698" s="447" t="e">
        <f t="shared" si="3310"/>
        <v>#VALUE!</v>
      </c>
      <c r="EA698" s="447" t="e">
        <f t="shared" si="3311"/>
        <v>#VALUE!</v>
      </c>
      <c r="EB698" s="447" t="e">
        <f t="shared" si="3312"/>
        <v>#VALUE!</v>
      </c>
      <c r="EC698" s="447" t="e">
        <f t="shared" si="3313"/>
        <v>#VALUE!</v>
      </c>
      <c r="ED698" s="447" t="e">
        <f t="shared" si="3314"/>
        <v>#VALUE!</v>
      </c>
      <c r="EE698" s="240" t="e">
        <f t="shared" si="3315"/>
        <v>#VALUE!</v>
      </c>
    </row>
    <row r="699" spans="1:135" ht="16.5">
      <c r="A699" s="51" t="s">
        <v>1227</v>
      </c>
      <c r="B699" s="216" t="s">
        <v>31</v>
      </c>
      <c r="D699" s="222" t="s">
        <v>423</v>
      </c>
      <c r="E699" s="216" t="s">
        <v>1042</v>
      </c>
      <c r="F699" s="216" t="s">
        <v>1110</v>
      </c>
      <c r="G699" s="411" t="s">
        <v>426</v>
      </c>
      <c r="H699" s="173">
        <v>0</v>
      </c>
      <c r="I699" s="835">
        <v>0</v>
      </c>
      <c r="J699" s="173">
        <v>0</v>
      </c>
      <c r="K699" s="835">
        <v>0</v>
      </c>
      <c r="L699" s="173">
        <v>0</v>
      </c>
      <c r="M699" s="835">
        <v>0</v>
      </c>
      <c r="N699" s="58">
        <f>+L699</f>
        <v>0</v>
      </c>
      <c r="O699" s="505">
        <v>0</v>
      </c>
      <c r="P699" s="58">
        <f t="shared" ref="P699:P700" si="3644">+N699</f>
        <v>0</v>
      </c>
      <c r="Q699" s="505" t="s">
        <v>1823</v>
      </c>
      <c r="R699" s="173">
        <v>0</v>
      </c>
      <c r="S699" s="835">
        <v>0</v>
      </c>
      <c r="T699" s="58">
        <f t="shared" ref="T699" si="3645">+R699</f>
        <v>0</v>
      </c>
      <c r="U699" s="101" t="s">
        <v>1823</v>
      </c>
      <c r="V699" s="862">
        <v>0</v>
      </c>
      <c r="W699" s="863">
        <v>0</v>
      </c>
      <c r="X699" s="101">
        <v>0</v>
      </c>
      <c r="Y699" s="505">
        <v>0</v>
      </c>
      <c r="Z699" s="58">
        <f t="shared" ref="Z699" si="3646">+X699</f>
        <v>0</v>
      </c>
      <c r="AA699" s="506" t="s">
        <v>1823</v>
      </c>
      <c r="AB699" s="173">
        <v>0</v>
      </c>
      <c r="AC699" s="835">
        <v>0</v>
      </c>
      <c r="AD699" s="225">
        <v>0</v>
      </c>
      <c r="AE699" s="264">
        <v>0</v>
      </c>
      <c r="AF699" s="241">
        <f t="shared" ref="AF699:AF702" si="3647">+AD699</f>
        <v>0</v>
      </c>
      <c r="AG699" s="242" t="s">
        <v>1823</v>
      </c>
      <c r="AH699" s="225">
        <v>0</v>
      </c>
      <c r="AI699" s="264">
        <v>0</v>
      </c>
      <c r="AJ699" s="354"/>
      <c r="AK699" s="341">
        <f t="shared" si="3639"/>
        <v>0</v>
      </c>
      <c r="AL699" s="393" t="s">
        <v>1823</v>
      </c>
      <c r="AM699" s="523">
        <v>0</v>
      </c>
      <c r="AN699" s="541">
        <v>0</v>
      </c>
      <c r="AO699" s="372">
        <f t="shared" si="3640"/>
        <v>0</v>
      </c>
      <c r="AP699" s="259" t="s">
        <v>1823</v>
      </c>
      <c r="AQ699" s="372">
        <f t="shared" ref="AQ699:AQ703" si="3648">+AO699</f>
        <v>0</v>
      </c>
      <c r="AR699" s="259" t="s">
        <v>1823</v>
      </c>
      <c r="AS699" s="372">
        <f t="shared" ref="AS699:AS703" si="3649">+AQ699</f>
        <v>0</v>
      </c>
      <c r="AT699" s="259" t="s">
        <v>1823</v>
      </c>
      <c r="AU699" s="372">
        <f t="shared" ref="AU699:AU703" si="3650">+AS699</f>
        <v>0</v>
      </c>
      <c r="AV699" s="259" t="s">
        <v>1823</v>
      </c>
      <c r="AW699" s="337">
        <v>0</v>
      </c>
      <c r="AX699" s="337">
        <v>0</v>
      </c>
      <c r="AY699" s="241">
        <v>0</v>
      </c>
      <c r="AZ699" s="242" t="s">
        <v>1823</v>
      </c>
      <c r="BA699" s="241">
        <v>0</v>
      </c>
      <c r="BB699" s="242" t="s">
        <v>1823</v>
      </c>
      <c r="BC699" s="241">
        <v>0</v>
      </c>
      <c r="BD699" s="242" t="s">
        <v>1823</v>
      </c>
      <c r="BE699" s="241">
        <v>0</v>
      </c>
      <c r="BF699" s="242" t="s">
        <v>1823</v>
      </c>
      <c r="BG699" s="337">
        <v>0</v>
      </c>
      <c r="BH699" s="337">
        <v>0</v>
      </c>
      <c r="BI699" s="241">
        <v>0</v>
      </c>
      <c r="BJ699" s="242" t="s">
        <v>1823</v>
      </c>
      <c r="BK699" s="241">
        <v>0</v>
      </c>
      <c r="BL699" s="242" t="s">
        <v>1823</v>
      </c>
      <c r="BM699" s="241">
        <v>0</v>
      </c>
      <c r="BN699" s="242" t="s">
        <v>1823</v>
      </c>
      <c r="BO699" s="356"/>
      <c r="BP699" s="324"/>
      <c r="BQ699" s="325"/>
      <c r="BR699" s="324"/>
      <c r="BS699" s="325"/>
      <c r="BT699" s="324"/>
      <c r="BU699" s="325"/>
      <c r="BV699" s="324"/>
      <c r="BW699" s="325"/>
      <c r="BX699" s="324"/>
      <c r="BY699" s="325"/>
      <c r="BZ699" s="324"/>
      <c r="CA699" s="325"/>
      <c r="CB699" s="236" t="s">
        <v>712</v>
      </c>
      <c r="CC699" s="261" t="s">
        <v>812</v>
      </c>
      <c r="CT699" s="437">
        <f t="shared" si="3610"/>
        <v>0</v>
      </c>
      <c r="CU699" s="437">
        <f t="shared" si="3549"/>
        <v>0</v>
      </c>
      <c r="CV699" s="437">
        <f t="shared" si="3550"/>
        <v>0</v>
      </c>
      <c r="CW699" s="437">
        <f t="shared" si="3551"/>
        <v>0</v>
      </c>
      <c r="CX699" s="437">
        <f t="shared" si="3552"/>
        <v>0</v>
      </c>
      <c r="CY699" s="437">
        <f t="shared" si="3553"/>
        <v>0</v>
      </c>
      <c r="CZ699" s="437">
        <f t="shared" si="3554"/>
        <v>0</v>
      </c>
      <c r="DA699" s="437">
        <f t="shared" si="3555"/>
        <v>0</v>
      </c>
      <c r="DB699" s="437">
        <f t="shared" si="3556"/>
        <v>0</v>
      </c>
      <c r="DC699" s="437">
        <f t="shared" si="3599"/>
        <v>0</v>
      </c>
      <c r="DD699" s="437">
        <f t="shared" si="3558"/>
        <v>0</v>
      </c>
      <c r="DE699" s="437">
        <f t="shared" si="3559"/>
        <v>0</v>
      </c>
      <c r="DF699" s="437">
        <f t="shared" si="3600"/>
        <v>0</v>
      </c>
      <c r="DG699" s="496">
        <f t="shared" si="3561"/>
        <v>0</v>
      </c>
      <c r="DH699" s="496">
        <f t="shared" si="3562"/>
        <v>0</v>
      </c>
      <c r="DI699" s="496">
        <f t="shared" si="3563"/>
        <v>0</v>
      </c>
      <c r="DJ699" s="496">
        <f t="shared" si="3564"/>
        <v>0</v>
      </c>
      <c r="DK699" s="437">
        <f t="shared" si="3565"/>
        <v>0</v>
      </c>
      <c r="DL699" s="633"/>
      <c r="DM699" s="633"/>
      <c r="DO699" s="447" t="e">
        <f t="shared" si="3299"/>
        <v>#VALUE!</v>
      </c>
      <c r="DP699" s="447" t="e">
        <f t="shared" si="3300"/>
        <v>#VALUE!</v>
      </c>
      <c r="DQ699" s="447" t="e">
        <f t="shared" si="3301"/>
        <v>#VALUE!</v>
      </c>
      <c r="DR699" s="447" t="e">
        <f t="shared" si="3302"/>
        <v>#VALUE!</v>
      </c>
      <c r="DS699" s="447" t="e">
        <f t="shared" si="3303"/>
        <v>#VALUE!</v>
      </c>
      <c r="DT699" s="447" t="e">
        <f t="shared" si="3304"/>
        <v>#VALUE!</v>
      </c>
      <c r="DU699" s="447" t="e">
        <f t="shared" si="3305"/>
        <v>#VALUE!</v>
      </c>
      <c r="DV699" s="447" t="e">
        <f t="shared" si="3306"/>
        <v>#VALUE!</v>
      </c>
      <c r="DW699" s="447" t="e">
        <f t="shared" si="3307"/>
        <v>#VALUE!</v>
      </c>
      <c r="DX699" s="447" t="e">
        <f t="shared" si="3308"/>
        <v>#VALUE!</v>
      </c>
      <c r="DY699" s="447" t="e">
        <f t="shared" si="3309"/>
        <v>#VALUE!</v>
      </c>
      <c r="DZ699" s="447" t="e">
        <f t="shared" si="3310"/>
        <v>#VALUE!</v>
      </c>
      <c r="EA699" s="447" t="e">
        <f t="shared" si="3311"/>
        <v>#VALUE!</v>
      </c>
      <c r="EB699" s="447" t="e">
        <f t="shared" si="3312"/>
        <v>#VALUE!</v>
      </c>
      <c r="EC699" s="447" t="e">
        <f t="shared" si="3313"/>
        <v>#VALUE!</v>
      </c>
      <c r="ED699" s="447" t="e">
        <f t="shared" si="3314"/>
        <v>#VALUE!</v>
      </c>
      <c r="EE699" s="240" t="e">
        <f t="shared" si="3315"/>
        <v>#VALUE!</v>
      </c>
    </row>
    <row r="700" spans="1:135" ht="16.5">
      <c r="A700" s="51" t="s">
        <v>1227</v>
      </c>
      <c r="B700" s="216" t="s">
        <v>31</v>
      </c>
      <c r="D700" s="222" t="s">
        <v>423</v>
      </c>
      <c r="E700" s="216" t="s">
        <v>1042</v>
      </c>
      <c r="F700" s="216" t="s">
        <v>1110</v>
      </c>
      <c r="G700" s="411" t="s">
        <v>431</v>
      </c>
      <c r="H700" s="173">
        <v>0</v>
      </c>
      <c r="I700" s="835">
        <v>1</v>
      </c>
      <c r="J700" s="173">
        <v>0</v>
      </c>
      <c r="K700" s="835">
        <v>1</v>
      </c>
      <c r="L700" s="173">
        <v>0</v>
      </c>
      <c r="M700" s="835">
        <v>0</v>
      </c>
      <c r="N700" s="58">
        <f t="shared" ref="N700" si="3651">+L700</f>
        <v>0</v>
      </c>
      <c r="O700" s="505" t="s">
        <v>1823</v>
      </c>
      <c r="P700" s="58">
        <f t="shared" si="3644"/>
        <v>0</v>
      </c>
      <c r="Q700" s="505" t="s">
        <v>1823</v>
      </c>
      <c r="R700" s="173">
        <v>0</v>
      </c>
      <c r="S700" s="835">
        <v>0</v>
      </c>
      <c r="T700" s="58">
        <f t="shared" ref="T700" si="3652">+R700</f>
        <v>0</v>
      </c>
      <c r="U700" s="101" t="s">
        <v>1823</v>
      </c>
      <c r="V700" s="862">
        <v>0</v>
      </c>
      <c r="W700" s="863">
        <v>0</v>
      </c>
      <c r="X700" s="101">
        <v>0</v>
      </c>
      <c r="Y700" s="505">
        <v>0</v>
      </c>
      <c r="Z700" s="58">
        <f t="shared" ref="Z700" si="3653">+X700</f>
        <v>0</v>
      </c>
      <c r="AA700" s="506" t="s">
        <v>1823</v>
      </c>
      <c r="AB700" s="173">
        <v>0</v>
      </c>
      <c r="AC700" s="835">
        <v>0</v>
      </c>
      <c r="AD700" s="225">
        <v>0</v>
      </c>
      <c r="AE700" s="264">
        <v>0</v>
      </c>
      <c r="AF700" s="241">
        <f t="shared" si="3647"/>
        <v>0</v>
      </c>
      <c r="AG700" s="242" t="s">
        <v>1823</v>
      </c>
      <c r="AH700" s="225">
        <v>0</v>
      </c>
      <c r="AI700" s="264">
        <v>0</v>
      </c>
      <c r="AJ700" s="354"/>
      <c r="AK700" s="341">
        <f t="shared" si="3639"/>
        <v>0</v>
      </c>
      <c r="AL700" s="393" t="s">
        <v>1823</v>
      </c>
      <c r="AM700" s="523">
        <v>0</v>
      </c>
      <c r="AN700" s="541">
        <v>0</v>
      </c>
      <c r="AO700" s="372">
        <f t="shared" si="3640"/>
        <v>0</v>
      </c>
      <c r="AP700" s="259" t="s">
        <v>1823</v>
      </c>
      <c r="AQ700" s="372">
        <f t="shared" si="3648"/>
        <v>0</v>
      </c>
      <c r="AR700" s="259" t="s">
        <v>1823</v>
      </c>
      <c r="AS700" s="372">
        <f t="shared" si="3649"/>
        <v>0</v>
      </c>
      <c r="AT700" s="259" t="s">
        <v>1823</v>
      </c>
      <c r="AU700" s="372">
        <f t="shared" si="3650"/>
        <v>0</v>
      </c>
      <c r="AV700" s="259" t="s">
        <v>1823</v>
      </c>
      <c r="AW700" s="337">
        <v>0</v>
      </c>
      <c r="AX700" s="337">
        <v>0</v>
      </c>
      <c r="AY700" s="241">
        <v>0</v>
      </c>
      <c r="AZ700" s="242" t="s">
        <v>1823</v>
      </c>
      <c r="BA700" s="241">
        <v>0</v>
      </c>
      <c r="BB700" s="242" t="s">
        <v>1823</v>
      </c>
      <c r="BC700" s="241">
        <v>0</v>
      </c>
      <c r="BD700" s="242" t="s">
        <v>1823</v>
      </c>
      <c r="BE700" s="241">
        <v>0</v>
      </c>
      <c r="BF700" s="242" t="s">
        <v>1823</v>
      </c>
      <c r="BG700" s="337">
        <v>0</v>
      </c>
      <c r="BH700" s="337">
        <v>0</v>
      </c>
      <c r="BI700" s="241">
        <v>0</v>
      </c>
      <c r="BJ700" s="242" t="s">
        <v>1823</v>
      </c>
      <c r="BK700" s="241">
        <v>0</v>
      </c>
      <c r="BL700" s="242" t="s">
        <v>1823</v>
      </c>
      <c r="BM700" s="241">
        <v>0</v>
      </c>
      <c r="BN700" s="242" t="s">
        <v>1823</v>
      </c>
      <c r="BO700" s="356"/>
      <c r="BP700" s="324"/>
      <c r="BQ700" s="325"/>
      <c r="BR700" s="324"/>
      <c r="BS700" s="325"/>
      <c r="BT700" s="324"/>
      <c r="BU700" s="325"/>
      <c r="BV700" s="324"/>
      <c r="BW700" s="325"/>
      <c r="BX700" s="324"/>
      <c r="BY700" s="325"/>
      <c r="BZ700" s="324"/>
      <c r="CA700" s="325"/>
      <c r="CB700" s="236" t="s">
        <v>712</v>
      </c>
      <c r="CC700" s="261" t="s">
        <v>812</v>
      </c>
      <c r="CT700" s="437">
        <f t="shared" si="3610"/>
        <v>1</v>
      </c>
      <c r="CU700" s="437">
        <f t="shared" si="3549"/>
        <v>1</v>
      </c>
      <c r="CV700" s="437">
        <f t="shared" si="3550"/>
        <v>0</v>
      </c>
      <c r="CW700" s="437">
        <f t="shared" si="3551"/>
        <v>0</v>
      </c>
      <c r="CX700" s="437">
        <f t="shared" si="3552"/>
        <v>0</v>
      </c>
      <c r="CY700" s="437">
        <f t="shared" si="3553"/>
        <v>0</v>
      </c>
      <c r="CZ700" s="437">
        <f t="shared" si="3554"/>
        <v>0</v>
      </c>
      <c r="DA700" s="437">
        <f t="shared" si="3555"/>
        <v>0</v>
      </c>
      <c r="DB700" s="437">
        <f t="shared" si="3556"/>
        <v>0</v>
      </c>
      <c r="DC700" s="437">
        <f t="shared" si="3599"/>
        <v>0</v>
      </c>
      <c r="DD700" s="437">
        <f t="shared" si="3558"/>
        <v>0</v>
      </c>
      <c r="DE700" s="437">
        <f t="shared" si="3559"/>
        <v>0</v>
      </c>
      <c r="DF700" s="437">
        <f t="shared" si="3600"/>
        <v>0</v>
      </c>
      <c r="DG700" s="496">
        <f t="shared" si="3561"/>
        <v>0</v>
      </c>
      <c r="DH700" s="496">
        <f t="shared" si="3562"/>
        <v>0</v>
      </c>
      <c r="DI700" s="496">
        <f t="shared" si="3563"/>
        <v>0</v>
      </c>
      <c r="DJ700" s="496">
        <f t="shared" si="3564"/>
        <v>0</v>
      </c>
      <c r="DK700" s="437">
        <f t="shared" si="3565"/>
        <v>0</v>
      </c>
      <c r="DL700" s="633"/>
      <c r="DM700" s="633"/>
      <c r="DO700" s="447" t="e">
        <f t="shared" si="3299"/>
        <v>#VALUE!</v>
      </c>
      <c r="DP700" s="447" t="e">
        <f t="shared" si="3300"/>
        <v>#VALUE!</v>
      </c>
      <c r="DQ700" s="447" t="e">
        <f t="shared" si="3301"/>
        <v>#VALUE!</v>
      </c>
      <c r="DR700" s="447" t="e">
        <f t="shared" si="3302"/>
        <v>#VALUE!</v>
      </c>
      <c r="DS700" s="447" t="e">
        <f t="shared" si="3303"/>
        <v>#VALUE!</v>
      </c>
      <c r="DT700" s="447" t="e">
        <f t="shared" si="3304"/>
        <v>#VALUE!</v>
      </c>
      <c r="DU700" s="447" t="e">
        <f t="shared" si="3305"/>
        <v>#VALUE!</v>
      </c>
      <c r="DV700" s="447" t="e">
        <f t="shared" si="3306"/>
        <v>#VALUE!</v>
      </c>
      <c r="DW700" s="447" t="e">
        <f t="shared" si="3307"/>
        <v>#VALUE!</v>
      </c>
      <c r="DX700" s="447" t="e">
        <f t="shared" si="3308"/>
        <v>#VALUE!</v>
      </c>
      <c r="DY700" s="447" t="e">
        <f t="shared" si="3309"/>
        <v>#VALUE!</v>
      </c>
      <c r="DZ700" s="447" t="e">
        <f t="shared" si="3310"/>
        <v>#VALUE!</v>
      </c>
      <c r="EA700" s="447" t="e">
        <f t="shared" si="3311"/>
        <v>#VALUE!</v>
      </c>
      <c r="EB700" s="447" t="e">
        <f t="shared" si="3312"/>
        <v>#VALUE!</v>
      </c>
      <c r="EC700" s="447" t="e">
        <f t="shared" si="3313"/>
        <v>#VALUE!</v>
      </c>
      <c r="ED700" s="447" t="e">
        <f t="shared" si="3314"/>
        <v>#VALUE!</v>
      </c>
      <c r="EE700" s="240" t="e">
        <f t="shared" si="3315"/>
        <v>#VALUE!</v>
      </c>
    </row>
    <row r="701" spans="1:135" ht="16.5">
      <c r="A701" s="51" t="s">
        <v>1227</v>
      </c>
      <c r="B701" s="216" t="s">
        <v>31</v>
      </c>
      <c r="D701" s="222" t="s">
        <v>423</v>
      </c>
      <c r="E701" s="216" t="s">
        <v>1042</v>
      </c>
      <c r="F701" s="216" t="s">
        <v>1110</v>
      </c>
      <c r="G701" s="411" t="s">
        <v>427</v>
      </c>
      <c r="H701" s="173">
        <v>1</v>
      </c>
      <c r="I701" s="835">
        <v>0</v>
      </c>
      <c r="J701" s="173">
        <v>2</v>
      </c>
      <c r="K701" s="835">
        <v>0</v>
      </c>
      <c r="L701" s="173">
        <v>2</v>
      </c>
      <c r="M701" s="835">
        <v>0</v>
      </c>
      <c r="N701" s="58">
        <f>+P701</f>
        <v>1</v>
      </c>
      <c r="O701" s="505" t="s">
        <v>1823</v>
      </c>
      <c r="P701" s="58">
        <f>+R701</f>
        <v>1</v>
      </c>
      <c r="Q701" s="505" t="s">
        <v>1823</v>
      </c>
      <c r="R701" s="173">
        <v>1</v>
      </c>
      <c r="S701" s="835">
        <v>0</v>
      </c>
      <c r="T701" s="58">
        <f>+V701</f>
        <v>0</v>
      </c>
      <c r="U701" s="101" t="s">
        <v>1823</v>
      </c>
      <c r="V701" s="862">
        <v>0</v>
      </c>
      <c r="W701" s="863">
        <v>0</v>
      </c>
      <c r="X701" s="101">
        <v>0</v>
      </c>
      <c r="Y701" s="505">
        <v>0</v>
      </c>
      <c r="Z701" s="58">
        <f t="shared" ref="Z701" si="3654">+X701</f>
        <v>0</v>
      </c>
      <c r="AA701" s="506" t="s">
        <v>1823</v>
      </c>
      <c r="AB701" s="173">
        <v>0</v>
      </c>
      <c r="AC701" s="835">
        <v>0</v>
      </c>
      <c r="AD701" s="225">
        <v>0</v>
      </c>
      <c r="AE701" s="264">
        <v>0</v>
      </c>
      <c r="AF701" s="241">
        <f t="shared" si="3647"/>
        <v>0</v>
      </c>
      <c r="AG701" s="242" t="s">
        <v>1823</v>
      </c>
      <c r="AH701" s="225">
        <v>0</v>
      </c>
      <c r="AI701" s="264">
        <v>0</v>
      </c>
      <c r="AJ701" s="354"/>
      <c r="AK701" s="341">
        <f t="shared" si="3639"/>
        <v>0</v>
      </c>
      <c r="AL701" s="393" t="s">
        <v>1823</v>
      </c>
      <c r="AM701" s="523">
        <v>0</v>
      </c>
      <c r="AN701" s="541">
        <v>0</v>
      </c>
      <c r="AO701" s="372">
        <f t="shared" si="3640"/>
        <v>0</v>
      </c>
      <c r="AP701" s="259" t="s">
        <v>1823</v>
      </c>
      <c r="AQ701" s="372">
        <f t="shared" si="3648"/>
        <v>0</v>
      </c>
      <c r="AR701" s="259" t="s">
        <v>1823</v>
      </c>
      <c r="AS701" s="372">
        <f t="shared" si="3649"/>
        <v>0</v>
      </c>
      <c r="AT701" s="259" t="s">
        <v>1823</v>
      </c>
      <c r="AU701" s="372">
        <f t="shared" si="3650"/>
        <v>0</v>
      </c>
      <c r="AV701" s="259" t="s">
        <v>1823</v>
      </c>
      <c r="AW701" s="337">
        <v>0</v>
      </c>
      <c r="AX701" s="337">
        <v>0</v>
      </c>
      <c r="AY701" s="241">
        <v>0</v>
      </c>
      <c r="AZ701" s="242" t="s">
        <v>1823</v>
      </c>
      <c r="BA701" s="241">
        <v>0</v>
      </c>
      <c r="BB701" s="242" t="s">
        <v>1823</v>
      </c>
      <c r="BC701" s="241">
        <v>0</v>
      </c>
      <c r="BD701" s="242" t="s">
        <v>1823</v>
      </c>
      <c r="BE701" s="241">
        <v>0</v>
      </c>
      <c r="BF701" s="242" t="s">
        <v>1823</v>
      </c>
      <c r="BG701" s="337">
        <v>0</v>
      </c>
      <c r="BH701" s="337">
        <v>0</v>
      </c>
      <c r="BI701" s="241">
        <v>0</v>
      </c>
      <c r="BJ701" s="242" t="s">
        <v>1823</v>
      </c>
      <c r="BK701" s="241">
        <v>0</v>
      </c>
      <c r="BL701" s="242" t="s">
        <v>1823</v>
      </c>
      <c r="BM701" s="241">
        <v>0</v>
      </c>
      <c r="BN701" s="242" t="s">
        <v>1823</v>
      </c>
      <c r="BO701" s="356"/>
      <c r="BP701" s="324"/>
      <c r="BQ701" s="325"/>
      <c r="BR701" s="324"/>
      <c r="BS701" s="325"/>
      <c r="BT701" s="324"/>
      <c r="BU701" s="325"/>
      <c r="BV701" s="324"/>
      <c r="BW701" s="325"/>
      <c r="BX701" s="324"/>
      <c r="BY701" s="325"/>
      <c r="BZ701" s="324"/>
      <c r="CA701" s="325"/>
      <c r="CB701" s="236" t="s">
        <v>712</v>
      </c>
      <c r="CC701" s="261" t="s">
        <v>812</v>
      </c>
      <c r="CT701" s="437">
        <f t="shared" si="3610"/>
        <v>1</v>
      </c>
      <c r="CU701" s="437">
        <f t="shared" si="3549"/>
        <v>2</v>
      </c>
      <c r="CV701" s="437">
        <f t="shared" si="3550"/>
        <v>2</v>
      </c>
      <c r="CW701" s="437">
        <f t="shared" si="3551"/>
        <v>1</v>
      </c>
      <c r="CX701" s="437">
        <f t="shared" si="3552"/>
        <v>1</v>
      </c>
      <c r="CY701" s="437">
        <f t="shared" si="3553"/>
        <v>1</v>
      </c>
      <c r="CZ701" s="437">
        <f t="shared" si="3554"/>
        <v>0</v>
      </c>
      <c r="DA701" s="437">
        <f t="shared" si="3555"/>
        <v>0</v>
      </c>
      <c r="DB701" s="437">
        <f t="shared" si="3556"/>
        <v>0</v>
      </c>
      <c r="DC701" s="437">
        <f t="shared" si="3599"/>
        <v>0</v>
      </c>
      <c r="DD701" s="437">
        <f t="shared" si="3558"/>
        <v>0</v>
      </c>
      <c r="DE701" s="437">
        <f t="shared" si="3559"/>
        <v>0</v>
      </c>
      <c r="DF701" s="437">
        <f t="shared" si="3600"/>
        <v>0</v>
      </c>
      <c r="DG701" s="496">
        <f t="shared" si="3561"/>
        <v>0</v>
      </c>
      <c r="DH701" s="496">
        <f t="shared" si="3562"/>
        <v>0</v>
      </c>
      <c r="DI701" s="496">
        <f t="shared" si="3563"/>
        <v>0</v>
      </c>
      <c r="DJ701" s="496">
        <f t="shared" si="3564"/>
        <v>0</v>
      </c>
      <c r="DK701" s="437">
        <f t="shared" si="3565"/>
        <v>0</v>
      </c>
      <c r="DL701" s="633"/>
      <c r="DM701" s="633"/>
      <c r="DO701" s="447" t="e">
        <f t="shared" si="3299"/>
        <v>#VALUE!</v>
      </c>
      <c r="DP701" s="447" t="e">
        <f t="shared" si="3300"/>
        <v>#VALUE!</v>
      </c>
      <c r="DQ701" s="447" t="e">
        <f t="shared" si="3301"/>
        <v>#VALUE!</v>
      </c>
      <c r="DR701" s="447" t="e">
        <f t="shared" si="3302"/>
        <v>#VALUE!</v>
      </c>
      <c r="DS701" s="447" t="e">
        <f t="shared" si="3303"/>
        <v>#VALUE!</v>
      </c>
      <c r="DT701" s="447" t="e">
        <f t="shared" si="3304"/>
        <v>#VALUE!</v>
      </c>
      <c r="DU701" s="447" t="e">
        <f t="shared" si="3305"/>
        <v>#VALUE!</v>
      </c>
      <c r="DV701" s="447" t="e">
        <f t="shared" si="3306"/>
        <v>#VALUE!</v>
      </c>
      <c r="DW701" s="447" t="e">
        <f t="shared" si="3307"/>
        <v>#VALUE!</v>
      </c>
      <c r="DX701" s="447" t="e">
        <f t="shared" si="3308"/>
        <v>#VALUE!</v>
      </c>
      <c r="DY701" s="447" t="e">
        <f t="shared" si="3309"/>
        <v>#VALUE!</v>
      </c>
      <c r="DZ701" s="447" t="e">
        <f t="shared" si="3310"/>
        <v>#VALUE!</v>
      </c>
      <c r="EA701" s="447" t="e">
        <f t="shared" si="3311"/>
        <v>#VALUE!</v>
      </c>
      <c r="EB701" s="447" t="e">
        <f t="shared" si="3312"/>
        <v>#VALUE!</v>
      </c>
      <c r="EC701" s="447" t="e">
        <f t="shared" si="3313"/>
        <v>#VALUE!</v>
      </c>
      <c r="ED701" s="447" t="e">
        <f t="shared" si="3314"/>
        <v>#VALUE!</v>
      </c>
      <c r="EE701" s="240" t="e">
        <f t="shared" si="3315"/>
        <v>#VALUE!</v>
      </c>
    </row>
    <row r="702" spans="1:135" ht="16.5">
      <c r="A702" s="51" t="s">
        <v>1472</v>
      </c>
      <c r="B702" s="216" t="s">
        <v>31</v>
      </c>
      <c r="D702" s="222" t="s">
        <v>423</v>
      </c>
      <c r="E702" s="216" t="s">
        <v>1042</v>
      </c>
      <c r="F702" s="216" t="s">
        <v>1110</v>
      </c>
      <c r="G702" s="411" t="s">
        <v>428</v>
      </c>
      <c r="H702" s="173">
        <v>1</v>
      </c>
      <c r="I702" s="835">
        <v>0</v>
      </c>
      <c r="J702" s="173">
        <v>1</v>
      </c>
      <c r="K702" s="835"/>
      <c r="L702" s="173">
        <v>1</v>
      </c>
      <c r="M702" s="835">
        <v>0</v>
      </c>
      <c r="N702" s="58">
        <f>+L702</f>
        <v>1</v>
      </c>
      <c r="O702" s="505" t="s">
        <v>1823</v>
      </c>
      <c r="P702" s="58">
        <f>+R702</f>
        <v>0</v>
      </c>
      <c r="Q702" s="505" t="s">
        <v>1823</v>
      </c>
      <c r="R702" s="173">
        <v>0</v>
      </c>
      <c r="S702" s="835">
        <v>0</v>
      </c>
      <c r="T702" s="58">
        <f>+V702</f>
        <v>0</v>
      </c>
      <c r="U702" s="101" t="s">
        <v>1823</v>
      </c>
      <c r="V702" s="862">
        <v>0</v>
      </c>
      <c r="W702" s="863">
        <v>0</v>
      </c>
      <c r="X702" s="101">
        <v>0</v>
      </c>
      <c r="Y702" s="505">
        <v>0</v>
      </c>
      <c r="Z702" s="58">
        <f t="shared" ref="Z702" si="3655">+X702</f>
        <v>0</v>
      </c>
      <c r="AA702" s="506" t="s">
        <v>1823</v>
      </c>
      <c r="AB702" s="173">
        <v>0</v>
      </c>
      <c r="AC702" s="835">
        <v>0</v>
      </c>
      <c r="AD702" s="225">
        <v>0</v>
      </c>
      <c r="AE702" s="227">
        <v>0</v>
      </c>
      <c r="AF702" s="241">
        <f t="shared" si="3647"/>
        <v>0</v>
      </c>
      <c r="AG702" s="242" t="s">
        <v>1823</v>
      </c>
      <c r="AH702" s="3" t="s">
        <v>85</v>
      </c>
      <c r="AI702" s="264">
        <v>0</v>
      </c>
      <c r="AJ702" s="354"/>
      <c r="AK702" s="341">
        <f t="shared" si="3639"/>
        <v>0</v>
      </c>
      <c r="AL702" s="393" t="s">
        <v>1823</v>
      </c>
      <c r="AM702" s="523">
        <v>0</v>
      </c>
      <c r="AN702" s="524">
        <v>1</v>
      </c>
      <c r="AO702" s="372">
        <f t="shared" si="3640"/>
        <v>0</v>
      </c>
      <c r="AP702" s="628">
        <f>+AN702</f>
        <v>1</v>
      </c>
      <c r="AQ702" s="372">
        <f t="shared" si="3648"/>
        <v>0</v>
      </c>
      <c r="AR702" s="628">
        <f>+AP702</f>
        <v>1</v>
      </c>
      <c r="AS702" s="372">
        <f t="shared" si="3649"/>
        <v>0</v>
      </c>
      <c r="AT702" s="628">
        <f>+AR702</f>
        <v>1</v>
      </c>
      <c r="AU702" s="372">
        <f t="shared" si="3650"/>
        <v>0</v>
      </c>
      <c r="AV702" s="628">
        <f>+AT702</f>
        <v>1</v>
      </c>
      <c r="AW702" s="337">
        <v>0</v>
      </c>
      <c r="AX702" s="337">
        <v>0</v>
      </c>
      <c r="AY702" s="241">
        <v>0</v>
      </c>
      <c r="AZ702" s="242" t="s">
        <v>1823</v>
      </c>
      <c r="BA702" s="241">
        <v>0</v>
      </c>
      <c r="BB702" s="242" t="s">
        <v>1823</v>
      </c>
      <c r="BC702" s="241">
        <v>0</v>
      </c>
      <c r="BD702" s="242" t="s">
        <v>1823</v>
      </c>
      <c r="BE702" s="241">
        <v>0</v>
      </c>
      <c r="BF702" s="242" t="s">
        <v>1823</v>
      </c>
      <c r="BG702" s="337">
        <v>0</v>
      </c>
      <c r="BH702" s="337">
        <v>0</v>
      </c>
      <c r="BI702" s="241">
        <v>0</v>
      </c>
      <c r="BJ702" s="242" t="s">
        <v>1823</v>
      </c>
      <c r="BK702" s="241">
        <v>0</v>
      </c>
      <c r="BL702" s="242" t="s">
        <v>1823</v>
      </c>
      <c r="BM702" s="241">
        <v>0</v>
      </c>
      <c r="BN702" s="242" t="s">
        <v>1823</v>
      </c>
      <c r="BO702" s="356"/>
      <c r="BP702" s="324"/>
      <c r="BQ702" s="325"/>
      <c r="BR702" s="324"/>
      <c r="BS702" s="325"/>
      <c r="BT702" s="324"/>
      <c r="BU702" s="325"/>
      <c r="BV702" s="324"/>
      <c r="BW702" s="325"/>
      <c r="BX702" s="324"/>
      <c r="BY702" s="325"/>
      <c r="BZ702" s="324"/>
      <c r="CA702" s="325"/>
      <c r="CB702" s="236" t="s">
        <v>712</v>
      </c>
      <c r="CC702" s="261" t="s">
        <v>812</v>
      </c>
      <c r="CT702" s="437">
        <f t="shared" si="3610"/>
        <v>1</v>
      </c>
      <c r="CU702" s="437">
        <f t="shared" si="3549"/>
        <v>1</v>
      </c>
      <c r="CV702" s="437">
        <f t="shared" si="3550"/>
        <v>1</v>
      </c>
      <c r="CW702" s="437">
        <f t="shared" si="3551"/>
        <v>1</v>
      </c>
      <c r="CX702" s="437">
        <f t="shared" si="3552"/>
        <v>0</v>
      </c>
      <c r="CY702" s="437">
        <f t="shared" si="3553"/>
        <v>0</v>
      </c>
      <c r="CZ702" s="437">
        <f t="shared" si="3554"/>
        <v>0</v>
      </c>
      <c r="DA702" s="437">
        <f t="shared" si="3555"/>
        <v>0</v>
      </c>
      <c r="DB702" s="437">
        <f t="shared" si="3556"/>
        <v>0</v>
      </c>
      <c r="DC702" s="437">
        <f t="shared" si="3599"/>
        <v>0</v>
      </c>
      <c r="DD702" s="437">
        <f t="shared" si="3558"/>
        <v>0</v>
      </c>
      <c r="DE702" s="437">
        <f t="shared" si="3559"/>
        <v>0</v>
      </c>
      <c r="DF702" s="437">
        <f t="shared" si="3600"/>
        <v>0</v>
      </c>
      <c r="DG702" s="496"/>
      <c r="DH702" s="496">
        <f t="shared" si="3562"/>
        <v>0</v>
      </c>
      <c r="DI702" s="496">
        <f t="shared" si="3563"/>
        <v>1</v>
      </c>
      <c r="DJ702" s="496">
        <f t="shared" si="3564"/>
        <v>1</v>
      </c>
      <c r="DK702" s="437">
        <f t="shared" si="3565"/>
        <v>1</v>
      </c>
      <c r="DL702" s="633"/>
      <c r="DM702" s="633"/>
      <c r="DO702" s="447" t="e">
        <f t="shared" ref="DO702:DO756" si="3656">+CV702-CU702+DO701</f>
        <v>#VALUE!</v>
      </c>
      <c r="DP702" s="447" t="e">
        <f t="shared" ref="DP702:DP756" si="3657">+CW702-CV702+DP701</f>
        <v>#VALUE!</v>
      </c>
      <c r="DQ702" s="447" t="e">
        <f t="shared" ref="DQ702:DQ756" si="3658">+CX702-CW702+DQ701</f>
        <v>#VALUE!</v>
      </c>
      <c r="DR702" s="447" t="e">
        <f t="shared" ref="DR702:DR756" si="3659">+CY702-CX702+DR701</f>
        <v>#VALUE!</v>
      </c>
      <c r="DS702" s="447" t="e">
        <f t="shared" ref="DS702:DS756" si="3660">+CY702-CW702+DS701</f>
        <v>#VALUE!</v>
      </c>
      <c r="DT702" s="447" t="e">
        <f t="shared" ref="DT702:DT756" si="3661">+CZ702-CY702+DT701</f>
        <v>#VALUE!</v>
      </c>
      <c r="DU702" s="447" t="e">
        <f t="shared" ref="DU702:DU756" si="3662">+DA702-CZ702+DU701</f>
        <v>#VALUE!</v>
      </c>
      <c r="DV702" s="447" t="e">
        <f t="shared" ref="DV702:DV756" si="3663">+DB702-DA702+DV701</f>
        <v>#VALUE!</v>
      </c>
      <c r="DW702" s="447" t="e">
        <f t="shared" ref="DW702:DW756" si="3664">+DC702-DB702+DW701</f>
        <v>#VALUE!</v>
      </c>
      <c r="DX702" s="447" t="e">
        <f t="shared" ref="DX702:DX756" si="3665">+DD702-DB702+DX701</f>
        <v>#VALUE!</v>
      </c>
      <c r="DY702" s="447" t="e">
        <f t="shared" ref="DY702:DY756" si="3666">+DE702-DD702+DY701</f>
        <v>#VALUE!</v>
      </c>
      <c r="DZ702" s="447" t="e">
        <f t="shared" ref="DZ702:DZ756" si="3667">+DF702-DE702+DZ701</f>
        <v>#VALUE!</v>
      </c>
      <c r="EA702" s="447" t="e">
        <f t="shared" ref="EA702:EA756" si="3668">+DG702-DF702+EA701</f>
        <v>#VALUE!</v>
      </c>
      <c r="EB702" s="447" t="e">
        <f t="shared" ref="EB702:EB756" si="3669">+DH702-DI702+EB701</f>
        <v>#VALUE!</v>
      </c>
      <c r="EC702" s="447" t="e">
        <f t="shared" ref="EC702:EC756" si="3670">+DI702-DG702+EC701</f>
        <v>#VALUE!</v>
      </c>
      <c r="ED702" s="447" t="e">
        <f t="shared" ref="ED702:ED756" si="3671">+DJ702-DI702+ED701</f>
        <v>#VALUE!</v>
      </c>
      <c r="EE702" s="240" t="e">
        <f t="shared" ref="EE702:EE756" si="3672">+DK702-DJ702+EE701</f>
        <v>#VALUE!</v>
      </c>
    </row>
    <row r="703" spans="1:135" ht="16.5">
      <c r="A703" s="51" t="s">
        <v>1227</v>
      </c>
      <c r="B703" s="216" t="s">
        <v>31</v>
      </c>
      <c r="D703" s="222" t="s">
        <v>423</v>
      </c>
      <c r="E703" s="216" t="s">
        <v>1042</v>
      </c>
      <c r="F703" s="216" t="s">
        <v>1110</v>
      </c>
      <c r="G703" s="411" t="s">
        <v>1417</v>
      </c>
      <c r="H703" s="173">
        <v>0</v>
      </c>
      <c r="I703" s="835">
        <v>0</v>
      </c>
      <c r="J703" s="173">
        <v>0</v>
      </c>
      <c r="K703" s="835">
        <v>0</v>
      </c>
      <c r="L703" s="173">
        <v>0</v>
      </c>
      <c r="M703" s="835">
        <v>0</v>
      </c>
      <c r="N703" s="58">
        <f>+P703</f>
        <v>0</v>
      </c>
      <c r="O703" s="505" t="s">
        <v>1823</v>
      </c>
      <c r="P703" s="58">
        <f>+R703</f>
        <v>0</v>
      </c>
      <c r="Q703" s="505" t="s">
        <v>1823</v>
      </c>
      <c r="R703" s="173">
        <v>0</v>
      </c>
      <c r="S703" s="835">
        <v>0</v>
      </c>
      <c r="T703" s="58">
        <f>+V703</f>
        <v>1</v>
      </c>
      <c r="U703" s="101" t="s">
        <v>1823</v>
      </c>
      <c r="V703" s="862">
        <v>1</v>
      </c>
      <c r="W703" s="863">
        <v>0</v>
      </c>
      <c r="X703" s="101">
        <v>1</v>
      </c>
      <c r="Y703" s="505">
        <v>0</v>
      </c>
      <c r="Z703" s="58">
        <f t="shared" ref="Z703:Z704" si="3673">+X703</f>
        <v>1</v>
      </c>
      <c r="AA703" s="506" t="s">
        <v>1823</v>
      </c>
      <c r="AB703" s="173">
        <v>1</v>
      </c>
      <c r="AC703" s="835">
        <v>0</v>
      </c>
      <c r="AD703" s="225">
        <v>1</v>
      </c>
      <c r="AE703" s="227">
        <v>0</v>
      </c>
      <c r="AF703" s="560">
        <f>+AD703</f>
        <v>1</v>
      </c>
      <c r="AG703" s="559" t="s">
        <v>1823</v>
      </c>
      <c r="AH703" s="225">
        <v>0</v>
      </c>
      <c r="AI703" s="227">
        <v>0</v>
      </c>
      <c r="AJ703" s="354"/>
      <c r="AK703" s="341">
        <f t="shared" ref="AK703:AK704" si="3674">+AM703</f>
        <v>0</v>
      </c>
      <c r="AL703" s="393" t="s">
        <v>1823</v>
      </c>
      <c r="AM703" s="523">
        <v>0</v>
      </c>
      <c r="AN703" s="524">
        <v>0</v>
      </c>
      <c r="AO703" s="372">
        <f t="shared" si="3640"/>
        <v>0</v>
      </c>
      <c r="AP703" s="259" t="s">
        <v>1823</v>
      </c>
      <c r="AQ703" s="372">
        <f t="shared" si="3648"/>
        <v>0</v>
      </c>
      <c r="AR703" s="259" t="s">
        <v>1823</v>
      </c>
      <c r="AS703" s="372">
        <f t="shared" si="3649"/>
        <v>0</v>
      </c>
      <c r="AT703" s="259" t="s">
        <v>1823</v>
      </c>
      <c r="AU703" s="372">
        <f t="shared" si="3650"/>
        <v>0</v>
      </c>
      <c r="AV703" s="259" t="s">
        <v>1823</v>
      </c>
      <c r="AW703" s="337">
        <v>0</v>
      </c>
      <c r="AX703" s="337">
        <v>0</v>
      </c>
      <c r="AY703" s="241">
        <v>0</v>
      </c>
      <c r="AZ703" s="242" t="s">
        <v>1823</v>
      </c>
      <c r="BA703" s="241">
        <v>0</v>
      </c>
      <c r="BB703" s="242" t="s">
        <v>1823</v>
      </c>
      <c r="BC703" s="241">
        <v>0</v>
      </c>
      <c r="BD703" s="242" t="s">
        <v>1823</v>
      </c>
      <c r="BE703" s="241">
        <v>0</v>
      </c>
      <c r="BF703" s="242" t="s">
        <v>1823</v>
      </c>
      <c r="BG703" s="337">
        <v>0</v>
      </c>
      <c r="BH703" s="337">
        <v>0</v>
      </c>
      <c r="BI703" s="241">
        <v>0</v>
      </c>
      <c r="BJ703" s="242" t="s">
        <v>1823</v>
      </c>
      <c r="BK703" s="241">
        <v>0</v>
      </c>
      <c r="BL703" s="242" t="s">
        <v>1823</v>
      </c>
      <c r="BM703" s="241">
        <v>0</v>
      </c>
      <c r="BN703" s="242" t="s">
        <v>1823</v>
      </c>
      <c r="BO703" s="356"/>
      <c r="BP703" s="324"/>
      <c r="BQ703" s="325"/>
      <c r="BR703" s="324"/>
      <c r="BS703" s="325"/>
      <c r="BT703" s="324"/>
      <c r="BU703" s="325"/>
      <c r="BV703" s="324"/>
      <c r="BW703" s="325"/>
      <c r="BX703" s="324"/>
      <c r="BY703" s="325"/>
      <c r="BZ703" s="324"/>
      <c r="CA703" s="325"/>
      <c r="CB703" s="236" t="s">
        <v>1067</v>
      </c>
      <c r="CC703" s="261"/>
      <c r="CT703" s="437">
        <f t="shared" si="3610"/>
        <v>0</v>
      </c>
      <c r="CU703" s="437">
        <f t="shared" si="3549"/>
        <v>0</v>
      </c>
      <c r="CV703" s="437">
        <f t="shared" si="3550"/>
        <v>0</v>
      </c>
      <c r="CW703" s="437">
        <f t="shared" si="3551"/>
        <v>0</v>
      </c>
      <c r="CX703" s="437">
        <f t="shared" si="3552"/>
        <v>0</v>
      </c>
      <c r="CY703" s="437">
        <f t="shared" si="3553"/>
        <v>0</v>
      </c>
      <c r="CZ703" s="437">
        <f t="shared" si="3554"/>
        <v>1</v>
      </c>
      <c r="DA703" s="437">
        <f t="shared" si="3555"/>
        <v>1</v>
      </c>
      <c r="DB703" s="437">
        <f t="shared" si="3556"/>
        <v>1</v>
      </c>
      <c r="DC703" s="437">
        <f t="shared" si="3599"/>
        <v>1</v>
      </c>
      <c r="DD703" s="437">
        <f t="shared" si="3558"/>
        <v>1</v>
      </c>
      <c r="DE703" s="437">
        <f t="shared" si="3559"/>
        <v>1</v>
      </c>
      <c r="DF703" s="437">
        <f t="shared" si="3600"/>
        <v>1</v>
      </c>
      <c r="DG703" s="496">
        <f t="shared" ref="DG703:DG738" si="3675">IF(AI703="nd",+AH703,+AH703+AI703)</f>
        <v>0</v>
      </c>
      <c r="DH703" s="496">
        <f t="shared" si="3562"/>
        <v>0</v>
      </c>
      <c r="DI703" s="496">
        <f t="shared" si="3563"/>
        <v>0</v>
      </c>
      <c r="DJ703" s="496">
        <f t="shared" si="3564"/>
        <v>0</v>
      </c>
      <c r="DK703" s="437">
        <f t="shared" si="3565"/>
        <v>0</v>
      </c>
      <c r="DL703" s="633"/>
      <c r="DM703" s="633"/>
      <c r="DO703" s="447" t="e">
        <f t="shared" si="3656"/>
        <v>#VALUE!</v>
      </c>
      <c r="DP703" s="447" t="e">
        <f t="shared" si="3657"/>
        <v>#VALUE!</v>
      </c>
      <c r="DQ703" s="447" t="e">
        <f t="shared" si="3658"/>
        <v>#VALUE!</v>
      </c>
      <c r="DR703" s="447" t="e">
        <f t="shared" si="3659"/>
        <v>#VALUE!</v>
      </c>
      <c r="DS703" s="447" t="e">
        <f t="shared" si="3660"/>
        <v>#VALUE!</v>
      </c>
      <c r="DT703" s="447" t="e">
        <f t="shared" si="3661"/>
        <v>#VALUE!</v>
      </c>
      <c r="DU703" s="447" t="e">
        <f t="shared" si="3662"/>
        <v>#VALUE!</v>
      </c>
      <c r="DV703" s="447" t="e">
        <f t="shared" si="3663"/>
        <v>#VALUE!</v>
      </c>
      <c r="DW703" s="447" t="e">
        <f t="shared" si="3664"/>
        <v>#VALUE!</v>
      </c>
      <c r="DX703" s="447" t="e">
        <f t="shared" si="3665"/>
        <v>#VALUE!</v>
      </c>
      <c r="DY703" s="447" t="e">
        <f t="shared" si="3666"/>
        <v>#VALUE!</v>
      </c>
      <c r="DZ703" s="447" t="e">
        <f t="shared" si="3667"/>
        <v>#VALUE!</v>
      </c>
      <c r="EA703" s="447" t="e">
        <f t="shared" si="3668"/>
        <v>#VALUE!</v>
      </c>
      <c r="EB703" s="447" t="e">
        <f t="shared" si="3669"/>
        <v>#VALUE!</v>
      </c>
      <c r="EC703" s="447" t="e">
        <f t="shared" si="3670"/>
        <v>#VALUE!</v>
      </c>
      <c r="ED703" s="447" t="e">
        <f t="shared" si="3671"/>
        <v>#VALUE!</v>
      </c>
      <c r="EE703" s="240" t="e">
        <f t="shared" si="3672"/>
        <v>#VALUE!</v>
      </c>
    </row>
    <row r="704" spans="1:135" ht="16.5">
      <c r="A704" s="51" t="s">
        <v>1227</v>
      </c>
      <c r="B704" s="216" t="s">
        <v>31</v>
      </c>
      <c r="D704" s="222" t="s">
        <v>423</v>
      </c>
      <c r="E704" s="216" t="s">
        <v>1042</v>
      </c>
      <c r="F704" s="216" t="s">
        <v>1110</v>
      </c>
      <c r="G704" s="411" t="s">
        <v>1418</v>
      </c>
      <c r="H704" s="173">
        <v>0</v>
      </c>
      <c r="I704" s="835">
        <v>0</v>
      </c>
      <c r="J704" s="173">
        <v>0</v>
      </c>
      <c r="K704" s="835">
        <v>0</v>
      </c>
      <c r="L704" s="173">
        <v>0</v>
      </c>
      <c r="M704" s="835">
        <v>0</v>
      </c>
      <c r="N704" s="58">
        <f>+L704</f>
        <v>0</v>
      </c>
      <c r="O704" s="505">
        <v>0</v>
      </c>
      <c r="P704" s="58">
        <f t="shared" ref="P704" si="3676">+N704</f>
        <v>0</v>
      </c>
      <c r="Q704" s="505" t="s">
        <v>1823</v>
      </c>
      <c r="R704" s="173">
        <v>0</v>
      </c>
      <c r="S704" s="835">
        <v>0</v>
      </c>
      <c r="T704" s="58">
        <v>0</v>
      </c>
      <c r="U704" s="101" t="s">
        <v>1823</v>
      </c>
      <c r="V704" s="862">
        <v>0</v>
      </c>
      <c r="W704" s="863">
        <v>0</v>
      </c>
      <c r="X704" s="101">
        <v>0</v>
      </c>
      <c r="Y704" s="505">
        <v>0</v>
      </c>
      <c r="Z704" s="58">
        <f t="shared" si="3673"/>
        <v>0</v>
      </c>
      <c r="AA704" s="506" t="s">
        <v>1823</v>
      </c>
      <c r="AB704" s="58">
        <f>+Z704</f>
        <v>0</v>
      </c>
      <c r="AC704" s="506" t="s">
        <v>1823</v>
      </c>
      <c r="AD704" s="225">
        <v>0</v>
      </c>
      <c r="AE704" s="227">
        <v>0</v>
      </c>
      <c r="AF704" s="241">
        <f t="shared" ref="AF704" si="3677">+AD704</f>
        <v>0</v>
      </c>
      <c r="AG704" s="242" t="s">
        <v>1823</v>
      </c>
      <c r="AH704" s="225">
        <v>0</v>
      </c>
      <c r="AI704" s="227">
        <v>0</v>
      </c>
      <c r="AJ704" s="354"/>
      <c r="AK704" s="560">
        <f t="shared" si="3674"/>
        <v>3</v>
      </c>
      <c r="AL704" s="621" t="s">
        <v>1823</v>
      </c>
      <c r="AM704" s="523">
        <v>3</v>
      </c>
      <c r="AN704" s="524">
        <v>0</v>
      </c>
      <c r="AO704" s="560">
        <f>+AM704</f>
        <v>3</v>
      </c>
      <c r="AP704" s="667" t="s">
        <v>1823</v>
      </c>
      <c r="AQ704" s="560">
        <f>+AO704</f>
        <v>3</v>
      </c>
      <c r="AR704" s="667" t="s">
        <v>1823</v>
      </c>
      <c r="AS704" s="560">
        <f>+AQ704</f>
        <v>3</v>
      </c>
      <c r="AT704" s="667" t="s">
        <v>1823</v>
      </c>
      <c r="AU704" s="560">
        <f>+AS704</f>
        <v>3</v>
      </c>
      <c r="AV704" s="667" t="s">
        <v>1823</v>
      </c>
      <c r="AW704" s="337">
        <v>0</v>
      </c>
      <c r="AX704" s="337">
        <v>0</v>
      </c>
      <c r="AY704" s="241">
        <v>0</v>
      </c>
      <c r="AZ704" s="242" t="s">
        <v>1823</v>
      </c>
      <c r="BA704" s="241">
        <v>0</v>
      </c>
      <c r="BB704" s="242" t="s">
        <v>1823</v>
      </c>
      <c r="BC704" s="241">
        <v>0</v>
      </c>
      <c r="BD704" s="242" t="s">
        <v>1823</v>
      </c>
      <c r="BE704" s="241">
        <v>0</v>
      </c>
      <c r="BF704" s="242" t="s">
        <v>1823</v>
      </c>
      <c r="BG704" s="337">
        <v>0</v>
      </c>
      <c r="BH704" s="337">
        <v>0</v>
      </c>
      <c r="BI704" s="241">
        <v>0</v>
      </c>
      <c r="BJ704" s="242" t="s">
        <v>1823</v>
      </c>
      <c r="BK704" s="241">
        <v>0</v>
      </c>
      <c r="BL704" s="242" t="s">
        <v>1823</v>
      </c>
      <c r="BM704" s="241">
        <v>0</v>
      </c>
      <c r="BN704" s="242" t="s">
        <v>1823</v>
      </c>
      <c r="BO704" s="356"/>
      <c r="BP704" s="324"/>
      <c r="BQ704" s="325"/>
      <c r="BR704" s="324"/>
      <c r="BS704" s="325">
        <v>1</v>
      </c>
      <c r="BT704" s="324"/>
      <c r="BU704" s="325">
        <v>1</v>
      </c>
      <c r="BV704" s="324">
        <v>1</v>
      </c>
      <c r="BW704" s="325">
        <v>1</v>
      </c>
      <c r="BX704" s="324"/>
      <c r="BY704" s="325"/>
      <c r="BZ704" s="324"/>
      <c r="CA704" s="325"/>
      <c r="CB704" s="334" t="s">
        <v>712</v>
      </c>
      <c r="CC704" s="261"/>
      <c r="CT704" s="437">
        <f t="shared" si="3610"/>
        <v>0</v>
      </c>
      <c r="CU704" s="437">
        <f t="shared" si="3549"/>
        <v>0</v>
      </c>
      <c r="CV704" s="437">
        <f t="shared" si="3550"/>
        <v>0</v>
      </c>
      <c r="CW704" s="437">
        <f t="shared" si="3551"/>
        <v>0</v>
      </c>
      <c r="CX704" s="437">
        <f t="shared" si="3552"/>
        <v>0</v>
      </c>
      <c r="CY704" s="437">
        <f t="shared" si="3553"/>
        <v>0</v>
      </c>
      <c r="CZ704" s="437">
        <f t="shared" si="3554"/>
        <v>0</v>
      </c>
      <c r="DA704" s="437">
        <f t="shared" si="3555"/>
        <v>0</v>
      </c>
      <c r="DB704" s="437">
        <f t="shared" si="3556"/>
        <v>0</v>
      </c>
      <c r="DC704" s="437">
        <f t="shared" si="3599"/>
        <v>0</v>
      </c>
      <c r="DD704" s="437">
        <f t="shared" si="3558"/>
        <v>0</v>
      </c>
      <c r="DE704" s="437">
        <f t="shared" si="3559"/>
        <v>0</v>
      </c>
      <c r="DF704" s="437">
        <f t="shared" si="3600"/>
        <v>0</v>
      </c>
      <c r="DG704" s="496">
        <f t="shared" si="3675"/>
        <v>0</v>
      </c>
      <c r="DH704" s="496">
        <f t="shared" si="3562"/>
        <v>3</v>
      </c>
      <c r="DI704" s="496">
        <f t="shared" si="3563"/>
        <v>3</v>
      </c>
      <c r="DJ704" s="496">
        <f t="shared" si="3564"/>
        <v>3</v>
      </c>
      <c r="DK704" s="437">
        <f t="shared" si="3565"/>
        <v>3</v>
      </c>
      <c r="DL704" s="633"/>
      <c r="DM704" s="633"/>
      <c r="DO704" s="447" t="e">
        <f t="shared" si="3656"/>
        <v>#VALUE!</v>
      </c>
      <c r="DP704" s="447" t="e">
        <f t="shared" si="3657"/>
        <v>#VALUE!</v>
      </c>
      <c r="DQ704" s="447" t="e">
        <f t="shared" si="3658"/>
        <v>#VALUE!</v>
      </c>
      <c r="DR704" s="447" t="e">
        <f t="shared" si="3659"/>
        <v>#VALUE!</v>
      </c>
      <c r="DS704" s="447" t="e">
        <f t="shared" si="3660"/>
        <v>#VALUE!</v>
      </c>
      <c r="DT704" s="447" t="e">
        <f t="shared" si="3661"/>
        <v>#VALUE!</v>
      </c>
      <c r="DU704" s="447" t="e">
        <f t="shared" si="3662"/>
        <v>#VALUE!</v>
      </c>
      <c r="DV704" s="447" t="e">
        <f t="shared" si="3663"/>
        <v>#VALUE!</v>
      </c>
      <c r="DW704" s="447" t="e">
        <f t="shared" si="3664"/>
        <v>#VALUE!</v>
      </c>
      <c r="DX704" s="447" t="e">
        <f t="shared" si="3665"/>
        <v>#VALUE!</v>
      </c>
      <c r="DY704" s="447" t="e">
        <f t="shared" si="3666"/>
        <v>#VALUE!</v>
      </c>
      <c r="DZ704" s="447" t="e">
        <f t="shared" si="3667"/>
        <v>#VALUE!</v>
      </c>
      <c r="EA704" s="447" t="e">
        <f t="shared" si="3668"/>
        <v>#VALUE!</v>
      </c>
      <c r="EB704" s="447" t="e">
        <f t="shared" si="3669"/>
        <v>#VALUE!</v>
      </c>
      <c r="EC704" s="447" t="e">
        <f t="shared" si="3670"/>
        <v>#VALUE!</v>
      </c>
      <c r="ED704" s="447" t="e">
        <f t="shared" si="3671"/>
        <v>#VALUE!</v>
      </c>
      <c r="EE704" s="240" t="e">
        <f t="shared" si="3672"/>
        <v>#VALUE!</v>
      </c>
    </row>
    <row r="705" spans="1:135" ht="16.5">
      <c r="A705" s="216" t="s">
        <v>1227</v>
      </c>
      <c r="B705" s="216" t="s">
        <v>31</v>
      </c>
      <c r="D705" s="222" t="s">
        <v>437</v>
      </c>
      <c r="E705" s="216" t="s">
        <v>1040</v>
      </c>
      <c r="F705" s="216" t="s">
        <v>1110</v>
      </c>
      <c r="G705" s="411" t="s">
        <v>438</v>
      </c>
      <c r="H705" s="173">
        <v>0</v>
      </c>
      <c r="I705" s="835">
        <v>0</v>
      </c>
      <c r="J705" s="173">
        <v>1</v>
      </c>
      <c r="K705" s="835">
        <v>0</v>
      </c>
      <c r="L705" s="173">
        <v>1</v>
      </c>
      <c r="M705" s="835">
        <v>0</v>
      </c>
      <c r="N705" s="58">
        <f t="shared" ref="N705" si="3678">+L705</f>
        <v>1</v>
      </c>
      <c r="O705" s="505" t="s">
        <v>1823</v>
      </c>
      <c r="P705" s="58">
        <f t="shared" ref="P705" si="3679">+N705</f>
        <v>1</v>
      </c>
      <c r="Q705" s="505" t="s">
        <v>1823</v>
      </c>
      <c r="R705" s="173">
        <v>1</v>
      </c>
      <c r="S705" s="835">
        <v>0</v>
      </c>
      <c r="T705" s="58">
        <f>+V705</f>
        <v>1</v>
      </c>
      <c r="U705" s="101" t="s">
        <v>1823</v>
      </c>
      <c r="V705" s="862">
        <v>1</v>
      </c>
      <c r="W705" s="863">
        <v>0</v>
      </c>
      <c r="X705" s="101">
        <f>+V705</f>
        <v>1</v>
      </c>
      <c r="Y705" s="506" t="s">
        <v>1823</v>
      </c>
      <c r="Z705" s="58">
        <f t="shared" ref="Z705" si="3680">+AB705</f>
        <v>1</v>
      </c>
      <c r="AA705" s="506" t="s">
        <v>1823</v>
      </c>
      <c r="AB705" s="173">
        <v>1</v>
      </c>
      <c r="AC705" s="835">
        <v>0</v>
      </c>
      <c r="AD705" s="263">
        <v>0</v>
      </c>
      <c r="AE705" s="264">
        <v>0</v>
      </c>
      <c r="AF705" s="558">
        <f>+AH705</f>
        <v>1</v>
      </c>
      <c r="AG705" s="559" t="s">
        <v>1823</v>
      </c>
      <c r="AH705" s="225">
        <v>1</v>
      </c>
      <c r="AI705" s="227">
        <v>0</v>
      </c>
      <c r="AJ705" s="354"/>
      <c r="AK705" s="225">
        <v>0</v>
      </c>
      <c r="AL705" s="263">
        <v>0</v>
      </c>
      <c r="AM705" s="523">
        <v>0</v>
      </c>
      <c r="AN705" s="541">
        <v>0</v>
      </c>
      <c r="AO705" s="239">
        <v>0</v>
      </c>
      <c r="AP705" s="259" t="s">
        <v>1823</v>
      </c>
      <c r="AQ705" s="239">
        <v>0</v>
      </c>
      <c r="AR705" s="259" t="s">
        <v>1823</v>
      </c>
      <c r="AS705" s="239">
        <v>0</v>
      </c>
      <c r="AT705" s="259" t="s">
        <v>1823</v>
      </c>
      <c r="AU705" s="239">
        <v>0</v>
      </c>
      <c r="AV705" s="259" t="s">
        <v>1823</v>
      </c>
      <c r="AW705" s="337">
        <v>0</v>
      </c>
      <c r="AX705" s="337">
        <v>0</v>
      </c>
      <c r="AY705" s="241">
        <v>0</v>
      </c>
      <c r="AZ705" s="242" t="s">
        <v>1823</v>
      </c>
      <c r="BA705" s="241">
        <v>0</v>
      </c>
      <c r="BB705" s="242" t="s">
        <v>1823</v>
      </c>
      <c r="BC705" s="241">
        <v>0</v>
      </c>
      <c r="BD705" s="242" t="s">
        <v>1823</v>
      </c>
      <c r="BE705" s="241">
        <v>0</v>
      </c>
      <c r="BF705" s="242" t="s">
        <v>1823</v>
      </c>
      <c r="BG705" s="337">
        <v>0</v>
      </c>
      <c r="BH705" s="337">
        <v>0</v>
      </c>
      <c r="BI705" s="241">
        <v>0</v>
      </c>
      <c r="BJ705" s="242" t="s">
        <v>1823</v>
      </c>
      <c r="BK705" s="241">
        <v>0</v>
      </c>
      <c r="BL705" s="242" t="s">
        <v>1823</v>
      </c>
      <c r="BM705" s="241">
        <v>0</v>
      </c>
      <c r="BN705" s="242" t="s">
        <v>1823</v>
      </c>
      <c r="BO705" s="356"/>
      <c r="BP705" s="324"/>
      <c r="BQ705" s="325"/>
      <c r="BR705" s="324"/>
      <c r="BS705" s="325"/>
      <c r="BT705" s="324"/>
      <c r="BU705" s="325"/>
      <c r="BV705" s="324"/>
      <c r="BW705" s="325"/>
      <c r="BX705" s="324"/>
      <c r="BY705" s="325"/>
      <c r="BZ705" s="324"/>
      <c r="CA705" s="325"/>
      <c r="CB705" s="236"/>
      <c r="CC705" s="261" t="s">
        <v>812</v>
      </c>
      <c r="CQ705" s="240">
        <f>MAX(H705:AI705)</f>
        <v>1</v>
      </c>
      <c r="CT705" s="437">
        <f t="shared" si="3610"/>
        <v>0</v>
      </c>
      <c r="CU705" s="437">
        <f t="shared" si="3549"/>
        <v>1</v>
      </c>
      <c r="CV705" s="437">
        <f t="shared" si="3550"/>
        <v>1</v>
      </c>
      <c r="CW705" s="437">
        <f t="shared" si="3551"/>
        <v>1</v>
      </c>
      <c r="CX705" s="437">
        <f t="shared" si="3552"/>
        <v>1</v>
      </c>
      <c r="CY705" s="437">
        <f t="shared" si="3553"/>
        <v>1</v>
      </c>
      <c r="CZ705" s="437">
        <f t="shared" si="3554"/>
        <v>1</v>
      </c>
      <c r="DA705" s="437">
        <f t="shared" si="3555"/>
        <v>1</v>
      </c>
      <c r="DB705" s="437">
        <f t="shared" si="3556"/>
        <v>1</v>
      </c>
      <c r="DC705" s="437">
        <f t="shared" si="3599"/>
        <v>1</v>
      </c>
      <c r="DD705" s="437">
        <f t="shared" si="3558"/>
        <v>1</v>
      </c>
      <c r="DE705" s="437">
        <f t="shared" si="3559"/>
        <v>0</v>
      </c>
      <c r="DF705" s="437">
        <f t="shared" si="3600"/>
        <v>1</v>
      </c>
      <c r="DG705" s="496">
        <f t="shared" si="3675"/>
        <v>1</v>
      </c>
      <c r="DH705" s="496">
        <f t="shared" si="3562"/>
        <v>0</v>
      </c>
      <c r="DI705" s="496">
        <f t="shared" si="3563"/>
        <v>0</v>
      </c>
      <c r="DJ705" s="496">
        <f t="shared" si="3564"/>
        <v>0</v>
      </c>
      <c r="DK705" s="437">
        <f t="shared" si="3565"/>
        <v>0</v>
      </c>
      <c r="DL705" s="633"/>
      <c r="DM705" s="633"/>
      <c r="DO705" s="447" t="e">
        <f t="shared" si="3656"/>
        <v>#VALUE!</v>
      </c>
      <c r="DP705" s="447" t="e">
        <f t="shared" si="3657"/>
        <v>#VALUE!</v>
      </c>
      <c r="DQ705" s="447" t="e">
        <f t="shared" si="3658"/>
        <v>#VALUE!</v>
      </c>
      <c r="DR705" s="447" t="e">
        <f t="shared" si="3659"/>
        <v>#VALUE!</v>
      </c>
      <c r="DS705" s="447" t="e">
        <f t="shared" si="3660"/>
        <v>#VALUE!</v>
      </c>
      <c r="DT705" s="447" t="e">
        <f t="shared" si="3661"/>
        <v>#VALUE!</v>
      </c>
      <c r="DU705" s="447" t="e">
        <f t="shared" si="3662"/>
        <v>#VALUE!</v>
      </c>
      <c r="DV705" s="447" t="e">
        <f t="shared" si="3663"/>
        <v>#VALUE!</v>
      </c>
      <c r="DW705" s="447" t="e">
        <f t="shared" si="3664"/>
        <v>#VALUE!</v>
      </c>
      <c r="DX705" s="447" t="e">
        <f t="shared" si="3665"/>
        <v>#VALUE!</v>
      </c>
      <c r="DY705" s="447" t="e">
        <f t="shared" si="3666"/>
        <v>#VALUE!</v>
      </c>
      <c r="DZ705" s="447" t="e">
        <f t="shared" si="3667"/>
        <v>#VALUE!</v>
      </c>
      <c r="EA705" s="447" t="e">
        <f t="shared" si="3668"/>
        <v>#VALUE!</v>
      </c>
      <c r="EB705" s="447" t="e">
        <f t="shared" si="3669"/>
        <v>#VALUE!</v>
      </c>
      <c r="EC705" s="447" t="e">
        <f t="shared" si="3670"/>
        <v>#VALUE!</v>
      </c>
      <c r="ED705" s="447" t="e">
        <f t="shared" si="3671"/>
        <v>#VALUE!</v>
      </c>
      <c r="EE705" s="240" t="e">
        <f t="shared" si="3672"/>
        <v>#VALUE!</v>
      </c>
    </row>
    <row r="706" spans="1:135" ht="16.5">
      <c r="A706" s="216" t="s">
        <v>1227</v>
      </c>
      <c r="B706" s="216" t="s">
        <v>31</v>
      </c>
      <c r="D706" s="222" t="s">
        <v>437</v>
      </c>
      <c r="E706" s="216" t="s">
        <v>1094</v>
      </c>
      <c r="F706" s="216" t="s">
        <v>1110</v>
      </c>
      <c r="G706" s="411" t="s">
        <v>1678</v>
      </c>
      <c r="H706" s="173">
        <v>0</v>
      </c>
      <c r="I706" s="835">
        <v>0</v>
      </c>
      <c r="J706" s="58">
        <f t="shared" ref="J706" si="3681">+H706</f>
        <v>0</v>
      </c>
      <c r="K706" s="505" t="s">
        <v>1823</v>
      </c>
      <c r="L706" s="173">
        <v>0</v>
      </c>
      <c r="M706" s="835">
        <v>0</v>
      </c>
      <c r="N706" s="58">
        <f t="shared" ref="N706:N707" si="3682">+L706</f>
        <v>0</v>
      </c>
      <c r="O706" s="505" t="s">
        <v>1823</v>
      </c>
      <c r="P706" s="58">
        <f t="shared" ref="P706:P707" si="3683">+N706</f>
        <v>0</v>
      </c>
      <c r="Q706" s="505" t="s">
        <v>1823</v>
      </c>
      <c r="R706" s="173">
        <v>0</v>
      </c>
      <c r="S706" s="835">
        <v>0</v>
      </c>
      <c r="T706" s="58">
        <f>+V706</f>
        <v>0</v>
      </c>
      <c r="U706" s="101" t="s">
        <v>1823</v>
      </c>
      <c r="V706" s="862">
        <v>0</v>
      </c>
      <c r="W706" s="863">
        <v>0</v>
      </c>
      <c r="X706" s="101">
        <f t="shared" ref="X706" si="3684">+Z706</f>
        <v>0</v>
      </c>
      <c r="Y706" s="506" t="s">
        <v>1823</v>
      </c>
      <c r="Z706" s="58">
        <f t="shared" ref="Z706" si="3685">+AB706</f>
        <v>0</v>
      </c>
      <c r="AA706" s="506" t="s">
        <v>1823</v>
      </c>
      <c r="AB706" s="173">
        <v>0</v>
      </c>
      <c r="AC706" s="835">
        <v>0</v>
      </c>
      <c r="AD706" s="263">
        <v>0</v>
      </c>
      <c r="AE706" s="264">
        <v>0</v>
      </c>
      <c r="AF706" s="239">
        <f t="shared" ref="AF706" si="3686">+AH706</f>
        <v>0</v>
      </c>
      <c r="AG706" s="242" t="s">
        <v>1823</v>
      </c>
      <c r="AH706" s="225">
        <v>0</v>
      </c>
      <c r="AI706" s="264">
        <v>0</v>
      </c>
      <c r="AJ706" s="354"/>
      <c r="AK706" s="225">
        <v>0</v>
      </c>
      <c r="AL706" s="263">
        <v>0</v>
      </c>
      <c r="AM706" s="523">
        <v>1</v>
      </c>
      <c r="AN706" s="541">
        <v>0</v>
      </c>
      <c r="AO706" s="560">
        <f>+AM706</f>
        <v>1</v>
      </c>
      <c r="AP706" s="667" t="s">
        <v>1823</v>
      </c>
      <c r="AQ706" s="560">
        <f>+AO706</f>
        <v>1</v>
      </c>
      <c r="AR706" s="667" t="s">
        <v>1823</v>
      </c>
      <c r="AS706" s="560">
        <f>+AQ706</f>
        <v>1</v>
      </c>
      <c r="AT706" s="667" t="s">
        <v>1823</v>
      </c>
      <c r="AU706" s="560">
        <f>+AS706</f>
        <v>1</v>
      </c>
      <c r="AV706" s="667" t="s">
        <v>1823</v>
      </c>
      <c r="AW706" s="337">
        <v>0</v>
      </c>
      <c r="AX706" s="337">
        <v>0</v>
      </c>
      <c r="AY706" s="241">
        <v>0</v>
      </c>
      <c r="AZ706" s="242" t="s">
        <v>1823</v>
      </c>
      <c r="BA706" s="241">
        <v>0</v>
      </c>
      <c r="BB706" s="242" t="s">
        <v>1823</v>
      </c>
      <c r="BC706" s="241">
        <v>0</v>
      </c>
      <c r="BD706" s="242" t="s">
        <v>1823</v>
      </c>
      <c r="BE706" s="241">
        <v>0</v>
      </c>
      <c r="BF706" s="242" t="s">
        <v>1823</v>
      </c>
      <c r="BG706" s="337">
        <v>0</v>
      </c>
      <c r="BH706" s="337">
        <v>0</v>
      </c>
      <c r="BI706" s="241">
        <v>0</v>
      </c>
      <c r="BJ706" s="242" t="s">
        <v>1823</v>
      </c>
      <c r="BK706" s="241">
        <v>0</v>
      </c>
      <c r="BL706" s="242" t="s">
        <v>1823</v>
      </c>
      <c r="BM706" s="241">
        <v>0</v>
      </c>
      <c r="BN706" s="242" t="s">
        <v>1823</v>
      </c>
      <c r="BO706" s="356"/>
      <c r="BP706" s="324"/>
      <c r="BQ706" s="325"/>
      <c r="BR706" s="324"/>
      <c r="BS706" s="325"/>
      <c r="BT706" s="324"/>
      <c r="BU706" s="325"/>
      <c r="BV706" s="324"/>
      <c r="BW706" s="325"/>
      <c r="BX706" s="324"/>
      <c r="BY706" s="325"/>
      <c r="BZ706" s="324"/>
      <c r="CA706" s="325"/>
      <c r="CB706" s="236" t="s">
        <v>712</v>
      </c>
      <c r="CC706" s="261"/>
      <c r="CQ706" s="240">
        <f>MAX(H706:AI706)</f>
        <v>0</v>
      </c>
      <c r="CT706" s="437">
        <f t="shared" si="3610"/>
        <v>0</v>
      </c>
      <c r="CU706" s="437">
        <f t="shared" si="3549"/>
        <v>0</v>
      </c>
      <c r="CV706" s="437">
        <f t="shared" si="3550"/>
        <v>0</v>
      </c>
      <c r="CW706" s="437">
        <f t="shared" si="3551"/>
        <v>0</v>
      </c>
      <c r="CX706" s="437">
        <f t="shared" si="3552"/>
        <v>0</v>
      </c>
      <c r="CY706" s="437">
        <f t="shared" si="3553"/>
        <v>0</v>
      </c>
      <c r="CZ706" s="437">
        <f t="shared" si="3554"/>
        <v>0</v>
      </c>
      <c r="DA706" s="437">
        <f t="shared" si="3555"/>
        <v>0</v>
      </c>
      <c r="DB706" s="437">
        <f t="shared" si="3556"/>
        <v>0</v>
      </c>
      <c r="DC706" s="437">
        <f t="shared" si="3599"/>
        <v>0</v>
      </c>
      <c r="DD706" s="437">
        <f t="shared" si="3558"/>
        <v>0</v>
      </c>
      <c r="DE706" s="437">
        <f t="shared" si="3559"/>
        <v>0</v>
      </c>
      <c r="DF706" s="437">
        <f t="shared" si="3600"/>
        <v>0</v>
      </c>
      <c r="DG706" s="496">
        <f t="shared" si="3675"/>
        <v>0</v>
      </c>
      <c r="DH706" s="496">
        <f t="shared" si="3562"/>
        <v>0</v>
      </c>
      <c r="DI706" s="496">
        <f t="shared" si="3563"/>
        <v>1</v>
      </c>
      <c r="DJ706" s="496">
        <f t="shared" si="3564"/>
        <v>1</v>
      </c>
      <c r="DK706" s="437">
        <f t="shared" si="3565"/>
        <v>1</v>
      </c>
      <c r="DL706" s="633"/>
      <c r="DM706" s="633"/>
      <c r="DO706" s="447" t="e">
        <f t="shared" si="3656"/>
        <v>#VALUE!</v>
      </c>
      <c r="DP706" s="447" t="e">
        <f t="shared" si="3657"/>
        <v>#VALUE!</v>
      </c>
      <c r="DQ706" s="447" t="e">
        <f t="shared" si="3658"/>
        <v>#VALUE!</v>
      </c>
      <c r="DR706" s="447" t="e">
        <f t="shared" si="3659"/>
        <v>#VALUE!</v>
      </c>
      <c r="DS706" s="447" t="e">
        <f t="shared" si="3660"/>
        <v>#VALUE!</v>
      </c>
      <c r="DT706" s="447" t="e">
        <f t="shared" si="3661"/>
        <v>#VALUE!</v>
      </c>
      <c r="DU706" s="447" t="e">
        <f t="shared" si="3662"/>
        <v>#VALUE!</v>
      </c>
      <c r="DV706" s="447" t="e">
        <f t="shared" si="3663"/>
        <v>#VALUE!</v>
      </c>
      <c r="DW706" s="447" t="e">
        <f t="shared" si="3664"/>
        <v>#VALUE!</v>
      </c>
      <c r="DX706" s="447" t="e">
        <f t="shared" si="3665"/>
        <v>#VALUE!</v>
      </c>
      <c r="DY706" s="447" t="e">
        <f t="shared" si="3666"/>
        <v>#VALUE!</v>
      </c>
      <c r="DZ706" s="447" t="e">
        <f t="shared" si="3667"/>
        <v>#VALUE!</v>
      </c>
      <c r="EA706" s="447" t="e">
        <f t="shared" si="3668"/>
        <v>#VALUE!</v>
      </c>
      <c r="EB706" s="447" t="e">
        <f t="shared" si="3669"/>
        <v>#VALUE!</v>
      </c>
      <c r="EC706" s="447" t="e">
        <f t="shared" si="3670"/>
        <v>#VALUE!</v>
      </c>
      <c r="ED706" s="447" t="e">
        <f t="shared" si="3671"/>
        <v>#VALUE!</v>
      </c>
      <c r="EE706" s="240" t="e">
        <f t="shared" si="3672"/>
        <v>#VALUE!</v>
      </c>
    </row>
    <row r="707" spans="1:135" ht="16.5">
      <c r="A707" s="51" t="s">
        <v>1227</v>
      </c>
      <c r="B707" s="216" t="s">
        <v>31</v>
      </c>
      <c r="D707" s="222" t="s">
        <v>437</v>
      </c>
      <c r="E707" s="216" t="s">
        <v>1042</v>
      </c>
      <c r="F707" s="216" t="s">
        <v>1110</v>
      </c>
      <c r="G707" s="411" t="s">
        <v>1374</v>
      </c>
      <c r="H707" s="173">
        <v>0</v>
      </c>
      <c r="I707" s="835">
        <v>0</v>
      </c>
      <c r="J707" s="173">
        <v>0</v>
      </c>
      <c r="K707" s="835">
        <v>0</v>
      </c>
      <c r="L707" s="173">
        <v>0</v>
      </c>
      <c r="M707" s="835">
        <v>0</v>
      </c>
      <c r="N707" s="58">
        <f t="shared" si="3682"/>
        <v>0</v>
      </c>
      <c r="O707" s="505" t="s">
        <v>1823</v>
      </c>
      <c r="P707" s="58">
        <f t="shared" si="3683"/>
        <v>0</v>
      </c>
      <c r="Q707" s="505" t="s">
        <v>1823</v>
      </c>
      <c r="R707" s="173">
        <v>0</v>
      </c>
      <c r="S707" s="835">
        <v>0</v>
      </c>
      <c r="T707" s="58">
        <f t="shared" ref="T707" si="3687">+R707</f>
        <v>0</v>
      </c>
      <c r="U707" s="101" t="s">
        <v>1823</v>
      </c>
      <c r="V707" s="862">
        <v>0</v>
      </c>
      <c r="W707" s="863">
        <v>0</v>
      </c>
      <c r="X707" s="101">
        <v>0</v>
      </c>
      <c r="Y707" s="505">
        <v>0</v>
      </c>
      <c r="Z707" s="58">
        <f t="shared" ref="Z707" si="3688">+X707</f>
        <v>0</v>
      </c>
      <c r="AA707" s="506" t="s">
        <v>1823</v>
      </c>
      <c r="AB707" s="173">
        <v>0</v>
      </c>
      <c r="AC707" s="835">
        <v>0</v>
      </c>
      <c r="AD707" s="225">
        <v>0</v>
      </c>
      <c r="AE707" s="264">
        <v>0</v>
      </c>
      <c r="AF707" s="241">
        <f t="shared" ref="AF707" si="3689">+AD707</f>
        <v>0</v>
      </c>
      <c r="AG707" s="242" t="s">
        <v>1823</v>
      </c>
      <c r="AH707" s="225">
        <v>0</v>
      </c>
      <c r="AI707" s="264">
        <v>0</v>
      </c>
      <c r="AJ707" s="354"/>
      <c r="AK707" s="225">
        <v>0</v>
      </c>
      <c r="AL707" s="263">
        <v>1</v>
      </c>
      <c r="AM707" s="523">
        <v>0</v>
      </c>
      <c r="AN707" s="541">
        <v>0</v>
      </c>
      <c r="AO707" s="239">
        <v>0</v>
      </c>
      <c r="AP707" s="259" t="s">
        <v>1823</v>
      </c>
      <c r="AQ707" s="239">
        <v>0</v>
      </c>
      <c r="AR707" s="259" t="s">
        <v>1823</v>
      </c>
      <c r="AS707" s="241">
        <v>0</v>
      </c>
      <c r="AT707" s="259" t="s">
        <v>1823</v>
      </c>
      <c r="AU707" s="241">
        <v>0</v>
      </c>
      <c r="AV707" s="259" t="s">
        <v>1823</v>
      </c>
      <c r="AW707" s="337">
        <v>0</v>
      </c>
      <c r="AX707" s="337">
        <v>0</v>
      </c>
      <c r="AY707" s="241">
        <v>0</v>
      </c>
      <c r="AZ707" s="242" t="s">
        <v>1823</v>
      </c>
      <c r="BA707" s="241">
        <v>0</v>
      </c>
      <c r="BB707" s="242" t="s">
        <v>1823</v>
      </c>
      <c r="BC707" s="241">
        <v>0</v>
      </c>
      <c r="BD707" s="242" t="s">
        <v>1823</v>
      </c>
      <c r="BE707" s="241">
        <v>0</v>
      </c>
      <c r="BF707" s="242" t="s">
        <v>1823</v>
      </c>
      <c r="BG707" s="337">
        <v>0</v>
      </c>
      <c r="BH707" s="337">
        <v>0</v>
      </c>
      <c r="BI707" s="241">
        <v>0</v>
      </c>
      <c r="BJ707" s="242" t="s">
        <v>1823</v>
      </c>
      <c r="BK707" s="241">
        <v>0</v>
      </c>
      <c r="BL707" s="242" t="s">
        <v>1823</v>
      </c>
      <c r="BM707" s="241">
        <v>0</v>
      </c>
      <c r="BN707" s="242" t="s">
        <v>1823</v>
      </c>
      <c r="BO707" s="356"/>
      <c r="BP707" s="324"/>
      <c r="BQ707" s="325"/>
      <c r="BR707" s="324"/>
      <c r="BS707" s="325"/>
      <c r="BT707" s="324"/>
      <c r="BU707" s="325"/>
      <c r="BV707" s="324"/>
      <c r="BW707" s="325"/>
      <c r="BX707" s="324"/>
      <c r="BY707" s="325"/>
      <c r="BZ707" s="324"/>
      <c r="CA707" s="325"/>
      <c r="CB707" s="236"/>
      <c r="CC707" s="261"/>
      <c r="CT707" s="437">
        <f t="shared" si="3610"/>
        <v>0</v>
      </c>
      <c r="CU707" s="437">
        <f t="shared" si="3549"/>
        <v>0</v>
      </c>
      <c r="CV707" s="437">
        <f t="shared" si="3550"/>
        <v>0</v>
      </c>
      <c r="CW707" s="437">
        <f t="shared" si="3551"/>
        <v>0</v>
      </c>
      <c r="CX707" s="437">
        <f t="shared" si="3552"/>
        <v>0</v>
      </c>
      <c r="CY707" s="437">
        <f t="shared" si="3553"/>
        <v>0</v>
      </c>
      <c r="CZ707" s="437">
        <f t="shared" si="3554"/>
        <v>0</v>
      </c>
      <c r="DA707" s="437">
        <f t="shared" si="3555"/>
        <v>0</v>
      </c>
      <c r="DB707" s="437">
        <f t="shared" si="3556"/>
        <v>0</v>
      </c>
      <c r="DC707" s="437">
        <f t="shared" si="3599"/>
        <v>0</v>
      </c>
      <c r="DD707" s="437">
        <f t="shared" si="3558"/>
        <v>0</v>
      </c>
      <c r="DE707" s="437">
        <f t="shared" si="3559"/>
        <v>0</v>
      </c>
      <c r="DF707" s="437">
        <f t="shared" si="3600"/>
        <v>0</v>
      </c>
      <c r="DG707" s="496">
        <f t="shared" si="3675"/>
        <v>0</v>
      </c>
      <c r="DH707" s="496">
        <f t="shared" si="3562"/>
        <v>1</v>
      </c>
      <c r="DI707" s="496">
        <f t="shared" si="3563"/>
        <v>0</v>
      </c>
      <c r="DJ707" s="496">
        <f t="shared" si="3564"/>
        <v>0</v>
      </c>
      <c r="DK707" s="437">
        <f t="shared" si="3565"/>
        <v>0</v>
      </c>
      <c r="DL707" s="633"/>
      <c r="DM707" s="633"/>
      <c r="DO707" s="447" t="e">
        <f t="shared" si="3656"/>
        <v>#VALUE!</v>
      </c>
      <c r="DP707" s="447" t="e">
        <f t="shared" si="3657"/>
        <v>#VALUE!</v>
      </c>
      <c r="DQ707" s="447" t="e">
        <f t="shared" si="3658"/>
        <v>#VALUE!</v>
      </c>
      <c r="DR707" s="447" t="e">
        <f t="shared" si="3659"/>
        <v>#VALUE!</v>
      </c>
      <c r="DS707" s="447" t="e">
        <f t="shared" si="3660"/>
        <v>#VALUE!</v>
      </c>
      <c r="DT707" s="447" t="e">
        <f t="shared" si="3661"/>
        <v>#VALUE!</v>
      </c>
      <c r="DU707" s="447" t="e">
        <f t="shared" si="3662"/>
        <v>#VALUE!</v>
      </c>
      <c r="DV707" s="447" t="e">
        <f t="shared" si="3663"/>
        <v>#VALUE!</v>
      </c>
      <c r="DW707" s="447" t="e">
        <f t="shared" si="3664"/>
        <v>#VALUE!</v>
      </c>
      <c r="DX707" s="447" t="e">
        <f t="shared" si="3665"/>
        <v>#VALUE!</v>
      </c>
      <c r="DY707" s="447" t="e">
        <f t="shared" si="3666"/>
        <v>#VALUE!</v>
      </c>
      <c r="DZ707" s="447" t="e">
        <f t="shared" si="3667"/>
        <v>#VALUE!</v>
      </c>
      <c r="EA707" s="447" t="e">
        <f t="shared" si="3668"/>
        <v>#VALUE!</v>
      </c>
      <c r="EB707" s="447" t="e">
        <f t="shared" si="3669"/>
        <v>#VALUE!</v>
      </c>
      <c r="EC707" s="447" t="e">
        <f t="shared" si="3670"/>
        <v>#VALUE!</v>
      </c>
      <c r="ED707" s="447" t="e">
        <f t="shared" si="3671"/>
        <v>#VALUE!</v>
      </c>
      <c r="EE707" s="240" t="e">
        <f t="shared" si="3672"/>
        <v>#VALUE!</v>
      </c>
    </row>
    <row r="708" spans="1:135" ht="16.5">
      <c r="A708" s="51" t="s">
        <v>1227</v>
      </c>
      <c r="B708" s="216" t="s">
        <v>31</v>
      </c>
      <c r="D708" s="222" t="s">
        <v>796</v>
      </c>
      <c r="E708" s="216" t="s">
        <v>1042</v>
      </c>
      <c r="F708" s="216" t="s">
        <v>1110</v>
      </c>
      <c r="G708" s="411" t="s">
        <v>1419</v>
      </c>
      <c r="H708" s="58">
        <v>0</v>
      </c>
      <c r="I708" s="505" t="s">
        <v>1823</v>
      </c>
      <c r="J708" s="173">
        <v>0</v>
      </c>
      <c r="K708" s="835">
        <v>0</v>
      </c>
      <c r="L708" s="173">
        <v>0</v>
      </c>
      <c r="M708" s="835">
        <v>0</v>
      </c>
      <c r="N708" s="58">
        <f>+P708</f>
        <v>0</v>
      </c>
      <c r="O708" s="505" t="s">
        <v>1823</v>
      </c>
      <c r="P708" s="58">
        <f>+R708</f>
        <v>0</v>
      </c>
      <c r="Q708" s="505" t="s">
        <v>1823</v>
      </c>
      <c r="R708" s="173">
        <v>0</v>
      </c>
      <c r="S708" s="835">
        <v>0</v>
      </c>
      <c r="T708" s="58">
        <f t="shared" ref="T708" si="3690">+R708</f>
        <v>0</v>
      </c>
      <c r="U708" s="101" t="s">
        <v>1823</v>
      </c>
      <c r="V708" s="862">
        <v>0</v>
      </c>
      <c r="W708" s="863">
        <v>0</v>
      </c>
      <c r="X708" s="101">
        <v>0</v>
      </c>
      <c r="Y708" s="505">
        <v>0</v>
      </c>
      <c r="Z708" s="58">
        <f t="shared" ref="Z708" si="3691">+X708</f>
        <v>0</v>
      </c>
      <c r="AA708" s="506" t="s">
        <v>1823</v>
      </c>
      <c r="AB708" s="173">
        <v>0</v>
      </c>
      <c r="AC708" s="835">
        <v>0</v>
      </c>
      <c r="AD708" s="225">
        <v>0</v>
      </c>
      <c r="AE708" s="264">
        <v>0</v>
      </c>
      <c r="AF708" s="241">
        <f t="shared" ref="AF708" si="3692">+AD708</f>
        <v>0</v>
      </c>
      <c r="AG708" s="242" t="s">
        <v>1823</v>
      </c>
      <c r="AH708" s="225">
        <v>0</v>
      </c>
      <c r="AI708" s="264">
        <v>0</v>
      </c>
      <c r="AJ708" s="354"/>
      <c r="AK708" s="560">
        <f t="shared" ref="AK708:AK710" si="3693">+AM708</f>
        <v>1</v>
      </c>
      <c r="AL708" s="621" t="s">
        <v>1823</v>
      </c>
      <c r="AM708" s="523">
        <v>1</v>
      </c>
      <c r="AN708" s="541"/>
      <c r="AO708" s="560">
        <f t="shared" ref="AO708:AO710" si="3694">+AM708</f>
        <v>1</v>
      </c>
      <c r="AP708" s="667" t="s">
        <v>1823</v>
      </c>
      <c r="AQ708" s="560">
        <f t="shared" ref="AQ708:AQ710" si="3695">+AO708</f>
        <v>1</v>
      </c>
      <c r="AR708" s="667" t="s">
        <v>1823</v>
      </c>
      <c r="AS708" s="324">
        <v>0</v>
      </c>
      <c r="AT708" s="325">
        <v>0</v>
      </c>
      <c r="AU708" s="398">
        <v>0</v>
      </c>
      <c r="AV708" s="259" t="s">
        <v>1823</v>
      </c>
      <c r="AW708" s="398">
        <f>+AU708</f>
        <v>0</v>
      </c>
      <c r="AX708" s="259" t="s">
        <v>1823</v>
      </c>
      <c r="AY708" s="241">
        <v>0</v>
      </c>
      <c r="AZ708" s="242" t="s">
        <v>1823</v>
      </c>
      <c r="BA708" s="241">
        <v>0</v>
      </c>
      <c r="BB708" s="242" t="s">
        <v>1823</v>
      </c>
      <c r="BC708" s="241">
        <v>0</v>
      </c>
      <c r="BD708" s="242" t="s">
        <v>1823</v>
      </c>
      <c r="BE708" s="241">
        <v>0</v>
      </c>
      <c r="BF708" s="242" t="s">
        <v>1823</v>
      </c>
      <c r="BG708" s="241">
        <f>+BE708</f>
        <v>0</v>
      </c>
      <c r="BH708" s="242" t="s">
        <v>1823</v>
      </c>
      <c r="BI708" s="241">
        <f>+BG708</f>
        <v>0</v>
      </c>
      <c r="BJ708" s="242" t="s">
        <v>1823</v>
      </c>
      <c r="BK708" s="241">
        <f>+BI708</f>
        <v>0</v>
      </c>
      <c r="BL708" s="242" t="s">
        <v>1823</v>
      </c>
      <c r="BM708" s="241">
        <f>+BK708</f>
        <v>0</v>
      </c>
      <c r="BN708" s="242" t="s">
        <v>1823</v>
      </c>
      <c r="BO708" s="356"/>
      <c r="BP708" s="324"/>
      <c r="BQ708" s="325"/>
      <c r="BR708" s="324"/>
      <c r="BS708" s="325"/>
      <c r="BT708" s="324"/>
      <c r="BU708" s="325"/>
      <c r="BV708" s="324"/>
      <c r="BW708" s="325"/>
      <c r="BX708" s="324"/>
      <c r="BY708" s="325"/>
      <c r="BZ708" s="324"/>
      <c r="CA708" s="325"/>
      <c r="CB708" s="334" t="s">
        <v>712</v>
      </c>
      <c r="CC708" s="237" t="s">
        <v>812</v>
      </c>
      <c r="CT708" s="437">
        <f t="shared" si="3610"/>
        <v>0</v>
      </c>
      <c r="CU708" s="437">
        <f t="shared" si="3549"/>
        <v>0</v>
      </c>
      <c r="CV708" s="437">
        <f t="shared" ref="CV708:CV739" si="3696">IF(M708="nd",+L708,+L708+M708)</f>
        <v>0</v>
      </c>
      <c r="CW708" s="437">
        <f t="shared" ref="CW708:CW744" si="3697">IF(O708="nd",+N708,+N708+O708)</f>
        <v>0</v>
      </c>
      <c r="CX708" s="437">
        <f t="shared" ref="CX708:CX739" si="3698">IF(Q708="nd",+P708,+P708+Q708)</f>
        <v>0</v>
      </c>
      <c r="CY708" s="437">
        <f t="shared" ref="CY708:CY739" si="3699">IF(S708="nd",+R708,+R708+S708)</f>
        <v>0</v>
      </c>
      <c r="CZ708" s="437">
        <f t="shared" ref="CZ708:CZ744" si="3700">IF(U708="nd",+T708,+T708+U708)</f>
        <v>0</v>
      </c>
      <c r="DA708" s="437">
        <f t="shared" ref="DA708:DA739" si="3701">IF(W708="nd",+V708,+V708+W708)</f>
        <v>0</v>
      </c>
      <c r="DB708" s="437">
        <f t="shared" ref="DB708:DB739" si="3702">IF(Y708="nd",+X708,+X708+Y708)</f>
        <v>0</v>
      </c>
      <c r="DC708" s="437">
        <f t="shared" si="3599"/>
        <v>0</v>
      </c>
      <c r="DD708" s="437">
        <f t="shared" si="3558"/>
        <v>0</v>
      </c>
      <c r="DE708" s="437">
        <f t="shared" ref="DE708:DE739" si="3703">IF(AE708="nd",+AD708,+AD708+AE708)</f>
        <v>0</v>
      </c>
      <c r="DF708" s="437">
        <f t="shared" si="3600"/>
        <v>0</v>
      </c>
      <c r="DG708" s="496">
        <f t="shared" si="3675"/>
        <v>0</v>
      </c>
      <c r="DH708" s="496">
        <f t="shared" ref="DH708:DH744" si="3704">IF(AL708="nd",+AK708,+AK708+AL708)</f>
        <v>1</v>
      </c>
      <c r="DI708" s="496">
        <f t="shared" ref="DI708:DI744" si="3705">IF(AN708="nd",+AM708,+AM708+AN708)</f>
        <v>1</v>
      </c>
      <c r="DJ708" s="496">
        <f t="shared" ref="DJ708:DJ743" si="3706">IF(AP708="nd",+AO708,+AO708+AP708)</f>
        <v>1</v>
      </c>
      <c r="DK708" s="437">
        <f t="shared" ref="DK708:DK739" si="3707">IF(AR708="nd",+AQ708,+AQ708+AR708)</f>
        <v>1</v>
      </c>
      <c r="DL708" s="633"/>
      <c r="DM708" s="633"/>
      <c r="DO708" s="447" t="e">
        <f t="shared" si="3656"/>
        <v>#VALUE!</v>
      </c>
      <c r="DP708" s="447" t="e">
        <f t="shared" si="3657"/>
        <v>#VALUE!</v>
      </c>
      <c r="DQ708" s="447" t="e">
        <f t="shared" si="3658"/>
        <v>#VALUE!</v>
      </c>
      <c r="DR708" s="447" t="e">
        <f t="shared" si="3659"/>
        <v>#VALUE!</v>
      </c>
      <c r="DS708" s="447" t="e">
        <f t="shared" si="3660"/>
        <v>#VALUE!</v>
      </c>
      <c r="DT708" s="447" t="e">
        <f t="shared" si="3661"/>
        <v>#VALUE!</v>
      </c>
      <c r="DU708" s="447" t="e">
        <f t="shared" si="3662"/>
        <v>#VALUE!</v>
      </c>
      <c r="DV708" s="447" t="e">
        <f t="shared" si="3663"/>
        <v>#VALUE!</v>
      </c>
      <c r="DW708" s="447" t="e">
        <f t="shared" si="3664"/>
        <v>#VALUE!</v>
      </c>
      <c r="DX708" s="447" t="e">
        <f t="shared" si="3665"/>
        <v>#VALUE!</v>
      </c>
      <c r="DY708" s="447" t="e">
        <f t="shared" si="3666"/>
        <v>#VALUE!</v>
      </c>
      <c r="DZ708" s="447" t="e">
        <f t="shared" si="3667"/>
        <v>#VALUE!</v>
      </c>
      <c r="EA708" s="447" t="e">
        <f t="shared" si="3668"/>
        <v>#VALUE!</v>
      </c>
      <c r="EB708" s="447" t="e">
        <f t="shared" si="3669"/>
        <v>#VALUE!</v>
      </c>
      <c r="EC708" s="447" t="e">
        <f t="shared" si="3670"/>
        <v>#VALUE!</v>
      </c>
      <c r="ED708" s="447" t="e">
        <f t="shared" si="3671"/>
        <v>#VALUE!</v>
      </c>
      <c r="EE708" s="240" t="e">
        <f t="shared" si="3672"/>
        <v>#VALUE!</v>
      </c>
    </row>
    <row r="709" spans="1:135" ht="16.5">
      <c r="A709" s="216" t="s">
        <v>1227</v>
      </c>
      <c r="B709" s="216" t="s">
        <v>31</v>
      </c>
      <c r="D709" s="222" t="s">
        <v>796</v>
      </c>
      <c r="E709" s="216" t="s">
        <v>1043</v>
      </c>
      <c r="F709" s="222" t="s">
        <v>1107</v>
      </c>
      <c r="G709" s="411" t="s">
        <v>1679</v>
      </c>
      <c r="H709" s="58">
        <v>0</v>
      </c>
      <c r="I709" s="505" t="s">
        <v>1823</v>
      </c>
      <c r="J709" s="173">
        <v>0</v>
      </c>
      <c r="K709" s="835">
        <v>0</v>
      </c>
      <c r="L709" s="58">
        <v>0</v>
      </c>
      <c r="M709" s="505" t="s">
        <v>1823</v>
      </c>
      <c r="N709" s="58">
        <v>0</v>
      </c>
      <c r="O709" s="505">
        <v>0</v>
      </c>
      <c r="P709" s="58">
        <v>0</v>
      </c>
      <c r="Q709" s="505" t="s">
        <v>1823</v>
      </c>
      <c r="R709" s="173">
        <v>0</v>
      </c>
      <c r="S709" s="835">
        <v>0</v>
      </c>
      <c r="T709" s="58">
        <v>0</v>
      </c>
      <c r="U709" s="101">
        <v>0</v>
      </c>
      <c r="V709" s="862">
        <v>0</v>
      </c>
      <c r="W709" s="863">
        <v>0</v>
      </c>
      <c r="X709" s="101">
        <v>0</v>
      </c>
      <c r="Y709" s="506" t="s">
        <v>1823</v>
      </c>
      <c r="Z709" s="173">
        <v>0</v>
      </c>
      <c r="AA709" s="835">
        <v>0</v>
      </c>
      <c r="AB709" s="570">
        <f>+AD709</f>
        <v>2</v>
      </c>
      <c r="AC709" s="569" t="s">
        <v>1823</v>
      </c>
      <c r="AD709" s="283">
        <v>2</v>
      </c>
      <c r="AE709" s="281">
        <v>0</v>
      </c>
      <c r="AF709" s="560">
        <f>+AD709</f>
        <v>2</v>
      </c>
      <c r="AG709" s="559" t="s">
        <v>1823</v>
      </c>
      <c r="AH709" s="283">
        <v>0</v>
      </c>
      <c r="AI709" s="321">
        <v>0</v>
      </c>
      <c r="AJ709" s="354"/>
      <c r="AK709" s="560">
        <f t="shared" si="3693"/>
        <v>2</v>
      </c>
      <c r="AL709" s="621" t="s">
        <v>1823</v>
      </c>
      <c r="AM709" s="523">
        <v>2</v>
      </c>
      <c r="AN709" s="541">
        <v>0</v>
      </c>
      <c r="AO709" s="560">
        <f t="shared" si="3694"/>
        <v>2</v>
      </c>
      <c r="AP709" s="667" t="s">
        <v>1823</v>
      </c>
      <c r="AQ709" s="560">
        <f t="shared" si="3695"/>
        <v>2</v>
      </c>
      <c r="AR709" s="667" t="s">
        <v>1823</v>
      </c>
      <c r="AS709" s="324">
        <v>0</v>
      </c>
      <c r="AT709" s="325">
        <v>0</v>
      </c>
      <c r="AU709" s="324">
        <v>1</v>
      </c>
      <c r="AV709" s="325">
        <v>0</v>
      </c>
      <c r="AW709" s="398">
        <v>0</v>
      </c>
      <c r="AX709" s="259" t="s">
        <v>1823</v>
      </c>
      <c r="AY709" s="241">
        <v>0</v>
      </c>
      <c r="AZ709" s="242" t="s">
        <v>1823</v>
      </c>
      <c r="BA709" s="241">
        <v>0</v>
      </c>
      <c r="BB709" s="242" t="s">
        <v>1823</v>
      </c>
      <c r="BC709" s="241">
        <v>0</v>
      </c>
      <c r="BD709" s="242" t="s">
        <v>1823</v>
      </c>
      <c r="BE709" s="241">
        <v>0</v>
      </c>
      <c r="BF709" s="242" t="s">
        <v>1823</v>
      </c>
      <c r="BG709" s="241">
        <f>+BE709</f>
        <v>0</v>
      </c>
      <c r="BH709" s="242" t="s">
        <v>1823</v>
      </c>
      <c r="BI709" s="241">
        <f>+BG709</f>
        <v>0</v>
      </c>
      <c r="BJ709" s="242" t="s">
        <v>1823</v>
      </c>
      <c r="BK709" s="241">
        <f>+BI709</f>
        <v>0</v>
      </c>
      <c r="BL709" s="242" t="s">
        <v>1823</v>
      </c>
      <c r="BM709" s="241">
        <f>+BK709</f>
        <v>0</v>
      </c>
      <c r="BN709" s="242" t="s">
        <v>1823</v>
      </c>
      <c r="BO709" s="356"/>
      <c r="BP709" s="324"/>
      <c r="BQ709" s="325"/>
      <c r="BR709" s="324"/>
      <c r="BS709" s="325"/>
      <c r="BT709" s="324"/>
      <c r="BU709" s="325"/>
      <c r="BV709" s="324"/>
      <c r="BW709" s="325"/>
      <c r="BX709" s="324"/>
      <c r="BY709" s="325"/>
      <c r="BZ709" s="324"/>
      <c r="CA709" s="325"/>
      <c r="CB709" s="399" t="s">
        <v>782</v>
      </c>
      <c r="CQ709" s="240">
        <f t="shared" ref="CQ709:CQ717" si="3708">MAX(H709:AI709)</f>
        <v>2</v>
      </c>
      <c r="CT709" s="437">
        <f t="shared" si="3610"/>
        <v>0</v>
      </c>
      <c r="CU709" s="437">
        <f t="shared" si="3549"/>
        <v>0</v>
      </c>
      <c r="CV709" s="437">
        <f t="shared" si="3696"/>
        <v>0</v>
      </c>
      <c r="CW709" s="437">
        <f t="shared" si="3697"/>
        <v>0</v>
      </c>
      <c r="CX709" s="437">
        <f t="shared" si="3698"/>
        <v>0</v>
      </c>
      <c r="CY709" s="437">
        <f t="shared" si="3699"/>
        <v>0</v>
      </c>
      <c r="CZ709" s="437">
        <f t="shared" si="3700"/>
        <v>0</v>
      </c>
      <c r="DA709" s="437">
        <f t="shared" si="3701"/>
        <v>0</v>
      </c>
      <c r="DB709" s="437">
        <f t="shared" si="3702"/>
        <v>0</v>
      </c>
      <c r="DC709" s="437">
        <f t="shared" si="3599"/>
        <v>0</v>
      </c>
      <c r="DD709" s="437">
        <f t="shared" si="3558"/>
        <v>2</v>
      </c>
      <c r="DE709" s="437">
        <f t="shared" si="3703"/>
        <v>2</v>
      </c>
      <c r="DF709" s="437">
        <f t="shared" si="3600"/>
        <v>2</v>
      </c>
      <c r="DG709" s="496">
        <f t="shared" si="3675"/>
        <v>0</v>
      </c>
      <c r="DH709" s="496">
        <f t="shared" si="3704"/>
        <v>2</v>
      </c>
      <c r="DI709" s="496">
        <f t="shared" si="3705"/>
        <v>2</v>
      </c>
      <c r="DJ709" s="496">
        <f t="shared" si="3706"/>
        <v>2</v>
      </c>
      <c r="DK709" s="437">
        <f t="shared" si="3707"/>
        <v>2</v>
      </c>
      <c r="DL709" s="633"/>
      <c r="DM709" s="633"/>
      <c r="DO709" s="447" t="e">
        <f t="shared" si="3656"/>
        <v>#VALUE!</v>
      </c>
      <c r="DP709" s="447" t="e">
        <f t="shared" si="3657"/>
        <v>#VALUE!</v>
      </c>
      <c r="DQ709" s="447" t="e">
        <f t="shared" si="3658"/>
        <v>#VALUE!</v>
      </c>
      <c r="DR709" s="447" t="e">
        <f t="shared" si="3659"/>
        <v>#VALUE!</v>
      </c>
      <c r="DS709" s="447" t="e">
        <f t="shared" si="3660"/>
        <v>#VALUE!</v>
      </c>
      <c r="DT709" s="447" t="e">
        <f t="shared" si="3661"/>
        <v>#VALUE!</v>
      </c>
      <c r="DU709" s="447" t="e">
        <f t="shared" si="3662"/>
        <v>#VALUE!</v>
      </c>
      <c r="DV709" s="447" t="e">
        <f t="shared" si="3663"/>
        <v>#VALUE!</v>
      </c>
      <c r="DW709" s="447" t="e">
        <f t="shared" si="3664"/>
        <v>#VALUE!</v>
      </c>
      <c r="DX709" s="447" t="e">
        <f t="shared" si="3665"/>
        <v>#VALUE!</v>
      </c>
      <c r="DY709" s="447" t="e">
        <f t="shared" si="3666"/>
        <v>#VALUE!</v>
      </c>
      <c r="DZ709" s="447" t="e">
        <f t="shared" si="3667"/>
        <v>#VALUE!</v>
      </c>
      <c r="EA709" s="447" t="e">
        <f t="shared" si="3668"/>
        <v>#VALUE!</v>
      </c>
      <c r="EB709" s="447" t="e">
        <f t="shared" si="3669"/>
        <v>#VALUE!</v>
      </c>
      <c r="EC709" s="447" t="e">
        <f t="shared" si="3670"/>
        <v>#VALUE!</v>
      </c>
      <c r="ED709" s="447" t="e">
        <f t="shared" si="3671"/>
        <v>#VALUE!</v>
      </c>
      <c r="EE709" s="240" t="e">
        <f t="shared" si="3672"/>
        <v>#VALUE!</v>
      </c>
    </row>
    <row r="710" spans="1:135" ht="16.5">
      <c r="A710" s="216" t="s">
        <v>1227</v>
      </c>
      <c r="B710" s="216" t="s">
        <v>31</v>
      </c>
      <c r="D710" s="222" t="s">
        <v>796</v>
      </c>
      <c r="E710" s="216" t="s">
        <v>1040</v>
      </c>
      <c r="F710" s="222" t="s">
        <v>1107</v>
      </c>
      <c r="G710" s="411" t="s">
        <v>1680</v>
      </c>
      <c r="H710" s="58">
        <v>0</v>
      </c>
      <c r="I710" s="505" t="s">
        <v>1823</v>
      </c>
      <c r="J710" s="173">
        <v>0</v>
      </c>
      <c r="K710" s="835">
        <v>0</v>
      </c>
      <c r="L710" s="173">
        <v>1</v>
      </c>
      <c r="M710" s="835">
        <v>0</v>
      </c>
      <c r="N710" s="58">
        <v>0</v>
      </c>
      <c r="O710" s="505">
        <v>0</v>
      </c>
      <c r="P710" s="58">
        <v>0</v>
      </c>
      <c r="Q710" s="505" t="s">
        <v>1823</v>
      </c>
      <c r="R710" s="173">
        <v>0</v>
      </c>
      <c r="S710" s="835">
        <v>0</v>
      </c>
      <c r="T710" s="58">
        <v>0</v>
      </c>
      <c r="U710" s="101" t="s">
        <v>1823</v>
      </c>
      <c r="V710" s="862">
        <v>0</v>
      </c>
      <c r="W710" s="863">
        <v>0</v>
      </c>
      <c r="X710" s="101">
        <v>0</v>
      </c>
      <c r="Y710" s="506" t="s">
        <v>1823</v>
      </c>
      <c r="Z710" s="173">
        <v>3</v>
      </c>
      <c r="AA710" s="835">
        <v>1</v>
      </c>
      <c r="AB710" s="173">
        <v>0</v>
      </c>
      <c r="AC710" s="835">
        <v>0</v>
      </c>
      <c r="AD710" s="225">
        <v>0</v>
      </c>
      <c r="AE710" s="264">
        <v>0</v>
      </c>
      <c r="AF710" s="239">
        <f>+AH710</f>
        <v>0</v>
      </c>
      <c r="AG710" s="242" t="s">
        <v>1823</v>
      </c>
      <c r="AH710" s="225">
        <v>0</v>
      </c>
      <c r="AI710" s="264">
        <v>0</v>
      </c>
      <c r="AJ710" s="354"/>
      <c r="AK710" s="560">
        <f t="shared" si="3693"/>
        <v>2</v>
      </c>
      <c r="AL710" s="621" t="s">
        <v>1823</v>
      </c>
      <c r="AM710" s="523">
        <v>2</v>
      </c>
      <c r="AN710" s="541"/>
      <c r="AO710" s="560">
        <f t="shared" si="3694"/>
        <v>2</v>
      </c>
      <c r="AP710" s="667" t="s">
        <v>1823</v>
      </c>
      <c r="AQ710" s="560">
        <f t="shared" si="3695"/>
        <v>2</v>
      </c>
      <c r="AR710" s="667" t="s">
        <v>1823</v>
      </c>
      <c r="AS710" s="324">
        <v>0</v>
      </c>
      <c r="AT710" s="325">
        <v>0</v>
      </c>
      <c r="AU710" s="324">
        <v>0</v>
      </c>
      <c r="AV710" s="325">
        <v>0</v>
      </c>
      <c r="AW710" s="398">
        <v>0</v>
      </c>
      <c r="AX710" s="259" t="s">
        <v>1823</v>
      </c>
      <c r="AY710" s="241">
        <v>0</v>
      </c>
      <c r="AZ710" s="242" t="s">
        <v>1823</v>
      </c>
      <c r="BA710" s="241">
        <v>0</v>
      </c>
      <c r="BB710" s="242" t="s">
        <v>1823</v>
      </c>
      <c r="BC710" s="241">
        <v>0</v>
      </c>
      <c r="BD710" s="242" t="s">
        <v>1823</v>
      </c>
      <c r="BE710" s="241">
        <v>0</v>
      </c>
      <c r="BF710" s="242" t="s">
        <v>1823</v>
      </c>
      <c r="BG710" s="241">
        <f>+BE710</f>
        <v>0</v>
      </c>
      <c r="BH710" s="242" t="s">
        <v>1823</v>
      </c>
      <c r="BI710" s="241">
        <f>+BG710</f>
        <v>0</v>
      </c>
      <c r="BJ710" s="242" t="s">
        <v>1823</v>
      </c>
      <c r="BK710" s="324">
        <v>0</v>
      </c>
      <c r="BL710" s="324">
        <v>0</v>
      </c>
      <c r="BM710" s="241">
        <f>+BK710</f>
        <v>0</v>
      </c>
      <c r="BN710" s="242" t="s">
        <v>1823</v>
      </c>
      <c r="BO710" s="356"/>
      <c r="BP710" s="324"/>
      <c r="BQ710" s="325"/>
      <c r="BR710" s="324"/>
      <c r="BS710" s="325"/>
      <c r="BT710" s="324">
        <v>2</v>
      </c>
      <c r="BU710" s="325"/>
      <c r="BV710" s="324"/>
      <c r="BW710" s="325"/>
      <c r="BX710" s="324"/>
      <c r="BY710" s="325"/>
      <c r="BZ710" s="324"/>
      <c r="CA710" s="325"/>
      <c r="CB710" s="250"/>
      <c r="CQ710" s="240">
        <f t="shared" si="3708"/>
        <v>3</v>
      </c>
      <c r="CT710" s="437">
        <f t="shared" si="3610"/>
        <v>0</v>
      </c>
      <c r="CU710" s="437">
        <f t="shared" si="3549"/>
        <v>0</v>
      </c>
      <c r="CV710" s="437">
        <f t="shared" si="3696"/>
        <v>1</v>
      </c>
      <c r="CW710" s="437">
        <f t="shared" si="3697"/>
        <v>0</v>
      </c>
      <c r="CX710" s="437">
        <f t="shared" si="3698"/>
        <v>0</v>
      </c>
      <c r="CY710" s="437">
        <f t="shared" si="3699"/>
        <v>0</v>
      </c>
      <c r="CZ710" s="437">
        <f t="shared" si="3700"/>
        <v>0</v>
      </c>
      <c r="DA710" s="437">
        <f t="shared" si="3701"/>
        <v>0</v>
      </c>
      <c r="DB710" s="437">
        <f t="shared" si="3702"/>
        <v>0</v>
      </c>
      <c r="DC710" s="437">
        <f t="shared" si="3599"/>
        <v>4</v>
      </c>
      <c r="DD710" s="437">
        <f t="shared" si="3558"/>
        <v>0</v>
      </c>
      <c r="DE710" s="437">
        <f t="shared" si="3703"/>
        <v>0</v>
      </c>
      <c r="DF710" s="437">
        <f t="shared" si="3600"/>
        <v>0</v>
      </c>
      <c r="DG710" s="496">
        <f t="shared" si="3675"/>
        <v>0</v>
      </c>
      <c r="DH710" s="496">
        <f t="shared" si="3704"/>
        <v>2</v>
      </c>
      <c r="DI710" s="496">
        <f t="shared" si="3705"/>
        <v>2</v>
      </c>
      <c r="DJ710" s="496">
        <f t="shared" si="3706"/>
        <v>2</v>
      </c>
      <c r="DK710" s="437">
        <f t="shared" si="3707"/>
        <v>2</v>
      </c>
      <c r="DL710" s="633"/>
      <c r="DM710" s="633"/>
      <c r="DO710" s="447" t="e">
        <f t="shared" si="3656"/>
        <v>#VALUE!</v>
      </c>
      <c r="DP710" s="447" t="e">
        <f t="shared" si="3657"/>
        <v>#VALUE!</v>
      </c>
      <c r="DQ710" s="447" t="e">
        <f t="shared" si="3658"/>
        <v>#VALUE!</v>
      </c>
      <c r="DR710" s="447" t="e">
        <f t="shared" si="3659"/>
        <v>#VALUE!</v>
      </c>
      <c r="DS710" s="447" t="e">
        <f t="shared" si="3660"/>
        <v>#VALUE!</v>
      </c>
      <c r="DT710" s="447" t="e">
        <f t="shared" si="3661"/>
        <v>#VALUE!</v>
      </c>
      <c r="DU710" s="447" t="e">
        <f t="shared" si="3662"/>
        <v>#VALUE!</v>
      </c>
      <c r="DV710" s="447" t="e">
        <f t="shared" si="3663"/>
        <v>#VALUE!</v>
      </c>
      <c r="DW710" s="447" t="e">
        <f t="shared" si="3664"/>
        <v>#VALUE!</v>
      </c>
      <c r="DX710" s="447" t="e">
        <f t="shared" si="3665"/>
        <v>#VALUE!</v>
      </c>
      <c r="DY710" s="447" t="e">
        <f t="shared" si="3666"/>
        <v>#VALUE!</v>
      </c>
      <c r="DZ710" s="447" t="e">
        <f t="shared" si="3667"/>
        <v>#VALUE!</v>
      </c>
      <c r="EA710" s="447" t="e">
        <f t="shared" si="3668"/>
        <v>#VALUE!</v>
      </c>
      <c r="EB710" s="447" t="e">
        <f t="shared" si="3669"/>
        <v>#VALUE!</v>
      </c>
      <c r="EC710" s="447" t="e">
        <f t="shared" si="3670"/>
        <v>#VALUE!</v>
      </c>
      <c r="ED710" s="447" t="e">
        <f t="shared" si="3671"/>
        <v>#VALUE!</v>
      </c>
      <c r="EE710" s="240" t="e">
        <f t="shared" si="3672"/>
        <v>#VALUE!</v>
      </c>
    </row>
    <row r="711" spans="1:135" ht="16.5">
      <c r="A711" s="216" t="s">
        <v>1227</v>
      </c>
      <c r="B711" s="216" t="s">
        <v>31</v>
      </c>
      <c r="D711" s="222" t="s">
        <v>249</v>
      </c>
      <c r="E711" s="216" t="s">
        <v>1040</v>
      </c>
      <c r="F711" s="216" t="s">
        <v>1107</v>
      </c>
      <c r="G711" s="411" t="s">
        <v>250</v>
      </c>
      <c r="H711" s="58">
        <v>0</v>
      </c>
      <c r="I711" s="505" t="s">
        <v>1823</v>
      </c>
      <c r="J711" s="173">
        <v>0</v>
      </c>
      <c r="K711" s="835">
        <v>0</v>
      </c>
      <c r="L711" s="173">
        <v>0</v>
      </c>
      <c r="M711" s="835">
        <v>0</v>
      </c>
      <c r="N711" s="58">
        <v>0</v>
      </c>
      <c r="O711" s="505">
        <v>0</v>
      </c>
      <c r="P711" s="58">
        <v>0</v>
      </c>
      <c r="Q711" s="505" t="s">
        <v>1823</v>
      </c>
      <c r="R711" s="173">
        <v>1</v>
      </c>
      <c r="S711" s="835">
        <v>0</v>
      </c>
      <c r="T711" s="58">
        <f>+R711</f>
        <v>1</v>
      </c>
      <c r="U711" s="101" t="s">
        <v>1823</v>
      </c>
      <c r="V711" s="862">
        <v>2</v>
      </c>
      <c r="W711" s="863">
        <v>0</v>
      </c>
      <c r="X711" s="101">
        <f t="shared" ref="X711:X716" si="3709">+V711</f>
        <v>2</v>
      </c>
      <c r="Y711" s="506" t="s">
        <v>1823</v>
      </c>
      <c r="Z711" s="173">
        <v>1</v>
      </c>
      <c r="AA711" s="835">
        <v>0</v>
      </c>
      <c r="AB711" s="58">
        <f>+Z711</f>
        <v>1</v>
      </c>
      <c r="AC711" s="506" t="s">
        <v>1823</v>
      </c>
      <c r="AD711" s="226">
        <v>1</v>
      </c>
      <c r="AE711" s="264">
        <v>0</v>
      </c>
      <c r="AF711" s="560">
        <f>+AD711</f>
        <v>1</v>
      </c>
      <c r="AG711" s="559" t="s">
        <v>1823</v>
      </c>
      <c r="AH711" s="226">
        <v>0</v>
      </c>
      <c r="AI711" s="264">
        <v>0</v>
      </c>
      <c r="AJ711" s="354"/>
      <c r="AK711" s="241">
        <v>0</v>
      </c>
      <c r="AL711" s="401" t="s">
        <v>1823</v>
      </c>
      <c r="AM711" s="523">
        <v>0</v>
      </c>
      <c r="AN711" s="541">
        <v>0</v>
      </c>
      <c r="AO711" s="239">
        <v>0</v>
      </c>
      <c r="AP711" s="259" t="s">
        <v>1823</v>
      </c>
      <c r="AQ711" s="239">
        <v>0</v>
      </c>
      <c r="AR711" s="259" t="s">
        <v>1823</v>
      </c>
      <c r="AS711" s="337">
        <v>0</v>
      </c>
      <c r="AT711" s="338">
        <v>0</v>
      </c>
      <c r="AU711" s="337">
        <v>0</v>
      </c>
      <c r="AV711" s="338">
        <v>0</v>
      </c>
      <c r="AW711" s="398">
        <v>0</v>
      </c>
      <c r="AX711" s="259" t="s">
        <v>1823</v>
      </c>
      <c r="AY711" s="241">
        <v>0</v>
      </c>
      <c r="AZ711" s="242" t="s">
        <v>1823</v>
      </c>
      <c r="BA711" s="241">
        <v>0</v>
      </c>
      <c r="BB711" s="242" t="s">
        <v>1823</v>
      </c>
      <c r="BC711" s="241">
        <v>0</v>
      </c>
      <c r="BD711" s="242" t="s">
        <v>1823</v>
      </c>
      <c r="BE711" s="241">
        <v>0</v>
      </c>
      <c r="BF711" s="242" t="s">
        <v>1823</v>
      </c>
      <c r="BG711" s="241">
        <f>+BE711</f>
        <v>0</v>
      </c>
      <c r="BH711" s="242" t="s">
        <v>1823</v>
      </c>
      <c r="BI711" s="241">
        <f>+BG711</f>
        <v>0</v>
      </c>
      <c r="BJ711" s="242" t="s">
        <v>1823</v>
      </c>
      <c r="BK711" s="241">
        <f>+BI711</f>
        <v>0</v>
      </c>
      <c r="BL711" s="242" t="s">
        <v>1823</v>
      </c>
      <c r="BM711" s="96" t="s">
        <v>85</v>
      </c>
      <c r="BN711" s="337">
        <v>0</v>
      </c>
      <c r="BO711" s="356"/>
      <c r="BP711" s="324"/>
      <c r="BQ711" s="325"/>
      <c r="BR711" s="324"/>
      <c r="BS711" s="325"/>
      <c r="BT711" s="324"/>
      <c r="BU711" s="325"/>
      <c r="BV711" s="324">
        <v>2</v>
      </c>
      <c r="BW711" s="325"/>
      <c r="BX711" s="324"/>
      <c r="BY711" s="325"/>
      <c r="BZ711" s="324"/>
      <c r="CA711" s="325"/>
      <c r="CB711" s="236" t="s">
        <v>253</v>
      </c>
      <c r="CQ711" s="240">
        <f t="shared" si="3708"/>
        <v>2</v>
      </c>
      <c r="CT711" s="437">
        <f t="shared" si="3610"/>
        <v>0</v>
      </c>
      <c r="CU711" s="437">
        <f t="shared" si="3549"/>
        <v>0</v>
      </c>
      <c r="CV711" s="437">
        <f t="shared" si="3696"/>
        <v>0</v>
      </c>
      <c r="CW711" s="437">
        <f t="shared" si="3697"/>
        <v>0</v>
      </c>
      <c r="CX711" s="437">
        <f t="shared" si="3698"/>
        <v>0</v>
      </c>
      <c r="CY711" s="437">
        <f t="shared" si="3699"/>
        <v>1</v>
      </c>
      <c r="CZ711" s="437">
        <f t="shared" si="3700"/>
        <v>1</v>
      </c>
      <c r="DA711" s="437">
        <f t="shared" si="3701"/>
        <v>2</v>
      </c>
      <c r="DB711" s="437">
        <f t="shared" si="3702"/>
        <v>2</v>
      </c>
      <c r="DC711" s="437">
        <f t="shared" si="3599"/>
        <v>1</v>
      </c>
      <c r="DD711" s="437">
        <f t="shared" si="3558"/>
        <v>1</v>
      </c>
      <c r="DE711" s="437">
        <f t="shared" si="3703"/>
        <v>1</v>
      </c>
      <c r="DF711" s="437">
        <f t="shared" si="3600"/>
        <v>1</v>
      </c>
      <c r="DG711" s="496">
        <f t="shared" si="3675"/>
        <v>0</v>
      </c>
      <c r="DH711" s="496">
        <f t="shared" si="3704"/>
        <v>0</v>
      </c>
      <c r="DI711" s="496">
        <f t="shared" si="3705"/>
        <v>0</v>
      </c>
      <c r="DJ711" s="496">
        <f t="shared" si="3706"/>
        <v>0</v>
      </c>
      <c r="DK711" s="437">
        <f t="shared" si="3707"/>
        <v>0</v>
      </c>
      <c r="DL711" s="633"/>
      <c r="DM711" s="633"/>
      <c r="DO711" s="447" t="e">
        <f t="shared" si="3656"/>
        <v>#VALUE!</v>
      </c>
      <c r="DP711" s="447" t="e">
        <f t="shared" si="3657"/>
        <v>#VALUE!</v>
      </c>
      <c r="DQ711" s="447" t="e">
        <f t="shared" si="3658"/>
        <v>#VALUE!</v>
      </c>
      <c r="DR711" s="447" t="e">
        <f t="shared" si="3659"/>
        <v>#VALUE!</v>
      </c>
      <c r="DS711" s="447" t="e">
        <f t="shared" si="3660"/>
        <v>#VALUE!</v>
      </c>
      <c r="DT711" s="447" t="e">
        <f t="shared" si="3661"/>
        <v>#VALUE!</v>
      </c>
      <c r="DU711" s="447" t="e">
        <f t="shared" si="3662"/>
        <v>#VALUE!</v>
      </c>
      <c r="DV711" s="447" t="e">
        <f t="shared" si="3663"/>
        <v>#VALUE!</v>
      </c>
      <c r="DW711" s="447" t="e">
        <f t="shared" si="3664"/>
        <v>#VALUE!</v>
      </c>
      <c r="DX711" s="447" t="e">
        <f t="shared" si="3665"/>
        <v>#VALUE!</v>
      </c>
      <c r="DY711" s="447" t="e">
        <f t="shared" si="3666"/>
        <v>#VALUE!</v>
      </c>
      <c r="DZ711" s="447" t="e">
        <f t="shared" si="3667"/>
        <v>#VALUE!</v>
      </c>
      <c r="EA711" s="447" t="e">
        <f t="shared" si="3668"/>
        <v>#VALUE!</v>
      </c>
      <c r="EB711" s="447" t="e">
        <f t="shared" si="3669"/>
        <v>#VALUE!</v>
      </c>
      <c r="EC711" s="447" t="e">
        <f t="shared" si="3670"/>
        <v>#VALUE!</v>
      </c>
      <c r="ED711" s="447" t="e">
        <f t="shared" si="3671"/>
        <v>#VALUE!</v>
      </c>
      <c r="EE711" s="240" t="e">
        <f t="shared" si="3672"/>
        <v>#VALUE!</v>
      </c>
    </row>
    <row r="712" spans="1:135" ht="16.5">
      <c r="A712" s="216" t="s">
        <v>1227</v>
      </c>
      <c r="B712" s="216" t="s">
        <v>31</v>
      </c>
      <c r="D712" s="216" t="s">
        <v>1120</v>
      </c>
      <c r="E712" s="216" t="s">
        <v>1040</v>
      </c>
      <c r="F712" s="216" t="s">
        <v>1112</v>
      </c>
      <c r="G712" s="411" t="s">
        <v>251</v>
      </c>
      <c r="H712" s="58">
        <f>+J712</f>
        <v>5</v>
      </c>
      <c r="I712" s="505" t="s">
        <v>1823</v>
      </c>
      <c r="J712" s="173">
        <v>5</v>
      </c>
      <c r="K712" s="835" t="s">
        <v>231</v>
      </c>
      <c r="L712" s="173">
        <v>3</v>
      </c>
      <c r="M712" s="835">
        <v>0</v>
      </c>
      <c r="N712" s="58">
        <f>+L712</f>
        <v>3</v>
      </c>
      <c r="O712" s="505" t="s">
        <v>1823</v>
      </c>
      <c r="P712" s="58">
        <f>+N712</f>
        <v>3</v>
      </c>
      <c r="Q712" s="505" t="s">
        <v>1823</v>
      </c>
      <c r="R712" s="173">
        <v>6</v>
      </c>
      <c r="S712" s="835">
        <v>0</v>
      </c>
      <c r="T712" s="58">
        <v>2</v>
      </c>
      <c r="U712" s="101" t="s">
        <v>1823</v>
      </c>
      <c r="V712" s="862">
        <v>5</v>
      </c>
      <c r="W712" s="863">
        <v>0</v>
      </c>
      <c r="X712" s="101">
        <f t="shared" si="3709"/>
        <v>5</v>
      </c>
      <c r="Y712" s="506" t="s">
        <v>1823</v>
      </c>
      <c r="Z712" s="58">
        <f t="shared" ref="Z712:Z720" si="3710">+X712</f>
        <v>5</v>
      </c>
      <c r="AA712" s="506" t="s">
        <v>1823</v>
      </c>
      <c r="AB712" s="175">
        <v>5</v>
      </c>
      <c r="AC712" s="177" t="s">
        <v>231</v>
      </c>
      <c r="AD712" s="263">
        <v>0</v>
      </c>
      <c r="AE712" s="264">
        <v>0</v>
      </c>
      <c r="AF712" s="239">
        <f>+AD712</f>
        <v>0</v>
      </c>
      <c r="AG712" s="242" t="s">
        <v>1823</v>
      </c>
      <c r="AH712" s="263">
        <v>0</v>
      </c>
      <c r="AI712" s="264">
        <v>0</v>
      </c>
      <c r="AJ712" s="386"/>
      <c r="AK712" s="270"/>
      <c r="AL712" s="393" t="s">
        <v>1823</v>
      </c>
      <c r="AM712" s="523">
        <v>0</v>
      </c>
      <c r="AN712" s="541">
        <v>0</v>
      </c>
      <c r="AO712" s="239">
        <f t="shared" ref="AO712:AO713" si="3711">+AM712</f>
        <v>0</v>
      </c>
      <c r="AP712" s="394" t="s">
        <v>1823</v>
      </c>
      <c r="AQ712" s="239">
        <f t="shared" ref="AQ712:AQ716" si="3712">+AO712</f>
        <v>0</v>
      </c>
      <c r="AR712" s="394" t="s">
        <v>1823</v>
      </c>
      <c r="AS712" s="324">
        <v>0</v>
      </c>
      <c r="AT712" s="325">
        <v>0</v>
      </c>
      <c r="AU712" s="324">
        <v>0</v>
      </c>
      <c r="AV712" s="325">
        <v>0</v>
      </c>
      <c r="AW712" s="398">
        <v>0</v>
      </c>
      <c r="AX712" s="259" t="s">
        <v>1823</v>
      </c>
      <c r="AY712" s="241">
        <v>0</v>
      </c>
      <c r="AZ712" s="242" t="s">
        <v>1823</v>
      </c>
      <c r="BA712" s="241">
        <v>0</v>
      </c>
      <c r="BB712" s="242" t="s">
        <v>1823</v>
      </c>
      <c r="BC712" s="241">
        <v>0</v>
      </c>
      <c r="BD712" s="242" t="s">
        <v>1823</v>
      </c>
      <c r="BE712" s="241">
        <v>0</v>
      </c>
      <c r="BF712" s="242" t="s">
        <v>1823</v>
      </c>
      <c r="BG712" s="337">
        <v>0</v>
      </c>
      <c r="BH712" s="337">
        <v>0</v>
      </c>
      <c r="BI712" s="241">
        <v>0</v>
      </c>
      <c r="BJ712" s="242" t="s">
        <v>1823</v>
      </c>
      <c r="BK712" s="241">
        <v>0</v>
      </c>
      <c r="BL712" s="242" t="s">
        <v>1823</v>
      </c>
      <c r="BM712" s="241">
        <v>0</v>
      </c>
      <c r="BN712" s="242" t="s">
        <v>1823</v>
      </c>
      <c r="BO712" s="387"/>
      <c r="BQ712" s="384"/>
      <c r="BS712" s="384"/>
      <c r="BW712" s="384"/>
      <c r="BY712" s="384"/>
      <c r="CA712" s="384"/>
      <c r="CB712" s="236" t="s">
        <v>559</v>
      </c>
      <c r="CQ712" s="240">
        <f t="shared" si="3708"/>
        <v>6</v>
      </c>
      <c r="CT712" s="437">
        <f t="shared" si="3610"/>
        <v>5</v>
      </c>
      <c r="CU712" s="437">
        <f>+J712</f>
        <v>5</v>
      </c>
      <c r="CV712" s="437">
        <f t="shared" si="3696"/>
        <v>3</v>
      </c>
      <c r="CW712" s="437">
        <f t="shared" si="3697"/>
        <v>3</v>
      </c>
      <c r="CX712" s="437">
        <f t="shared" si="3698"/>
        <v>3</v>
      </c>
      <c r="CY712" s="437">
        <f t="shared" si="3699"/>
        <v>6</v>
      </c>
      <c r="CZ712" s="437">
        <f t="shared" si="3700"/>
        <v>2</v>
      </c>
      <c r="DA712" s="437">
        <f t="shared" si="3701"/>
        <v>5</v>
      </c>
      <c r="DB712" s="437">
        <f t="shared" si="3702"/>
        <v>5</v>
      </c>
      <c r="DC712" s="437">
        <f t="shared" si="3599"/>
        <v>5</v>
      </c>
      <c r="DD712" s="437">
        <f>+AB712</f>
        <v>5</v>
      </c>
      <c r="DE712" s="437">
        <f t="shared" si="3703"/>
        <v>0</v>
      </c>
      <c r="DF712" s="437">
        <f t="shared" si="3600"/>
        <v>0</v>
      </c>
      <c r="DG712" s="496">
        <f t="shared" si="3675"/>
        <v>0</v>
      </c>
      <c r="DH712" s="496">
        <f t="shared" si="3704"/>
        <v>0</v>
      </c>
      <c r="DI712" s="496">
        <f t="shared" si="3705"/>
        <v>0</v>
      </c>
      <c r="DJ712" s="496">
        <f t="shared" si="3706"/>
        <v>0</v>
      </c>
      <c r="DK712" s="437">
        <f t="shared" si="3707"/>
        <v>0</v>
      </c>
      <c r="DL712" s="633"/>
      <c r="DM712" s="633"/>
      <c r="DO712" s="447" t="e">
        <f t="shared" si="3656"/>
        <v>#VALUE!</v>
      </c>
      <c r="DP712" s="447" t="e">
        <f t="shared" si="3657"/>
        <v>#VALUE!</v>
      </c>
      <c r="DQ712" s="447" t="e">
        <f t="shared" si="3658"/>
        <v>#VALUE!</v>
      </c>
      <c r="DR712" s="447" t="e">
        <f t="shared" si="3659"/>
        <v>#VALUE!</v>
      </c>
      <c r="DS712" s="447" t="e">
        <f t="shared" si="3660"/>
        <v>#VALUE!</v>
      </c>
      <c r="DT712" s="447" t="e">
        <f t="shared" si="3661"/>
        <v>#VALUE!</v>
      </c>
      <c r="DU712" s="447" t="e">
        <f t="shared" si="3662"/>
        <v>#VALUE!</v>
      </c>
      <c r="DV712" s="447" t="e">
        <f t="shared" si="3663"/>
        <v>#VALUE!</v>
      </c>
      <c r="DW712" s="447" t="e">
        <f t="shared" si="3664"/>
        <v>#VALUE!</v>
      </c>
      <c r="DX712" s="447" t="e">
        <f t="shared" si="3665"/>
        <v>#VALUE!</v>
      </c>
      <c r="DY712" s="447" t="e">
        <f t="shared" si="3666"/>
        <v>#VALUE!</v>
      </c>
      <c r="DZ712" s="447" t="e">
        <f t="shared" si="3667"/>
        <v>#VALUE!</v>
      </c>
      <c r="EA712" s="447" t="e">
        <f t="shared" si="3668"/>
        <v>#VALUE!</v>
      </c>
      <c r="EB712" s="447" t="e">
        <f t="shared" si="3669"/>
        <v>#VALUE!</v>
      </c>
      <c r="EC712" s="447" t="e">
        <f t="shared" si="3670"/>
        <v>#VALUE!</v>
      </c>
      <c r="ED712" s="447" t="e">
        <f t="shared" si="3671"/>
        <v>#VALUE!</v>
      </c>
      <c r="EE712" s="240" t="e">
        <f t="shared" si="3672"/>
        <v>#VALUE!</v>
      </c>
    </row>
    <row r="713" spans="1:135" ht="16.5">
      <c r="A713" s="216" t="s">
        <v>1227</v>
      </c>
      <c r="B713" s="216" t="s">
        <v>31</v>
      </c>
      <c r="D713" s="216" t="s">
        <v>1120</v>
      </c>
      <c r="E713" s="216" t="s">
        <v>1040</v>
      </c>
      <c r="F713" s="216" t="s">
        <v>1112</v>
      </c>
      <c r="G713" s="411" t="s">
        <v>252</v>
      </c>
      <c r="H713" s="58">
        <f>+J713</f>
        <v>1</v>
      </c>
      <c r="I713" s="505" t="s">
        <v>1823</v>
      </c>
      <c r="J713" s="173">
        <v>1</v>
      </c>
      <c r="K713" s="835">
        <v>0</v>
      </c>
      <c r="L713" s="173">
        <v>2</v>
      </c>
      <c r="M713" s="835">
        <v>5</v>
      </c>
      <c r="N713" s="58">
        <f>+P713</f>
        <v>2</v>
      </c>
      <c r="O713" s="505">
        <f>+Q713</f>
        <v>5</v>
      </c>
      <c r="P713" s="58">
        <f>+R713</f>
        <v>2</v>
      </c>
      <c r="Q713" s="505">
        <f>+S713</f>
        <v>5</v>
      </c>
      <c r="R713" s="173">
        <v>2</v>
      </c>
      <c r="S713" s="835">
        <v>5</v>
      </c>
      <c r="T713" s="58">
        <f>+V713</f>
        <v>1</v>
      </c>
      <c r="U713" s="101" t="s">
        <v>1823</v>
      </c>
      <c r="V713" s="862">
        <v>1</v>
      </c>
      <c r="W713" s="863">
        <v>0</v>
      </c>
      <c r="X713" s="101">
        <f t="shared" si="3709"/>
        <v>1</v>
      </c>
      <c r="Y713" s="506" t="s">
        <v>1823</v>
      </c>
      <c r="Z713" s="442">
        <f>+AB713</f>
        <v>2</v>
      </c>
      <c r="AA713" s="454">
        <f>+AC713</f>
        <v>0</v>
      </c>
      <c r="AB713" s="3">
        <v>2</v>
      </c>
      <c r="AC713" s="129">
        <v>0</v>
      </c>
      <c r="AD713" s="263">
        <v>2</v>
      </c>
      <c r="AE713" s="264">
        <v>3</v>
      </c>
      <c r="AF713" s="442">
        <f>+AD713</f>
        <v>2</v>
      </c>
      <c r="AG713" s="445">
        <f>+AE713</f>
        <v>3</v>
      </c>
      <c r="AH713" s="442">
        <f>+AF713</f>
        <v>2</v>
      </c>
      <c r="AI713" s="445">
        <f>+AG713</f>
        <v>3</v>
      </c>
      <c r="AJ713" s="386"/>
      <c r="AK713" s="442">
        <f>+AH713</f>
        <v>2</v>
      </c>
      <c r="AL713" s="445">
        <f>+AI713</f>
        <v>3</v>
      </c>
      <c r="AM713" s="523">
        <v>0</v>
      </c>
      <c r="AN713" s="541">
        <v>0</v>
      </c>
      <c r="AO713" s="239">
        <f t="shared" si="3711"/>
        <v>0</v>
      </c>
      <c r="AP713" s="394" t="s">
        <v>1823</v>
      </c>
      <c r="AQ713" s="239">
        <f t="shared" si="3712"/>
        <v>0</v>
      </c>
      <c r="AR713" s="394" t="s">
        <v>1823</v>
      </c>
      <c r="AS713" s="324">
        <v>0</v>
      </c>
      <c r="AT713" s="325">
        <v>0</v>
      </c>
      <c r="AU713" s="324">
        <v>0</v>
      </c>
      <c r="AV713" s="325">
        <v>0</v>
      </c>
      <c r="AW713" s="398">
        <v>0</v>
      </c>
      <c r="AX713" s="259" t="s">
        <v>1823</v>
      </c>
      <c r="AY713" s="241">
        <v>0</v>
      </c>
      <c r="AZ713" s="242" t="s">
        <v>1823</v>
      </c>
      <c r="BA713" s="241">
        <v>0</v>
      </c>
      <c r="BB713" s="242" t="s">
        <v>1823</v>
      </c>
      <c r="BC713" s="241">
        <v>0</v>
      </c>
      <c r="BD713" s="242" t="s">
        <v>1823</v>
      </c>
      <c r="BE713" s="241">
        <v>0</v>
      </c>
      <c r="BF713" s="242" t="s">
        <v>1823</v>
      </c>
      <c r="BG713" s="337">
        <v>0</v>
      </c>
      <c r="BH713" s="337">
        <v>0</v>
      </c>
      <c r="BI713" s="241">
        <v>0</v>
      </c>
      <c r="BJ713" s="242" t="s">
        <v>1823</v>
      </c>
      <c r="BK713" s="241">
        <v>0</v>
      </c>
      <c r="BL713" s="242" t="s">
        <v>1823</v>
      </c>
      <c r="BM713" s="241">
        <v>0</v>
      </c>
      <c r="BN713" s="242" t="s">
        <v>1823</v>
      </c>
      <c r="BO713" s="387"/>
      <c r="BQ713" s="384"/>
      <c r="BS713" s="384"/>
      <c r="BW713" s="384"/>
      <c r="BY713" s="384"/>
      <c r="CA713" s="384"/>
      <c r="CB713" s="236" t="s">
        <v>559</v>
      </c>
      <c r="CQ713" s="240">
        <f t="shared" si="3708"/>
        <v>5</v>
      </c>
      <c r="CT713" s="437">
        <f t="shared" si="3610"/>
        <v>1</v>
      </c>
      <c r="CU713" s="437">
        <f t="shared" ref="CU713:CU756" si="3713">IF(K713="nd",+J713,+J713+K713)</f>
        <v>1</v>
      </c>
      <c r="CV713" s="437">
        <f t="shared" si="3696"/>
        <v>7</v>
      </c>
      <c r="CW713" s="437">
        <f t="shared" si="3697"/>
        <v>7</v>
      </c>
      <c r="CX713" s="437">
        <f t="shared" si="3698"/>
        <v>7</v>
      </c>
      <c r="CY713" s="437">
        <f t="shared" si="3699"/>
        <v>7</v>
      </c>
      <c r="CZ713" s="437">
        <f t="shared" si="3700"/>
        <v>1</v>
      </c>
      <c r="DA713" s="437">
        <f t="shared" si="3701"/>
        <v>1</v>
      </c>
      <c r="DB713" s="437">
        <f t="shared" si="3702"/>
        <v>1</v>
      </c>
      <c r="DC713" s="437">
        <f t="shared" si="3599"/>
        <v>2</v>
      </c>
      <c r="DD713" s="437">
        <f t="shared" ref="DD713:DD756" si="3714">IF(AC713="nd",+AB713,+AB713+AC713)</f>
        <v>2</v>
      </c>
      <c r="DE713" s="437">
        <f t="shared" si="3703"/>
        <v>5</v>
      </c>
      <c r="DF713" s="437">
        <f t="shared" si="3600"/>
        <v>5</v>
      </c>
      <c r="DG713" s="496">
        <f t="shared" si="3675"/>
        <v>5</v>
      </c>
      <c r="DH713" s="496">
        <f t="shared" si="3704"/>
        <v>5</v>
      </c>
      <c r="DI713" s="496">
        <f t="shared" si="3705"/>
        <v>0</v>
      </c>
      <c r="DJ713" s="496">
        <f t="shared" si="3706"/>
        <v>0</v>
      </c>
      <c r="DK713" s="437">
        <f t="shared" si="3707"/>
        <v>0</v>
      </c>
      <c r="DL713" s="633"/>
      <c r="DM713" s="633"/>
      <c r="DO713" s="447" t="e">
        <f t="shared" si="3656"/>
        <v>#VALUE!</v>
      </c>
      <c r="DP713" s="447" t="e">
        <f t="shared" si="3657"/>
        <v>#VALUE!</v>
      </c>
      <c r="DQ713" s="447" t="e">
        <f t="shared" si="3658"/>
        <v>#VALUE!</v>
      </c>
      <c r="DR713" s="447" t="e">
        <f t="shared" si="3659"/>
        <v>#VALUE!</v>
      </c>
      <c r="DS713" s="447" t="e">
        <f t="shared" si="3660"/>
        <v>#VALUE!</v>
      </c>
      <c r="DT713" s="447" t="e">
        <f t="shared" si="3661"/>
        <v>#VALUE!</v>
      </c>
      <c r="DU713" s="447" t="e">
        <f t="shared" si="3662"/>
        <v>#VALUE!</v>
      </c>
      <c r="DV713" s="447" t="e">
        <f t="shared" si="3663"/>
        <v>#VALUE!</v>
      </c>
      <c r="DW713" s="447" t="e">
        <f t="shared" si="3664"/>
        <v>#VALUE!</v>
      </c>
      <c r="DX713" s="447" t="e">
        <f t="shared" si="3665"/>
        <v>#VALUE!</v>
      </c>
      <c r="DY713" s="447" t="e">
        <f t="shared" si="3666"/>
        <v>#VALUE!</v>
      </c>
      <c r="DZ713" s="447" t="e">
        <f t="shared" si="3667"/>
        <v>#VALUE!</v>
      </c>
      <c r="EA713" s="447" t="e">
        <f t="shared" si="3668"/>
        <v>#VALUE!</v>
      </c>
      <c r="EB713" s="447" t="e">
        <f t="shared" si="3669"/>
        <v>#VALUE!</v>
      </c>
      <c r="EC713" s="447" t="e">
        <f t="shared" si="3670"/>
        <v>#VALUE!</v>
      </c>
      <c r="ED713" s="447" t="e">
        <f t="shared" si="3671"/>
        <v>#VALUE!</v>
      </c>
      <c r="EE713" s="240" t="e">
        <f t="shared" si="3672"/>
        <v>#VALUE!</v>
      </c>
    </row>
    <row r="714" spans="1:135" ht="16.5">
      <c r="A714" s="216" t="s">
        <v>1227</v>
      </c>
      <c r="B714" s="216" t="s">
        <v>31</v>
      </c>
      <c r="D714" s="216" t="s">
        <v>1120</v>
      </c>
      <c r="E714" s="216" t="s">
        <v>1040</v>
      </c>
      <c r="F714" s="216" t="s">
        <v>1112</v>
      </c>
      <c r="G714" s="411" t="s">
        <v>1681</v>
      </c>
      <c r="H714" s="58">
        <f>+J714</f>
        <v>6</v>
      </c>
      <c r="I714" s="505" t="s">
        <v>1823</v>
      </c>
      <c r="J714" s="173">
        <v>6</v>
      </c>
      <c r="K714" s="835">
        <v>0</v>
      </c>
      <c r="L714" s="173">
        <v>6</v>
      </c>
      <c r="M714" s="835">
        <v>0</v>
      </c>
      <c r="N714" s="58">
        <f>+P714</f>
        <v>5</v>
      </c>
      <c r="O714" s="505" t="s">
        <v>1823</v>
      </c>
      <c r="P714" s="58">
        <f>+R714</f>
        <v>5</v>
      </c>
      <c r="Q714" s="505" t="s">
        <v>1823</v>
      </c>
      <c r="R714" s="173">
        <v>5</v>
      </c>
      <c r="S714" s="835">
        <v>0</v>
      </c>
      <c r="T714" s="58">
        <f>+V714</f>
        <v>2</v>
      </c>
      <c r="U714" s="101" t="s">
        <v>1823</v>
      </c>
      <c r="V714" s="862">
        <v>2</v>
      </c>
      <c r="W714" s="863">
        <v>0</v>
      </c>
      <c r="X714" s="563">
        <f t="shared" si="3709"/>
        <v>2</v>
      </c>
      <c r="Y714" s="569" t="s">
        <v>1823</v>
      </c>
      <c r="Z714" s="570">
        <f t="shared" si="3710"/>
        <v>2</v>
      </c>
      <c r="AA714" s="569" t="s">
        <v>1823</v>
      </c>
      <c r="AB714" s="3">
        <v>3</v>
      </c>
      <c r="AC714" s="129">
        <v>0</v>
      </c>
      <c r="AD714" s="263">
        <v>3</v>
      </c>
      <c r="AE714" s="264">
        <v>0</v>
      </c>
      <c r="AF714" s="239">
        <f>+AD714</f>
        <v>3</v>
      </c>
      <c r="AG714" s="242" t="s">
        <v>1823</v>
      </c>
      <c r="AH714" s="239">
        <f>+AF714</f>
        <v>3</v>
      </c>
      <c r="AI714" s="242" t="s">
        <v>1823</v>
      </c>
      <c r="AJ714" s="386">
        <v>42081</v>
      </c>
      <c r="AK714" s="241">
        <f>+AM714</f>
        <v>1</v>
      </c>
      <c r="AL714" s="393" t="s">
        <v>1823</v>
      </c>
      <c r="AM714" s="523">
        <v>1</v>
      </c>
      <c r="AN714" s="541">
        <v>0</v>
      </c>
      <c r="AO714" s="558">
        <f>+AQ714</f>
        <v>2</v>
      </c>
      <c r="AP714" s="566" t="s">
        <v>1823</v>
      </c>
      <c r="AQ714" s="558">
        <f>+AS714</f>
        <v>2</v>
      </c>
      <c r="AR714" s="566" t="s">
        <v>1823</v>
      </c>
      <c r="AS714" s="324">
        <v>2</v>
      </c>
      <c r="AT714" s="325">
        <v>0</v>
      </c>
      <c r="AU714" s="324">
        <v>2</v>
      </c>
      <c r="AV714" s="325">
        <v>0</v>
      </c>
      <c r="AW714" s="241">
        <f t="shared" ref="AW714" si="3715">+AY714</f>
        <v>1</v>
      </c>
      <c r="AX714" s="242" t="s">
        <v>1823</v>
      </c>
      <c r="AY714" s="241">
        <f t="shared" ref="AY714" si="3716">+BA714</f>
        <v>1</v>
      </c>
      <c r="AZ714" s="242" t="s">
        <v>1823</v>
      </c>
      <c r="BA714" s="241">
        <f t="shared" ref="BA714" si="3717">+BC714</f>
        <v>1</v>
      </c>
      <c r="BB714" s="242" t="s">
        <v>1823</v>
      </c>
      <c r="BC714" s="241">
        <f t="shared" ref="BC714" si="3718">+BE714</f>
        <v>1</v>
      </c>
      <c r="BD714" s="242" t="s">
        <v>1823</v>
      </c>
      <c r="BE714" s="241">
        <f>+BG714</f>
        <v>1</v>
      </c>
      <c r="BF714" s="242" t="s">
        <v>1823</v>
      </c>
      <c r="BG714" s="324">
        <v>1</v>
      </c>
      <c r="BH714" s="324">
        <v>0</v>
      </c>
      <c r="BI714" s="241">
        <f>+BG714</f>
        <v>1</v>
      </c>
      <c r="BJ714" s="242" t="s">
        <v>1823</v>
      </c>
      <c r="BK714" s="241">
        <f>+BI714</f>
        <v>1</v>
      </c>
      <c r="BL714" s="242" t="s">
        <v>1823</v>
      </c>
      <c r="BM714" s="241">
        <f>+BK714</f>
        <v>1</v>
      </c>
      <c r="BN714" s="242" t="s">
        <v>1823</v>
      </c>
      <c r="BO714" s="387"/>
      <c r="BQ714" s="384"/>
      <c r="BS714" s="384"/>
      <c r="BV714" s="383">
        <v>3</v>
      </c>
      <c r="BW714" s="384"/>
      <c r="BY714" s="384"/>
      <c r="CA714" s="384"/>
      <c r="CB714" s="250" t="s">
        <v>791</v>
      </c>
      <c r="CC714" s="237" t="s">
        <v>790</v>
      </c>
      <c r="CQ714" s="240">
        <f t="shared" si="3708"/>
        <v>6</v>
      </c>
      <c r="CT714" s="437">
        <f t="shared" si="3610"/>
        <v>6</v>
      </c>
      <c r="CU714" s="437">
        <f t="shared" si="3713"/>
        <v>6</v>
      </c>
      <c r="CV714" s="437">
        <f t="shared" si="3696"/>
        <v>6</v>
      </c>
      <c r="CW714" s="437">
        <f t="shared" si="3697"/>
        <v>5</v>
      </c>
      <c r="CX714" s="437">
        <f t="shared" si="3698"/>
        <v>5</v>
      </c>
      <c r="CY714" s="437">
        <f t="shared" si="3699"/>
        <v>5</v>
      </c>
      <c r="CZ714" s="437">
        <f t="shared" si="3700"/>
        <v>2</v>
      </c>
      <c r="DA714" s="437">
        <f t="shared" si="3701"/>
        <v>2</v>
      </c>
      <c r="DB714" s="437">
        <f t="shared" si="3702"/>
        <v>2</v>
      </c>
      <c r="DC714" s="437">
        <f t="shared" si="3599"/>
        <v>2</v>
      </c>
      <c r="DD714" s="437">
        <f t="shared" si="3714"/>
        <v>3</v>
      </c>
      <c r="DE714" s="437">
        <f t="shared" si="3703"/>
        <v>3</v>
      </c>
      <c r="DF714" s="437">
        <f t="shared" si="3600"/>
        <v>3</v>
      </c>
      <c r="DG714" s="496">
        <f t="shared" si="3675"/>
        <v>3</v>
      </c>
      <c r="DH714" s="496">
        <f t="shared" si="3704"/>
        <v>1</v>
      </c>
      <c r="DI714" s="496">
        <f t="shared" si="3705"/>
        <v>1</v>
      </c>
      <c r="DJ714" s="496">
        <f t="shared" si="3706"/>
        <v>2</v>
      </c>
      <c r="DK714" s="437">
        <f t="shared" si="3707"/>
        <v>2</v>
      </c>
      <c r="DL714" s="633"/>
      <c r="DM714" s="633"/>
      <c r="DO714" s="447" t="e">
        <f t="shared" si="3656"/>
        <v>#VALUE!</v>
      </c>
      <c r="DP714" s="447" t="e">
        <f t="shared" si="3657"/>
        <v>#VALUE!</v>
      </c>
      <c r="DQ714" s="447" t="e">
        <f t="shared" si="3658"/>
        <v>#VALUE!</v>
      </c>
      <c r="DR714" s="447" t="e">
        <f t="shared" si="3659"/>
        <v>#VALUE!</v>
      </c>
      <c r="DS714" s="447" t="e">
        <f t="shared" si="3660"/>
        <v>#VALUE!</v>
      </c>
      <c r="DT714" s="447" t="e">
        <f t="shared" si="3661"/>
        <v>#VALUE!</v>
      </c>
      <c r="DU714" s="447" t="e">
        <f t="shared" si="3662"/>
        <v>#VALUE!</v>
      </c>
      <c r="DV714" s="447" t="e">
        <f t="shared" si="3663"/>
        <v>#VALUE!</v>
      </c>
      <c r="DW714" s="447" t="e">
        <f t="shared" si="3664"/>
        <v>#VALUE!</v>
      </c>
      <c r="DX714" s="447" t="e">
        <f t="shared" si="3665"/>
        <v>#VALUE!</v>
      </c>
      <c r="DY714" s="447" t="e">
        <f t="shared" si="3666"/>
        <v>#VALUE!</v>
      </c>
      <c r="DZ714" s="447" t="e">
        <f t="shared" si="3667"/>
        <v>#VALUE!</v>
      </c>
      <c r="EA714" s="447" t="e">
        <f t="shared" si="3668"/>
        <v>#VALUE!</v>
      </c>
      <c r="EB714" s="447" t="e">
        <f t="shared" si="3669"/>
        <v>#VALUE!</v>
      </c>
      <c r="EC714" s="447" t="e">
        <f t="shared" si="3670"/>
        <v>#VALUE!</v>
      </c>
      <c r="ED714" s="447" t="e">
        <f t="shared" si="3671"/>
        <v>#VALUE!</v>
      </c>
      <c r="EE714" s="240" t="e">
        <f t="shared" si="3672"/>
        <v>#VALUE!</v>
      </c>
    </row>
    <row r="715" spans="1:135" ht="16.5">
      <c r="A715" s="51" t="s">
        <v>1472</v>
      </c>
      <c r="B715" s="216" t="s">
        <v>31</v>
      </c>
      <c r="D715" s="216" t="s">
        <v>1120</v>
      </c>
      <c r="E715" s="216" t="s">
        <v>1040</v>
      </c>
      <c r="F715" s="216" t="s">
        <v>1112</v>
      </c>
      <c r="G715" s="411" t="s">
        <v>1682</v>
      </c>
      <c r="H715" s="58">
        <v>0</v>
      </c>
      <c r="I715" s="505" t="s">
        <v>1823</v>
      </c>
      <c r="J715" s="173">
        <v>0</v>
      </c>
      <c r="K715" s="835">
        <v>0</v>
      </c>
      <c r="L715" s="173">
        <v>0</v>
      </c>
      <c r="M715" s="835">
        <v>0</v>
      </c>
      <c r="N715" s="58">
        <f>+P715</f>
        <v>0</v>
      </c>
      <c r="O715" s="505" t="s">
        <v>1823</v>
      </c>
      <c r="P715" s="58">
        <f>+R715</f>
        <v>0</v>
      </c>
      <c r="Q715" s="505" t="s">
        <v>1823</v>
      </c>
      <c r="R715" s="173">
        <v>0</v>
      </c>
      <c r="S715" s="835">
        <v>0</v>
      </c>
      <c r="T715" s="58">
        <f>+V715</f>
        <v>0</v>
      </c>
      <c r="U715" s="101" t="s">
        <v>1823</v>
      </c>
      <c r="V715" s="862">
        <v>0</v>
      </c>
      <c r="W715" s="863">
        <v>0</v>
      </c>
      <c r="X715" s="101">
        <f t="shared" si="3709"/>
        <v>0</v>
      </c>
      <c r="Y715" s="506" t="s">
        <v>1823</v>
      </c>
      <c r="Z715" s="58">
        <f t="shared" si="3710"/>
        <v>0</v>
      </c>
      <c r="AA715" s="506" t="s">
        <v>1823</v>
      </c>
      <c r="AB715" s="3">
        <v>0</v>
      </c>
      <c r="AC715" s="129">
        <v>0</v>
      </c>
      <c r="AD715" s="263">
        <v>0</v>
      </c>
      <c r="AE715" s="264">
        <v>0</v>
      </c>
      <c r="AF715" s="442">
        <f>+AH715</f>
        <v>15</v>
      </c>
      <c r="AG715" s="443" t="s">
        <v>1823</v>
      </c>
      <c r="AH715" s="371">
        <v>15</v>
      </c>
      <c r="AI715" s="316">
        <v>0</v>
      </c>
      <c r="AJ715" s="386"/>
      <c r="AK715" s="241">
        <f>+AM715</f>
        <v>8</v>
      </c>
      <c r="AL715" s="395" t="s">
        <v>1823</v>
      </c>
      <c r="AM715" s="523">
        <v>8</v>
      </c>
      <c r="AN715" s="541">
        <v>0</v>
      </c>
      <c r="AO715" s="558">
        <f>+AM715</f>
        <v>8</v>
      </c>
      <c r="AP715" s="566" t="s">
        <v>1823</v>
      </c>
      <c r="AQ715" s="558">
        <f>+AO715</f>
        <v>8</v>
      </c>
      <c r="AR715" s="566" t="s">
        <v>1823</v>
      </c>
      <c r="AS715" s="324">
        <v>7</v>
      </c>
      <c r="AT715" s="325">
        <v>0</v>
      </c>
      <c r="AU715" s="324">
        <v>8</v>
      </c>
      <c r="AV715" s="325">
        <v>0</v>
      </c>
      <c r="AW715" s="241">
        <f t="shared" ref="AW715" si="3719">+AY715</f>
        <v>5</v>
      </c>
      <c r="AX715" s="242" t="s">
        <v>1823</v>
      </c>
      <c r="AY715" s="241">
        <f t="shared" ref="AY715" si="3720">+BA715</f>
        <v>5</v>
      </c>
      <c r="AZ715" s="242" t="s">
        <v>1823</v>
      </c>
      <c r="BA715" s="241">
        <f t="shared" ref="BA715" si="3721">+BC715</f>
        <v>5</v>
      </c>
      <c r="BB715" s="242" t="s">
        <v>1823</v>
      </c>
      <c r="BC715" s="241">
        <f t="shared" ref="BC715" si="3722">+BE715</f>
        <v>5</v>
      </c>
      <c r="BD715" s="242" t="s">
        <v>1823</v>
      </c>
      <c r="BE715" s="241">
        <f>+BG715</f>
        <v>5</v>
      </c>
      <c r="BF715" s="242" t="s">
        <v>1823</v>
      </c>
      <c r="BG715" s="324">
        <v>5</v>
      </c>
      <c r="BH715" s="324">
        <v>0</v>
      </c>
      <c r="BI715" s="241">
        <f>+BG715</f>
        <v>5</v>
      </c>
      <c r="BJ715" s="242" t="s">
        <v>1823</v>
      </c>
      <c r="BK715" s="241">
        <f>+BI715</f>
        <v>5</v>
      </c>
      <c r="BL715" s="242" t="s">
        <v>1823</v>
      </c>
      <c r="BM715" s="241">
        <f>+BK715</f>
        <v>5</v>
      </c>
      <c r="BN715" s="242" t="s">
        <v>1823</v>
      </c>
      <c r="BO715" s="387"/>
      <c r="BQ715" s="384"/>
      <c r="BS715" s="384"/>
      <c r="BV715" s="383">
        <v>12</v>
      </c>
      <c r="BW715" s="384"/>
      <c r="BY715" s="384"/>
      <c r="CA715" s="384"/>
      <c r="CB715" s="250" t="s">
        <v>265</v>
      </c>
      <c r="CC715" s="237" t="s">
        <v>790</v>
      </c>
      <c r="CQ715" s="240">
        <f t="shared" si="3708"/>
        <v>15</v>
      </c>
      <c r="CT715" s="437">
        <f t="shared" si="3610"/>
        <v>0</v>
      </c>
      <c r="CU715" s="437">
        <f t="shared" si="3713"/>
        <v>0</v>
      </c>
      <c r="CV715" s="437">
        <f t="shared" si="3696"/>
        <v>0</v>
      </c>
      <c r="CW715" s="437">
        <f t="shared" si="3697"/>
        <v>0</v>
      </c>
      <c r="CX715" s="437">
        <f t="shared" si="3698"/>
        <v>0</v>
      </c>
      <c r="CY715" s="437">
        <f t="shared" si="3699"/>
        <v>0</v>
      </c>
      <c r="CZ715" s="437">
        <f t="shared" si="3700"/>
        <v>0</v>
      </c>
      <c r="DA715" s="437">
        <f t="shared" si="3701"/>
        <v>0</v>
      </c>
      <c r="DB715" s="437">
        <f t="shared" si="3702"/>
        <v>0</v>
      </c>
      <c r="DC715" s="437">
        <f t="shared" si="3599"/>
        <v>0</v>
      </c>
      <c r="DD715" s="437">
        <f t="shared" si="3714"/>
        <v>0</v>
      </c>
      <c r="DE715" s="437">
        <f t="shared" si="3703"/>
        <v>0</v>
      </c>
      <c r="DF715" s="437">
        <f t="shared" si="3600"/>
        <v>15</v>
      </c>
      <c r="DG715" s="496">
        <f t="shared" si="3675"/>
        <v>15</v>
      </c>
      <c r="DH715" s="496">
        <f t="shared" si="3704"/>
        <v>8</v>
      </c>
      <c r="DI715" s="496">
        <f t="shared" si="3705"/>
        <v>8</v>
      </c>
      <c r="DJ715" s="496">
        <f t="shared" si="3706"/>
        <v>8</v>
      </c>
      <c r="DK715" s="437">
        <f t="shared" si="3707"/>
        <v>8</v>
      </c>
      <c r="DL715" s="633"/>
      <c r="DM715" s="633"/>
      <c r="DO715" s="447" t="e">
        <f t="shared" si="3656"/>
        <v>#VALUE!</v>
      </c>
      <c r="DP715" s="447" t="e">
        <f t="shared" si="3657"/>
        <v>#VALUE!</v>
      </c>
      <c r="DQ715" s="447" t="e">
        <f t="shared" si="3658"/>
        <v>#VALUE!</v>
      </c>
      <c r="DR715" s="447" t="e">
        <f t="shared" si="3659"/>
        <v>#VALUE!</v>
      </c>
      <c r="DS715" s="447" t="e">
        <f t="shared" si="3660"/>
        <v>#VALUE!</v>
      </c>
      <c r="DT715" s="447" t="e">
        <f t="shared" si="3661"/>
        <v>#VALUE!</v>
      </c>
      <c r="DU715" s="447" t="e">
        <f t="shared" si="3662"/>
        <v>#VALUE!</v>
      </c>
      <c r="DV715" s="447" t="e">
        <f t="shared" si="3663"/>
        <v>#VALUE!</v>
      </c>
      <c r="DW715" s="447" t="e">
        <f t="shared" si="3664"/>
        <v>#VALUE!</v>
      </c>
      <c r="DX715" s="447" t="e">
        <f t="shared" si="3665"/>
        <v>#VALUE!</v>
      </c>
      <c r="DY715" s="447" t="e">
        <f t="shared" si="3666"/>
        <v>#VALUE!</v>
      </c>
      <c r="DZ715" s="447" t="e">
        <f t="shared" si="3667"/>
        <v>#VALUE!</v>
      </c>
      <c r="EA715" s="447" t="e">
        <f t="shared" si="3668"/>
        <v>#VALUE!</v>
      </c>
      <c r="EB715" s="447" t="e">
        <f t="shared" si="3669"/>
        <v>#VALUE!</v>
      </c>
      <c r="EC715" s="447" t="e">
        <f t="shared" si="3670"/>
        <v>#VALUE!</v>
      </c>
      <c r="ED715" s="447" t="e">
        <f t="shared" si="3671"/>
        <v>#VALUE!</v>
      </c>
      <c r="EE715" s="240" t="e">
        <f t="shared" si="3672"/>
        <v>#VALUE!</v>
      </c>
    </row>
    <row r="716" spans="1:135" ht="16.5">
      <c r="A716" s="216" t="s">
        <v>1227</v>
      </c>
      <c r="B716" s="216" t="s">
        <v>31</v>
      </c>
      <c r="D716" s="216" t="s">
        <v>1120</v>
      </c>
      <c r="E716" s="216" t="s">
        <v>1040</v>
      </c>
      <c r="F716" s="216" t="s">
        <v>1112</v>
      </c>
      <c r="G716" s="411" t="s">
        <v>1683</v>
      </c>
      <c r="H716" s="58">
        <f>+J716</f>
        <v>0</v>
      </c>
      <c r="I716" s="505" t="s">
        <v>1823</v>
      </c>
      <c r="J716" s="173">
        <v>0</v>
      </c>
      <c r="K716" s="835">
        <v>0</v>
      </c>
      <c r="L716" s="173">
        <v>0</v>
      </c>
      <c r="M716" s="835">
        <v>0</v>
      </c>
      <c r="N716" s="58">
        <f>+P716</f>
        <v>0</v>
      </c>
      <c r="O716" s="505" t="s">
        <v>1823</v>
      </c>
      <c r="P716" s="58">
        <f>+R716</f>
        <v>0</v>
      </c>
      <c r="Q716" s="505" t="s">
        <v>1823</v>
      </c>
      <c r="R716" s="173">
        <v>0</v>
      </c>
      <c r="S716" s="835">
        <v>0</v>
      </c>
      <c r="T716" s="58">
        <v>3</v>
      </c>
      <c r="U716" s="101" t="s">
        <v>1823</v>
      </c>
      <c r="V716" s="862">
        <v>3</v>
      </c>
      <c r="W716" s="863">
        <v>0</v>
      </c>
      <c r="X716" s="563">
        <f t="shared" si="3709"/>
        <v>3</v>
      </c>
      <c r="Y716" s="569" t="s">
        <v>1823</v>
      </c>
      <c r="Z716" s="570">
        <f t="shared" si="3710"/>
        <v>3</v>
      </c>
      <c r="AA716" s="569" t="s">
        <v>1823</v>
      </c>
      <c r="AB716" s="3">
        <v>0</v>
      </c>
      <c r="AC716" s="129">
        <v>0</v>
      </c>
      <c r="AD716" s="263">
        <v>0</v>
      </c>
      <c r="AE716" s="264">
        <v>0</v>
      </c>
      <c r="AF716" s="239">
        <v>0</v>
      </c>
      <c r="AG716" s="242" t="s">
        <v>1823</v>
      </c>
      <c r="AH716" s="263">
        <v>0</v>
      </c>
      <c r="AI716" s="264">
        <v>0</v>
      </c>
      <c r="AJ716" s="386"/>
      <c r="AK716" s="241"/>
      <c r="AL716" s="395" t="s">
        <v>1823</v>
      </c>
      <c r="AM716" s="523">
        <v>0</v>
      </c>
      <c r="AN716" s="541">
        <v>0</v>
      </c>
      <c r="AO716" s="239">
        <f t="shared" ref="AO716" si="3723">+AM716</f>
        <v>0</v>
      </c>
      <c r="AP716" s="396" t="s">
        <v>1823</v>
      </c>
      <c r="AQ716" s="239">
        <f t="shared" si="3712"/>
        <v>0</v>
      </c>
      <c r="AR716" s="396" t="s">
        <v>1823</v>
      </c>
      <c r="AS716" s="324">
        <v>0</v>
      </c>
      <c r="AT716" s="325">
        <v>0</v>
      </c>
      <c r="AU716" s="324">
        <v>0</v>
      </c>
      <c r="AV716" s="325">
        <v>0</v>
      </c>
      <c r="AW716" s="398">
        <v>0</v>
      </c>
      <c r="AX716" s="259" t="s">
        <v>1823</v>
      </c>
      <c r="AY716" s="241">
        <v>0</v>
      </c>
      <c r="AZ716" s="242" t="s">
        <v>1823</v>
      </c>
      <c r="BA716" s="241">
        <v>0</v>
      </c>
      <c r="BB716" s="242" t="s">
        <v>1823</v>
      </c>
      <c r="BC716" s="241">
        <v>0</v>
      </c>
      <c r="BD716" s="242" t="s">
        <v>1823</v>
      </c>
      <c r="BE716" s="241">
        <v>0</v>
      </c>
      <c r="BF716" s="242" t="s">
        <v>1823</v>
      </c>
      <c r="BG716" s="337">
        <v>0</v>
      </c>
      <c r="BH716" s="337">
        <v>0</v>
      </c>
      <c r="BI716" s="241">
        <v>0</v>
      </c>
      <c r="BJ716" s="242" t="s">
        <v>1823</v>
      </c>
      <c r="BK716" s="241">
        <v>0</v>
      </c>
      <c r="BL716" s="242" t="s">
        <v>1823</v>
      </c>
      <c r="BM716" s="241">
        <v>0</v>
      </c>
      <c r="BN716" s="242" t="s">
        <v>1823</v>
      </c>
      <c r="BO716" s="387"/>
      <c r="BQ716" s="384"/>
      <c r="BS716" s="384"/>
      <c r="BW716" s="384"/>
      <c r="BY716" s="384"/>
      <c r="CA716" s="384"/>
      <c r="CB716" s="250"/>
      <c r="CQ716" s="240">
        <f t="shared" si="3708"/>
        <v>3</v>
      </c>
      <c r="CT716" s="437">
        <f t="shared" si="3610"/>
        <v>0</v>
      </c>
      <c r="CU716" s="437">
        <f t="shared" si="3713"/>
        <v>0</v>
      </c>
      <c r="CV716" s="437">
        <f t="shared" si="3696"/>
        <v>0</v>
      </c>
      <c r="CW716" s="437">
        <f t="shared" si="3697"/>
        <v>0</v>
      </c>
      <c r="CX716" s="437">
        <f t="shared" si="3698"/>
        <v>0</v>
      </c>
      <c r="CY716" s="437">
        <f t="shared" si="3699"/>
        <v>0</v>
      </c>
      <c r="CZ716" s="437">
        <f t="shared" si="3700"/>
        <v>3</v>
      </c>
      <c r="DA716" s="437">
        <f t="shared" si="3701"/>
        <v>3</v>
      </c>
      <c r="DB716" s="437">
        <f t="shared" si="3702"/>
        <v>3</v>
      </c>
      <c r="DC716" s="437">
        <f t="shared" si="3599"/>
        <v>3</v>
      </c>
      <c r="DD716" s="437">
        <f t="shared" si="3714"/>
        <v>0</v>
      </c>
      <c r="DE716" s="437">
        <f t="shared" si="3703"/>
        <v>0</v>
      </c>
      <c r="DF716" s="437">
        <f t="shared" si="3600"/>
        <v>0</v>
      </c>
      <c r="DG716" s="496">
        <f t="shared" si="3675"/>
        <v>0</v>
      </c>
      <c r="DH716" s="496">
        <f t="shared" si="3704"/>
        <v>0</v>
      </c>
      <c r="DI716" s="496">
        <f t="shared" si="3705"/>
        <v>0</v>
      </c>
      <c r="DJ716" s="496">
        <f t="shared" si="3706"/>
        <v>0</v>
      </c>
      <c r="DK716" s="437">
        <f t="shared" si="3707"/>
        <v>0</v>
      </c>
      <c r="DL716" s="633"/>
      <c r="DM716" s="633"/>
      <c r="DO716" s="447" t="e">
        <f t="shared" si="3656"/>
        <v>#VALUE!</v>
      </c>
      <c r="DP716" s="447" t="e">
        <f t="shared" si="3657"/>
        <v>#VALUE!</v>
      </c>
      <c r="DQ716" s="447" t="e">
        <f t="shared" si="3658"/>
        <v>#VALUE!</v>
      </c>
      <c r="DR716" s="447" t="e">
        <f t="shared" si="3659"/>
        <v>#VALUE!</v>
      </c>
      <c r="DS716" s="447" t="e">
        <f t="shared" si="3660"/>
        <v>#VALUE!</v>
      </c>
      <c r="DT716" s="447" t="e">
        <f t="shared" si="3661"/>
        <v>#VALUE!</v>
      </c>
      <c r="DU716" s="447" t="e">
        <f t="shared" si="3662"/>
        <v>#VALUE!</v>
      </c>
      <c r="DV716" s="447" t="e">
        <f t="shared" si="3663"/>
        <v>#VALUE!</v>
      </c>
      <c r="DW716" s="447" t="e">
        <f t="shared" si="3664"/>
        <v>#VALUE!</v>
      </c>
      <c r="DX716" s="447" t="e">
        <f t="shared" si="3665"/>
        <v>#VALUE!</v>
      </c>
      <c r="DY716" s="447" t="e">
        <f t="shared" si="3666"/>
        <v>#VALUE!</v>
      </c>
      <c r="DZ716" s="447" t="e">
        <f t="shared" si="3667"/>
        <v>#VALUE!</v>
      </c>
      <c r="EA716" s="447" t="e">
        <f t="shared" si="3668"/>
        <v>#VALUE!</v>
      </c>
      <c r="EB716" s="447" t="e">
        <f t="shared" si="3669"/>
        <v>#VALUE!</v>
      </c>
      <c r="EC716" s="447" t="e">
        <f t="shared" si="3670"/>
        <v>#VALUE!</v>
      </c>
      <c r="ED716" s="447" t="e">
        <f t="shared" si="3671"/>
        <v>#VALUE!</v>
      </c>
      <c r="EE716" s="240" t="e">
        <f t="shared" si="3672"/>
        <v>#VALUE!</v>
      </c>
    </row>
    <row r="717" spans="1:135" ht="16.5">
      <c r="A717" s="216" t="s">
        <v>1227</v>
      </c>
      <c r="B717" s="216" t="s">
        <v>31</v>
      </c>
      <c r="D717" s="216" t="s">
        <v>1120</v>
      </c>
      <c r="E717" s="216" t="s">
        <v>1040</v>
      </c>
      <c r="F717" s="216" t="s">
        <v>1112</v>
      </c>
      <c r="G717" s="411" t="s">
        <v>433</v>
      </c>
      <c r="H717" s="58">
        <f>+J717</f>
        <v>3</v>
      </c>
      <c r="I717" s="505" t="s">
        <v>1823</v>
      </c>
      <c r="J717" s="173">
        <v>3</v>
      </c>
      <c r="K717" s="835">
        <v>0</v>
      </c>
      <c r="L717" s="173">
        <v>4</v>
      </c>
      <c r="M717" s="835">
        <v>0</v>
      </c>
      <c r="N717" s="58">
        <f>+L717</f>
        <v>4</v>
      </c>
      <c r="O717" s="505" t="s">
        <v>1823</v>
      </c>
      <c r="P717" s="58">
        <f>+N717</f>
        <v>4</v>
      </c>
      <c r="Q717" s="505" t="s">
        <v>1823</v>
      </c>
      <c r="R717" s="173">
        <v>6</v>
      </c>
      <c r="S717" s="835">
        <v>0</v>
      </c>
      <c r="T717" s="58">
        <f>+R717</f>
        <v>6</v>
      </c>
      <c r="U717" s="101" t="s">
        <v>1823</v>
      </c>
      <c r="V717" s="862">
        <v>7</v>
      </c>
      <c r="W717" s="863">
        <v>0</v>
      </c>
      <c r="X717" s="101">
        <f>+V717</f>
        <v>7</v>
      </c>
      <c r="Y717" s="506" t="s">
        <v>1823</v>
      </c>
      <c r="Z717" s="58">
        <f t="shared" si="3710"/>
        <v>7</v>
      </c>
      <c r="AA717" s="506" t="s">
        <v>1823</v>
      </c>
      <c r="AB717" s="3">
        <v>7</v>
      </c>
      <c r="AC717" s="129">
        <v>0</v>
      </c>
      <c r="AD717" s="263">
        <v>6</v>
      </c>
      <c r="AE717" s="264">
        <v>0</v>
      </c>
      <c r="AF717" s="558">
        <f>+AD717</f>
        <v>6</v>
      </c>
      <c r="AG717" s="559" t="s">
        <v>1823</v>
      </c>
      <c r="AH717" s="263">
        <v>5</v>
      </c>
      <c r="AI717" s="264">
        <v>0</v>
      </c>
      <c r="AJ717" s="386"/>
      <c r="AK717" s="241">
        <f>+AB717</f>
        <v>7</v>
      </c>
      <c r="AL717" s="395" t="s">
        <v>1823</v>
      </c>
      <c r="AM717" s="523">
        <v>4</v>
      </c>
      <c r="AN717" s="541">
        <v>0</v>
      </c>
      <c r="AO717" s="442">
        <f>+AQ717</f>
        <v>8</v>
      </c>
      <c r="AP717" s="640" t="s">
        <v>1823</v>
      </c>
      <c r="AQ717" s="442">
        <f>+AS717</f>
        <v>8</v>
      </c>
      <c r="AR717" s="640" t="s">
        <v>1823</v>
      </c>
      <c r="AS717" s="324">
        <v>8</v>
      </c>
      <c r="AT717" s="325">
        <v>0</v>
      </c>
      <c r="AU717" s="324">
        <v>6</v>
      </c>
      <c r="AV717" s="325">
        <v>0</v>
      </c>
      <c r="AW717" s="241">
        <f t="shared" ref="AW717" si="3724">+AY717</f>
        <v>8</v>
      </c>
      <c r="AX717" s="242" t="s">
        <v>1823</v>
      </c>
      <c r="AY717" s="241">
        <f t="shared" ref="AY717" si="3725">+BA717</f>
        <v>8</v>
      </c>
      <c r="AZ717" s="242" t="s">
        <v>1823</v>
      </c>
      <c r="BA717" s="241">
        <f t="shared" ref="BA717" si="3726">+BC717</f>
        <v>8</v>
      </c>
      <c r="BB717" s="242" t="s">
        <v>1823</v>
      </c>
      <c r="BC717" s="241">
        <f t="shared" ref="BC717" si="3727">+BE717</f>
        <v>8</v>
      </c>
      <c r="BD717" s="242" t="s">
        <v>1823</v>
      </c>
      <c r="BE717" s="241">
        <f>+BG717</f>
        <v>8</v>
      </c>
      <c r="BF717" s="242" t="s">
        <v>1823</v>
      </c>
      <c r="BG717" s="324">
        <v>8</v>
      </c>
      <c r="BH717" s="324">
        <v>0</v>
      </c>
      <c r="BI717" s="241">
        <f>+BG717</f>
        <v>8</v>
      </c>
      <c r="BJ717" s="242" t="s">
        <v>1823</v>
      </c>
      <c r="BK717" s="241">
        <f>+BI717</f>
        <v>8</v>
      </c>
      <c r="BL717" s="242" t="s">
        <v>1823</v>
      </c>
      <c r="BM717" s="241">
        <f>+BK717</f>
        <v>8</v>
      </c>
      <c r="BN717" s="242" t="s">
        <v>1823</v>
      </c>
      <c r="BO717" s="387"/>
      <c r="BQ717" s="384"/>
      <c r="BS717" s="384"/>
      <c r="BV717" s="383">
        <v>6</v>
      </c>
      <c r="BW717" s="384"/>
      <c r="BY717" s="384"/>
      <c r="CA717" s="384"/>
      <c r="CB717" s="250" t="s">
        <v>265</v>
      </c>
      <c r="CC717" s="237" t="s">
        <v>790</v>
      </c>
      <c r="CQ717" s="240">
        <f t="shared" si="3708"/>
        <v>7</v>
      </c>
      <c r="CT717" s="437">
        <f t="shared" si="3610"/>
        <v>3</v>
      </c>
      <c r="CU717" s="437">
        <f t="shared" si="3713"/>
        <v>3</v>
      </c>
      <c r="CV717" s="437">
        <f t="shared" si="3696"/>
        <v>4</v>
      </c>
      <c r="CW717" s="437">
        <f t="shared" si="3697"/>
        <v>4</v>
      </c>
      <c r="CX717" s="437">
        <f t="shared" si="3698"/>
        <v>4</v>
      </c>
      <c r="CY717" s="437">
        <f t="shared" si="3699"/>
        <v>6</v>
      </c>
      <c r="CZ717" s="437">
        <f t="shared" si="3700"/>
        <v>6</v>
      </c>
      <c r="DA717" s="437">
        <f t="shared" si="3701"/>
        <v>7</v>
      </c>
      <c r="DB717" s="437">
        <f t="shared" si="3702"/>
        <v>7</v>
      </c>
      <c r="DC717" s="437">
        <f t="shared" ref="DC717:DC748" si="3728">IF(AA717="nd",+Z717,+Z717+AA717)</f>
        <v>7</v>
      </c>
      <c r="DD717" s="437">
        <f t="shared" si="3714"/>
        <v>7</v>
      </c>
      <c r="DE717" s="437">
        <f t="shared" si="3703"/>
        <v>6</v>
      </c>
      <c r="DF717" s="437">
        <f t="shared" ref="DF717:DF753" si="3729">IF(AG717="nd",+AF717,+AF717+AG717)</f>
        <v>6</v>
      </c>
      <c r="DG717" s="496">
        <f t="shared" si="3675"/>
        <v>5</v>
      </c>
      <c r="DH717" s="496">
        <f t="shared" si="3704"/>
        <v>7</v>
      </c>
      <c r="DI717" s="496">
        <f t="shared" si="3705"/>
        <v>4</v>
      </c>
      <c r="DJ717" s="496">
        <f t="shared" si="3706"/>
        <v>8</v>
      </c>
      <c r="DK717" s="437">
        <f t="shared" si="3707"/>
        <v>8</v>
      </c>
      <c r="DL717" s="633"/>
      <c r="DM717" s="633"/>
      <c r="DO717" s="447" t="e">
        <f t="shared" si="3656"/>
        <v>#VALUE!</v>
      </c>
      <c r="DP717" s="447" t="e">
        <f t="shared" si="3657"/>
        <v>#VALUE!</v>
      </c>
      <c r="DQ717" s="447" t="e">
        <f t="shared" si="3658"/>
        <v>#VALUE!</v>
      </c>
      <c r="DR717" s="447" t="e">
        <f t="shared" si="3659"/>
        <v>#VALUE!</v>
      </c>
      <c r="DS717" s="447" t="e">
        <f t="shared" si="3660"/>
        <v>#VALUE!</v>
      </c>
      <c r="DT717" s="447" t="e">
        <f t="shared" si="3661"/>
        <v>#VALUE!</v>
      </c>
      <c r="DU717" s="447" t="e">
        <f t="shared" si="3662"/>
        <v>#VALUE!</v>
      </c>
      <c r="DV717" s="447" t="e">
        <f t="shared" si="3663"/>
        <v>#VALUE!</v>
      </c>
      <c r="DW717" s="447" t="e">
        <f t="shared" si="3664"/>
        <v>#VALUE!</v>
      </c>
      <c r="DX717" s="447" t="e">
        <f t="shared" si="3665"/>
        <v>#VALUE!</v>
      </c>
      <c r="DY717" s="447" t="e">
        <f t="shared" si="3666"/>
        <v>#VALUE!</v>
      </c>
      <c r="DZ717" s="447" t="e">
        <f t="shared" si="3667"/>
        <v>#VALUE!</v>
      </c>
      <c r="EA717" s="447" t="e">
        <f t="shared" si="3668"/>
        <v>#VALUE!</v>
      </c>
      <c r="EB717" s="447" t="e">
        <f t="shared" si="3669"/>
        <v>#VALUE!</v>
      </c>
      <c r="EC717" s="447" t="e">
        <f t="shared" si="3670"/>
        <v>#VALUE!</v>
      </c>
      <c r="ED717" s="447" t="e">
        <f t="shared" si="3671"/>
        <v>#VALUE!</v>
      </c>
      <c r="EE717" s="240" t="e">
        <f t="shared" si="3672"/>
        <v>#VALUE!</v>
      </c>
    </row>
    <row r="718" spans="1:135" ht="16.5">
      <c r="A718" s="51" t="s">
        <v>1227</v>
      </c>
      <c r="B718" s="216" t="s">
        <v>31</v>
      </c>
      <c r="D718" s="216" t="s">
        <v>1120</v>
      </c>
      <c r="E718" s="216" t="s">
        <v>1042</v>
      </c>
      <c r="F718" s="216" t="s">
        <v>1112</v>
      </c>
      <c r="G718" s="411" t="s">
        <v>1423</v>
      </c>
      <c r="H718" s="58">
        <v>0</v>
      </c>
      <c r="I718" s="505" t="s">
        <v>1823</v>
      </c>
      <c r="J718" s="173">
        <v>0</v>
      </c>
      <c r="K718" s="835">
        <v>0</v>
      </c>
      <c r="L718" s="173">
        <v>0</v>
      </c>
      <c r="M718" s="835">
        <v>0</v>
      </c>
      <c r="N718" s="58">
        <v>0</v>
      </c>
      <c r="O718" s="505" t="s">
        <v>1823</v>
      </c>
      <c r="P718" s="58">
        <f>+N718</f>
        <v>0</v>
      </c>
      <c r="Q718" s="505" t="s">
        <v>1823</v>
      </c>
      <c r="R718" s="173">
        <v>0</v>
      </c>
      <c r="S718" s="835">
        <v>0</v>
      </c>
      <c r="T718" s="58">
        <f>+R718</f>
        <v>0</v>
      </c>
      <c r="U718" s="101" t="s">
        <v>1823</v>
      </c>
      <c r="V718" s="862">
        <v>1</v>
      </c>
      <c r="W718" s="863">
        <v>0</v>
      </c>
      <c r="X718" s="101">
        <v>0</v>
      </c>
      <c r="Y718" s="505">
        <v>0</v>
      </c>
      <c r="Z718" s="58">
        <f t="shared" si="3710"/>
        <v>0</v>
      </c>
      <c r="AA718" s="506" t="s">
        <v>1823</v>
      </c>
      <c r="AB718" s="173">
        <v>0</v>
      </c>
      <c r="AC718" s="835">
        <v>0</v>
      </c>
      <c r="AD718" s="225">
        <v>0</v>
      </c>
      <c r="AE718" s="264">
        <v>0</v>
      </c>
      <c r="AF718" s="241">
        <f>+AD718</f>
        <v>0</v>
      </c>
      <c r="AG718" s="242" t="s">
        <v>1823</v>
      </c>
      <c r="AH718" s="225">
        <v>0</v>
      </c>
      <c r="AI718" s="264">
        <v>0</v>
      </c>
      <c r="AJ718" s="386"/>
      <c r="AK718" s="241"/>
      <c r="AL718" s="395" t="s">
        <v>1823</v>
      </c>
      <c r="AM718" s="523">
        <v>0</v>
      </c>
      <c r="AN718" s="541">
        <v>0</v>
      </c>
      <c r="AO718" s="239">
        <f t="shared" ref="AO718" si="3730">+AM718</f>
        <v>0</v>
      </c>
      <c r="AP718" s="396" t="s">
        <v>1823</v>
      </c>
      <c r="AQ718" s="239">
        <f t="shared" ref="AQ718:AQ722" si="3731">+AO718</f>
        <v>0</v>
      </c>
      <c r="AR718" s="396" t="s">
        <v>1823</v>
      </c>
      <c r="AS718" s="241">
        <f t="shared" ref="AS718" si="3732">+AQ718</f>
        <v>0</v>
      </c>
      <c r="AT718" s="396" t="s">
        <v>1823</v>
      </c>
      <c r="AU718" s="324">
        <v>0</v>
      </c>
      <c r="AV718" s="325">
        <v>0</v>
      </c>
      <c r="AW718" s="398">
        <v>0</v>
      </c>
      <c r="AX718" s="259" t="s">
        <v>1823</v>
      </c>
      <c r="AY718" s="241">
        <v>0</v>
      </c>
      <c r="AZ718" s="242" t="s">
        <v>1823</v>
      </c>
      <c r="BA718" s="241">
        <v>0</v>
      </c>
      <c r="BB718" s="242" t="s">
        <v>1823</v>
      </c>
      <c r="BC718" s="241">
        <v>0</v>
      </c>
      <c r="BD718" s="242" t="s">
        <v>1823</v>
      </c>
      <c r="BE718" s="241">
        <v>0</v>
      </c>
      <c r="BF718" s="242" t="s">
        <v>1823</v>
      </c>
      <c r="BG718" s="337">
        <v>0</v>
      </c>
      <c r="BH718" s="337">
        <v>0</v>
      </c>
      <c r="BI718" s="241">
        <v>0</v>
      </c>
      <c r="BJ718" s="242" t="s">
        <v>1823</v>
      </c>
      <c r="BK718" s="241">
        <v>0</v>
      </c>
      <c r="BL718" s="242" t="s">
        <v>1823</v>
      </c>
      <c r="BM718" s="241">
        <v>0</v>
      </c>
      <c r="BN718" s="242" t="s">
        <v>1823</v>
      </c>
      <c r="BO718" s="387"/>
      <c r="BQ718" s="384"/>
      <c r="BS718" s="384"/>
      <c r="BW718" s="384"/>
      <c r="BY718" s="384"/>
      <c r="CA718" s="384"/>
      <c r="CB718" s="236" t="s">
        <v>1119</v>
      </c>
      <c r="CT718" s="437">
        <f t="shared" si="3610"/>
        <v>0</v>
      </c>
      <c r="CU718" s="437">
        <f t="shared" si="3713"/>
        <v>0</v>
      </c>
      <c r="CV718" s="437">
        <f t="shared" si="3696"/>
        <v>0</v>
      </c>
      <c r="CW718" s="437">
        <f t="shared" si="3697"/>
        <v>0</v>
      </c>
      <c r="CX718" s="437">
        <f t="shared" si="3698"/>
        <v>0</v>
      </c>
      <c r="CY718" s="437">
        <f t="shared" si="3699"/>
        <v>0</v>
      </c>
      <c r="CZ718" s="437">
        <f t="shared" si="3700"/>
        <v>0</v>
      </c>
      <c r="DA718" s="437">
        <f t="shared" si="3701"/>
        <v>1</v>
      </c>
      <c r="DB718" s="437">
        <f t="shared" si="3702"/>
        <v>0</v>
      </c>
      <c r="DC718" s="437">
        <f t="shared" si="3728"/>
        <v>0</v>
      </c>
      <c r="DD718" s="437">
        <f t="shared" si="3714"/>
        <v>0</v>
      </c>
      <c r="DE718" s="437">
        <f t="shared" si="3703"/>
        <v>0</v>
      </c>
      <c r="DF718" s="437">
        <f t="shared" si="3729"/>
        <v>0</v>
      </c>
      <c r="DG718" s="496">
        <f t="shared" si="3675"/>
        <v>0</v>
      </c>
      <c r="DH718" s="496">
        <f t="shared" si="3704"/>
        <v>0</v>
      </c>
      <c r="DI718" s="496">
        <f t="shared" si="3705"/>
        <v>0</v>
      </c>
      <c r="DJ718" s="496">
        <f t="shared" si="3706"/>
        <v>0</v>
      </c>
      <c r="DK718" s="437">
        <f t="shared" si="3707"/>
        <v>0</v>
      </c>
      <c r="DL718" s="633"/>
      <c r="DM718" s="633"/>
      <c r="DO718" s="447" t="e">
        <f t="shared" si="3656"/>
        <v>#VALUE!</v>
      </c>
      <c r="DP718" s="447" t="e">
        <f t="shared" si="3657"/>
        <v>#VALUE!</v>
      </c>
      <c r="DQ718" s="447" t="e">
        <f t="shared" si="3658"/>
        <v>#VALUE!</v>
      </c>
      <c r="DR718" s="447" t="e">
        <f t="shared" si="3659"/>
        <v>#VALUE!</v>
      </c>
      <c r="DS718" s="447" t="e">
        <f t="shared" si="3660"/>
        <v>#VALUE!</v>
      </c>
      <c r="DT718" s="447" t="e">
        <f t="shared" si="3661"/>
        <v>#VALUE!</v>
      </c>
      <c r="DU718" s="447" t="e">
        <f t="shared" si="3662"/>
        <v>#VALUE!</v>
      </c>
      <c r="DV718" s="447" t="e">
        <f t="shared" si="3663"/>
        <v>#VALUE!</v>
      </c>
      <c r="DW718" s="447" t="e">
        <f t="shared" si="3664"/>
        <v>#VALUE!</v>
      </c>
      <c r="DX718" s="447" t="e">
        <f t="shared" si="3665"/>
        <v>#VALUE!</v>
      </c>
      <c r="DY718" s="447" t="e">
        <f t="shared" si="3666"/>
        <v>#VALUE!</v>
      </c>
      <c r="DZ718" s="447" t="e">
        <f t="shared" si="3667"/>
        <v>#VALUE!</v>
      </c>
      <c r="EA718" s="447" t="e">
        <f t="shared" si="3668"/>
        <v>#VALUE!</v>
      </c>
      <c r="EB718" s="447" t="e">
        <f t="shared" si="3669"/>
        <v>#VALUE!</v>
      </c>
      <c r="EC718" s="447" t="e">
        <f t="shared" si="3670"/>
        <v>#VALUE!</v>
      </c>
      <c r="ED718" s="447" t="e">
        <f t="shared" si="3671"/>
        <v>#VALUE!</v>
      </c>
      <c r="EE718" s="240" t="e">
        <f t="shared" si="3672"/>
        <v>#VALUE!</v>
      </c>
    </row>
    <row r="719" spans="1:135" ht="16.5">
      <c r="A719" s="51" t="s">
        <v>1227</v>
      </c>
      <c r="B719" s="216" t="s">
        <v>31</v>
      </c>
      <c r="D719" s="216" t="s">
        <v>1120</v>
      </c>
      <c r="E719" s="216" t="s">
        <v>1042</v>
      </c>
      <c r="F719" s="216" t="s">
        <v>1112</v>
      </c>
      <c r="G719" s="411" t="s">
        <v>1424</v>
      </c>
      <c r="H719" s="58">
        <v>0</v>
      </c>
      <c r="I719" s="505" t="s">
        <v>1823</v>
      </c>
      <c r="J719" s="173">
        <v>0</v>
      </c>
      <c r="K719" s="835">
        <v>0</v>
      </c>
      <c r="L719" s="173">
        <v>0</v>
      </c>
      <c r="M719" s="835">
        <v>0</v>
      </c>
      <c r="N719" s="58">
        <v>0</v>
      </c>
      <c r="O719" s="505" t="s">
        <v>1823</v>
      </c>
      <c r="P719" s="58">
        <f>+N719</f>
        <v>0</v>
      </c>
      <c r="Q719" s="505" t="s">
        <v>1823</v>
      </c>
      <c r="R719" s="173">
        <v>0</v>
      </c>
      <c r="S719" s="835">
        <v>0</v>
      </c>
      <c r="T719" s="58">
        <f>+R719</f>
        <v>0</v>
      </c>
      <c r="U719" s="101" t="s">
        <v>1823</v>
      </c>
      <c r="V719" s="862">
        <v>0</v>
      </c>
      <c r="W719" s="863">
        <v>0</v>
      </c>
      <c r="X719" s="101">
        <v>0</v>
      </c>
      <c r="Y719" s="505">
        <v>0</v>
      </c>
      <c r="Z719" s="58">
        <f t="shared" si="3710"/>
        <v>0</v>
      </c>
      <c r="AA719" s="506" t="s">
        <v>1823</v>
      </c>
      <c r="AB719" s="173">
        <v>0</v>
      </c>
      <c r="AC719" s="835">
        <v>0</v>
      </c>
      <c r="AD719" s="225">
        <v>0</v>
      </c>
      <c r="AE719" s="264">
        <v>0</v>
      </c>
      <c r="AF719" s="241">
        <f>+AD719</f>
        <v>0</v>
      </c>
      <c r="AG719" s="242" t="s">
        <v>1823</v>
      </c>
      <c r="AH719" s="225">
        <v>0</v>
      </c>
      <c r="AI719" s="264">
        <v>0</v>
      </c>
      <c r="AJ719" s="386"/>
      <c r="AK719" s="241">
        <f>+AM719</f>
        <v>1</v>
      </c>
      <c r="AL719" s="395" t="s">
        <v>1823</v>
      </c>
      <c r="AM719" s="523">
        <v>1</v>
      </c>
      <c r="AN719" s="541">
        <v>0</v>
      </c>
      <c r="AO719" s="558">
        <v>1</v>
      </c>
      <c r="AP719" s="566" t="s">
        <v>1823</v>
      </c>
      <c r="AQ719" s="558">
        <v>1</v>
      </c>
      <c r="AR719" s="566" t="s">
        <v>1823</v>
      </c>
      <c r="AS719" s="324">
        <v>0</v>
      </c>
      <c r="AT719" s="325">
        <v>0</v>
      </c>
      <c r="AU719" s="324">
        <v>0</v>
      </c>
      <c r="AV719" s="325">
        <v>0</v>
      </c>
      <c r="AW719" s="398">
        <v>0</v>
      </c>
      <c r="AX719" s="259" t="s">
        <v>1823</v>
      </c>
      <c r="AY719" s="241">
        <v>0</v>
      </c>
      <c r="AZ719" s="242" t="s">
        <v>1823</v>
      </c>
      <c r="BA719" s="241">
        <v>0</v>
      </c>
      <c r="BB719" s="242" t="s">
        <v>1823</v>
      </c>
      <c r="BC719" s="241">
        <v>0</v>
      </c>
      <c r="BD719" s="242" t="s">
        <v>1823</v>
      </c>
      <c r="BE719" s="241">
        <v>0</v>
      </c>
      <c r="BF719" s="242" t="s">
        <v>1823</v>
      </c>
      <c r="BG719" s="337">
        <v>0</v>
      </c>
      <c r="BH719" s="337">
        <v>0</v>
      </c>
      <c r="BI719" s="241">
        <v>0</v>
      </c>
      <c r="BJ719" s="242" t="s">
        <v>1823</v>
      </c>
      <c r="BK719" s="241">
        <v>0</v>
      </c>
      <c r="BL719" s="242" t="s">
        <v>1823</v>
      </c>
      <c r="BM719" s="241">
        <v>0</v>
      </c>
      <c r="BN719" s="242" t="s">
        <v>1823</v>
      </c>
      <c r="BO719" s="387"/>
      <c r="BQ719" s="384"/>
      <c r="BS719" s="384"/>
      <c r="BW719" s="384"/>
      <c r="BY719" s="384"/>
      <c r="CA719" s="384"/>
      <c r="CB719" s="250"/>
      <c r="CT719" s="437">
        <f t="shared" si="3610"/>
        <v>0</v>
      </c>
      <c r="CU719" s="437">
        <f t="shared" si="3713"/>
        <v>0</v>
      </c>
      <c r="CV719" s="437">
        <f t="shared" si="3696"/>
        <v>0</v>
      </c>
      <c r="CW719" s="437">
        <f t="shared" si="3697"/>
        <v>0</v>
      </c>
      <c r="CX719" s="437">
        <f t="shared" si="3698"/>
        <v>0</v>
      </c>
      <c r="CY719" s="437">
        <f t="shared" si="3699"/>
        <v>0</v>
      </c>
      <c r="CZ719" s="437">
        <f t="shared" si="3700"/>
        <v>0</v>
      </c>
      <c r="DA719" s="437">
        <f t="shared" si="3701"/>
        <v>0</v>
      </c>
      <c r="DB719" s="437">
        <f t="shared" si="3702"/>
        <v>0</v>
      </c>
      <c r="DC719" s="437">
        <f t="shared" si="3728"/>
        <v>0</v>
      </c>
      <c r="DD719" s="437">
        <f t="shared" si="3714"/>
        <v>0</v>
      </c>
      <c r="DE719" s="437">
        <f t="shared" si="3703"/>
        <v>0</v>
      </c>
      <c r="DF719" s="437">
        <f t="shared" si="3729"/>
        <v>0</v>
      </c>
      <c r="DG719" s="496">
        <f t="shared" si="3675"/>
        <v>0</v>
      </c>
      <c r="DH719" s="496">
        <f t="shared" si="3704"/>
        <v>1</v>
      </c>
      <c r="DI719" s="496">
        <f t="shared" si="3705"/>
        <v>1</v>
      </c>
      <c r="DJ719" s="496">
        <f t="shared" si="3706"/>
        <v>1</v>
      </c>
      <c r="DK719" s="437">
        <f t="shared" si="3707"/>
        <v>1</v>
      </c>
      <c r="DL719" s="633"/>
      <c r="DM719" s="633"/>
      <c r="DO719" s="447" t="e">
        <f t="shared" si="3656"/>
        <v>#VALUE!</v>
      </c>
      <c r="DP719" s="447" t="e">
        <f t="shared" si="3657"/>
        <v>#VALUE!</v>
      </c>
      <c r="DQ719" s="447" t="e">
        <f t="shared" si="3658"/>
        <v>#VALUE!</v>
      </c>
      <c r="DR719" s="447" t="e">
        <f t="shared" si="3659"/>
        <v>#VALUE!</v>
      </c>
      <c r="DS719" s="447" t="e">
        <f t="shared" si="3660"/>
        <v>#VALUE!</v>
      </c>
      <c r="DT719" s="447" t="e">
        <f t="shared" si="3661"/>
        <v>#VALUE!</v>
      </c>
      <c r="DU719" s="447" t="e">
        <f t="shared" si="3662"/>
        <v>#VALUE!</v>
      </c>
      <c r="DV719" s="447" t="e">
        <f t="shared" si="3663"/>
        <v>#VALUE!</v>
      </c>
      <c r="DW719" s="447" t="e">
        <f t="shared" si="3664"/>
        <v>#VALUE!</v>
      </c>
      <c r="DX719" s="447" t="e">
        <f t="shared" si="3665"/>
        <v>#VALUE!</v>
      </c>
      <c r="DY719" s="447" t="e">
        <f t="shared" si="3666"/>
        <v>#VALUE!</v>
      </c>
      <c r="DZ719" s="447" t="e">
        <f t="shared" si="3667"/>
        <v>#VALUE!</v>
      </c>
      <c r="EA719" s="447" t="e">
        <f t="shared" si="3668"/>
        <v>#VALUE!</v>
      </c>
      <c r="EB719" s="447" t="e">
        <f t="shared" si="3669"/>
        <v>#VALUE!</v>
      </c>
      <c r="EC719" s="447" t="e">
        <f t="shared" si="3670"/>
        <v>#VALUE!</v>
      </c>
      <c r="ED719" s="447" t="e">
        <f t="shared" si="3671"/>
        <v>#VALUE!</v>
      </c>
      <c r="EE719" s="240" t="e">
        <f t="shared" si="3672"/>
        <v>#VALUE!</v>
      </c>
    </row>
    <row r="720" spans="1:135" ht="16.5">
      <c r="A720" s="51" t="s">
        <v>1227</v>
      </c>
      <c r="B720" s="216" t="s">
        <v>31</v>
      </c>
      <c r="D720" s="216" t="s">
        <v>1120</v>
      </c>
      <c r="E720" s="216" t="s">
        <v>1042</v>
      </c>
      <c r="F720" s="216" t="s">
        <v>1112</v>
      </c>
      <c r="G720" s="411" t="s">
        <v>1425</v>
      </c>
      <c r="H720" s="58">
        <v>0</v>
      </c>
      <c r="I720" s="505" t="s">
        <v>1823</v>
      </c>
      <c r="J720" s="173">
        <v>0</v>
      </c>
      <c r="K720" s="835">
        <v>0</v>
      </c>
      <c r="L720" s="173">
        <v>0</v>
      </c>
      <c r="M720" s="835">
        <v>0</v>
      </c>
      <c r="N720" s="58">
        <v>0</v>
      </c>
      <c r="O720" s="505" t="s">
        <v>1823</v>
      </c>
      <c r="P720" s="58">
        <f>+N720</f>
        <v>0</v>
      </c>
      <c r="Q720" s="505" t="s">
        <v>1823</v>
      </c>
      <c r="R720" s="173">
        <v>0</v>
      </c>
      <c r="S720" s="835">
        <v>0</v>
      </c>
      <c r="T720" s="58">
        <f>+R720</f>
        <v>0</v>
      </c>
      <c r="U720" s="101" t="s">
        <v>1823</v>
      </c>
      <c r="V720" s="862">
        <v>0</v>
      </c>
      <c r="W720" s="863">
        <v>0</v>
      </c>
      <c r="X720" s="101">
        <v>0</v>
      </c>
      <c r="Y720" s="505">
        <v>0</v>
      </c>
      <c r="Z720" s="58">
        <f t="shared" si="3710"/>
        <v>0</v>
      </c>
      <c r="AA720" s="506" t="s">
        <v>1823</v>
      </c>
      <c r="AB720" s="173">
        <v>0</v>
      </c>
      <c r="AC720" s="835">
        <v>0</v>
      </c>
      <c r="AD720" s="225">
        <v>0</v>
      </c>
      <c r="AE720" s="264">
        <v>0</v>
      </c>
      <c r="AF720" s="241">
        <f>+AD720</f>
        <v>0</v>
      </c>
      <c r="AG720" s="242" t="s">
        <v>1823</v>
      </c>
      <c r="AH720" s="225">
        <v>0</v>
      </c>
      <c r="AI720" s="264">
        <v>0</v>
      </c>
      <c r="AJ720" s="386"/>
      <c r="AK720" s="241">
        <f>+AM720</f>
        <v>1</v>
      </c>
      <c r="AL720" s="395" t="s">
        <v>1823</v>
      </c>
      <c r="AM720" s="523">
        <v>1</v>
      </c>
      <c r="AN720" s="541">
        <v>0</v>
      </c>
      <c r="AO720" s="558">
        <v>1</v>
      </c>
      <c r="AP720" s="566" t="s">
        <v>1823</v>
      </c>
      <c r="AQ720" s="558">
        <v>1</v>
      </c>
      <c r="AR720" s="566" t="s">
        <v>1823</v>
      </c>
      <c r="AS720" s="324">
        <v>0</v>
      </c>
      <c r="AT720" s="325">
        <v>0</v>
      </c>
      <c r="AU720" s="324">
        <v>0</v>
      </c>
      <c r="AV720" s="325">
        <v>0</v>
      </c>
      <c r="AW720" s="398">
        <v>0</v>
      </c>
      <c r="AX720" s="259" t="s">
        <v>1823</v>
      </c>
      <c r="AY720" s="241">
        <v>0</v>
      </c>
      <c r="AZ720" s="242" t="s">
        <v>1823</v>
      </c>
      <c r="BA720" s="241">
        <v>0</v>
      </c>
      <c r="BB720" s="242" t="s">
        <v>1823</v>
      </c>
      <c r="BC720" s="241">
        <v>0</v>
      </c>
      <c r="BD720" s="242" t="s">
        <v>1823</v>
      </c>
      <c r="BE720" s="241">
        <v>0</v>
      </c>
      <c r="BF720" s="242" t="s">
        <v>1823</v>
      </c>
      <c r="BG720" s="337">
        <v>0</v>
      </c>
      <c r="BH720" s="337">
        <v>0</v>
      </c>
      <c r="BI720" s="241">
        <v>0</v>
      </c>
      <c r="BJ720" s="242" t="s">
        <v>1823</v>
      </c>
      <c r="BK720" s="241">
        <v>0</v>
      </c>
      <c r="BL720" s="242" t="s">
        <v>1823</v>
      </c>
      <c r="BM720" s="241">
        <v>0</v>
      </c>
      <c r="BN720" s="242" t="s">
        <v>1823</v>
      </c>
      <c r="BO720" s="387"/>
      <c r="BQ720" s="384"/>
      <c r="BS720" s="384"/>
      <c r="BW720" s="384"/>
      <c r="BY720" s="384"/>
      <c r="CA720" s="384"/>
      <c r="CB720" s="250"/>
      <c r="CT720" s="437">
        <f t="shared" si="3610"/>
        <v>0</v>
      </c>
      <c r="CU720" s="437">
        <f t="shared" si="3713"/>
        <v>0</v>
      </c>
      <c r="CV720" s="437">
        <f t="shared" si="3696"/>
        <v>0</v>
      </c>
      <c r="CW720" s="437">
        <f t="shared" si="3697"/>
        <v>0</v>
      </c>
      <c r="CX720" s="437">
        <f t="shared" si="3698"/>
        <v>0</v>
      </c>
      <c r="CY720" s="437">
        <f t="shared" si="3699"/>
        <v>0</v>
      </c>
      <c r="CZ720" s="437">
        <f t="shared" si="3700"/>
        <v>0</v>
      </c>
      <c r="DA720" s="437">
        <f t="shared" si="3701"/>
        <v>0</v>
      </c>
      <c r="DB720" s="437">
        <f t="shared" si="3702"/>
        <v>0</v>
      </c>
      <c r="DC720" s="437">
        <f t="shared" si="3728"/>
        <v>0</v>
      </c>
      <c r="DD720" s="437">
        <f t="shared" si="3714"/>
        <v>0</v>
      </c>
      <c r="DE720" s="437">
        <f t="shared" si="3703"/>
        <v>0</v>
      </c>
      <c r="DF720" s="437">
        <f t="shared" si="3729"/>
        <v>0</v>
      </c>
      <c r="DG720" s="496">
        <f t="shared" si="3675"/>
        <v>0</v>
      </c>
      <c r="DH720" s="496">
        <f t="shared" si="3704"/>
        <v>1</v>
      </c>
      <c r="DI720" s="496">
        <f t="shared" si="3705"/>
        <v>1</v>
      </c>
      <c r="DJ720" s="496">
        <f t="shared" si="3706"/>
        <v>1</v>
      </c>
      <c r="DK720" s="437">
        <f t="shared" si="3707"/>
        <v>1</v>
      </c>
      <c r="DL720" s="633"/>
      <c r="DM720" s="633"/>
      <c r="DO720" s="447" t="e">
        <f t="shared" si="3656"/>
        <v>#VALUE!</v>
      </c>
      <c r="DP720" s="447" t="e">
        <f t="shared" si="3657"/>
        <v>#VALUE!</v>
      </c>
      <c r="DQ720" s="447" t="e">
        <f t="shared" si="3658"/>
        <v>#VALUE!</v>
      </c>
      <c r="DR720" s="447" t="e">
        <f t="shared" si="3659"/>
        <v>#VALUE!</v>
      </c>
      <c r="DS720" s="447" t="e">
        <f t="shared" si="3660"/>
        <v>#VALUE!</v>
      </c>
      <c r="DT720" s="447" t="e">
        <f t="shared" si="3661"/>
        <v>#VALUE!</v>
      </c>
      <c r="DU720" s="447" t="e">
        <f t="shared" si="3662"/>
        <v>#VALUE!</v>
      </c>
      <c r="DV720" s="447" t="e">
        <f t="shared" si="3663"/>
        <v>#VALUE!</v>
      </c>
      <c r="DW720" s="447" t="e">
        <f t="shared" si="3664"/>
        <v>#VALUE!</v>
      </c>
      <c r="DX720" s="447" t="e">
        <f t="shared" si="3665"/>
        <v>#VALUE!</v>
      </c>
      <c r="DY720" s="447" t="e">
        <f t="shared" si="3666"/>
        <v>#VALUE!</v>
      </c>
      <c r="DZ720" s="447" t="e">
        <f t="shared" si="3667"/>
        <v>#VALUE!</v>
      </c>
      <c r="EA720" s="447" t="e">
        <f t="shared" si="3668"/>
        <v>#VALUE!</v>
      </c>
      <c r="EB720" s="447" t="e">
        <f t="shared" si="3669"/>
        <v>#VALUE!</v>
      </c>
      <c r="EC720" s="447" t="e">
        <f t="shared" si="3670"/>
        <v>#VALUE!</v>
      </c>
      <c r="ED720" s="447" t="e">
        <f t="shared" si="3671"/>
        <v>#VALUE!</v>
      </c>
      <c r="EE720" s="240" t="e">
        <f t="shared" si="3672"/>
        <v>#VALUE!</v>
      </c>
    </row>
    <row r="721" spans="1:135" ht="16.5">
      <c r="A721" s="216" t="s">
        <v>1227</v>
      </c>
      <c r="B721" s="216" t="s">
        <v>31</v>
      </c>
      <c r="D721" s="216" t="s">
        <v>1120</v>
      </c>
      <c r="E721" s="216" t="s">
        <v>1094</v>
      </c>
      <c r="F721" s="51" t="s">
        <v>1112</v>
      </c>
      <c r="G721" s="411" t="s">
        <v>1684</v>
      </c>
      <c r="H721" s="58">
        <v>0</v>
      </c>
      <c r="I721" s="505" t="s">
        <v>1823</v>
      </c>
      <c r="J721" s="173">
        <v>0</v>
      </c>
      <c r="K721" s="835">
        <v>0</v>
      </c>
      <c r="L721" s="173">
        <v>0</v>
      </c>
      <c r="M721" s="835">
        <v>0</v>
      </c>
      <c r="N721" s="58">
        <v>0</v>
      </c>
      <c r="O721" s="505" t="s">
        <v>1823</v>
      </c>
      <c r="P721" s="58">
        <v>0</v>
      </c>
      <c r="Q721" s="505" t="s">
        <v>1823</v>
      </c>
      <c r="R721" s="173">
        <v>0</v>
      </c>
      <c r="S721" s="835">
        <v>0</v>
      </c>
      <c r="T721" s="58">
        <v>0</v>
      </c>
      <c r="U721" s="101" t="s">
        <v>1823</v>
      </c>
      <c r="V721" s="862">
        <v>0</v>
      </c>
      <c r="W721" s="863">
        <v>0</v>
      </c>
      <c r="X721" s="101">
        <v>0</v>
      </c>
      <c r="Y721" s="506" t="s">
        <v>1823</v>
      </c>
      <c r="Z721" s="58">
        <v>0</v>
      </c>
      <c r="AA721" s="506" t="s">
        <v>1823</v>
      </c>
      <c r="AB721" s="173">
        <v>0</v>
      </c>
      <c r="AC721" s="835">
        <v>0</v>
      </c>
      <c r="AD721" s="225">
        <v>0</v>
      </c>
      <c r="AE721" s="264">
        <v>0</v>
      </c>
      <c r="AF721" s="239">
        <v>0</v>
      </c>
      <c r="AG721" s="259" t="s">
        <v>1823</v>
      </c>
      <c r="AH721" s="225">
        <v>0</v>
      </c>
      <c r="AI721" s="264">
        <v>0</v>
      </c>
      <c r="AJ721" s="386"/>
      <c r="AK721" s="270"/>
      <c r="AL721" s="395" t="s">
        <v>1823</v>
      </c>
      <c r="AM721" s="523">
        <v>1</v>
      </c>
      <c r="AN721" s="541">
        <v>0</v>
      </c>
      <c r="AO721" s="270"/>
      <c r="AP721" s="395" t="s">
        <v>1823</v>
      </c>
      <c r="AQ721" s="270"/>
      <c r="AR721" s="395" t="s">
        <v>1823</v>
      </c>
      <c r="AS721" s="324">
        <v>0</v>
      </c>
      <c r="AT721" s="325">
        <v>0</v>
      </c>
      <c r="AU721" s="324">
        <v>0</v>
      </c>
      <c r="AV721" s="325">
        <v>0</v>
      </c>
      <c r="AW721" s="398">
        <v>0</v>
      </c>
      <c r="AX721" s="259" t="s">
        <v>1823</v>
      </c>
      <c r="AY721" s="241">
        <v>0</v>
      </c>
      <c r="AZ721" s="242" t="s">
        <v>1823</v>
      </c>
      <c r="BA721" s="241">
        <v>0</v>
      </c>
      <c r="BB721" s="242" t="s">
        <v>1823</v>
      </c>
      <c r="BC721" s="241">
        <v>0</v>
      </c>
      <c r="BD721" s="242" t="s">
        <v>1823</v>
      </c>
      <c r="BE721" s="241">
        <v>0</v>
      </c>
      <c r="BF721" s="242" t="s">
        <v>1823</v>
      </c>
      <c r="BG721" s="241">
        <v>0</v>
      </c>
      <c r="BH721" s="242" t="s">
        <v>1823</v>
      </c>
      <c r="BI721" s="241">
        <v>0</v>
      </c>
      <c r="BJ721" s="242" t="s">
        <v>1823</v>
      </c>
      <c r="BK721" s="241">
        <v>0</v>
      </c>
      <c r="BL721" s="242" t="s">
        <v>1823</v>
      </c>
      <c r="BM721" s="241">
        <v>0</v>
      </c>
      <c r="BN721" s="242" t="s">
        <v>1823</v>
      </c>
      <c r="BO721" s="387"/>
      <c r="BQ721" s="384"/>
      <c r="BS721" s="384"/>
      <c r="BW721" s="384"/>
      <c r="BY721" s="384"/>
      <c r="CA721" s="384"/>
      <c r="CB721" s="236" t="s">
        <v>410</v>
      </c>
      <c r="CQ721" s="240">
        <f>MAX(H721:AI721)</f>
        <v>0</v>
      </c>
      <c r="CT721" s="437">
        <f t="shared" si="3610"/>
        <v>0</v>
      </c>
      <c r="CU721" s="437">
        <f t="shared" si="3713"/>
        <v>0</v>
      </c>
      <c r="CV721" s="437">
        <f t="shared" si="3696"/>
        <v>0</v>
      </c>
      <c r="CW721" s="437">
        <f t="shared" si="3697"/>
        <v>0</v>
      </c>
      <c r="CX721" s="437">
        <f t="shared" si="3698"/>
        <v>0</v>
      </c>
      <c r="CY721" s="437">
        <f t="shared" si="3699"/>
        <v>0</v>
      </c>
      <c r="CZ721" s="437">
        <f t="shared" si="3700"/>
        <v>0</v>
      </c>
      <c r="DA721" s="437">
        <f t="shared" si="3701"/>
        <v>0</v>
      </c>
      <c r="DB721" s="437">
        <f t="shared" si="3702"/>
        <v>0</v>
      </c>
      <c r="DC721" s="437">
        <f t="shared" si="3728"/>
        <v>0</v>
      </c>
      <c r="DD721" s="437">
        <f t="shared" si="3714"/>
        <v>0</v>
      </c>
      <c r="DE721" s="437">
        <f t="shared" si="3703"/>
        <v>0</v>
      </c>
      <c r="DF721" s="437">
        <f t="shared" si="3729"/>
        <v>0</v>
      </c>
      <c r="DG721" s="496">
        <f t="shared" si="3675"/>
        <v>0</v>
      </c>
      <c r="DH721" s="496">
        <f t="shared" si="3704"/>
        <v>0</v>
      </c>
      <c r="DI721" s="496">
        <f t="shared" si="3705"/>
        <v>1</v>
      </c>
      <c r="DJ721" s="496">
        <f t="shared" si="3706"/>
        <v>0</v>
      </c>
      <c r="DK721" s="437">
        <f t="shared" si="3707"/>
        <v>0</v>
      </c>
      <c r="DL721" s="633"/>
      <c r="DM721" s="633"/>
      <c r="DO721" s="447" t="e">
        <f t="shared" si="3656"/>
        <v>#VALUE!</v>
      </c>
      <c r="DP721" s="447" t="e">
        <f t="shared" si="3657"/>
        <v>#VALUE!</v>
      </c>
      <c r="DQ721" s="447" t="e">
        <f t="shared" si="3658"/>
        <v>#VALUE!</v>
      </c>
      <c r="DR721" s="447" t="e">
        <f t="shared" si="3659"/>
        <v>#VALUE!</v>
      </c>
      <c r="DS721" s="447" t="e">
        <f t="shared" si="3660"/>
        <v>#VALUE!</v>
      </c>
      <c r="DT721" s="447" t="e">
        <f t="shared" si="3661"/>
        <v>#VALUE!</v>
      </c>
      <c r="DU721" s="447" t="e">
        <f t="shared" si="3662"/>
        <v>#VALUE!</v>
      </c>
      <c r="DV721" s="447" t="e">
        <f t="shared" si="3663"/>
        <v>#VALUE!</v>
      </c>
      <c r="DW721" s="447" t="e">
        <f t="shared" si="3664"/>
        <v>#VALUE!</v>
      </c>
      <c r="DX721" s="447" t="e">
        <f t="shared" si="3665"/>
        <v>#VALUE!</v>
      </c>
      <c r="DY721" s="447" t="e">
        <f t="shared" si="3666"/>
        <v>#VALUE!</v>
      </c>
      <c r="DZ721" s="447" t="e">
        <f t="shared" si="3667"/>
        <v>#VALUE!</v>
      </c>
      <c r="EA721" s="447" t="e">
        <f t="shared" si="3668"/>
        <v>#VALUE!</v>
      </c>
      <c r="EB721" s="447" t="e">
        <f t="shared" si="3669"/>
        <v>#VALUE!</v>
      </c>
      <c r="EC721" s="447" t="e">
        <f t="shared" si="3670"/>
        <v>#VALUE!</v>
      </c>
      <c r="ED721" s="447" t="e">
        <f t="shared" si="3671"/>
        <v>#VALUE!</v>
      </c>
      <c r="EE721" s="240" t="e">
        <f t="shared" si="3672"/>
        <v>#VALUE!</v>
      </c>
    </row>
    <row r="722" spans="1:135" ht="16.5">
      <c r="A722" s="216" t="s">
        <v>1232</v>
      </c>
      <c r="B722" s="216" t="s">
        <v>31</v>
      </c>
      <c r="D722" s="216" t="s">
        <v>1120</v>
      </c>
      <c r="E722" s="216" t="s">
        <v>1094</v>
      </c>
      <c r="F722" s="216" t="s">
        <v>1112</v>
      </c>
      <c r="G722" s="411" t="s">
        <v>1579</v>
      </c>
      <c r="H722" s="58">
        <v>0</v>
      </c>
      <c r="I722" s="505" t="s">
        <v>1823</v>
      </c>
      <c r="J722" s="173">
        <v>0</v>
      </c>
      <c r="K722" s="835">
        <v>0</v>
      </c>
      <c r="L722" s="173">
        <v>0</v>
      </c>
      <c r="M722" s="835">
        <v>0</v>
      </c>
      <c r="N722" s="58">
        <v>0</v>
      </c>
      <c r="O722" s="505">
        <v>0</v>
      </c>
      <c r="P722" s="58">
        <f>+N722</f>
        <v>0</v>
      </c>
      <c r="Q722" s="505" t="s">
        <v>1823</v>
      </c>
      <c r="R722" s="173">
        <v>0</v>
      </c>
      <c r="S722" s="835">
        <v>0</v>
      </c>
      <c r="T722" s="58">
        <f>+V722</f>
        <v>1</v>
      </c>
      <c r="U722" s="101" t="s">
        <v>1823</v>
      </c>
      <c r="V722" s="862">
        <v>1</v>
      </c>
      <c r="W722" s="863">
        <v>1</v>
      </c>
      <c r="X722" s="563">
        <f>+V722</f>
        <v>1</v>
      </c>
      <c r="Y722" s="564">
        <f>+W722</f>
        <v>1</v>
      </c>
      <c r="Z722" s="58">
        <f t="shared" ref="Z722" si="3733">+AB722</f>
        <v>0</v>
      </c>
      <c r="AA722" s="506" t="s">
        <v>1823</v>
      </c>
      <c r="AB722" s="173">
        <v>0</v>
      </c>
      <c r="AC722" s="835">
        <v>0</v>
      </c>
      <c r="AD722" s="263">
        <v>0</v>
      </c>
      <c r="AE722" s="264">
        <v>0</v>
      </c>
      <c r="AF722" s="239">
        <f t="shared" ref="AF722" si="3734">+AH722</f>
        <v>0</v>
      </c>
      <c r="AG722" s="242" t="s">
        <v>1823</v>
      </c>
      <c r="AH722" s="225">
        <v>0</v>
      </c>
      <c r="AI722" s="264">
        <v>0</v>
      </c>
      <c r="AJ722" s="386"/>
      <c r="AK722" s="270"/>
      <c r="AL722" s="395" t="s">
        <v>1823</v>
      </c>
      <c r="AM722" s="523">
        <v>0</v>
      </c>
      <c r="AN722" s="541">
        <v>0</v>
      </c>
      <c r="AO722" s="239">
        <f t="shared" ref="AO722" si="3735">+AM722</f>
        <v>0</v>
      </c>
      <c r="AP722" s="396" t="s">
        <v>1823</v>
      </c>
      <c r="AQ722" s="239">
        <f t="shared" si="3731"/>
        <v>0</v>
      </c>
      <c r="AR722" s="396" t="s">
        <v>1823</v>
      </c>
      <c r="AS722" s="324">
        <v>0</v>
      </c>
      <c r="AT722" s="325">
        <v>0</v>
      </c>
      <c r="AU722" s="324">
        <v>0</v>
      </c>
      <c r="AV722" s="325">
        <v>0</v>
      </c>
      <c r="AW722" s="398">
        <v>0</v>
      </c>
      <c r="AX722" s="259" t="s">
        <v>1823</v>
      </c>
      <c r="AY722" s="241">
        <v>0</v>
      </c>
      <c r="AZ722" s="242" t="s">
        <v>1823</v>
      </c>
      <c r="BA722" s="241">
        <f t="shared" ref="BA722:BA743" si="3736">+AY722</f>
        <v>0</v>
      </c>
      <c r="BB722" s="242" t="s">
        <v>1823</v>
      </c>
      <c r="BC722" s="241">
        <f t="shared" ref="BC722:BC743" si="3737">+BA722</f>
        <v>0</v>
      </c>
      <c r="BD722" s="242" t="s">
        <v>1823</v>
      </c>
      <c r="BE722" s="241">
        <f t="shared" ref="BE722:BE743" si="3738">+BC722</f>
        <v>0</v>
      </c>
      <c r="BF722" s="242" t="s">
        <v>1823</v>
      </c>
      <c r="BG722" s="241">
        <f t="shared" ref="BG722" si="3739">+BE722</f>
        <v>0</v>
      </c>
      <c r="BH722" s="242" t="s">
        <v>1823</v>
      </c>
      <c r="BI722" s="241">
        <f t="shared" ref="BI722" si="3740">+BG722</f>
        <v>0</v>
      </c>
      <c r="BJ722" s="242" t="s">
        <v>1823</v>
      </c>
      <c r="BK722" s="241">
        <f t="shared" ref="BK722" si="3741">+BI722</f>
        <v>0</v>
      </c>
      <c r="BL722" s="242" t="s">
        <v>1823</v>
      </c>
      <c r="BM722" s="241">
        <f t="shared" ref="BM722" si="3742">+BK722</f>
        <v>0</v>
      </c>
      <c r="BN722" s="242" t="s">
        <v>1823</v>
      </c>
      <c r="BO722" s="387"/>
      <c r="BQ722" s="384"/>
      <c r="BS722" s="384"/>
      <c r="BW722" s="384"/>
      <c r="BY722" s="384"/>
      <c r="CA722" s="384"/>
      <c r="CB722" s="236" t="s">
        <v>1168</v>
      </c>
      <c r="CQ722" s="240">
        <f>MAX(H722:AI722)</f>
        <v>1</v>
      </c>
      <c r="CT722" s="437">
        <f t="shared" si="3610"/>
        <v>0</v>
      </c>
      <c r="CU722" s="437">
        <f t="shared" si="3713"/>
        <v>0</v>
      </c>
      <c r="CV722" s="437">
        <f t="shared" si="3696"/>
        <v>0</v>
      </c>
      <c r="CW722" s="437">
        <f t="shared" si="3697"/>
        <v>0</v>
      </c>
      <c r="CX722" s="437">
        <f t="shared" si="3698"/>
        <v>0</v>
      </c>
      <c r="CY722" s="437">
        <f t="shared" si="3699"/>
        <v>0</v>
      </c>
      <c r="CZ722" s="437">
        <f t="shared" si="3700"/>
        <v>1</v>
      </c>
      <c r="DA722" s="437">
        <f t="shared" si="3701"/>
        <v>2</v>
      </c>
      <c r="DB722" s="437">
        <f t="shared" si="3702"/>
        <v>2</v>
      </c>
      <c r="DC722" s="437">
        <f t="shared" si="3728"/>
        <v>0</v>
      </c>
      <c r="DD722" s="437">
        <f t="shared" si="3714"/>
        <v>0</v>
      </c>
      <c r="DE722" s="437">
        <f t="shared" si="3703"/>
        <v>0</v>
      </c>
      <c r="DF722" s="437">
        <f t="shared" si="3729"/>
        <v>0</v>
      </c>
      <c r="DG722" s="496">
        <f t="shared" si="3675"/>
        <v>0</v>
      </c>
      <c r="DH722" s="496">
        <f t="shared" si="3704"/>
        <v>0</v>
      </c>
      <c r="DI722" s="496">
        <f t="shared" si="3705"/>
        <v>0</v>
      </c>
      <c r="DJ722" s="496">
        <f t="shared" si="3706"/>
        <v>0</v>
      </c>
      <c r="DK722" s="437">
        <f t="shared" si="3707"/>
        <v>0</v>
      </c>
      <c r="DL722" s="633"/>
      <c r="DM722" s="633"/>
      <c r="DO722" s="447" t="e">
        <f t="shared" si="3656"/>
        <v>#VALUE!</v>
      </c>
      <c r="DP722" s="447" t="e">
        <f t="shared" si="3657"/>
        <v>#VALUE!</v>
      </c>
      <c r="DQ722" s="447" t="e">
        <f t="shared" si="3658"/>
        <v>#VALUE!</v>
      </c>
      <c r="DR722" s="447" t="e">
        <f t="shared" si="3659"/>
        <v>#VALUE!</v>
      </c>
      <c r="DS722" s="447" t="e">
        <f t="shared" si="3660"/>
        <v>#VALUE!</v>
      </c>
      <c r="DT722" s="447" t="e">
        <f t="shared" si="3661"/>
        <v>#VALUE!</v>
      </c>
      <c r="DU722" s="447" t="e">
        <f t="shared" si="3662"/>
        <v>#VALUE!</v>
      </c>
      <c r="DV722" s="447" t="e">
        <f t="shared" si="3663"/>
        <v>#VALUE!</v>
      </c>
      <c r="DW722" s="447" t="e">
        <f t="shared" si="3664"/>
        <v>#VALUE!</v>
      </c>
      <c r="DX722" s="447" t="e">
        <f t="shared" si="3665"/>
        <v>#VALUE!</v>
      </c>
      <c r="DY722" s="447" t="e">
        <f t="shared" si="3666"/>
        <v>#VALUE!</v>
      </c>
      <c r="DZ722" s="447" t="e">
        <f t="shared" si="3667"/>
        <v>#VALUE!</v>
      </c>
      <c r="EA722" s="447" t="e">
        <f t="shared" si="3668"/>
        <v>#VALUE!</v>
      </c>
      <c r="EB722" s="447" t="e">
        <f t="shared" si="3669"/>
        <v>#VALUE!</v>
      </c>
      <c r="EC722" s="447" t="e">
        <f t="shared" si="3670"/>
        <v>#VALUE!</v>
      </c>
      <c r="ED722" s="447" t="e">
        <f t="shared" si="3671"/>
        <v>#VALUE!</v>
      </c>
      <c r="EE722" s="240" t="e">
        <f t="shared" si="3672"/>
        <v>#VALUE!</v>
      </c>
    </row>
    <row r="723" spans="1:135" ht="16.5">
      <c r="A723" s="216" t="s">
        <v>1227</v>
      </c>
      <c r="B723" s="216" t="s">
        <v>31</v>
      </c>
      <c r="D723" s="222" t="s">
        <v>180</v>
      </c>
      <c r="E723" s="216" t="s">
        <v>1040</v>
      </c>
      <c r="F723" s="216" t="s">
        <v>1112</v>
      </c>
      <c r="G723" s="411" t="s">
        <v>181</v>
      </c>
      <c r="H723" s="58">
        <f>+J723</f>
        <v>3</v>
      </c>
      <c r="I723" s="505" t="s">
        <v>1823</v>
      </c>
      <c r="J723" s="173">
        <v>3</v>
      </c>
      <c r="K723" s="835">
        <v>1</v>
      </c>
      <c r="L723" s="173">
        <v>3</v>
      </c>
      <c r="M723" s="835">
        <v>0</v>
      </c>
      <c r="N723" s="58">
        <f>+L723</f>
        <v>3</v>
      </c>
      <c r="O723" s="505" t="s">
        <v>1823</v>
      </c>
      <c r="P723" s="58">
        <f>+N723</f>
        <v>3</v>
      </c>
      <c r="Q723" s="505" t="s">
        <v>1823</v>
      </c>
      <c r="R723" s="173">
        <v>3</v>
      </c>
      <c r="S723" s="835">
        <v>0</v>
      </c>
      <c r="T723" s="58">
        <v>7</v>
      </c>
      <c r="U723" s="101" t="s">
        <v>1823</v>
      </c>
      <c r="V723" s="862">
        <v>0</v>
      </c>
      <c r="W723" s="863">
        <v>0</v>
      </c>
      <c r="X723" s="101">
        <v>0</v>
      </c>
      <c r="Y723" s="506" t="s">
        <v>1823</v>
      </c>
      <c r="Z723" s="58">
        <v>0</v>
      </c>
      <c r="AA723" s="506" t="s">
        <v>1823</v>
      </c>
      <c r="AB723" s="173">
        <v>0</v>
      </c>
      <c r="AC723" s="835">
        <v>0</v>
      </c>
      <c r="AD723" s="225">
        <v>0</v>
      </c>
      <c r="AE723" s="264">
        <v>0</v>
      </c>
      <c r="AF723" s="442">
        <f>+AH723</f>
        <v>4</v>
      </c>
      <c r="AG723" s="450" t="s">
        <v>1823</v>
      </c>
      <c r="AH723" s="225">
        <v>4</v>
      </c>
      <c r="AI723" s="264">
        <v>0</v>
      </c>
      <c r="AJ723" s="354"/>
      <c r="AK723" s="241">
        <f>+AH723</f>
        <v>4</v>
      </c>
      <c r="AL723" s="395" t="s">
        <v>1823</v>
      </c>
      <c r="AM723" s="523">
        <v>4</v>
      </c>
      <c r="AN723" s="541">
        <v>0</v>
      </c>
      <c r="AO723" s="558">
        <f>+AM723</f>
        <v>4</v>
      </c>
      <c r="AP723" s="566" t="s">
        <v>1823</v>
      </c>
      <c r="AQ723" s="558">
        <f>+AO723</f>
        <v>4</v>
      </c>
      <c r="AR723" s="566" t="s">
        <v>1823</v>
      </c>
      <c r="AS723" s="324">
        <v>0</v>
      </c>
      <c r="AT723" s="325">
        <v>0</v>
      </c>
      <c r="AU723" s="324">
        <v>0</v>
      </c>
      <c r="AV723" s="325">
        <v>0</v>
      </c>
      <c r="AW723" s="398">
        <v>0</v>
      </c>
      <c r="AX723" s="259" t="s">
        <v>1823</v>
      </c>
      <c r="AY723" s="241">
        <v>0</v>
      </c>
      <c r="AZ723" s="242" t="s">
        <v>1823</v>
      </c>
      <c r="BA723" s="241">
        <f t="shared" si="3736"/>
        <v>0</v>
      </c>
      <c r="BB723" s="242" t="s">
        <v>1823</v>
      </c>
      <c r="BC723" s="241">
        <f t="shared" si="3737"/>
        <v>0</v>
      </c>
      <c r="BD723" s="242" t="s">
        <v>1823</v>
      </c>
      <c r="BE723" s="241">
        <f t="shared" si="3738"/>
        <v>0</v>
      </c>
      <c r="BF723" s="242" t="s">
        <v>1823</v>
      </c>
      <c r="BG723" s="241">
        <f t="shared" ref="BG723" si="3743">+BE723</f>
        <v>0</v>
      </c>
      <c r="BH723" s="242" t="s">
        <v>1823</v>
      </c>
      <c r="BI723" s="241">
        <f t="shared" ref="BI723" si="3744">+BG723</f>
        <v>0</v>
      </c>
      <c r="BJ723" s="242" t="s">
        <v>1823</v>
      </c>
      <c r="BK723" s="241">
        <f t="shared" ref="BK723" si="3745">+BI723</f>
        <v>0</v>
      </c>
      <c r="BL723" s="242" t="s">
        <v>1823</v>
      </c>
      <c r="BM723" s="241">
        <f t="shared" ref="BM723" si="3746">+BK723</f>
        <v>0</v>
      </c>
      <c r="BN723" s="242" t="s">
        <v>1823</v>
      </c>
      <c r="BO723" s="356"/>
      <c r="BP723" s="324"/>
      <c r="BQ723" s="325"/>
      <c r="BR723" s="324"/>
      <c r="BS723" s="325"/>
      <c r="BT723" s="324">
        <v>3</v>
      </c>
      <c r="BU723" s="325"/>
      <c r="BV723" s="324"/>
      <c r="BW723" s="325"/>
      <c r="BX723" s="324"/>
      <c r="BY723" s="325"/>
      <c r="BZ723" s="324"/>
      <c r="CA723" s="325"/>
      <c r="CB723" s="250" t="s">
        <v>785</v>
      </c>
      <c r="CC723" s="237" t="s">
        <v>784</v>
      </c>
      <c r="CQ723" s="240">
        <f>MAX(H723:AI723)</f>
        <v>7</v>
      </c>
      <c r="CT723" s="437">
        <f t="shared" si="3610"/>
        <v>3</v>
      </c>
      <c r="CU723" s="437">
        <f t="shared" si="3713"/>
        <v>4</v>
      </c>
      <c r="CV723" s="437">
        <f t="shared" si="3696"/>
        <v>3</v>
      </c>
      <c r="CW723" s="437">
        <f t="shared" si="3697"/>
        <v>3</v>
      </c>
      <c r="CX723" s="437">
        <f t="shared" si="3698"/>
        <v>3</v>
      </c>
      <c r="CY723" s="437">
        <f t="shared" si="3699"/>
        <v>3</v>
      </c>
      <c r="CZ723" s="437">
        <f t="shared" si="3700"/>
        <v>7</v>
      </c>
      <c r="DA723" s="437">
        <f t="shared" si="3701"/>
        <v>0</v>
      </c>
      <c r="DB723" s="437">
        <f t="shared" si="3702"/>
        <v>0</v>
      </c>
      <c r="DC723" s="437">
        <f t="shared" si="3728"/>
        <v>0</v>
      </c>
      <c r="DD723" s="437">
        <f t="shared" si="3714"/>
        <v>0</v>
      </c>
      <c r="DE723" s="437">
        <f t="shared" si="3703"/>
        <v>0</v>
      </c>
      <c r="DF723" s="437">
        <f t="shared" si="3729"/>
        <v>4</v>
      </c>
      <c r="DG723" s="496">
        <f t="shared" si="3675"/>
        <v>4</v>
      </c>
      <c r="DH723" s="496">
        <f t="shared" si="3704"/>
        <v>4</v>
      </c>
      <c r="DI723" s="496">
        <f t="shared" si="3705"/>
        <v>4</v>
      </c>
      <c r="DJ723" s="496">
        <f t="shared" si="3706"/>
        <v>4</v>
      </c>
      <c r="DK723" s="437">
        <f t="shared" si="3707"/>
        <v>4</v>
      </c>
      <c r="DL723" s="633"/>
      <c r="DM723" s="633"/>
      <c r="DO723" s="447" t="e">
        <f t="shared" si="3656"/>
        <v>#VALUE!</v>
      </c>
      <c r="DP723" s="447" t="e">
        <f t="shared" si="3657"/>
        <v>#VALUE!</v>
      </c>
      <c r="DQ723" s="447" t="e">
        <f t="shared" si="3658"/>
        <v>#VALUE!</v>
      </c>
      <c r="DR723" s="447" t="e">
        <f t="shared" si="3659"/>
        <v>#VALUE!</v>
      </c>
      <c r="DS723" s="447" t="e">
        <f t="shared" si="3660"/>
        <v>#VALUE!</v>
      </c>
      <c r="DT723" s="447" t="e">
        <f t="shared" si="3661"/>
        <v>#VALUE!</v>
      </c>
      <c r="DU723" s="447" t="e">
        <f t="shared" si="3662"/>
        <v>#VALUE!</v>
      </c>
      <c r="DV723" s="447" t="e">
        <f t="shared" si="3663"/>
        <v>#VALUE!</v>
      </c>
      <c r="DW723" s="447" t="e">
        <f t="shared" si="3664"/>
        <v>#VALUE!</v>
      </c>
      <c r="DX723" s="447" t="e">
        <f t="shared" si="3665"/>
        <v>#VALUE!</v>
      </c>
      <c r="DY723" s="447" t="e">
        <f t="shared" si="3666"/>
        <v>#VALUE!</v>
      </c>
      <c r="DZ723" s="447" t="e">
        <f t="shared" si="3667"/>
        <v>#VALUE!</v>
      </c>
      <c r="EA723" s="447" t="e">
        <f t="shared" si="3668"/>
        <v>#VALUE!</v>
      </c>
      <c r="EB723" s="447" t="e">
        <f t="shared" si="3669"/>
        <v>#VALUE!</v>
      </c>
      <c r="EC723" s="447" t="e">
        <f t="shared" si="3670"/>
        <v>#VALUE!</v>
      </c>
      <c r="ED723" s="447" t="e">
        <f t="shared" si="3671"/>
        <v>#VALUE!</v>
      </c>
      <c r="EE723" s="240" t="e">
        <f t="shared" si="3672"/>
        <v>#VALUE!</v>
      </c>
    </row>
    <row r="724" spans="1:135" ht="16.5">
      <c r="A724" s="216" t="s">
        <v>1227</v>
      </c>
      <c r="B724" s="216" t="s">
        <v>31</v>
      </c>
      <c r="D724" s="222" t="s">
        <v>180</v>
      </c>
      <c r="E724" s="216" t="s">
        <v>1040</v>
      </c>
      <c r="F724" s="216" t="s">
        <v>1112</v>
      </c>
      <c r="G724" s="411" t="s">
        <v>1685</v>
      </c>
      <c r="H724" s="58">
        <v>0</v>
      </c>
      <c r="I724" s="505" t="s">
        <v>1823</v>
      </c>
      <c r="J724" s="173">
        <v>0</v>
      </c>
      <c r="K724" s="835">
        <v>0</v>
      </c>
      <c r="L724" s="173">
        <v>0</v>
      </c>
      <c r="M724" s="835">
        <v>0</v>
      </c>
      <c r="N724" s="58">
        <v>0</v>
      </c>
      <c r="O724" s="505" t="s">
        <v>1823</v>
      </c>
      <c r="P724" s="58">
        <v>0</v>
      </c>
      <c r="Q724" s="505" t="s">
        <v>1823</v>
      </c>
      <c r="R724" s="173">
        <v>0</v>
      </c>
      <c r="S724" s="835">
        <v>0</v>
      </c>
      <c r="T724" s="58">
        <v>0</v>
      </c>
      <c r="U724" s="101" t="s">
        <v>1823</v>
      </c>
      <c r="V724" s="862">
        <v>0</v>
      </c>
      <c r="W724" s="863">
        <v>0</v>
      </c>
      <c r="X724" s="101">
        <v>0</v>
      </c>
      <c r="Y724" s="506" t="s">
        <v>1823</v>
      </c>
      <c r="Z724" s="58">
        <v>0</v>
      </c>
      <c r="AA724" s="506" t="s">
        <v>1823</v>
      </c>
      <c r="AB724" s="173">
        <v>0</v>
      </c>
      <c r="AC724" s="835">
        <v>0</v>
      </c>
      <c r="AD724" s="225">
        <v>0</v>
      </c>
      <c r="AE724" s="264">
        <v>0</v>
      </c>
      <c r="AF724" s="239">
        <v>0</v>
      </c>
      <c r="AG724" s="259" t="s">
        <v>1823</v>
      </c>
      <c r="AH724" s="225">
        <v>0</v>
      </c>
      <c r="AI724" s="264">
        <v>0</v>
      </c>
      <c r="AJ724" s="354"/>
      <c r="AK724" s="560">
        <f>+AM724</f>
        <v>2</v>
      </c>
      <c r="AL724" s="621" t="s">
        <v>1823</v>
      </c>
      <c r="AM724" s="523">
        <v>2</v>
      </c>
      <c r="AN724" s="541"/>
      <c r="AO724" s="558">
        <f>+AM724</f>
        <v>2</v>
      </c>
      <c r="AP724" s="566" t="s">
        <v>1823</v>
      </c>
      <c r="AQ724" s="558">
        <f>+AO724</f>
        <v>2</v>
      </c>
      <c r="AR724" s="566" t="s">
        <v>1823</v>
      </c>
      <c r="AS724" s="324">
        <v>0</v>
      </c>
      <c r="AT724" s="325">
        <v>0</v>
      </c>
      <c r="AU724" s="324">
        <v>0</v>
      </c>
      <c r="AV724" s="325">
        <v>0</v>
      </c>
      <c r="AW724" s="398">
        <v>0</v>
      </c>
      <c r="AX724" s="259" t="s">
        <v>1823</v>
      </c>
      <c r="AY724" s="241">
        <v>0</v>
      </c>
      <c r="AZ724" s="242" t="s">
        <v>1823</v>
      </c>
      <c r="BA724" s="241">
        <f t="shared" si="3736"/>
        <v>0</v>
      </c>
      <c r="BB724" s="242" t="s">
        <v>1823</v>
      </c>
      <c r="BC724" s="241">
        <f t="shared" si="3737"/>
        <v>0</v>
      </c>
      <c r="BD724" s="242" t="s">
        <v>1823</v>
      </c>
      <c r="BE724" s="241">
        <f t="shared" si="3738"/>
        <v>0</v>
      </c>
      <c r="BF724" s="242" t="s">
        <v>1823</v>
      </c>
      <c r="BG724" s="241">
        <f t="shared" ref="BG724" si="3747">+BE724</f>
        <v>0</v>
      </c>
      <c r="BH724" s="242" t="s">
        <v>1823</v>
      </c>
      <c r="BI724" s="241">
        <f t="shared" ref="BI724" si="3748">+BG724</f>
        <v>0</v>
      </c>
      <c r="BJ724" s="242" t="s">
        <v>1823</v>
      </c>
      <c r="BK724" s="241">
        <f t="shared" ref="BK724" si="3749">+BI724</f>
        <v>0</v>
      </c>
      <c r="BL724" s="242" t="s">
        <v>1823</v>
      </c>
      <c r="BM724" s="241">
        <f t="shared" ref="BM724" si="3750">+BK724</f>
        <v>0</v>
      </c>
      <c r="BN724" s="242" t="s">
        <v>1823</v>
      </c>
      <c r="BO724" s="356"/>
      <c r="BP724" s="324"/>
      <c r="BQ724" s="325"/>
      <c r="BR724" s="324"/>
      <c r="BS724" s="325"/>
      <c r="BT724" s="324"/>
      <c r="BU724" s="325"/>
      <c r="BV724" s="324"/>
      <c r="BW724" s="325"/>
      <c r="BX724" s="324"/>
      <c r="BY724" s="325"/>
      <c r="BZ724" s="324"/>
      <c r="CA724" s="325"/>
      <c r="CB724" s="236" t="s">
        <v>85</v>
      </c>
      <c r="CQ724" s="240">
        <f>MAX(H724:AI724)</f>
        <v>0</v>
      </c>
      <c r="CT724" s="437">
        <f t="shared" si="3610"/>
        <v>0</v>
      </c>
      <c r="CU724" s="437">
        <f t="shared" si="3713"/>
        <v>0</v>
      </c>
      <c r="CV724" s="437">
        <f t="shared" si="3696"/>
        <v>0</v>
      </c>
      <c r="CW724" s="437">
        <f t="shared" si="3697"/>
        <v>0</v>
      </c>
      <c r="CX724" s="437">
        <f t="shared" si="3698"/>
        <v>0</v>
      </c>
      <c r="CY724" s="437">
        <f t="shared" si="3699"/>
        <v>0</v>
      </c>
      <c r="CZ724" s="437">
        <f t="shared" si="3700"/>
        <v>0</v>
      </c>
      <c r="DA724" s="437">
        <f t="shared" si="3701"/>
        <v>0</v>
      </c>
      <c r="DB724" s="437">
        <f t="shared" si="3702"/>
        <v>0</v>
      </c>
      <c r="DC724" s="437">
        <f t="shared" si="3728"/>
        <v>0</v>
      </c>
      <c r="DD724" s="437">
        <f t="shared" si="3714"/>
        <v>0</v>
      </c>
      <c r="DE724" s="437">
        <f t="shared" si="3703"/>
        <v>0</v>
      </c>
      <c r="DF724" s="437">
        <f t="shared" si="3729"/>
        <v>0</v>
      </c>
      <c r="DG724" s="496">
        <f t="shared" si="3675"/>
        <v>0</v>
      </c>
      <c r="DH724" s="496">
        <f t="shared" si="3704"/>
        <v>2</v>
      </c>
      <c r="DI724" s="496">
        <f t="shared" si="3705"/>
        <v>2</v>
      </c>
      <c r="DJ724" s="496">
        <f t="shared" si="3706"/>
        <v>2</v>
      </c>
      <c r="DK724" s="437">
        <f t="shared" si="3707"/>
        <v>2</v>
      </c>
      <c r="DL724" s="633"/>
      <c r="DM724" s="633"/>
      <c r="DO724" s="447" t="e">
        <f t="shared" si="3656"/>
        <v>#VALUE!</v>
      </c>
      <c r="DP724" s="447" t="e">
        <f t="shared" si="3657"/>
        <v>#VALUE!</v>
      </c>
      <c r="DQ724" s="447" t="e">
        <f t="shared" si="3658"/>
        <v>#VALUE!</v>
      </c>
      <c r="DR724" s="447" t="e">
        <f t="shared" si="3659"/>
        <v>#VALUE!</v>
      </c>
      <c r="DS724" s="447" t="e">
        <f t="shared" si="3660"/>
        <v>#VALUE!</v>
      </c>
      <c r="DT724" s="447" t="e">
        <f t="shared" si="3661"/>
        <v>#VALUE!</v>
      </c>
      <c r="DU724" s="447" t="e">
        <f t="shared" si="3662"/>
        <v>#VALUE!</v>
      </c>
      <c r="DV724" s="447" t="e">
        <f t="shared" si="3663"/>
        <v>#VALUE!</v>
      </c>
      <c r="DW724" s="447" t="e">
        <f t="shared" si="3664"/>
        <v>#VALUE!</v>
      </c>
      <c r="DX724" s="447" t="e">
        <f t="shared" si="3665"/>
        <v>#VALUE!</v>
      </c>
      <c r="DY724" s="447" t="e">
        <f t="shared" si="3666"/>
        <v>#VALUE!</v>
      </c>
      <c r="DZ724" s="447" t="e">
        <f t="shared" si="3667"/>
        <v>#VALUE!</v>
      </c>
      <c r="EA724" s="447" t="e">
        <f t="shared" si="3668"/>
        <v>#VALUE!</v>
      </c>
      <c r="EB724" s="447" t="e">
        <f t="shared" si="3669"/>
        <v>#VALUE!</v>
      </c>
      <c r="EC724" s="447" t="e">
        <f t="shared" si="3670"/>
        <v>#VALUE!</v>
      </c>
      <c r="ED724" s="447" t="e">
        <f t="shared" si="3671"/>
        <v>#VALUE!</v>
      </c>
      <c r="EE724" s="240" t="e">
        <f t="shared" si="3672"/>
        <v>#VALUE!</v>
      </c>
    </row>
    <row r="725" spans="1:135" ht="16.5">
      <c r="A725" s="51" t="s">
        <v>1227</v>
      </c>
      <c r="B725" s="216" t="s">
        <v>31</v>
      </c>
      <c r="D725" s="222" t="s">
        <v>813</v>
      </c>
      <c r="E725" s="216" t="s">
        <v>1042</v>
      </c>
      <c r="F725" s="216" t="s">
        <v>1112</v>
      </c>
      <c r="G725" s="411" t="s">
        <v>1426</v>
      </c>
      <c r="H725" s="58">
        <v>0</v>
      </c>
      <c r="I725" s="505">
        <v>0</v>
      </c>
      <c r="J725" s="58">
        <v>0</v>
      </c>
      <c r="K725" s="505">
        <v>0</v>
      </c>
      <c r="L725" s="58">
        <v>0</v>
      </c>
      <c r="M725" s="505">
        <v>0</v>
      </c>
      <c r="N725" s="58">
        <v>0</v>
      </c>
      <c r="O725" s="505" t="s">
        <v>1823</v>
      </c>
      <c r="P725" s="58">
        <f t="shared" ref="P725:P730" si="3751">+N725</f>
        <v>0</v>
      </c>
      <c r="Q725" s="505" t="s">
        <v>1823</v>
      </c>
      <c r="R725" s="173">
        <v>0</v>
      </c>
      <c r="S725" s="835">
        <v>0</v>
      </c>
      <c r="T725" s="58">
        <f t="shared" ref="T725:T730" si="3752">+R725</f>
        <v>0</v>
      </c>
      <c r="U725" s="101" t="s">
        <v>1823</v>
      </c>
      <c r="V725" s="862">
        <v>0</v>
      </c>
      <c r="W725" s="863">
        <v>0</v>
      </c>
      <c r="X725" s="101">
        <v>0</v>
      </c>
      <c r="Y725" s="505">
        <v>0</v>
      </c>
      <c r="Z725" s="58">
        <f t="shared" ref="Z725:Z730" si="3753">+X725</f>
        <v>0</v>
      </c>
      <c r="AA725" s="506" t="s">
        <v>1823</v>
      </c>
      <c r="AB725" s="173">
        <v>0</v>
      </c>
      <c r="AC725" s="835">
        <v>0</v>
      </c>
      <c r="AD725" s="341" t="str">
        <f>+AF725</f>
        <v>nd</v>
      </c>
      <c r="AE725" s="264">
        <v>0</v>
      </c>
      <c r="AF725" s="724" t="s">
        <v>1823</v>
      </c>
      <c r="AG725" s="564">
        <f>+AI725</f>
        <v>1</v>
      </c>
      <c r="AH725" s="225">
        <v>0</v>
      </c>
      <c r="AI725" s="4">
        <v>1</v>
      </c>
      <c r="AJ725" s="386"/>
      <c r="AK725" s="1010" t="s">
        <v>1823</v>
      </c>
      <c r="AL725" s="372">
        <f>+AI725</f>
        <v>1</v>
      </c>
      <c r="AM725" s="523">
        <v>0</v>
      </c>
      <c r="AN725" s="524">
        <v>1</v>
      </c>
      <c r="AO725" s="372">
        <f>+AM725</f>
        <v>0</v>
      </c>
      <c r="AP725" s="628">
        <f>+AN725</f>
        <v>1</v>
      </c>
      <c r="AQ725" s="241">
        <f t="shared" ref="AQ725" si="3754">+AO725</f>
        <v>0</v>
      </c>
      <c r="AR725" s="628">
        <f>+AP725</f>
        <v>1</v>
      </c>
      <c r="AS725" s="241">
        <f t="shared" ref="AS725" si="3755">+AQ725</f>
        <v>0</v>
      </c>
      <c r="AT725" s="628">
        <f>+AR725</f>
        <v>1</v>
      </c>
      <c r="AU725" s="324">
        <v>0</v>
      </c>
      <c r="AV725" s="325">
        <v>0</v>
      </c>
      <c r="AW725" s="324">
        <v>0</v>
      </c>
      <c r="AX725" s="324">
        <v>0</v>
      </c>
      <c r="AY725" s="241">
        <v>0</v>
      </c>
      <c r="AZ725" s="242" t="s">
        <v>1823</v>
      </c>
      <c r="BA725" s="241">
        <f t="shared" si="3736"/>
        <v>0</v>
      </c>
      <c r="BB725" s="242" t="s">
        <v>1823</v>
      </c>
      <c r="BC725" s="241">
        <f t="shared" si="3737"/>
        <v>0</v>
      </c>
      <c r="BD725" s="242" t="s">
        <v>1823</v>
      </c>
      <c r="BE725" s="241">
        <f t="shared" si="3738"/>
        <v>0</v>
      </c>
      <c r="BF725" s="242" t="s">
        <v>1823</v>
      </c>
      <c r="BG725" s="324">
        <v>0</v>
      </c>
      <c r="BH725" s="324">
        <v>0</v>
      </c>
      <c r="BI725" s="241">
        <f t="shared" ref="BI725" si="3756">+BG725</f>
        <v>0</v>
      </c>
      <c r="BJ725" s="242" t="s">
        <v>1823</v>
      </c>
      <c r="BK725" s="241">
        <f t="shared" ref="BK725" si="3757">+BI725</f>
        <v>0</v>
      </c>
      <c r="BL725" s="242" t="s">
        <v>1823</v>
      </c>
      <c r="BM725" s="241">
        <f t="shared" ref="BM725" si="3758">+BK725</f>
        <v>0</v>
      </c>
      <c r="BN725" s="242" t="s">
        <v>1823</v>
      </c>
      <c r="BO725" s="387"/>
      <c r="BP725" s="345"/>
      <c r="BQ725" s="346"/>
      <c r="BR725" s="345"/>
      <c r="BS725" s="346"/>
      <c r="BT725" s="345"/>
      <c r="BU725" s="346"/>
      <c r="BV725" s="345"/>
      <c r="BW725" s="346"/>
      <c r="BX725" s="345"/>
      <c r="BY725" s="346"/>
      <c r="BZ725" s="345"/>
      <c r="CA725" s="346"/>
      <c r="CB725" s="334" t="s">
        <v>712</v>
      </c>
      <c r="CC725" s="261"/>
      <c r="CE725" s="226"/>
      <c r="CF725" s="226"/>
      <c r="CT725" s="437">
        <f t="shared" si="3610"/>
        <v>0</v>
      </c>
      <c r="CU725" s="437">
        <f t="shared" si="3713"/>
        <v>0</v>
      </c>
      <c r="CV725" s="437">
        <f t="shared" si="3696"/>
        <v>0</v>
      </c>
      <c r="CW725" s="437">
        <f t="shared" si="3697"/>
        <v>0</v>
      </c>
      <c r="CX725" s="437">
        <f t="shared" si="3698"/>
        <v>0</v>
      </c>
      <c r="CY725" s="437">
        <f t="shared" si="3699"/>
        <v>0</v>
      </c>
      <c r="CZ725" s="437">
        <f t="shared" si="3700"/>
        <v>0</v>
      </c>
      <c r="DA725" s="437">
        <f t="shared" si="3701"/>
        <v>0</v>
      </c>
      <c r="DB725" s="437">
        <f t="shared" si="3702"/>
        <v>0</v>
      </c>
      <c r="DC725" s="437">
        <f t="shared" si="3728"/>
        <v>0</v>
      </c>
      <c r="DD725" s="437">
        <f t="shared" si="3714"/>
        <v>0</v>
      </c>
      <c r="DE725" s="437" t="e">
        <f t="shared" si="3703"/>
        <v>#VALUE!</v>
      </c>
      <c r="DF725" s="437" t="e">
        <f t="shared" si="3729"/>
        <v>#VALUE!</v>
      </c>
      <c r="DG725" s="496">
        <f t="shared" si="3675"/>
        <v>1</v>
      </c>
      <c r="DH725" s="496" t="e">
        <f t="shared" si="3704"/>
        <v>#VALUE!</v>
      </c>
      <c r="DI725" s="496">
        <f t="shared" si="3705"/>
        <v>1</v>
      </c>
      <c r="DJ725" s="496">
        <f t="shared" si="3706"/>
        <v>1</v>
      </c>
      <c r="DK725" s="437">
        <f t="shared" si="3707"/>
        <v>1</v>
      </c>
      <c r="DL725" s="633"/>
      <c r="DM725" s="633"/>
      <c r="DO725" s="447" t="e">
        <f>+CV725-CU725+DO744</f>
        <v>#VALUE!</v>
      </c>
      <c r="DP725" s="447" t="e">
        <f>+CW725-CV725+DP744</f>
        <v>#VALUE!</v>
      </c>
      <c r="DQ725" s="447" t="e">
        <f>+CX725-CW725+DQ744</f>
        <v>#VALUE!</v>
      </c>
      <c r="DR725" s="447" t="e">
        <f>+CY725-CX725+DR744</f>
        <v>#VALUE!</v>
      </c>
      <c r="DS725" s="447" t="e">
        <f>+CY725-CW725+DS744</f>
        <v>#VALUE!</v>
      </c>
      <c r="DT725" s="447" t="e">
        <f>+CZ725-CY725+DT744</f>
        <v>#VALUE!</v>
      </c>
      <c r="DU725" s="447" t="e">
        <f>+DA725-CZ725+DU744</f>
        <v>#VALUE!</v>
      </c>
      <c r="DV725" s="447" t="e">
        <f>+DB725-DA725+DV744</f>
        <v>#VALUE!</v>
      </c>
      <c r="DW725" s="447" t="e">
        <f>+DC725-DB725+DW744</f>
        <v>#VALUE!</v>
      </c>
      <c r="DX725" s="447" t="e">
        <f>+DD725-DB725+DX744</f>
        <v>#VALUE!</v>
      </c>
      <c r="DY725" s="447" t="e">
        <f>+DE725-DD725+DY744</f>
        <v>#VALUE!</v>
      </c>
      <c r="DZ725" s="447" t="e">
        <f>+DF725-DE725+DZ744</f>
        <v>#VALUE!</v>
      </c>
      <c r="EA725" s="447" t="e">
        <f>+DG725-DF725+EA744</f>
        <v>#VALUE!</v>
      </c>
      <c r="EB725" s="447" t="e">
        <f>+DH725-DI725+EB744</f>
        <v>#VALUE!</v>
      </c>
      <c r="EC725" s="447" t="e">
        <f>+DI725-DG725+EC744</f>
        <v>#VALUE!</v>
      </c>
      <c r="ED725" s="447" t="e">
        <f>+DJ725-DI725+ED744</f>
        <v>#VALUE!</v>
      </c>
      <c r="EE725" s="240" t="e">
        <f>+DK725-DJ725+EE744</f>
        <v>#VALUE!</v>
      </c>
    </row>
    <row r="726" spans="1:135" ht="16.5">
      <c r="A726" s="51" t="s">
        <v>1170</v>
      </c>
      <c r="B726" s="216" t="s">
        <v>31</v>
      </c>
      <c r="D726" s="222" t="s">
        <v>813</v>
      </c>
      <c r="E726" s="216" t="s">
        <v>1042</v>
      </c>
      <c r="F726" s="216" t="s">
        <v>1112</v>
      </c>
      <c r="G726" s="411" t="s">
        <v>1427</v>
      </c>
      <c r="H726" s="58">
        <v>0</v>
      </c>
      <c r="I726" s="505">
        <v>0</v>
      </c>
      <c r="J726" s="173">
        <v>0</v>
      </c>
      <c r="K726" s="835">
        <v>0</v>
      </c>
      <c r="L726" s="58">
        <v>0</v>
      </c>
      <c r="M726" s="505">
        <v>0</v>
      </c>
      <c r="N726" s="241">
        <v>0</v>
      </c>
      <c r="O726" s="242" t="s">
        <v>1823</v>
      </c>
      <c r="P726" s="241">
        <f t="shared" si="3751"/>
        <v>0</v>
      </c>
      <c r="Q726" s="242" t="s">
        <v>1823</v>
      </c>
      <c r="R726" s="225">
        <v>0</v>
      </c>
      <c r="S726" s="227">
        <v>0</v>
      </c>
      <c r="T726" s="241">
        <f t="shared" si="3752"/>
        <v>0</v>
      </c>
      <c r="U726" s="252" t="s">
        <v>1823</v>
      </c>
      <c r="V726" s="862">
        <v>0</v>
      </c>
      <c r="W726" s="863">
        <v>0</v>
      </c>
      <c r="X726" s="101">
        <v>0</v>
      </c>
      <c r="Y726" s="505">
        <v>0</v>
      </c>
      <c r="Z726" s="58">
        <f t="shared" si="3753"/>
        <v>0</v>
      </c>
      <c r="AA726" s="506" t="s">
        <v>1823</v>
      </c>
      <c r="AB726" s="173">
        <v>0</v>
      </c>
      <c r="AC726" s="835">
        <v>0</v>
      </c>
      <c r="AD726" s="341">
        <f>+AF726</f>
        <v>0</v>
      </c>
      <c r="AE726" s="264">
        <v>0</v>
      </c>
      <c r="AF726" s="241">
        <v>0</v>
      </c>
      <c r="AG726" s="242" t="s">
        <v>1823</v>
      </c>
      <c r="AH726" s="225">
        <v>0</v>
      </c>
      <c r="AI726" s="264">
        <v>0</v>
      </c>
      <c r="AJ726" s="354"/>
      <c r="AK726" s="560">
        <f t="shared" ref="AK726:AK727" si="3759">+AM726</f>
        <v>1</v>
      </c>
      <c r="AL726" s="621" t="s">
        <v>1823</v>
      </c>
      <c r="AM726" s="523">
        <v>1</v>
      </c>
      <c r="AN726" s="524">
        <v>0</v>
      </c>
      <c r="AO726" s="558">
        <f>+AM726</f>
        <v>1</v>
      </c>
      <c r="AP726" s="566" t="s">
        <v>1823</v>
      </c>
      <c r="AQ726" s="558">
        <f>+AO726</f>
        <v>1</v>
      </c>
      <c r="AR726" s="566" t="s">
        <v>1823</v>
      </c>
      <c r="AS726" s="558">
        <f>+AQ726</f>
        <v>1</v>
      </c>
      <c r="AT726" s="566" t="s">
        <v>1823</v>
      </c>
      <c r="AU726" s="324">
        <v>0</v>
      </c>
      <c r="AV726" s="325">
        <v>0</v>
      </c>
      <c r="AW726" s="324">
        <v>0</v>
      </c>
      <c r="AX726" s="324">
        <v>0</v>
      </c>
      <c r="AY726" s="241">
        <v>0</v>
      </c>
      <c r="AZ726" s="242" t="s">
        <v>1823</v>
      </c>
      <c r="BA726" s="241">
        <f t="shared" si="3736"/>
        <v>0</v>
      </c>
      <c r="BB726" s="242" t="s">
        <v>1823</v>
      </c>
      <c r="BC726" s="241">
        <f t="shared" si="3737"/>
        <v>0</v>
      </c>
      <c r="BD726" s="242" t="s">
        <v>1823</v>
      </c>
      <c r="BE726" s="241">
        <f t="shared" si="3738"/>
        <v>0</v>
      </c>
      <c r="BF726" s="242" t="s">
        <v>1823</v>
      </c>
      <c r="BG726" s="324">
        <v>0</v>
      </c>
      <c r="BH726" s="324">
        <v>0</v>
      </c>
      <c r="BI726" s="241">
        <f t="shared" ref="BI726" si="3760">+BG726</f>
        <v>0</v>
      </c>
      <c r="BJ726" s="242" t="s">
        <v>1823</v>
      </c>
      <c r="BK726" s="241">
        <f t="shared" ref="BK726" si="3761">+BI726</f>
        <v>0</v>
      </c>
      <c r="BL726" s="242" t="s">
        <v>1823</v>
      </c>
      <c r="BM726" s="241">
        <f t="shared" ref="BM726" si="3762">+BK726</f>
        <v>0</v>
      </c>
      <c r="BN726" s="242" t="s">
        <v>1823</v>
      </c>
      <c r="BO726" s="356"/>
      <c r="BP726" s="324"/>
      <c r="BQ726" s="325"/>
      <c r="BR726" s="324"/>
      <c r="BS726" s="325"/>
      <c r="BT726" s="324"/>
      <c r="BU726" s="325"/>
      <c r="BV726" s="324"/>
      <c r="BW726" s="325"/>
      <c r="BX726" s="324"/>
      <c r="BY726" s="325"/>
      <c r="BZ726" s="324"/>
      <c r="CA726" s="325"/>
      <c r="CB726" s="334" t="s">
        <v>712</v>
      </c>
      <c r="CC726" s="261"/>
      <c r="CE726" s="226"/>
      <c r="CF726" s="226"/>
      <c r="CT726" s="437">
        <f t="shared" si="3610"/>
        <v>0</v>
      </c>
      <c r="CU726" s="437">
        <f t="shared" si="3713"/>
        <v>0</v>
      </c>
      <c r="CV726" s="437">
        <f t="shared" si="3696"/>
        <v>0</v>
      </c>
      <c r="CW726" s="437">
        <f t="shared" si="3697"/>
        <v>0</v>
      </c>
      <c r="CX726" s="437">
        <f t="shared" si="3698"/>
        <v>0</v>
      </c>
      <c r="CY726" s="437">
        <f t="shared" si="3699"/>
        <v>0</v>
      </c>
      <c r="CZ726" s="437">
        <f t="shared" si="3700"/>
        <v>0</v>
      </c>
      <c r="DA726" s="437">
        <f t="shared" si="3701"/>
        <v>0</v>
      </c>
      <c r="DB726" s="437">
        <f t="shared" si="3702"/>
        <v>0</v>
      </c>
      <c r="DC726" s="437">
        <f t="shared" si="3728"/>
        <v>0</v>
      </c>
      <c r="DD726" s="437">
        <f t="shared" si="3714"/>
        <v>0</v>
      </c>
      <c r="DE726" s="437">
        <f t="shared" si="3703"/>
        <v>0</v>
      </c>
      <c r="DF726" s="437">
        <f t="shared" si="3729"/>
        <v>0</v>
      </c>
      <c r="DG726" s="496">
        <f t="shared" si="3675"/>
        <v>0</v>
      </c>
      <c r="DH726" s="496">
        <f t="shared" si="3704"/>
        <v>1</v>
      </c>
      <c r="DI726" s="496">
        <f t="shared" si="3705"/>
        <v>1</v>
      </c>
      <c r="DJ726" s="496">
        <f t="shared" si="3706"/>
        <v>1</v>
      </c>
      <c r="DK726" s="437">
        <f t="shared" si="3707"/>
        <v>1</v>
      </c>
      <c r="DL726" s="633"/>
      <c r="DM726" s="633"/>
      <c r="DO726" s="447" t="e">
        <f t="shared" si="3656"/>
        <v>#VALUE!</v>
      </c>
      <c r="DP726" s="447" t="e">
        <f t="shared" si="3657"/>
        <v>#VALUE!</v>
      </c>
      <c r="DQ726" s="447" t="e">
        <f t="shared" si="3658"/>
        <v>#VALUE!</v>
      </c>
      <c r="DR726" s="447" t="e">
        <f t="shared" si="3659"/>
        <v>#VALUE!</v>
      </c>
      <c r="DS726" s="447" t="e">
        <f t="shared" si="3660"/>
        <v>#VALUE!</v>
      </c>
      <c r="DT726" s="447" t="e">
        <f t="shared" si="3661"/>
        <v>#VALUE!</v>
      </c>
      <c r="DU726" s="447" t="e">
        <f t="shared" si="3662"/>
        <v>#VALUE!</v>
      </c>
      <c r="DV726" s="447" t="e">
        <f t="shared" si="3663"/>
        <v>#VALUE!</v>
      </c>
      <c r="DW726" s="447" t="e">
        <f t="shared" si="3664"/>
        <v>#VALUE!</v>
      </c>
      <c r="DX726" s="447" t="e">
        <f t="shared" si="3665"/>
        <v>#VALUE!</v>
      </c>
      <c r="DY726" s="447" t="e">
        <f t="shared" si="3666"/>
        <v>#VALUE!</v>
      </c>
      <c r="DZ726" s="447" t="e">
        <f t="shared" si="3667"/>
        <v>#VALUE!</v>
      </c>
      <c r="EA726" s="447" t="e">
        <f t="shared" si="3668"/>
        <v>#VALUE!</v>
      </c>
      <c r="EB726" s="447" t="e">
        <f t="shared" si="3669"/>
        <v>#VALUE!</v>
      </c>
      <c r="EC726" s="447" t="e">
        <f t="shared" si="3670"/>
        <v>#VALUE!</v>
      </c>
      <c r="ED726" s="447" t="e">
        <f t="shared" si="3671"/>
        <v>#VALUE!</v>
      </c>
      <c r="EE726" s="240" t="e">
        <f t="shared" si="3672"/>
        <v>#VALUE!</v>
      </c>
    </row>
    <row r="727" spans="1:135" ht="16.5">
      <c r="A727" s="51" t="s">
        <v>1227</v>
      </c>
      <c r="B727" s="216" t="s">
        <v>31</v>
      </c>
      <c r="D727" s="222" t="s">
        <v>813</v>
      </c>
      <c r="E727" s="216" t="s">
        <v>1042</v>
      </c>
      <c r="F727" s="216" t="s">
        <v>1112</v>
      </c>
      <c r="G727" s="411" t="s">
        <v>1428</v>
      </c>
      <c r="H727" s="58">
        <v>0</v>
      </c>
      <c r="I727" s="505" t="s">
        <v>1823</v>
      </c>
      <c r="J727" s="173">
        <v>0</v>
      </c>
      <c r="K727" s="835">
        <v>0</v>
      </c>
      <c r="L727" s="58">
        <v>0</v>
      </c>
      <c r="M727" s="505">
        <v>0</v>
      </c>
      <c r="N727" s="58">
        <v>0</v>
      </c>
      <c r="O727" s="505" t="s">
        <v>1823</v>
      </c>
      <c r="P727" s="58">
        <f t="shared" si="3751"/>
        <v>0</v>
      </c>
      <c r="Q727" s="505" t="s">
        <v>1823</v>
      </c>
      <c r="R727" s="173">
        <v>0</v>
      </c>
      <c r="S727" s="835">
        <v>0</v>
      </c>
      <c r="T727" s="58">
        <f t="shared" si="3752"/>
        <v>0</v>
      </c>
      <c r="U727" s="101" t="s">
        <v>1823</v>
      </c>
      <c r="V727" s="862">
        <v>0</v>
      </c>
      <c r="W727" s="863">
        <v>0</v>
      </c>
      <c r="X727" s="101">
        <v>0</v>
      </c>
      <c r="Y727" s="505">
        <v>0</v>
      </c>
      <c r="Z727" s="58">
        <f t="shared" si="3753"/>
        <v>0</v>
      </c>
      <c r="AA727" s="506" t="s">
        <v>1823</v>
      </c>
      <c r="AB727" s="173">
        <v>0</v>
      </c>
      <c r="AC727" s="835">
        <v>0</v>
      </c>
      <c r="AD727" s="341">
        <f>+AF727</f>
        <v>0</v>
      </c>
      <c r="AE727" s="264">
        <v>0</v>
      </c>
      <c r="AF727" s="241">
        <v>0</v>
      </c>
      <c r="AG727" s="242" t="s">
        <v>1823</v>
      </c>
      <c r="AH727" s="225">
        <v>0</v>
      </c>
      <c r="AI727" s="264">
        <v>0</v>
      </c>
      <c r="AJ727" s="354"/>
      <c r="AK727" s="560">
        <f t="shared" si="3759"/>
        <v>1</v>
      </c>
      <c r="AL727" s="621" t="s">
        <v>1823</v>
      </c>
      <c r="AM727" s="523">
        <v>1</v>
      </c>
      <c r="AN727" s="524"/>
      <c r="AO727" s="558">
        <f>+AM727</f>
        <v>1</v>
      </c>
      <c r="AP727" s="566" t="s">
        <v>1823</v>
      </c>
      <c r="AQ727" s="558">
        <f>+AO727</f>
        <v>1</v>
      </c>
      <c r="AR727" s="566" t="s">
        <v>1823</v>
      </c>
      <c r="AS727" s="558">
        <f>+AQ727</f>
        <v>1</v>
      </c>
      <c r="AT727" s="566" t="s">
        <v>1823</v>
      </c>
      <c r="AU727" s="324">
        <v>1</v>
      </c>
      <c r="AV727" s="325">
        <v>0</v>
      </c>
      <c r="AW727" s="241">
        <v>0</v>
      </c>
      <c r="AX727" s="242" t="s">
        <v>1823</v>
      </c>
      <c r="AY727" s="241">
        <v>0</v>
      </c>
      <c r="AZ727" s="242" t="s">
        <v>1823</v>
      </c>
      <c r="BA727" s="241">
        <f t="shared" si="3736"/>
        <v>0</v>
      </c>
      <c r="BB727" s="242" t="s">
        <v>1823</v>
      </c>
      <c r="BC727" s="241">
        <f t="shared" si="3737"/>
        <v>0</v>
      </c>
      <c r="BD727" s="242" t="s">
        <v>1823</v>
      </c>
      <c r="BE727" s="241">
        <f t="shared" si="3738"/>
        <v>0</v>
      </c>
      <c r="BF727" s="242" t="s">
        <v>1823</v>
      </c>
      <c r="BG727" s="324">
        <v>0</v>
      </c>
      <c r="BH727" s="324">
        <v>0</v>
      </c>
      <c r="BI727" s="241">
        <f t="shared" ref="BI727" si="3763">+BG727</f>
        <v>0</v>
      </c>
      <c r="BJ727" s="242" t="s">
        <v>1823</v>
      </c>
      <c r="BK727" s="241">
        <f t="shared" ref="BK727" si="3764">+BI727</f>
        <v>0</v>
      </c>
      <c r="BL727" s="242" t="s">
        <v>1823</v>
      </c>
      <c r="BM727" s="241">
        <f t="shared" ref="BM727" si="3765">+BK727</f>
        <v>0</v>
      </c>
      <c r="BN727" s="242" t="s">
        <v>1823</v>
      </c>
      <c r="BO727" s="356"/>
      <c r="BP727" s="324"/>
      <c r="BQ727" s="325"/>
      <c r="BR727" s="324"/>
      <c r="BS727" s="325"/>
      <c r="BT727" s="324"/>
      <c r="BU727" s="325"/>
      <c r="BV727" s="324"/>
      <c r="BW727" s="325"/>
      <c r="BX727" s="324"/>
      <c r="BY727" s="325"/>
      <c r="BZ727" s="324"/>
      <c r="CA727" s="325"/>
      <c r="CB727" s="334" t="s">
        <v>712</v>
      </c>
      <c r="CC727" s="261"/>
      <c r="CE727" s="226"/>
      <c r="CF727" s="226"/>
      <c r="CT727" s="437">
        <f t="shared" si="3610"/>
        <v>0</v>
      </c>
      <c r="CU727" s="437">
        <f t="shared" si="3713"/>
        <v>0</v>
      </c>
      <c r="CV727" s="437">
        <f t="shared" si="3696"/>
        <v>0</v>
      </c>
      <c r="CW727" s="437">
        <f t="shared" si="3697"/>
        <v>0</v>
      </c>
      <c r="CX727" s="437">
        <f t="shared" si="3698"/>
        <v>0</v>
      </c>
      <c r="CY727" s="437">
        <f t="shared" si="3699"/>
        <v>0</v>
      </c>
      <c r="CZ727" s="437">
        <f t="shared" si="3700"/>
        <v>0</v>
      </c>
      <c r="DA727" s="437">
        <f t="shared" si="3701"/>
        <v>0</v>
      </c>
      <c r="DB727" s="437">
        <f t="shared" si="3702"/>
        <v>0</v>
      </c>
      <c r="DC727" s="437">
        <f t="shared" si="3728"/>
        <v>0</v>
      </c>
      <c r="DD727" s="437">
        <f t="shared" si="3714"/>
        <v>0</v>
      </c>
      <c r="DE727" s="437">
        <f t="shared" si="3703"/>
        <v>0</v>
      </c>
      <c r="DF727" s="437">
        <f t="shared" si="3729"/>
        <v>0</v>
      </c>
      <c r="DG727" s="496">
        <f t="shared" si="3675"/>
        <v>0</v>
      </c>
      <c r="DH727" s="496">
        <f t="shared" si="3704"/>
        <v>1</v>
      </c>
      <c r="DI727" s="496">
        <f t="shared" si="3705"/>
        <v>1</v>
      </c>
      <c r="DJ727" s="496">
        <f t="shared" si="3706"/>
        <v>1</v>
      </c>
      <c r="DK727" s="437">
        <f t="shared" si="3707"/>
        <v>1</v>
      </c>
      <c r="DL727" s="633"/>
      <c r="DM727" s="633"/>
      <c r="DO727" s="447" t="e">
        <f t="shared" si="3656"/>
        <v>#VALUE!</v>
      </c>
      <c r="DP727" s="447" t="e">
        <f t="shared" si="3657"/>
        <v>#VALUE!</v>
      </c>
      <c r="DQ727" s="447" t="e">
        <f t="shared" si="3658"/>
        <v>#VALUE!</v>
      </c>
      <c r="DR727" s="447" t="e">
        <f t="shared" si="3659"/>
        <v>#VALUE!</v>
      </c>
      <c r="DS727" s="447" t="e">
        <f t="shared" si="3660"/>
        <v>#VALUE!</v>
      </c>
      <c r="DT727" s="447" t="e">
        <f t="shared" si="3661"/>
        <v>#VALUE!</v>
      </c>
      <c r="DU727" s="447" t="e">
        <f t="shared" si="3662"/>
        <v>#VALUE!</v>
      </c>
      <c r="DV727" s="447" t="e">
        <f t="shared" si="3663"/>
        <v>#VALUE!</v>
      </c>
      <c r="DW727" s="447" t="e">
        <f t="shared" si="3664"/>
        <v>#VALUE!</v>
      </c>
      <c r="DX727" s="447" t="e">
        <f t="shared" si="3665"/>
        <v>#VALUE!</v>
      </c>
      <c r="DY727" s="447" t="e">
        <f t="shared" si="3666"/>
        <v>#VALUE!</v>
      </c>
      <c r="DZ727" s="447" t="e">
        <f t="shared" si="3667"/>
        <v>#VALUE!</v>
      </c>
      <c r="EA727" s="447" t="e">
        <f t="shared" si="3668"/>
        <v>#VALUE!</v>
      </c>
      <c r="EB727" s="447" t="e">
        <f t="shared" si="3669"/>
        <v>#VALUE!</v>
      </c>
      <c r="EC727" s="447" t="e">
        <f t="shared" si="3670"/>
        <v>#VALUE!</v>
      </c>
      <c r="ED727" s="447" t="e">
        <f t="shared" si="3671"/>
        <v>#VALUE!</v>
      </c>
      <c r="EE727" s="240" t="e">
        <f t="shared" si="3672"/>
        <v>#VALUE!</v>
      </c>
    </row>
    <row r="728" spans="1:135" ht="16.5">
      <c r="A728" s="51" t="s">
        <v>1227</v>
      </c>
      <c r="B728" s="216" t="s">
        <v>31</v>
      </c>
      <c r="D728" s="222" t="s">
        <v>813</v>
      </c>
      <c r="E728" s="216" t="s">
        <v>1042</v>
      </c>
      <c r="F728" s="216" t="s">
        <v>1112</v>
      </c>
      <c r="G728" s="411" t="s">
        <v>1429</v>
      </c>
      <c r="H728" s="58">
        <v>0</v>
      </c>
      <c r="I728" s="505" t="s">
        <v>1823</v>
      </c>
      <c r="J728" s="173">
        <v>0</v>
      </c>
      <c r="K728" s="835">
        <v>0</v>
      </c>
      <c r="L728" s="58">
        <v>0</v>
      </c>
      <c r="M728" s="505">
        <v>0</v>
      </c>
      <c r="N728" s="58">
        <v>0</v>
      </c>
      <c r="O728" s="505" t="s">
        <v>1823</v>
      </c>
      <c r="P728" s="58">
        <f t="shared" si="3751"/>
        <v>0</v>
      </c>
      <c r="Q728" s="505" t="s">
        <v>1823</v>
      </c>
      <c r="R728" s="173">
        <v>0</v>
      </c>
      <c r="S728" s="835">
        <v>0</v>
      </c>
      <c r="T728" s="58">
        <f t="shared" si="3752"/>
        <v>0</v>
      </c>
      <c r="U728" s="101" t="s">
        <v>1823</v>
      </c>
      <c r="V728" s="862">
        <v>0</v>
      </c>
      <c r="W728" s="863">
        <v>0</v>
      </c>
      <c r="X728" s="101">
        <v>0</v>
      </c>
      <c r="Y728" s="505">
        <v>0</v>
      </c>
      <c r="Z728" s="58">
        <f t="shared" si="3753"/>
        <v>0</v>
      </c>
      <c r="AA728" s="506" t="s">
        <v>1823</v>
      </c>
      <c r="AB728" s="173">
        <v>0</v>
      </c>
      <c r="AC728" s="835">
        <v>0</v>
      </c>
      <c r="AD728" s="263">
        <v>1</v>
      </c>
      <c r="AE728" s="264">
        <v>0</v>
      </c>
      <c r="AF728" s="558">
        <f>+AH728</f>
        <v>1</v>
      </c>
      <c r="AG728" s="564">
        <f>+AI728</f>
        <v>1</v>
      </c>
      <c r="AH728" s="225">
        <v>1</v>
      </c>
      <c r="AI728" s="227">
        <v>1</v>
      </c>
      <c r="AJ728" s="354"/>
      <c r="AK728" s="308">
        <v>0</v>
      </c>
      <c r="AL728" s="393" t="s">
        <v>1823</v>
      </c>
      <c r="AM728" s="523">
        <v>0</v>
      </c>
      <c r="AN728" s="524">
        <v>1</v>
      </c>
      <c r="AO728" s="372">
        <f t="shared" ref="AO728:AT728" si="3766">+AM728</f>
        <v>0</v>
      </c>
      <c r="AP728" s="379">
        <f t="shared" si="3766"/>
        <v>1</v>
      </c>
      <c r="AQ728" s="308">
        <f t="shared" si="3766"/>
        <v>0</v>
      </c>
      <c r="AR728" s="379">
        <f t="shared" si="3766"/>
        <v>1</v>
      </c>
      <c r="AS728" s="308">
        <f t="shared" si="3766"/>
        <v>0</v>
      </c>
      <c r="AT728" s="379">
        <f t="shared" si="3766"/>
        <v>1</v>
      </c>
      <c r="AU728" s="324">
        <v>1</v>
      </c>
      <c r="AV728" s="325">
        <v>1</v>
      </c>
      <c r="AW728" s="241">
        <v>0</v>
      </c>
      <c r="AX728" s="242" t="s">
        <v>1823</v>
      </c>
      <c r="AY728" s="241">
        <v>0</v>
      </c>
      <c r="AZ728" s="242" t="s">
        <v>1823</v>
      </c>
      <c r="BA728" s="241">
        <f t="shared" si="3736"/>
        <v>0</v>
      </c>
      <c r="BB728" s="242" t="s">
        <v>1823</v>
      </c>
      <c r="BC728" s="241">
        <f t="shared" si="3737"/>
        <v>0</v>
      </c>
      <c r="BD728" s="242" t="s">
        <v>1823</v>
      </c>
      <c r="BE728" s="241">
        <f t="shared" si="3738"/>
        <v>0</v>
      </c>
      <c r="BF728" s="242" t="s">
        <v>1823</v>
      </c>
      <c r="BG728" s="324">
        <v>0</v>
      </c>
      <c r="BH728" s="324">
        <v>0</v>
      </c>
      <c r="BI728" s="241">
        <f t="shared" ref="BI728" si="3767">+BG728</f>
        <v>0</v>
      </c>
      <c r="BJ728" s="242" t="s">
        <v>1823</v>
      </c>
      <c r="BK728" s="241">
        <f t="shared" ref="BK728" si="3768">+BI728</f>
        <v>0</v>
      </c>
      <c r="BL728" s="242" t="s">
        <v>1823</v>
      </c>
      <c r="BM728" s="241">
        <f t="shared" ref="BM728" si="3769">+BK728</f>
        <v>0</v>
      </c>
      <c r="BN728" s="242" t="s">
        <v>1823</v>
      </c>
      <c r="BO728" s="356"/>
      <c r="BP728" s="324"/>
      <c r="BQ728" s="325"/>
      <c r="BR728" s="324"/>
      <c r="BS728" s="325"/>
      <c r="BT728" s="324"/>
      <c r="BU728" s="325"/>
      <c r="BV728" s="324"/>
      <c r="BW728" s="325"/>
      <c r="BX728" s="324"/>
      <c r="BY728" s="325"/>
      <c r="BZ728" s="324"/>
      <c r="CA728" s="325"/>
      <c r="CB728" s="334"/>
      <c r="CC728" s="261"/>
      <c r="CE728" s="226"/>
      <c r="CF728" s="226"/>
      <c r="CT728" s="437">
        <f t="shared" si="3610"/>
        <v>0</v>
      </c>
      <c r="CU728" s="437">
        <f t="shared" si="3713"/>
        <v>0</v>
      </c>
      <c r="CV728" s="437">
        <f t="shared" si="3696"/>
        <v>0</v>
      </c>
      <c r="CW728" s="437">
        <f t="shared" si="3697"/>
        <v>0</v>
      </c>
      <c r="CX728" s="437">
        <f t="shared" si="3698"/>
        <v>0</v>
      </c>
      <c r="CY728" s="437">
        <f t="shared" si="3699"/>
        <v>0</v>
      </c>
      <c r="CZ728" s="437">
        <f t="shared" si="3700"/>
        <v>0</v>
      </c>
      <c r="DA728" s="437">
        <f t="shared" si="3701"/>
        <v>0</v>
      </c>
      <c r="DB728" s="437">
        <f t="shared" si="3702"/>
        <v>0</v>
      </c>
      <c r="DC728" s="437">
        <f t="shared" si="3728"/>
        <v>0</v>
      </c>
      <c r="DD728" s="437">
        <f t="shared" si="3714"/>
        <v>0</v>
      </c>
      <c r="DE728" s="437">
        <f t="shared" si="3703"/>
        <v>1</v>
      </c>
      <c r="DF728" s="437">
        <f t="shared" si="3729"/>
        <v>2</v>
      </c>
      <c r="DG728" s="496">
        <f t="shared" si="3675"/>
        <v>2</v>
      </c>
      <c r="DH728" s="496">
        <f t="shared" si="3704"/>
        <v>0</v>
      </c>
      <c r="DI728" s="496">
        <f t="shared" si="3705"/>
        <v>1</v>
      </c>
      <c r="DJ728" s="496">
        <f t="shared" si="3706"/>
        <v>1</v>
      </c>
      <c r="DK728" s="437">
        <f t="shared" si="3707"/>
        <v>1</v>
      </c>
      <c r="DL728" s="633"/>
      <c r="DM728" s="633"/>
      <c r="DO728" s="447" t="e">
        <f t="shared" si="3656"/>
        <v>#VALUE!</v>
      </c>
      <c r="DP728" s="447" t="e">
        <f t="shared" si="3657"/>
        <v>#VALUE!</v>
      </c>
      <c r="DQ728" s="447" t="e">
        <f t="shared" si="3658"/>
        <v>#VALUE!</v>
      </c>
      <c r="DR728" s="447" t="e">
        <f t="shared" si="3659"/>
        <v>#VALUE!</v>
      </c>
      <c r="DS728" s="447" t="e">
        <f t="shared" si="3660"/>
        <v>#VALUE!</v>
      </c>
      <c r="DT728" s="447" t="e">
        <f t="shared" si="3661"/>
        <v>#VALUE!</v>
      </c>
      <c r="DU728" s="447" t="e">
        <f t="shared" si="3662"/>
        <v>#VALUE!</v>
      </c>
      <c r="DV728" s="447" t="e">
        <f t="shared" si="3663"/>
        <v>#VALUE!</v>
      </c>
      <c r="DW728" s="447" t="e">
        <f t="shared" si="3664"/>
        <v>#VALUE!</v>
      </c>
      <c r="DX728" s="447" t="e">
        <f t="shared" si="3665"/>
        <v>#VALUE!</v>
      </c>
      <c r="DY728" s="447" t="e">
        <f t="shared" si="3666"/>
        <v>#VALUE!</v>
      </c>
      <c r="DZ728" s="447" t="e">
        <f t="shared" si="3667"/>
        <v>#VALUE!</v>
      </c>
      <c r="EA728" s="447" t="e">
        <f t="shared" si="3668"/>
        <v>#VALUE!</v>
      </c>
      <c r="EB728" s="447" t="e">
        <f t="shared" si="3669"/>
        <v>#VALUE!</v>
      </c>
      <c r="EC728" s="447" t="e">
        <f t="shared" si="3670"/>
        <v>#VALUE!</v>
      </c>
      <c r="ED728" s="447" t="e">
        <f t="shared" si="3671"/>
        <v>#VALUE!</v>
      </c>
      <c r="EE728" s="240" t="e">
        <f t="shared" si="3672"/>
        <v>#VALUE!</v>
      </c>
    </row>
    <row r="729" spans="1:135" ht="16.5">
      <c r="A729" s="51" t="s">
        <v>1227</v>
      </c>
      <c r="B729" s="216" t="s">
        <v>31</v>
      </c>
      <c r="D729" s="222" t="s">
        <v>813</v>
      </c>
      <c r="E729" s="216" t="s">
        <v>1042</v>
      </c>
      <c r="F729" s="216" t="s">
        <v>1112</v>
      </c>
      <c r="G729" s="411" t="s">
        <v>1430</v>
      </c>
      <c r="H729" s="58">
        <v>0</v>
      </c>
      <c r="I729" s="505" t="s">
        <v>1823</v>
      </c>
      <c r="J729" s="173">
        <v>0</v>
      </c>
      <c r="K729" s="835">
        <v>0</v>
      </c>
      <c r="L729" s="58">
        <v>0</v>
      </c>
      <c r="M729" s="505">
        <v>0</v>
      </c>
      <c r="N729" s="58">
        <v>0</v>
      </c>
      <c r="O729" s="505" t="s">
        <v>1823</v>
      </c>
      <c r="P729" s="58">
        <f t="shared" si="3751"/>
        <v>0</v>
      </c>
      <c r="Q729" s="505" t="s">
        <v>1823</v>
      </c>
      <c r="R729" s="173">
        <v>0</v>
      </c>
      <c r="S729" s="835">
        <v>0</v>
      </c>
      <c r="T729" s="58">
        <f t="shared" si="3752"/>
        <v>0</v>
      </c>
      <c r="U729" s="101" t="s">
        <v>1823</v>
      </c>
      <c r="V729" s="862">
        <v>0</v>
      </c>
      <c r="W729" s="863">
        <v>0</v>
      </c>
      <c r="X729" s="101">
        <v>0</v>
      </c>
      <c r="Y729" s="505">
        <v>0</v>
      </c>
      <c r="Z729" s="58">
        <f t="shared" si="3753"/>
        <v>0</v>
      </c>
      <c r="AA729" s="506" t="s">
        <v>1823</v>
      </c>
      <c r="AB729" s="173">
        <v>0</v>
      </c>
      <c r="AC729" s="835">
        <v>0</v>
      </c>
      <c r="AD729" s="225">
        <v>0</v>
      </c>
      <c r="AE729" s="264">
        <v>0</v>
      </c>
      <c r="AF729" s="340">
        <f>+AH729</f>
        <v>0</v>
      </c>
      <c r="AG729" s="242" t="s">
        <v>1823</v>
      </c>
      <c r="AH729" s="225">
        <v>0</v>
      </c>
      <c r="AI729" s="264">
        <v>0</v>
      </c>
      <c r="AJ729" s="354"/>
      <c r="AK729" s="560">
        <f>+AM729</f>
        <v>2</v>
      </c>
      <c r="AL729" s="621" t="s">
        <v>1823</v>
      </c>
      <c r="AM729" s="523">
        <v>2</v>
      </c>
      <c r="AN729" s="524">
        <v>0</v>
      </c>
      <c r="AO729" s="558">
        <f>+AM729</f>
        <v>2</v>
      </c>
      <c r="AP729" s="566" t="s">
        <v>1823</v>
      </c>
      <c r="AQ729" s="558">
        <f>+AO729</f>
        <v>2</v>
      </c>
      <c r="AR729" s="566" t="s">
        <v>1823</v>
      </c>
      <c r="AS729" s="558">
        <f>+AQ729</f>
        <v>2</v>
      </c>
      <c r="AT729" s="566" t="s">
        <v>1823</v>
      </c>
      <c r="AU729" s="324">
        <v>0</v>
      </c>
      <c r="AV729" s="325">
        <v>0</v>
      </c>
      <c r="AW729" s="241">
        <v>0</v>
      </c>
      <c r="AX729" s="242" t="s">
        <v>1823</v>
      </c>
      <c r="AY729" s="241">
        <v>0</v>
      </c>
      <c r="AZ729" s="242" t="s">
        <v>1823</v>
      </c>
      <c r="BA729" s="241">
        <f t="shared" si="3736"/>
        <v>0</v>
      </c>
      <c r="BB729" s="242" t="s">
        <v>1823</v>
      </c>
      <c r="BC729" s="241">
        <f t="shared" si="3737"/>
        <v>0</v>
      </c>
      <c r="BD729" s="242" t="s">
        <v>1823</v>
      </c>
      <c r="BE729" s="241">
        <f t="shared" si="3738"/>
        <v>0</v>
      </c>
      <c r="BF729" s="242" t="s">
        <v>1823</v>
      </c>
      <c r="BG729" s="324">
        <v>0</v>
      </c>
      <c r="BH729" s="324">
        <v>0</v>
      </c>
      <c r="BI729" s="241">
        <f t="shared" ref="BI729" si="3770">+BG729</f>
        <v>0</v>
      </c>
      <c r="BJ729" s="242" t="s">
        <v>1823</v>
      </c>
      <c r="BK729" s="241">
        <f t="shared" ref="BK729" si="3771">+BI729</f>
        <v>0</v>
      </c>
      <c r="BL729" s="242" t="s">
        <v>1823</v>
      </c>
      <c r="BM729" s="241">
        <f t="shared" ref="BM729" si="3772">+BK729</f>
        <v>0</v>
      </c>
      <c r="BN729" s="242" t="s">
        <v>1823</v>
      </c>
      <c r="BO729" s="356"/>
      <c r="BP729" s="324"/>
      <c r="BQ729" s="325"/>
      <c r="BR729" s="324"/>
      <c r="BS729" s="325"/>
      <c r="BT729" s="324"/>
      <c r="BU729" s="325"/>
      <c r="BV729" s="324"/>
      <c r="BW729" s="325"/>
      <c r="BX729" s="324"/>
      <c r="BY729" s="325"/>
      <c r="BZ729" s="324"/>
      <c r="CA729" s="325"/>
      <c r="CB729" s="334"/>
      <c r="CC729" s="261"/>
      <c r="CE729" s="226"/>
      <c r="CF729" s="226"/>
      <c r="CT729" s="437">
        <f t="shared" si="3610"/>
        <v>0</v>
      </c>
      <c r="CU729" s="437">
        <f t="shared" si="3713"/>
        <v>0</v>
      </c>
      <c r="CV729" s="437">
        <f t="shared" si="3696"/>
        <v>0</v>
      </c>
      <c r="CW729" s="437">
        <f t="shared" si="3697"/>
        <v>0</v>
      </c>
      <c r="CX729" s="437">
        <f t="shared" si="3698"/>
        <v>0</v>
      </c>
      <c r="CY729" s="437">
        <f t="shared" si="3699"/>
        <v>0</v>
      </c>
      <c r="CZ729" s="437">
        <f t="shared" si="3700"/>
        <v>0</v>
      </c>
      <c r="DA729" s="437">
        <f t="shared" si="3701"/>
        <v>0</v>
      </c>
      <c r="DB729" s="437">
        <f t="shared" si="3702"/>
        <v>0</v>
      </c>
      <c r="DC729" s="437">
        <f t="shared" si="3728"/>
        <v>0</v>
      </c>
      <c r="DD729" s="437">
        <f t="shared" si="3714"/>
        <v>0</v>
      </c>
      <c r="DE729" s="437">
        <f t="shared" si="3703"/>
        <v>0</v>
      </c>
      <c r="DF729" s="437">
        <f t="shared" si="3729"/>
        <v>0</v>
      </c>
      <c r="DG729" s="496">
        <f t="shared" si="3675"/>
        <v>0</v>
      </c>
      <c r="DH729" s="496">
        <f t="shared" si="3704"/>
        <v>2</v>
      </c>
      <c r="DI729" s="496">
        <f t="shared" si="3705"/>
        <v>2</v>
      </c>
      <c r="DJ729" s="496">
        <f t="shared" si="3706"/>
        <v>2</v>
      </c>
      <c r="DK729" s="437">
        <f t="shared" si="3707"/>
        <v>2</v>
      </c>
      <c r="DL729" s="633"/>
      <c r="DM729" s="633"/>
      <c r="DO729" s="447" t="e">
        <f t="shared" si="3656"/>
        <v>#VALUE!</v>
      </c>
      <c r="DP729" s="447" t="e">
        <f t="shared" si="3657"/>
        <v>#VALUE!</v>
      </c>
      <c r="DQ729" s="447" t="e">
        <f t="shared" si="3658"/>
        <v>#VALUE!</v>
      </c>
      <c r="DR729" s="447" t="e">
        <f t="shared" si="3659"/>
        <v>#VALUE!</v>
      </c>
      <c r="DS729" s="447" t="e">
        <f t="shared" si="3660"/>
        <v>#VALUE!</v>
      </c>
      <c r="DT729" s="447" t="e">
        <f t="shared" si="3661"/>
        <v>#VALUE!</v>
      </c>
      <c r="DU729" s="447" t="e">
        <f t="shared" si="3662"/>
        <v>#VALUE!</v>
      </c>
      <c r="DV729" s="447" t="e">
        <f t="shared" si="3663"/>
        <v>#VALUE!</v>
      </c>
      <c r="DW729" s="447" t="e">
        <f t="shared" si="3664"/>
        <v>#VALUE!</v>
      </c>
      <c r="DX729" s="447" t="e">
        <f t="shared" si="3665"/>
        <v>#VALUE!</v>
      </c>
      <c r="DY729" s="447" t="e">
        <f t="shared" si="3666"/>
        <v>#VALUE!</v>
      </c>
      <c r="DZ729" s="447" t="e">
        <f t="shared" si="3667"/>
        <v>#VALUE!</v>
      </c>
      <c r="EA729" s="447" t="e">
        <f t="shared" si="3668"/>
        <v>#VALUE!</v>
      </c>
      <c r="EB729" s="447" t="e">
        <f t="shared" si="3669"/>
        <v>#VALUE!</v>
      </c>
      <c r="EC729" s="447" t="e">
        <f t="shared" si="3670"/>
        <v>#VALUE!</v>
      </c>
      <c r="ED729" s="447" t="e">
        <f t="shared" si="3671"/>
        <v>#VALUE!</v>
      </c>
      <c r="EE729" s="240" t="e">
        <f t="shared" si="3672"/>
        <v>#VALUE!</v>
      </c>
    </row>
    <row r="730" spans="1:135" ht="16.5">
      <c r="A730" s="51" t="s">
        <v>1227</v>
      </c>
      <c r="B730" s="216" t="s">
        <v>31</v>
      </c>
      <c r="D730" s="222" t="s">
        <v>813</v>
      </c>
      <c r="E730" s="216" t="s">
        <v>1042</v>
      </c>
      <c r="F730" s="216" t="s">
        <v>1112</v>
      </c>
      <c r="G730" s="411" t="s">
        <v>1431</v>
      </c>
      <c r="H730" s="58">
        <v>0</v>
      </c>
      <c r="I730" s="505" t="s">
        <v>1823</v>
      </c>
      <c r="J730" s="173">
        <v>0</v>
      </c>
      <c r="K730" s="835">
        <v>0</v>
      </c>
      <c r="L730" s="58">
        <v>0</v>
      </c>
      <c r="M730" s="505">
        <v>0</v>
      </c>
      <c r="N730" s="58">
        <v>0</v>
      </c>
      <c r="O730" s="505" t="s">
        <v>1823</v>
      </c>
      <c r="P730" s="58">
        <f t="shared" si="3751"/>
        <v>0</v>
      </c>
      <c r="Q730" s="505" t="s">
        <v>1823</v>
      </c>
      <c r="R730" s="173">
        <v>0</v>
      </c>
      <c r="S730" s="835">
        <v>0</v>
      </c>
      <c r="T730" s="58">
        <f t="shared" si="3752"/>
        <v>0</v>
      </c>
      <c r="U730" s="101" t="s">
        <v>1823</v>
      </c>
      <c r="V730" s="862">
        <v>0</v>
      </c>
      <c r="W730" s="863">
        <v>0</v>
      </c>
      <c r="X730" s="101">
        <v>0</v>
      </c>
      <c r="Y730" s="505">
        <v>0</v>
      </c>
      <c r="Z730" s="58">
        <f t="shared" si="3753"/>
        <v>0</v>
      </c>
      <c r="AA730" s="506" t="s">
        <v>1823</v>
      </c>
      <c r="AB730" s="173">
        <v>0</v>
      </c>
      <c r="AC730" s="835">
        <v>0</v>
      </c>
      <c r="AD730" s="225">
        <v>0</v>
      </c>
      <c r="AE730" s="264">
        <v>0</v>
      </c>
      <c r="AF730" s="340">
        <f>+AH730</f>
        <v>0</v>
      </c>
      <c r="AG730" s="242" t="s">
        <v>1823</v>
      </c>
      <c r="AH730" s="225">
        <v>0</v>
      </c>
      <c r="AI730" s="264">
        <v>0</v>
      </c>
      <c r="AJ730" s="354"/>
      <c r="AK730" s="308"/>
      <c r="AL730" s="388"/>
      <c r="AM730" s="523">
        <v>0</v>
      </c>
      <c r="AN730" s="524">
        <v>0</v>
      </c>
      <c r="AO730" s="239">
        <f>+AM730</f>
        <v>0</v>
      </c>
      <c r="AP730" s="259" t="s">
        <v>1823</v>
      </c>
      <c r="AQ730" s="241">
        <f>+AO730</f>
        <v>0</v>
      </c>
      <c r="AR730" s="396" t="s">
        <v>1823</v>
      </c>
      <c r="AS730" s="241">
        <f>+AQ730</f>
        <v>0</v>
      </c>
      <c r="AT730" s="396" t="s">
        <v>1823</v>
      </c>
      <c r="AU730" s="324">
        <v>1</v>
      </c>
      <c r="AV730" s="325">
        <v>0</v>
      </c>
      <c r="AW730" s="241">
        <v>0</v>
      </c>
      <c r="AX730" s="242" t="s">
        <v>1823</v>
      </c>
      <c r="AY730" s="241">
        <v>0</v>
      </c>
      <c r="AZ730" s="242" t="s">
        <v>1823</v>
      </c>
      <c r="BA730" s="241">
        <f t="shared" si="3736"/>
        <v>0</v>
      </c>
      <c r="BB730" s="242" t="s">
        <v>1823</v>
      </c>
      <c r="BC730" s="241">
        <f t="shared" si="3737"/>
        <v>0</v>
      </c>
      <c r="BD730" s="242" t="s">
        <v>1823</v>
      </c>
      <c r="BE730" s="241">
        <f t="shared" si="3738"/>
        <v>0</v>
      </c>
      <c r="BF730" s="242" t="s">
        <v>1823</v>
      </c>
      <c r="BG730" s="324">
        <v>0</v>
      </c>
      <c r="BH730" s="324">
        <v>0</v>
      </c>
      <c r="BI730" s="241">
        <f t="shared" ref="BI730" si="3773">+BG730</f>
        <v>0</v>
      </c>
      <c r="BJ730" s="242" t="s">
        <v>1823</v>
      </c>
      <c r="BK730" s="241">
        <f t="shared" ref="BK730" si="3774">+BI730</f>
        <v>0</v>
      </c>
      <c r="BL730" s="242" t="s">
        <v>1823</v>
      </c>
      <c r="BM730" s="241">
        <f t="shared" ref="BM730" si="3775">+BK730</f>
        <v>0</v>
      </c>
      <c r="BN730" s="242" t="s">
        <v>1823</v>
      </c>
      <c r="BO730" s="356"/>
      <c r="BP730" s="324"/>
      <c r="BQ730" s="325"/>
      <c r="BR730" s="324">
        <v>0</v>
      </c>
      <c r="BS730" s="325">
        <v>3</v>
      </c>
      <c r="BT730" s="324"/>
      <c r="BU730" s="325"/>
      <c r="BV730" s="324"/>
      <c r="BW730" s="325"/>
      <c r="BX730" s="324"/>
      <c r="BY730" s="325"/>
      <c r="BZ730" s="324"/>
      <c r="CA730" s="325"/>
      <c r="CB730" s="334"/>
      <c r="CC730" s="261"/>
      <c r="CE730" s="226"/>
      <c r="CF730" s="226"/>
      <c r="CT730" s="437">
        <f t="shared" si="3610"/>
        <v>0</v>
      </c>
      <c r="CU730" s="437">
        <f t="shared" si="3713"/>
        <v>0</v>
      </c>
      <c r="CV730" s="437">
        <f t="shared" si="3696"/>
        <v>0</v>
      </c>
      <c r="CW730" s="437">
        <f t="shared" si="3697"/>
        <v>0</v>
      </c>
      <c r="CX730" s="437">
        <f t="shared" si="3698"/>
        <v>0</v>
      </c>
      <c r="CY730" s="437">
        <f t="shared" si="3699"/>
        <v>0</v>
      </c>
      <c r="CZ730" s="437">
        <f t="shared" si="3700"/>
        <v>0</v>
      </c>
      <c r="DA730" s="437">
        <f t="shared" si="3701"/>
        <v>0</v>
      </c>
      <c r="DB730" s="437">
        <f t="shared" si="3702"/>
        <v>0</v>
      </c>
      <c r="DC730" s="437">
        <f t="shared" si="3728"/>
        <v>0</v>
      </c>
      <c r="DD730" s="437">
        <f t="shared" si="3714"/>
        <v>0</v>
      </c>
      <c r="DE730" s="437">
        <f t="shared" si="3703"/>
        <v>0</v>
      </c>
      <c r="DF730" s="437">
        <f t="shared" si="3729"/>
        <v>0</v>
      </c>
      <c r="DG730" s="496">
        <f t="shared" si="3675"/>
        <v>0</v>
      </c>
      <c r="DH730" s="496">
        <f t="shared" si="3704"/>
        <v>0</v>
      </c>
      <c r="DI730" s="496">
        <f t="shared" si="3705"/>
        <v>0</v>
      </c>
      <c r="DJ730" s="496">
        <f t="shared" si="3706"/>
        <v>0</v>
      </c>
      <c r="DK730" s="437">
        <f t="shared" si="3707"/>
        <v>0</v>
      </c>
      <c r="DL730" s="633"/>
      <c r="DM730" s="633"/>
      <c r="DO730" s="447" t="e">
        <f t="shared" si="3656"/>
        <v>#VALUE!</v>
      </c>
      <c r="DP730" s="447" t="e">
        <f t="shared" si="3657"/>
        <v>#VALUE!</v>
      </c>
      <c r="DQ730" s="447" t="e">
        <f t="shared" si="3658"/>
        <v>#VALUE!</v>
      </c>
      <c r="DR730" s="447" t="e">
        <f t="shared" si="3659"/>
        <v>#VALUE!</v>
      </c>
      <c r="DS730" s="447" t="e">
        <f t="shared" si="3660"/>
        <v>#VALUE!</v>
      </c>
      <c r="DT730" s="447" t="e">
        <f t="shared" si="3661"/>
        <v>#VALUE!</v>
      </c>
      <c r="DU730" s="447" t="e">
        <f t="shared" si="3662"/>
        <v>#VALUE!</v>
      </c>
      <c r="DV730" s="447" t="e">
        <f t="shared" si="3663"/>
        <v>#VALUE!</v>
      </c>
      <c r="DW730" s="447" t="e">
        <f t="shared" si="3664"/>
        <v>#VALUE!</v>
      </c>
      <c r="DX730" s="447" t="e">
        <f t="shared" si="3665"/>
        <v>#VALUE!</v>
      </c>
      <c r="DY730" s="447" t="e">
        <f t="shared" si="3666"/>
        <v>#VALUE!</v>
      </c>
      <c r="DZ730" s="447" t="e">
        <f t="shared" si="3667"/>
        <v>#VALUE!</v>
      </c>
      <c r="EA730" s="447" t="e">
        <f t="shared" si="3668"/>
        <v>#VALUE!</v>
      </c>
      <c r="EB730" s="447" t="e">
        <f t="shared" si="3669"/>
        <v>#VALUE!</v>
      </c>
      <c r="EC730" s="447" t="e">
        <f t="shared" si="3670"/>
        <v>#VALUE!</v>
      </c>
      <c r="ED730" s="447" t="e">
        <f t="shared" si="3671"/>
        <v>#VALUE!</v>
      </c>
      <c r="EE730" s="240" t="e">
        <f t="shared" si="3672"/>
        <v>#VALUE!</v>
      </c>
    </row>
    <row r="731" spans="1:135" ht="16.5">
      <c r="A731" s="216" t="s">
        <v>1227</v>
      </c>
      <c r="B731" s="216" t="s">
        <v>31</v>
      </c>
      <c r="D731" s="222" t="s">
        <v>329</v>
      </c>
      <c r="E731" s="216" t="s">
        <v>1040</v>
      </c>
      <c r="F731" s="222" t="s">
        <v>1112</v>
      </c>
      <c r="G731" s="411" t="s">
        <v>328</v>
      </c>
      <c r="H731" s="58">
        <v>0</v>
      </c>
      <c r="I731" s="505" t="s">
        <v>1823</v>
      </c>
      <c r="J731" s="173">
        <v>0</v>
      </c>
      <c r="K731" s="835">
        <v>0</v>
      </c>
      <c r="L731" s="58">
        <v>0</v>
      </c>
      <c r="M731" s="505">
        <v>0</v>
      </c>
      <c r="N731" s="58">
        <v>0</v>
      </c>
      <c r="O731" s="505">
        <v>0</v>
      </c>
      <c r="P731" s="58">
        <v>0</v>
      </c>
      <c r="Q731" s="505" t="s">
        <v>1823</v>
      </c>
      <c r="R731" s="173">
        <v>0</v>
      </c>
      <c r="S731" s="835">
        <v>0</v>
      </c>
      <c r="T731" s="58">
        <v>0</v>
      </c>
      <c r="U731" s="101" t="s">
        <v>1823</v>
      </c>
      <c r="V731" s="862">
        <v>0</v>
      </c>
      <c r="W731" s="863">
        <v>0</v>
      </c>
      <c r="X731" s="101">
        <f>+Z731</f>
        <v>0</v>
      </c>
      <c r="Y731" s="506" t="s">
        <v>1823</v>
      </c>
      <c r="Z731" s="58">
        <v>0</v>
      </c>
      <c r="AA731" s="505">
        <v>0</v>
      </c>
      <c r="AB731" s="173">
        <v>0</v>
      </c>
      <c r="AC731" s="835">
        <v>0</v>
      </c>
      <c r="AD731" s="263">
        <v>0</v>
      </c>
      <c r="AE731" s="264">
        <v>0</v>
      </c>
      <c r="AF731" s="239">
        <f>+AH731</f>
        <v>0</v>
      </c>
      <c r="AG731" s="242" t="s">
        <v>1823</v>
      </c>
      <c r="AH731" s="225">
        <v>0</v>
      </c>
      <c r="AI731" s="264">
        <v>0</v>
      </c>
      <c r="AJ731" s="354"/>
      <c r="AK731" s="560">
        <f t="shared" ref="AK731" si="3776">+AM731</f>
        <v>1</v>
      </c>
      <c r="AL731" s="621" t="s">
        <v>1823</v>
      </c>
      <c r="AM731" s="523">
        <v>1</v>
      </c>
      <c r="AN731" s="541">
        <v>0</v>
      </c>
      <c r="AO731" s="558">
        <v>1</v>
      </c>
      <c r="AP731" s="566" t="s">
        <v>1823</v>
      </c>
      <c r="AQ731" s="558">
        <v>1</v>
      </c>
      <c r="AR731" s="566" t="s">
        <v>1823</v>
      </c>
      <c r="AS731" s="324">
        <v>0</v>
      </c>
      <c r="AT731" s="325">
        <v>0</v>
      </c>
      <c r="AU731" s="324">
        <v>0</v>
      </c>
      <c r="AV731" s="325">
        <v>0</v>
      </c>
      <c r="AW731" s="241">
        <v>0</v>
      </c>
      <c r="AX731" s="242" t="s">
        <v>1823</v>
      </c>
      <c r="AY731" s="241">
        <v>0</v>
      </c>
      <c r="AZ731" s="242" t="s">
        <v>1823</v>
      </c>
      <c r="BA731" s="241">
        <f t="shared" si="3736"/>
        <v>0</v>
      </c>
      <c r="BB731" s="242" t="s">
        <v>1823</v>
      </c>
      <c r="BC731" s="241">
        <f t="shared" si="3737"/>
        <v>0</v>
      </c>
      <c r="BD731" s="242" t="s">
        <v>1823</v>
      </c>
      <c r="BE731" s="241">
        <f t="shared" si="3738"/>
        <v>0</v>
      </c>
      <c r="BF731" s="242" t="s">
        <v>1823</v>
      </c>
      <c r="BG731" s="241">
        <f t="shared" ref="BG731" si="3777">+BE731</f>
        <v>0</v>
      </c>
      <c r="BH731" s="242" t="s">
        <v>1823</v>
      </c>
      <c r="BI731" s="241">
        <f t="shared" ref="BI731" si="3778">+BG731</f>
        <v>0</v>
      </c>
      <c r="BJ731" s="242" t="s">
        <v>1823</v>
      </c>
      <c r="BK731" s="324">
        <v>0</v>
      </c>
      <c r="BL731" s="324">
        <v>0</v>
      </c>
      <c r="BM731" s="241">
        <f t="shared" ref="BM731" si="3779">+BK731</f>
        <v>0</v>
      </c>
      <c r="BN731" s="242" t="s">
        <v>1823</v>
      </c>
      <c r="BO731" s="356"/>
      <c r="BP731" s="324"/>
      <c r="BQ731" s="325"/>
      <c r="BR731" s="324"/>
      <c r="BS731" s="325"/>
      <c r="BT731" s="324"/>
      <c r="BU731" s="325"/>
      <c r="BV731" s="324"/>
      <c r="BW731" s="325"/>
      <c r="BX731" s="324"/>
      <c r="BY731" s="325"/>
      <c r="BZ731" s="324"/>
      <c r="CA731" s="325"/>
      <c r="CB731" s="250" t="s">
        <v>262</v>
      </c>
      <c r="CC731" s="237" t="s">
        <v>789</v>
      </c>
      <c r="CQ731" s="240">
        <f>MAX(H731:AI731)</f>
        <v>0</v>
      </c>
      <c r="CT731" s="437">
        <f t="shared" si="3610"/>
        <v>0</v>
      </c>
      <c r="CU731" s="437">
        <f t="shared" si="3713"/>
        <v>0</v>
      </c>
      <c r="CV731" s="437">
        <f t="shared" si="3696"/>
        <v>0</v>
      </c>
      <c r="CW731" s="437">
        <f t="shared" si="3697"/>
        <v>0</v>
      </c>
      <c r="CX731" s="437">
        <f t="shared" si="3698"/>
        <v>0</v>
      </c>
      <c r="CY731" s="437">
        <f t="shared" si="3699"/>
        <v>0</v>
      </c>
      <c r="CZ731" s="437">
        <f t="shared" si="3700"/>
        <v>0</v>
      </c>
      <c r="DA731" s="437">
        <f t="shared" si="3701"/>
        <v>0</v>
      </c>
      <c r="DB731" s="437">
        <f t="shared" si="3702"/>
        <v>0</v>
      </c>
      <c r="DC731" s="437">
        <f t="shared" si="3728"/>
        <v>0</v>
      </c>
      <c r="DD731" s="437">
        <f t="shared" si="3714"/>
        <v>0</v>
      </c>
      <c r="DE731" s="437">
        <f t="shared" si="3703"/>
        <v>0</v>
      </c>
      <c r="DF731" s="437">
        <f t="shared" si="3729"/>
        <v>0</v>
      </c>
      <c r="DG731" s="496">
        <f t="shared" si="3675"/>
        <v>0</v>
      </c>
      <c r="DH731" s="496">
        <f t="shared" si="3704"/>
        <v>1</v>
      </c>
      <c r="DI731" s="496">
        <f t="shared" si="3705"/>
        <v>1</v>
      </c>
      <c r="DJ731" s="496">
        <f t="shared" si="3706"/>
        <v>1</v>
      </c>
      <c r="DK731" s="437">
        <f t="shared" si="3707"/>
        <v>1</v>
      </c>
      <c r="DL731" s="633"/>
      <c r="DM731" s="633"/>
      <c r="DO731" s="447" t="e">
        <f t="shared" si="3656"/>
        <v>#VALUE!</v>
      </c>
      <c r="DP731" s="447" t="e">
        <f t="shared" si="3657"/>
        <v>#VALUE!</v>
      </c>
      <c r="DQ731" s="447" t="e">
        <f t="shared" si="3658"/>
        <v>#VALUE!</v>
      </c>
      <c r="DR731" s="447" t="e">
        <f t="shared" si="3659"/>
        <v>#VALUE!</v>
      </c>
      <c r="DS731" s="447" t="e">
        <f t="shared" si="3660"/>
        <v>#VALUE!</v>
      </c>
      <c r="DT731" s="447" t="e">
        <f t="shared" si="3661"/>
        <v>#VALUE!</v>
      </c>
      <c r="DU731" s="447" t="e">
        <f t="shared" si="3662"/>
        <v>#VALUE!</v>
      </c>
      <c r="DV731" s="447" t="e">
        <f t="shared" si="3663"/>
        <v>#VALUE!</v>
      </c>
      <c r="DW731" s="447" t="e">
        <f t="shared" si="3664"/>
        <v>#VALUE!</v>
      </c>
      <c r="DX731" s="447" t="e">
        <f t="shared" si="3665"/>
        <v>#VALUE!</v>
      </c>
      <c r="DY731" s="447" t="e">
        <f t="shared" si="3666"/>
        <v>#VALUE!</v>
      </c>
      <c r="DZ731" s="447" t="e">
        <f t="shared" si="3667"/>
        <v>#VALUE!</v>
      </c>
      <c r="EA731" s="447" t="e">
        <f t="shared" si="3668"/>
        <v>#VALUE!</v>
      </c>
      <c r="EB731" s="447" t="e">
        <f t="shared" si="3669"/>
        <v>#VALUE!</v>
      </c>
      <c r="EC731" s="447" t="e">
        <f t="shared" si="3670"/>
        <v>#VALUE!</v>
      </c>
      <c r="ED731" s="447" t="e">
        <f t="shared" si="3671"/>
        <v>#VALUE!</v>
      </c>
      <c r="EE731" s="240" t="e">
        <f t="shared" si="3672"/>
        <v>#VALUE!</v>
      </c>
    </row>
    <row r="732" spans="1:135">
      <c r="A732" s="216" t="s">
        <v>1227</v>
      </c>
      <c r="B732" s="216" t="s">
        <v>31</v>
      </c>
      <c r="D732" s="222" t="s">
        <v>329</v>
      </c>
      <c r="E732" s="216" t="s">
        <v>1040</v>
      </c>
      <c r="F732" s="222" t="s">
        <v>1112</v>
      </c>
      <c r="G732" s="51" t="s">
        <v>1155</v>
      </c>
      <c r="H732" s="58">
        <v>0</v>
      </c>
      <c r="I732" s="505" t="s">
        <v>1823</v>
      </c>
      <c r="J732" s="173">
        <v>0</v>
      </c>
      <c r="K732" s="835">
        <v>0</v>
      </c>
      <c r="L732" s="58">
        <v>0</v>
      </c>
      <c r="M732" s="505">
        <v>0</v>
      </c>
      <c r="N732" s="58">
        <v>0</v>
      </c>
      <c r="O732" s="505">
        <v>0</v>
      </c>
      <c r="P732" s="58">
        <v>0</v>
      </c>
      <c r="Q732" s="505" t="s">
        <v>1823</v>
      </c>
      <c r="R732" s="173">
        <v>0</v>
      </c>
      <c r="S732" s="835">
        <v>0</v>
      </c>
      <c r="T732" s="58">
        <v>0</v>
      </c>
      <c r="U732" s="101" t="s">
        <v>1823</v>
      </c>
      <c r="V732" s="862">
        <v>1</v>
      </c>
      <c r="W732" s="863">
        <v>0</v>
      </c>
      <c r="X732" s="101">
        <f>+Z732</f>
        <v>0</v>
      </c>
      <c r="Y732" s="506" t="s">
        <v>1823</v>
      </c>
      <c r="Z732" s="58">
        <v>0</v>
      </c>
      <c r="AA732" s="505">
        <v>0</v>
      </c>
      <c r="AB732" s="173">
        <v>0</v>
      </c>
      <c r="AC732" s="835">
        <v>0</v>
      </c>
      <c r="AD732" s="263">
        <v>0</v>
      </c>
      <c r="AE732" s="264">
        <v>0</v>
      </c>
      <c r="AF732" s="239">
        <f>+AH732</f>
        <v>0</v>
      </c>
      <c r="AG732" s="242" t="s">
        <v>1823</v>
      </c>
      <c r="AH732" s="225">
        <v>0</v>
      </c>
      <c r="AI732" s="264">
        <v>0</v>
      </c>
      <c r="AJ732" s="354"/>
      <c r="AK732" s="241">
        <v>0</v>
      </c>
      <c r="AL732" s="395" t="s">
        <v>1823</v>
      </c>
      <c r="AM732" s="523">
        <v>0</v>
      </c>
      <c r="AN732" s="541">
        <v>0</v>
      </c>
      <c r="AO732" s="239">
        <v>0</v>
      </c>
      <c r="AP732" s="259" t="s">
        <v>1823</v>
      </c>
      <c r="AQ732" s="239">
        <v>0</v>
      </c>
      <c r="AR732" s="259" t="s">
        <v>1823</v>
      </c>
      <c r="AS732" s="324">
        <v>0</v>
      </c>
      <c r="AT732" s="325">
        <v>0</v>
      </c>
      <c r="AU732" s="324">
        <v>2</v>
      </c>
      <c r="AV732" s="325">
        <v>0</v>
      </c>
      <c r="AW732" s="241">
        <v>0</v>
      </c>
      <c r="AX732" s="242" t="s">
        <v>1823</v>
      </c>
      <c r="AY732" s="241">
        <v>0</v>
      </c>
      <c r="AZ732" s="242" t="s">
        <v>1823</v>
      </c>
      <c r="BA732" s="241">
        <f t="shared" si="3736"/>
        <v>0</v>
      </c>
      <c r="BB732" s="242" t="s">
        <v>1823</v>
      </c>
      <c r="BC732" s="241">
        <f t="shared" si="3737"/>
        <v>0</v>
      </c>
      <c r="BD732" s="242" t="s">
        <v>1823</v>
      </c>
      <c r="BE732" s="241">
        <f t="shared" si="3738"/>
        <v>0</v>
      </c>
      <c r="BF732" s="242" t="s">
        <v>1823</v>
      </c>
      <c r="BG732" s="241">
        <f t="shared" ref="BG732" si="3780">+BE732</f>
        <v>0</v>
      </c>
      <c r="BH732" s="242" t="s">
        <v>1823</v>
      </c>
      <c r="BI732" s="241">
        <f t="shared" ref="BI732:BI733" si="3781">+BG732</f>
        <v>0</v>
      </c>
      <c r="BJ732" s="242" t="s">
        <v>1823</v>
      </c>
      <c r="BK732" s="324">
        <v>1</v>
      </c>
      <c r="BL732" s="324">
        <v>0</v>
      </c>
      <c r="BM732" s="241">
        <f t="shared" ref="BM732:BM733" si="3782">+BK732</f>
        <v>1</v>
      </c>
      <c r="BN732" s="242" t="s">
        <v>1823</v>
      </c>
      <c r="BO732" s="356"/>
      <c r="BP732" s="324"/>
      <c r="BQ732" s="325"/>
      <c r="BR732" s="324">
        <v>4</v>
      </c>
      <c r="BS732" s="325"/>
      <c r="BT732" s="324">
        <v>2</v>
      </c>
      <c r="BU732" s="325"/>
      <c r="BV732" s="324">
        <v>2</v>
      </c>
      <c r="BW732" s="325"/>
      <c r="BX732" s="324"/>
      <c r="BY732" s="325"/>
      <c r="BZ732" s="324"/>
      <c r="CA732" s="325"/>
      <c r="CB732" s="250"/>
      <c r="CQ732" s="240">
        <f>MAX(H732:AI732)</f>
        <v>1</v>
      </c>
      <c r="CT732" s="437">
        <f t="shared" si="3610"/>
        <v>0</v>
      </c>
      <c r="CU732" s="437">
        <f t="shared" si="3713"/>
        <v>0</v>
      </c>
      <c r="CV732" s="437">
        <f t="shared" si="3696"/>
        <v>0</v>
      </c>
      <c r="CW732" s="437">
        <f t="shared" si="3697"/>
        <v>0</v>
      </c>
      <c r="CX732" s="437">
        <f t="shared" si="3698"/>
        <v>0</v>
      </c>
      <c r="CY732" s="437">
        <f t="shared" si="3699"/>
        <v>0</v>
      </c>
      <c r="CZ732" s="437">
        <f t="shared" si="3700"/>
        <v>0</v>
      </c>
      <c r="DA732" s="437">
        <f t="shared" si="3701"/>
        <v>1</v>
      </c>
      <c r="DB732" s="437">
        <f t="shared" si="3702"/>
        <v>0</v>
      </c>
      <c r="DC732" s="437">
        <f t="shared" si="3728"/>
        <v>0</v>
      </c>
      <c r="DD732" s="437">
        <f t="shared" si="3714"/>
        <v>0</v>
      </c>
      <c r="DE732" s="437">
        <f t="shared" si="3703"/>
        <v>0</v>
      </c>
      <c r="DF732" s="437">
        <f t="shared" si="3729"/>
        <v>0</v>
      </c>
      <c r="DG732" s="496">
        <f t="shared" si="3675"/>
        <v>0</v>
      </c>
      <c r="DH732" s="496">
        <f t="shared" si="3704"/>
        <v>0</v>
      </c>
      <c r="DI732" s="496">
        <f t="shared" si="3705"/>
        <v>0</v>
      </c>
      <c r="DJ732" s="496">
        <f t="shared" si="3706"/>
        <v>0</v>
      </c>
      <c r="DK732" s="437">
        <f t="shared" si="3707"/>
        <v>0</v>
      </c>
      <c r="DL732" s="633"/>
      <c r="DM732" s="633"/>
      <c r="DO732" s="447" t="e">
        <f t="shared" si="3656"/>
        <v>#VALUE!</v>
      </c>
      <c r="DP732" s="447" t="e">
        <f t="shared" si="3657"/>
        <v>#VALUE!</v>
      </c>
      <c r="DQ732" s="447" t="e">
        <f t="shared" si="3658"/>
        <v>#VALUE!</v>
      </c>
      <c r="DR732" s="447" t="e">
        <f t="shared" si="3659"/>
        <v>#VALUE!</v>
      </c>
      <c r="DS732" s="447" t="e">
        <f t="shared" si="3660"/>
        <v>#VALUE!</v>
      </c>
      <c r="DT732" s="447" t="e">
        <f t="shared" si="3661"/>
        <v>#VALUE!</v>
      </c>
      <c r="DU732" s="447" t="e">
        <f t="shared" si="3662"/>
        <v>#VALUE!</v>
      </c>
      <c r="DV732" s="447" t="e">
        <f t="shared" si="3663"/>
        <v>#VALUE!</v>
      </c>
      <c r="DW732" s="447" t="e">
        <f t="shared" si="3664"/>
        <v>#VALUE!</v>
      </c>
      <c r="DX732" s="447" t="e">
        <f t="shared" si="3665"/>
        <v>#VALUE!</v>
      </c>
      <c r="DY732" s="447" t="e">
        <f t="shared" si="3666"/>
        <v>#VALUE!</v>
      </c>
      <c r="DZ732" s="447" t="e">
        <f t="shared" si="3667"/>
        <v>#VALUE!</v>
      </c>
      <c r="EA732" s="447" t="e">
        <f t="shared" si="3668"/>
        <v>#VALUE!</v>
      </c>
      <c r="EB732" s="447" t="e">
        <f t="shared" si="3669"/>
        <v>#VALUE!</v>
      </c>
      <c r="EC732" s="447" t="e">
        <f t="shared" si="3670"/>
        <v>#VALUE!</v>
      </c>
      <c r="ED732" s="447" t="e">
        <f t="shared" si="3671"/>
        <v>#VALUE!</v>
      </c>
      <c r="EE732" s="240" t="e">
        <f t="shared" si="3672"/>
        <v>#VALUE!</v>
      </c>
    </row>
    <row r="733" spans="1:135" ht="16.5">
      <c r="A733" s="51" t="s">
        <v>1227</v>
      </c>
      <c r="B733" s="216" t="s">
        <v>31</v>
      </c>
      <c r="D733" s="222" t="s">
        <v>432</v>
      </c>
      <c r="E733" s="216" t="s">
        <v>1042</v>
      </c>
      <c r="F733" s="222" t="s">
        <v>1112</v>
      </c>
      <c r="G733" s="411" t="s">
        <v>1399</v>
      </c>
      <c r="H733" s="58">
        <v>0</v>
      </c>
      <c r="I733" s="505" t="s">
        <v>1823</v>
      </c>
      <c r="J733" s="173">
        <v>1</v>
      </c>
      <c r="K733" s="835">
        <v>1</v>
      </c>
      <c r="L733" s="58">
        <v>0</v>
      </c>
      <c r="M733" s="505">
        <v>0</v>
      </c>
      <c r="N733" s="58">
        <v>0</v>
      </c>
      <c r="O733" s="505" t="s">
        <v>1823</v>
      </c>
      <c r="P733" s="58">
        <f>+N733</f>
        <v>0</v>
      </c>
      <c r="Q733" s="505" t="s">
        <v>1823</v>
      </c>
      <c r="R733" s="173">
        <v>0</v>
      </c>
      <c r="S733" s="835">
        <v>0</v>
      </c>
      <c r="T733" s="58">
        <f>+R733</f>
        <v>0</v>
      </c>
      <c r="U733" s="101" t="s">
        <v>1823</v>
      </c>
      <c r="V733" s="862">
        <v>0</v>
      </c>
      <c r="W733" s="863">
        <v>0</v>
      </c>
      <c r="X733" s="101">
        <v>0</v>
      </c>
      <c r="Y733" s="505">
        <v>0</v>
      </c>
      <c r="Z733" s="58">
        <f>+X733</f>
        <v>0</v>
      </c>
      <c r="AA733" s="506" t="s">
        <v>1823</v>
      </c>
      <c r="AB733" s="173">
        <v>0</v>
      </c>
      <c r="AC733" s="835">
        <v>0</v>
      </c>
      <c r="AD733" s="263">
        <v>0</v>
      </c>
      <c r="AE733" s="264">
        <v>0</v>
      </c>
      <c r="AF733" s="241">
        <f>+AD733</f>
        <v>0</v>
      </c>
      <c r="AG733" s="242" t="s">
        <v>1823</v>
      </c>
      <c r="AH733" s="263">
        <v>0</v>
      </c>
      <c r="AI733" s="264">
        <v>0</v>
      </c>
      <c r="AJ733" s="354">
        <v>42081</v>
      </c>
      <c r="AK733" s="241">
        <v>0</v>
      </c>
      <c r="AL733" s="401" t="s">
        <v>1823</v>
      </c>
      <c r="AM733" s="523">
        <v>0</v>
      </c>
      <c r="AN733" s="541">
        <v>0</v>
      </c>
      <c r="AO733" s="239">
        <v>0</v>
      </c>
      <c r="AP733" s="259" t="s">
        <v>1823</v>
      </c>
      <c r="AQ733" s="239">
        <v>0</v>
      </c>
      <c r="AR733" s="259" t="s">
        <v>1823</v>
      </c>
      <c r="AS733" s="241">
        <v>0</v>
      </c>
      <c r="AT733" s="259" t="s">
        <v>1823</v>
      </c>
      <c r="AU733" s="324">
        <v>0</v>
      </c>
      <c r="AV733" s="325">
        <v>0</v>
      </c>
      <c r="AW733" s="324">
        <v>0</v>
      </c>
      <c r="AX733" s="324">
        <v>0</v>
      </c>
      <c r="AY733" s="241">
        <v>0</v>
      </c>
      <c r="AZ733" s="242" t="s">
        <v>1823</v>
      </c>
      <c r="BA733" s="241">
        <f t="shared" si="3736"/>
        <v>0</v>
      </c>
      <c r="BB733" s="242" t="s">
        <v>1823</v>
      </c>
      <c r="BC733" s="241">
        <f t="shared" si="3737"/>
        <v>0</v>
      </c>
      <c r="BD733" s="242" t="s">
        <v>1823</v>
      </c>
      <c r="BE733" s="241">
        <f t="shared" si="3738"/>
        <v>0</v>
      </c>
      <c r="BF733" s="242" t="s">
        <v>1823</v>
      </c>
      <c r="BG733" s="324">
        <v>0</v>
      </c>
      <c r="BH733" s="324">
        <v>0</v>
      </c>
      <c r="BI733" s="241">
        <f t="shared" si="3781"/>
        <v>0</v>
      </c>
      <c r="BJ733" s="242" t="s">
        <v>1823</v>
      </c>
      <c r="BK733" s="241">
        <f t="shared" ref="BK733" si="3783">+BI733</f>
        <v>0</v>
      </c>
      <c r="BL733" s="242" t="s">
        <v>1823</v>
      </c>
      <c r="BM733" s="241">
        <f t="shared" si="3782"/>
        <v>0</v>
      </c>
      <c r="BN733" s="242" t="s">
        <v>1823</v>
      </c>
      <c r="BO733" s="356"/>
      <c r="BP733" s="324"/>
      <c r="BQ733" s="325"/>
      <c r="BR733" s="324"/>
      <c r="BS733" s="325"/>
      <c r="BT733" s="324"/>
      <c r="BU733" s="325"/>
      <c r="BV733" s="324"/>
      <c r="BW733" s="325"/>
      <c r="BX733" s="324"/>
      <c r="BY733" s="325"/>
      <c r="BZ733" s="324"/>
      <c r="CA733" s="325"/>
      <c r="CB733" s="236"/>
      <c r="CC733" s="237" t="s">
        <v>812</v>
      </c>
      <c r="CT733" s="437">
        <f t="shared" si="3610"/>
        <v>0</v>
      </c>
      <c r="CU733" s="437">
        <f t="shared" si="3713"/>
        <v>2</v>
      </c>
      <c r="CV733" s="437">
        <f t="shared" si="3696"/>
        <v>0</v>
      </c>
      <c r="CW733" s="437">
        <f t="shared" si="3697"/>
        <v>0</v>
      </c>
      <c r="CX733" s="437">
        <f t="shared" si="3698"/>
        <v>0</v>
      </c>
      <c r="CY733" s="437">
        <f t="shared" si="3699"/>
        <v>0</v>
      </c>
      <c r="CZ733" s="437">
        <f t="shared" si="3700"/>
        <v>0</v>
      </c>
      <c r="DA733" s="437">
        <f t="shared" si="3701"/>
        <v>0</v>
      </c>
      <c r="DB733" s="437">
        <f t="shared" si="3702"/>
        <v>0</v>
      </c>
      <c r="DC733" s="437">
        <f t="shared" si="3728"/>
        <v>0</v>
      </c>
      <c r="DD733" s="437">
        <f t="shared" si="3714"/>
        <v>0</v>
      </c>
      <c r="DE733" s="437">
        <f t="shared" si="3703"/>
        <v>0</v>
      </c>
      <c r="DF733" s="437">
        <f t="shared" si="3729"/>
        <v>0</v>
      </c>
      <c r="DG733" s="496">
        <f t="shared" si="3675"/>
        <v>0</v>
      </c>
      <c r="DH733" s="496">
        <f t="shared" si="3704"/>
        <v>0</v>
      </c>
      <c r="DI733" s="496">
        <f t="shared" si="3705"/>
        <v>0</v>
      </c>
      <c r="DJ733" s="496">
        <f t="shared" si="3706"/>
        <v>0</v>
      </c>
      <c r="DK733" s="437">
        <f t="shared" si="3707"/>
        <v>0</v>
      </c>
      <c r="DL733" s="633"/>
      <c r="DM733" s="633"/>
      <c r="DO733" s="447" t="e">
        <f t="shared" si="3656"/>
        <v>#VALUE!</v>
      </c>
      <c r="DP733" s="447" t="e">
        <f t="shared" si="3657"/>
        <v>#VALUE!</v>
      </c>
      <c r="DQ733" s="447" t="e">
        <f t="shared" si="3658"/>
        <v>#VALUE!</v>
      </c>
      <c r="DR733" s="447" t="e">
        <f t="shared" si="3659"/>
        <v>#VALUE!</v>
      </c>
      <c r="DS733" s="447" t="e">
        <f t="shared" si="3660"/>
        <v>#VALUE!</v>
      </c>
      <c r="DT733" s="447" t="e">
        <f t="shared" si="3661"/>
        <v>#VALUE!</v>
      </c>
      <c r="DU733" s="447" t="e">
        <f t="shared" si="3662"/>
        <v>#VALUE!</v>
      </c>
      <c r="DV733" s="447" t="e">
        <f t="shared" si="3663"/>
        <v>#VALUE!</v>
      </c>
      <c r="DW733" s="447" t="e">
        <f t="shared" si="3664"/>
        <v>#VALUE!</v>
      </c>
      <c r="DX733" s="447" t="e">
        <f t="shared" si="3665"/>
        <v>#VALUE!</v>
      </c>
      <c r="DY733" s="447" t="e">
        <f t="shared" si="3666"/>
        <v>#VALUE!</v>
      </c>
      <c r="DZ733" s="447" t="e">
        <f t="shared" si="3667"/>
        <v>#VALUE!</v>
      </c>
      <c r="EA733" s="447" t="e">
        <f t="shared" si="3668"/>
        <v>#VALUE!</v>
      </c>
      <c r="EB733" s="447" t="e">
        <f t="shared" si="3669"/>
        <v>#VALUE!</v>
      </c>
      <c r="EC733" s="447" t="e">
        <f t="shared" si="3670"/>
        <v>#VALUE!</v>
      </c>
      <c r="ED733" s="447" t="e">
        <f t="shared" si="3671"/>
        <v>#VALUE!</v>
      </c>
      <c r="EE733" s="240" t="e">
        <f t="shared" si="3672"/>
        <v>#VALUE!</v>
      </c>
    </row>
    <row r="734" spans="1:135" ht="16.5">
      <c r="A734" s="51" t="s">
        <v>1227</v>
      </c>
      <c r="B734" s="216" t="s">
        <v>31</v>
      </c>
      <c r="D734" s="222" t="s">
        <v>432</v>
      </c>
      <c r="E734" s="216" t="s">
        <v>1042</v>
      </c>
      <c r="F734" s="222" t="s">
        <v>1112</v>
      </c>
      <c r="G734" s="411" t="s">
        <v>1416</v>
      </c>
      <c r="H734" s="58">
        <v>0</v>
      </c>
      <c r="I734" s="505" t="s">
        <v>1823</v>
      </c>
      <c r="J734" s="173">
        <v>0</v>
      </c>
      <c r="K734" s="835">
        <v>0</v>
      </c>
      <c r="L734" s="58">
        <v>0</v>
      </c>
      <c r="M734" s="505">
        <v>0</v>
      </c>
      <c r="N734" s="58">
        <v>0</v>
      </c>
      <c r="O734" s="505" t="s">
        <v>1823</v>
      </c>
      <c r="P734" s="58">
        <f>+N734</f>
        <v>0</v>
      </c>
      <c r="Q734" s="505" t="s">
        <v>1823</v>
      </c>
      <c r="R734" s="173">
        <v>0</v>
      </c>
      <c r="S734" s="835">
        <v>0</v>
      </c>
      <c r="T734" s="58">
        <f>+R734</f>
        <v>0</v>
      </c>
      <c r="U734" s="101" t="s">
        <v>1823</v>
      </c>
      <c r="V734" s="862">
        <v>0</v>
      </c>
      <c r="W734" s="863">
        <v>0</v>
      </c>
      <c r="X734" s="101">
        <v>0</v>
      </c>
      <c r="Y734" s="505">
        <v>0</v>
      </c>
      <c r="Z734" s="58">
        <f>+X734</f>
        <v>0</v>
      </c>
      <c r="AA734" s="506" t="s">
        <v>1823</v>
      </c>
      <c r="AB734" s="173">
        <v>0</v>
      </c>
      <c r="AC734" s="835">
        <v>0</v>
      </c>
      <c r="AD734" s="263">
        <v>0</v>
      </c>
      <c r="AE734" s="264">
        <v>0</v>
      </c>
      <c r="AF734" s="241">
        <f>+AD734</f>
        <v>0</v>
      </c>
      <c r="AG734" s="242" t="s">
        <v>1823</v>
      </c>
      <c r="AH734" s="263">
        <v>0</v>
      </c>
      <c r="AI734" s="264">
        <v>0</v>
      </c>
      <c r="AJ734" s="354"/>
      <c r="AK734" s="560">
        <f>+AM734</f>
        <v>2</v>
      </c>
      <c r="AL734" s="621" t="s">
        <v>1823</v>
      </c>
      <c r="AM734" s="523">
        <v>2</v>
      </c>
      <c r="AN734" s="541">
        <v>0</v>
      </c>
      <c r="AO734" s="558">
        <f>+AM734</f>
        <v>2</v>
      </c>
      <c r="AP734" s="566" t="s">
        <v>1823</v>
      </c>
      <c r="AQ734" s="558">
        <f>+AO734</f>
        <v>2</v>
      </c>
      <c r="AR734" s="566" t="s">
        <v>1823</v>
      </c>
      <c r="AS734" s="558">
        <f>+AQ734</f>
        <v>2</v>
      </c>
      <c r="AT734" s="566" t="s">
        <v>1823</v>
      </c>
      <c r="AU734" s="324">
        <v>0</v>
      </c>
      <c r="AV734" s="325">
        <v>0</v>
      </c>
      <c r="AW734" s="324">
        <v>0</v>
      </c>
      <c r="AX734" s="324">
        <v>0</v>
      </c>
      <c r="AY734" s="241">
        <v>0</v>
      </c>
      <c r="AZ734" s="242" t="s">
        <v>1823</v>
      </c>
      <c r="BA734" s="241">
        <f t="shared" si="3736"/>
        <v>0</v>
      </c>
      <c r="BB734" s="242" t="s">
        <v>1823</v>
      </c>
      <c r="BC734" s="241">
        <f t="shared" si="3737"/>
        <v>0</v>
      </c>
      <c r="BD734" s="242" t="s">
        <v>1823</v>
      </c>
      <c r="BE734" s="241">
        <f t="shared" si="3738"/>
        <v>0</v>
      </c>
      <c r="BF734" s="242" t="s">
        <v>1823</v>
      </c>
      <c r="BG734" s="324">
        <v>0</v>
      </c>
      <c r="BH734" s="324">
        <v>0</v>
      </c>
      <c r="BI734" s="241">
        <f t="shared" ref="BI734" si="3784">+BG734</f>
        <v>0</v>
      </c>
      <c r="BJ734" s="242" t="s">
        <v>1823</v>
      </c>
      <c r="BK734" s="241">
        <f t="shared" ref="BK734" si="3785">+BI734</f>
        <v>0</v>
      </c>
      <c r="BL734" s="242" t="s">
        <v>1823</v>
      </c>
      <c r="BM734" s="241">
        <f t="shared" ref="BM734" si="3786">+BK734</f>
        <v>0</v>
      </c>
      <c r="BN734" s="242" t="s">
        <v>1823</v>
      </c>
      <c r="BO734" s="356"/>
      <c r="BP734" s="324"/>
      <c r="BQ734" s="325"/>
      <c r="BR734" s="324"/>
      <c r="BS734" s="325"/>
      <c r="BT734" s="324"/>
      <c r="BU734" s="325"/>
      <c r="BV734" s="324"/>
      <c r="BW734" s="325"/>
      <c r="BX734" s="324"/>
      <c r="BY734" s="325"/>
      <c r="BZ734" s="324"/>
      <c r="CA734" s="325"/>
      <c r="CB734" s="334" t="s">
        <v>712</v>
      </c>
      <c r="CC734" s="237" t="s">
        <v>812</v>
      </c>
      <c r="CT734" s="437">
        <f t="shared" si="3610"/>
        <v>0</v>
      </c>
      <c r="CU734" s="437">
        <f t="shared" si="3713"/>
        <v>0</v>
      </c>
      <c r="CV734" s="437">
        <f t="shared" si="3696"/>
        <v>0</v>
      </c>
      <c r="CW734" s="437">
        <f t="shared" si="3697"/>
        <v>0</v>
      </c>
      <c r="CX734" s="437">
        <f t="shared" si="3698"/>
        <v>0</v>
      </c>
      <c r="CY734" s="437">
        <f t="shared" si="3699"/>
        <v>0</v>
      </c>
      <c r="CZ734" s="437">
        <f t="shared" si="3700"/>
        <v>0</v>
      </c>
      <c r="DA734" s="437">
        <f t="shared" si="3701"/>
        <v>0</v>
      </c>
      <c r="DB734" s="437">
        <f t="shared" si="3702"/>
        <v>0</v>
      </c>
      <c r="DC734" s="437">
        <f t="shared" si="3728"/>
        <v>0</v>
      </c>
      <c r="DD734" s="437">
        <f t="shared" si="3714"/>
        <v>0</v>
      </c>
      <c r="DE734" s="437">
        <f t="shared" si="3703"/>
        <v>0</v>
      </c>
      <c r="DF734" s="437">
        <f t="shared" si="3729"/>
        <v>0</v>
      </c>
      <c r="DG734" s="496">
        <f t="shared" si="3675"/>
        <v>0</v>
      </c>
      <c r="DH734" s="496">
        <f t="shared" si="3704"/>
        <v>2</v>
      </c>
      <c r="DI734" s="496">
        <f t="shared" si="3705"/>
        <v>2</v>
      </c>
      <c r="DJ734" s="496">
        <f t="shared" si="3706"/>
        <v>2</v>
      </c>
      <c r="DK734" s="437">
        <f t="shared" si="3707"/>
        <v>2</v>
      </c>
      <c r="DL734" s="633"/>
      <c r="DM734" s="633"/>
      <c r="DO734" s="447" t="e">
        <f t="shared" si="3656"/>
        <v>#VALUE!</v>
      </c>
      <c r="DP734" s="447" t="e">
        <f t="shared" si="3657"/>
        <v>#VALUE!</v>
      </c>
      <c r="DQ734" s="447" t="e">
        <f t="shared" si="3658"/>
        <v>#VALUE!</v>
      </c>
      <c r="DR734" s="447" t="e">
        <f t="shared" si="3659"/>
        <v>#VALUE!</v>
      </c>
      <c r="DS734" s="447" t="e">
        <f t="shared" si="3660"/>
        <v>#VALUE!</v>
      </c>
      <c r="DT734" s="447" t="e">
        <f t="shared" si="3661"/>
        <v>#VALUE!</v>
      </c>
      <c r="DU734" s="447" t="e">
        <f t="shared" si="3662"/>
        <v>#VALUE!</v>
      </c>
      <c r="DV734" s="447" t="e">
        <f t="shared" si="3663"/>
        <v>#VALUE!</v>
      </c>
      <c r="DW734" s="447" t="e">
        <f t="shared" si="3664"/>
        <v>#VALUE!</v>
      </c>
      <c r="DX734" s="447" t="e">
        <f t="shared" si="3665"/>
        <v>#VALUE!</v>
      </c>
      <c r="DY734" s="447" t="e">
        <f t="shared" si="3666"/>
        <v>#VALUE!</v>
      </c>
      <c r="DZ734" s="447" t="e">
        <f t="shared" si="3667"/>
        <v>#VALUE!</v>
      </c>
      <c r="EA734" s="447" t="e">
        <f t="shared" si="3668"/>
        <v>#VALUE!</v>
      </c>
      <c r="EB734" s="447" t="e">
        <f t="shared" si="3669"/>
        <v>#VALUE!</v>
      </c>
      <c r="EC734" s="447" t="e">
        <f t="shared" si="3670"/>
        <v>#VALUE!</v>
      </c>
      <c r="ED734" s="447" t="e">
        <f t="shared" si="3671"/>
        <v>#VALUE!</v>
      </c>
      <c r="EE734" s="240" t="e">
        <f t="shared" si="3672"/>
        <v>#VALUE!</v>
      </c>
    </row>
    <row r="735" spans="1:135" ht="16.5">
      <c r="A735" s="216" t="s">
        <v>1227</v>
      </c>
      <c r="B735" s="216" t="s">
        <v>31</v>
      </c>
      <c r="D735" s="222" t="s">
        <v>432</v>
      </c>
      <c r="E735" s="216" t="s">
        <v>1043</v>
      </c>
      <c r="F735" s="222" t="s">
        <v>1112</v>
      </c>
      <c r="G735" s="411" t="s">
        <v>1686</v>
      </c>
      <c r="H735" s="58">
        <v>0</v>
      </c>
      <c r="I735" s="505" t="s">
        <v>1823</v>
      </c>
      <c r="J735" s="173">
        <v>0</v>
      </c>
      <c r="K735" s="835">
        <v>0</v>
      </c>
      <c r="L735" s="58">
        <v>0</v>
      </c>
      <c r="M735" s="505">
        <v>0</v>
      </c>
      <c r="N735" s="58">
        <v>0</v>
      </c>
      <c r="O735" s="505" t="s">
        <v>1823</v>
      </c>
      <c r="P735" s="58">
        <v>0</v>
      </c>
      <c r="Q735" s="505" t="s">
        <v>1823</v>
      </c>
      <c r="R735" s="173">
        <v>0</v>
      </c>
      <c r="S735" s="835">
        <v>0</v>
      </c>
      <c r="T735" s="58">
        <v>0</v>
      </c>
      <c r="U735" s="101" t="s">
        <v>1823</v>
      </c>
      <c r="V735" s="862">
        <v>0</v>
      </c>
      <c r="W735" s="863">
        <v>0</v>
      </c>
      <c r="X735" s="101">
        <v>0</v>
      </c>
      <c r="Y735" s="505">
        <v>0</v>
      </c>
      <c r="Z735" s="58">
        <v>0</v>
      </c>
      <c r="AA735" s="506" t="s">
        <v>1823</v>
      </c>
      <c r="AB735" s="173">
        <v>0</v>
      </c>
      <c r="AC735" s="835">
        <v>0</v>
      </c>
      <c r="AD735" s="263">
        <v>0</v>
      </c>
      <c r="AE735" s="264">
        <v>0</v>
      </c>
      <c r="AF735" s="241">
        <v>0</v>
      </c>
      <c r="AG735" s="259" t="s">
        <v>1823</v>
      </c>
      <c r="AH735" s="225">
        <v>0</v>
      </c>
      <c r="AI735" s="264">
        <v>0</v>
      </c>
      <c r="AJ735" s="354"/>
      <c r="AK735" s="241">
        <v>0</v>
      </c>
      <c r="AL735" s="401" t="s">
        <v>1823</v>
      </c>
      <c r="AM735" s="523">
        <v>0</v>
      </c>
      <c r="AN735" s="541">
        <v>0</v>
      </c>
      <c r="AO735" s="239">
        <v>0</v>
      </c>
      <c r="AP735" s="259" t="s">
        <v>1823</v>
      </c>
      <c r="AQ735" s="239">
        <v>0</v>
      </c>
      <c r="AR735" s="259" t="s">
        <v>1823</v>
      </c>
      <c r="AS735" s="239">
        <v>0</v>
      </c>
      <c r="AT735" s="259" t="s">
        <v>1823</v>
      </c>
      <c r="AU735" s="324">
        <v>0</v>
      </c>
      <c r="AV735" s="325">
        <v>0</v>
      </c>
      <c r="AW735" s="324">
        <v>0</v>
      </c>
      <c r="AX735" s="324">
        <v>0</v>
      </c>
      <c r="AY735" s="241">
        <v>0</v>
      </c>
      <c r="AZ735" s="242" t="s">
        <v>1823</v>
      </c>
      <c r="BA735" s="241">
        <f t="shared" si="3736"/>
        <v>0</v>
      </c>
      <c r="BB735" s="242" t="s">
        <v>1823</v>
      </c>
      <c r="BC735" s="241">
        <f t="shared" si="3737"/>
        <v>0</v>
      </c>
      <c r="BD735" s="242" t="s">
        <v>1823</v>
      </c>
      <c r="BE735" s="241">
        <f t="shared" si="3738"/>
        <v>0</v>
      </c>
      <c r="BF735" s="242" t="s">
        <v>1823</v>
      </c>
      <c r="BG735" s="324">
        <v>0</v>
      </c>
      <c r="BH735" s="324">
        <v>0</v>
      </c>
      <c r="BI735" s="241">
        <f t="shared" ref="BI735" si="3787">+BG735</f>
        <v>0</v>
      </c>
      <c r="BJ735" s="242" t="s">
        <v>1823</v>
      </c>
      <c r="BK735" s="241">
        <f t="shared" ref="BK735" si="3788">+BI735</f>
        <v>0</v>
      </c>
      <c r="BL735" s="242" t="s">
        <v>1823</v>
      </c>
      <c r="BM735" s="241">
        <f t="shared" ref="BM735" si="3789">+BK735</f>
        <v>0</v>
      </c>
      <c r="BN735" s="242" t="s">
        <v>1823</v>
      </c>
      <c r="BO735" s="356"/>
      <c r="BP735" s="324"/>
      <c r="BQ735" s="325"/>
      <c r="BR735" s="324"/>
      <c r="BS735" s="325"/>
      <c r="BT735" s="324"/>
      <c r="BU735" s="325"/>
      <c r="BV735" s="324"/>
      <c r="BW735" s="325"/>
      <c r="BX735" s="324"/>
      <c r="BY735" s="325"/>
      <c r="BZ735" s="324"/>
      <c r="CA735" s="325"/>
      <c r="CB735" s="334"/>
      <c r="CQ735" s="240">
        <f>MAX(H735:AI735)</f>
        <v>0</v>
      </c>
      <c r="CT735" s="437">
        <f t="shared" si="3610"/>
        <v>0</v>
      </c>
      <c r="CU735" s="437">
        <f t="shared" si="3713"/>
        <v>0</v>
      </c>
      <c r="CV735" s="437">
        <f t="shared" si="3696"/>
        <v>0</v>
      </c>
      <c r="CW735" s="437">
        <f t="shared" si="3697"/>
        <v>0</v>
      </c>
      <c r="CX735" s="437">
        <f t="shared" si="3698"/>
        <v>0</v>
      </c>
      <c r="CY735" s="437">
        <f t="shared" si="3699"/>
        <v>0</v>
      </c>
      <c r="CZ735" s="437">
        <f t="shared" si="3700"/>
        <v>0</v>
      </c>
      <c r="DA735" s="437">
        <f t="shared" si="3701"/>
        <v>0</v>
      </c>
      <c r="DB735" s="437">
        <f t="shared" si="3702"/>
        <v>0</v>
      </c>
      <c r="DC735" s="437">
        <f t="shared" si="3728"/>
        <v>0</v>
      </c>
      <c r="DD735" s="437">
        <f t="shared" si="3714"/>
        <v>0</v>
      </c>
      <c r="DE735" s="437">
        <f t="shared" si="3703"/>
        <v>0</v>
      </c>
      <c r="DF735" s="437">
        <f t="shared" si="3729"/>
        <v>0</v>
      </c>
      <c r="DG735" s="496">
        <f t="shared" si="3675"/>
        <v>0</v>
      </c>
      <c r="DH735" s="496">
        <f t="shared" si="3704"/>
        <v>0</v>
      </c>
      <c r="DI735" s="496">
        <f t="shared" si="3705"/>
        <v>0</v>
      </c>
      <c r="DJ735" s="496">
        <f t="shared" si="3706"/>
        <v>0</v>
      </c>
      <c r="DK735" s="437">
        <f t="shared" si="3707"/>
        <v>0</v>
      </c>
      <c r="DL735" s="633"/>
      <c r="DM735" s="633"/>
      <c r="DO735" s="447" t="e">
        <f t="shared" si="3656"/>
        <v>#VALUE!</v>
      </c>
      <c r="DP735" s="447" t="e">
        <f t="shared" si="3657"/>
        <v>#VALUE!</v>
      </c>
      <c r="DQ735" s="447" t="e">
        <f t="shared" si="3658"/>
        <v>#VALUE!</v>
      </c>
      <c r="DR735" s="447" t="e">
        <f t="shared" si="3659"/>
        <v>#VALUE!</v>
      </c>
      <c r="DS735" s="447" t="e">
        <f t="shared" si="3660"/>
        <v>#VALUE!</v>
      </c>
      <c r="DT735" s="447" t="e">
        <f t="shared" si="3661"/>
        <v>#VALUE!</v>
      </c>
      <c r="DU735" s="447" t="e">
        <f t="shared" si="3662"/>
        <v>#VALUE!</v>
      </c>
      <c r="DV735" s="447" t="e">
        <f t="shared" si="3663"/>
        <v>#VALUE!</v>
      </c>
      <c r="DW735" s="447" t="e">
        <f t="shared" si="3664"/>
        <v>#VALUE!</v>
      </c>
      <c r="DX735" s="447" t="e">
        <f t="shared" si="3665"/>
        <v>#VALUE!</v>
      </c>
      <c r="DY735" s="447" t="e">
        <f t="shared" si="3666"/>
        <v>#VALUE!</v>
      </c>
      <c r="DZ735" s="447" t="e">
        <f t="shared" si="3667"/>
        <v>#VALUE!</v>
      </c>
      <c r="EA735" s="447" t="e">
        <f t="shared" si="3668"/>
        <v>#VALUE!</v>
      </c>
      <c r="EB735" s="447" t="e">
        <f t="shared" si="3669"/>
        <v>#VALUE!</v>
      </c>
      <c r="EC735" s="447" t="e">
        <f t="shared" si="3670"/>
        <v>#VALUE!</v>
      </c>
      <c r="ED735" s="447" t="e">
        <f t="shared" si="3671"/>
        <v>#VALUE!</v>
      </c>
      <c r="EE735" s="240" t="e">
        <f t="shared" si="3672"/>
        <v>#VALUE!</v>
      </c>
    </row>
    <row r="736" spans="1:135" ht="16.5">
      <c r="A736" s="51" t="s">
        <v>1232</v>
      </c>
      <c r="B736" s="216" t="s">
        <v>31</v>
      </c>
      <c r="D736" s="222" t="s">
        <v>163</v>
      </c>
      <c r="E736" s="216" t="s">
        <v>1042</v>
      </c>
      <c r="F736" s="216" t="s">
        <v>1112</v>
      </c>
      <c r="G736" s="411" t="s">
        <v>176</v>
      </c>
      <c r="H736" s="58" t="s">
        <v>425</v>
      </c>
      <c r="I736" s="505"/>
      <c r="J736" s="1007">
        <v>5</v>
      </c>
      <c r="K736" s="1008">
        <v>9</v>
      </c>
      <c r="L736" s="1007">
        <v>4</v>
      </c>
      <c r="M736" s="1008">
        <v>7</v>
      </c>
      <c r="N736" s="58">
        <f>+L736</f>
        <v>4</v>
      </c>
      <c r="O736" s="505">
        <f>+M736</f>
        <v>7</v>
      </c>
      <c r="P736" s="58">
        <f>+N736</f>
        <v>4</v>
      </c>
      <c r="Q736" s="505">
        <f>+O736</f>
        <v>7</v>
      </c>
      <c r="R736" s="173">
        <v>0</v>
      </c>
      <c r="S736" s="835">
        <v>0</v>
      </c>
      <c r="T736" s="58">
        <f>+R736</f>
        <v>0</v>
      </c>
      <c r="U736" s="101" t="s">
        <v>1823</v>
      </c>
      <c r="V736" s="862">
        <v>0</v>
      </c>
      <c r="W736" s="863">
        <v>0</v>
      </c>
      <c r="X736" s="101"/>
      <c r="Y736" s="505"/>
      <c r="Z736" s="58">
        <f>+X736</f>
        <v>0</v>
      </c>
      <c r="AA736" s="506" t="s">
        <v>1823</v>
      </c>
      <c r="AB736" s="173">
        <v>0</v>
      </c>
      <c r="AC736" s="835">
        <v>0</v>
      </c>
      <c r="AD736" s="263">
        <v>0</v>
      </c>
      <c r="AE736" s="264">
        <v>0</v>
      </c>
      <c r="AF736" s="241">
        <f>+AD736</f>
        <v>0</v>
      </c>
      <c r="AG736" s="242" t="s">
        <v>1823</v>
      </c>
      <c r="AH736" s="263">
        <v>0</v>
      </c>
      <c r="AI736" s="264">
        <v>0</v>
      </c>
      <c r="AJ736" s="354"/>
      <c r="AK736" s="241">
        <v>0</v>
      </c>
      <c r="AL736" s="401" t="s">
        <v>1823</v>
      </c>
      <c r="AM736" s="523">
        <v>0</v>
      </c>
      <c r="AN736" s="541">
        <v>0</v>
      </c>
      <c r="AO736" s="239">
        <v>0</v>
      </c>
      <c r="AP736" s="259" t="s">
        <v>1823</v>
      </c>
      <c r="AQ736" s="239">
        <v>0</v>
      </c>
      <c r="AR736" s="259" t="s">
        <v>1823</v>
      </c>
      <c r="AS736" s="239">
        <v>0</v>
      </c>
      <c r="AT736" s="259" t="s">
        <v>1823</v>
      </c>
      <c r="AU736" s="324">
        <v>0</v>
      </c>
      <c r="AV736" s="325">
        <v>0</v>
      </c>
      <c r="AW736" s="324">
        <v>0</v>
      </c>
      <c r="AX736" s="324">
        <v>0</v>
      </c>
      <c r="AY736" s="241">
        <v>0</v>
      </c>
      <c r="AZ736" s="242" t="s">
        <v>1823</v>
      </c>
      <c r="BA736" s="241">
        <f t="shared" si="3736"/>
        <v>0</v>
      </c>
      <c r="BB736" s="242" t="s">
        <v>1823</v>
      </c>
      <c r="BC736" s="241">
        <f t="shared" si="3737"/>
        <v>0</v>
      </c>
      <c r="BD736" s="242" t="s">
        <v>1823</v>
      </c>
      <c r="BE736" s="241">
        <f t="shared" si="3738"/>
        <v>0</v>
      </c>
      <c r="BF736" s="242" t="s">
        <v>1823</v>
      </c>
      <c r="BG736" s="324">
        <v>0</v>
      </c>
      <c r="BH736" s="324">
        <v>0</v>
      </c>
      <c r="BI736" s="241">
        <f t="shared" ref="BI736" si="3790">+BG736</f>
        <v>0</v>
      </c>
      <c r="BJ736" s="242" t="s">
        <v>1823</v>
      </c>
      <c r="BK736" s="241">
        <f t="shared" ref="BK736" si="3791">+BI736</f>
        <v>0</v>
      </c>
      <c r="BL736" s="242" t="s">
        <v>1823</v>
      </c>
      <c r="BM736" s="241">
        <f t="shared" ref="BM736" si="3792">+BK736</f>
        <v>0</v>
      </c>
      <c r="BN736" s="242" t="s">
        <v>1823</v>
      </c>
      <c r="BO736" s="356"/>
      <c r="BP736" s="324"/>
      <c r="BQ736" s="325"/>
      <c r="BR736" s="324"/>
      <c r="BS736" s="325"/>
      <c r="BT736" s="324"/>
      <c r="BU736" s="325"/>
      <c r="BV736" s="324"/>
      <c r="BW736" s="325"/>
      <c r="BX736" s="324"/>
      <c r="BY736" s="325"/>
      <c r="BZ736" s="324"/>
      <c r="CA736" s="325"/>
      <c r="CB736" s="236"/>
      <c r="CC736" s="261" t="s">
        <v>812</v>
      </c>
      <c r="CT736" s="437"/>
      <c r="CU736" s="437">
        <f t="shared" si="3713"/>
        <v>14</v>
      </c>
      <c r="CV736" s="437">
        <f t="shared" si="3696"/>
        <v>11</v>
      </c>
      <c r="CW736" s="437">
        <f t="shared" si="3697"/>
        <v>11</v>
      </c>
      <c r="CX736" s="437">
        <f t="shared" si="3698"/>
        <v>11</v>
      </c>
      <c r="CY736" s="437">
        <f t="shared" si="3699"/>
        <v>0</v>
      </c>
      <c r="CZ736" s="437">
        <f t="shared" si="3700"/>
        <v>0</v>
      </c>
      <c r="DA736" s="437">
        <f t="shared" si="3701"/>
        <v>0</v>
      </c>
      <c r="DB736" s="437">
        <f t="shared" si="3702"/>
        <v>0</v>
      </c>
      <c r="DC736" s="437">
        <f t="shared" si="3728"/>
        <v>0</v>
      </c>
      <c r="DD736" s="437">
        <f t="shared" si="3714"/>
        <v>0</v>
      </c>
      <c r="DE736" s="437">
        <f t="shared" si="3703"/>
        <v>0</v>
      </c>
      <c r="DF736" s="437">
        <f t="shared" si="3729"/>
        <v>0</v>
      </c>
      <c r="DG736" s="496">
        <f t="shared" si="3675"/>
        <v>0</v>
      </c>
      <c r="DH736" s="496">
        <f t="shared" si="3704"/>
        <v>0</v>
      </c>
      <c r="DI736" s="496">
        <f t="shared" si="3705"/>
        <v>0</v>
      </c>
      <c r="DJ736" s="496">
        <f t="shared" si="3706"/>
        <v>0</v>
      </c>
      <c r="DK736" s="437">
        <f t="shared" si="3707"/>
        <v>0</v>
      </c>
      <c r="DL736" s="633"/>
      <c r="DM736" s="633"/>
      <c r="DO736" s="447" t="e">
        <f t="shared" si="3656"/>
        <v>#VALUE!</v>
      </c>
      <c r="DP736" s="447" t="e">
        <f t="shared" si="3657"/>
        <v>#VALUE!</v>
      </c>
      <c r="DQ736" s="447" t="e">
        <f t="shared" si="3658"/>
        <v>#VALUE!</v>
      </c>
      <c r="DR736" s="447" t="e">
        <f t="shared" si="3659"/>
        <v>#VALUE!</v>
      </c>
      <c r="DS736" s="447" t="e">
        <f t="shared" si="3660"/>
        <v>#VALUE!</v>
      </c>
      <c r="DT736" s="447" t="e">
        <f t="shared" si="3661"/>
        <v>#VALUE!</v>
      </c>
      <c r="DU736" s="447" t="e">
        <f t="shared" si="3662"/>
        <v>#VALUE!</v>
      </c>
      <c r="DV736" s="447" t="e">
        <f t="shared" si="3663"/>
        <v>#VALUE!</v>
      </c>
      <c r="DW736" s="447" t="e">
        <f t="shared" si="3664"/>
        <v>#VALUE!</v>
      </c>
      <c r="DX736" s="447" t="e">
        <f t="shared" si="3665"/>
        <v>#VALUE!</v>
      </c>
      <c r="DY736" s="447" t="e">
        <f t="shared" si="3666"/>
        <v>#VALUE!</v>
      </c>
      <c r="DZ736" s="447" t="e">
        <f t="shared" si="3667"/>
        <v>#VALUE!</v>
      </c>
      <c r="EA736" s="447" t="e">
        <f t="shared" si="3668"/>
        <v>#VALUE!</v>
      </c>
      <c r="EB736" s="447" t="e">
        <f t="shared" si="3669"/>
        <v>#VALUE!</v>
      </c>
      <c r="EC736" s="447" t="e">
        <f t="shared" si="3670"/>
        <v>#VALUE!</v>
      </c>
      <c r="ED736" s="447" t="e">
        <f t="shared" si="3671"/>
        <v>#VALUE!</v>
      </c>
      <c r="EE736" s="240" t="e">
        <f t="shared" si="3672"/>
        <v>#VALUE!</v>
      </c>
    </row>
    <row r="737" spans="1:135" ht="16.5">
      <c r="A737" s="51" t="s">
        <v>1227</v>
      </c>
      <c r="B737" s="216" t="s">
        <v>31</v>
      </c>
      <c r="D737" s="222" t="s">
        <v>163</v>
      </c>
      <c r="E737" s="216" t="s">
        <v>1042</v>
      </c>
      <c r="F737" s="216" t="s">
        <v>1112</v>
      </c>
      <c r="G737" s="411" t="s">
        <v>1415</v>
      </c>
      <c r="H737" s="58" t="s">
        <v>425</v>
      </c>
      <c r="I737" s="505"/>
      <c r="J737" s="173">
        <v>0</v>
      </c>
      <c r="K737" s="835">
        <v>0</v>
      </c>
      <c r="L737" s="173">
        <v>0</v>
      </c>
      <c r="M737" s="835">
        <v>0</v>
      </c>
      <c r="N737" s="58">
        <f t="shared" ref="N737:N741" si="3793">+L737</f>
        <v>0</v>
      </c>
      <c r="O737" s="505" t="s">
        <v>1823</v>
      </c>
      <c r="P737" s="58">
        <f t="shared" ref="P737:P741" si="3794">+N737</f>
        <v>0</v>
      </c>
      <c r="Q737" s="505" t="s">
        <v>1823</v>
      </c>
      <c r="R737" s="173">
        <v>0</v>
      </c>
      <c r="S737" s="835">
        <v>0</v>
      </c>
      <c r="T737" s="58">
        <f t="shared" ref="T737:T743" si="3795">+R737</f>
        <v>0</v>
      </c>
      <c r="U737" s="101" t="s">
        <v>1823</v>
      </c>
      <c r="V737" s="862">
        <v>0</v>
      </c>
      <c r="W737" s="863">
        <v>0</v>
      </c>
      <c r="X737" s="101">
        <v>0</v>
      </c>
      <c r="Y737" s="505">
        <v>0</v>
      </c>
      <c r="Z737" s="58">
        <f t="shared" ref="Z737:Z743" si="3796">+X737</f>
        <v>0</v>
      </c>
      <c r="AA737" s="506" t="s">
        <v>1823</v>
      </c>
      <c r="AB737" s="173">
        <v>0</v>
      </c>
      <c r="AC737" s="835">
        <v>0</v>
      </c>
      <c r="AD737" s="263">
        <v>0</v>
      </c>
      <c r="AE737" s="264">
        <v>0</v>
      </c>
      <c r="AF737" s="241">
        <f t="shared" ref="AF737:AF743" si="3797">+AD737</f>
        <v>0</v>
      </c>
      <c r="AG737" s="242" t="s">
        <v>1823</v>
      </c>
      <c r="AH737" s="263">
        <v>0</v>
      </c>
      <c r="AI737" s="264">
        <v>0</v>
      </c>
      <c r="AJ737" s="354"/>
      <c r="AK737" s="560">
        <f>+AM737</f>
        <v>1</v>
      </c>
      <c r="AL737" s="621" t="s">
        <v>1823</v>
      </c>
      <c r="AM737" s="523">
        <v>1</v>
      </c>
      <c r="AN737" s="524"/>
      <c r="AO737" s="558">
        <f>+AM737</f>
        <v>1</v>
      </c>
      <c r="AP737" s="566" t="s">
        <v>1823</v>
      </c>
      <c r="AQ737" s="558">
        <f>+AO737</f>
        <v>1</v>
      </c>
      <c r="AR737" s="566" t="s">
        <v>1823</v>
      </c>
      <c r="AS737" s="558">
        <f>+AQ737</f>
        <v>1</v>
      </c>
      <c r="AT737" s="566" t="s">
        <v>1823</v>
      </c>
      <c r="AU737" s="324">
        <v>0</v>
      </c>
      <c r="AV737" s="325">
        <v>0</v>
      </c>
      <c r="AW737" s="324">
        <v>0</v>
      </c>
      <c r="AX737" s="324">
        <v>0</v>
      </c>
      <c r="AY737" s="241">
        <v>0</v>
      </c>
      <c r="AZ737" s="242" t="s">
        <v>1823</v>
      </c>
      <c r="BA737" s="241">
        <f t="shared" si="3736"/>
        <v>0</v>
      </c>
      <c r="BB737" s="242" t="s">
        <v>1823</v>
      </c>
      <c r="BC737" s="241">
        <f t="shared" si="3737"/>
        <v>0</v>
      </c>
      <c r="BD737" s="242" t="s">
        <v>1823</v>
      </c>
      <c r="BE737" s="241">
        <f t="shared" si="3738"/>
        <v>0</v>
      </c>
      <c r="BF737" s="242" t="s">
        <v>1823</v>
      </c>
      <c r="BG737" s="324">
        <v>0</v>
      </c>
      <c r="BH737" s="324">
        <v>0</v>
      </c>
      <c r="BI737" s="241">
        <f t="shared" ref="BI737" si="3798">+BG737</f>
        <v>0</v>
      </c>
      <c r="BJ737" s="242" t="s">
        <v>1823</v>
      </c>
      <c r="BK737" s="241">
        <f t="shared" ref="BK737" si="3799">+BI737</f>
        <v>0</v>
      </c>
      <c r="BL737" s="242" t="s">
        <v>1823</v>
      </c>
      <c r="BM737" s="241">
        <f t="shared" ref="BM737" si="3800">+BK737</f>
        <v>0</v>
      </c>
      <c r="BN737" s="242" t="s">
        <v>1823</v>
      </c>
      <c r="BO737" s="356"/>
      <c r="BP737" s="324"/>
      <c r="BQ737" s="325"/>
      <c r="BR737" s="324"/>
      <c r="BS737" s="325"/>
      <c r="BT737" s="324"/>
      <c r="BU737" s="325"/>
      <c r="BV737" s="324"/>
      <c r="BW737" s="325"/>
      <c r="BX737" s="324"/>
      <c r="BY737" s="325"/>
      <c r="BZ737" s="324"/>
      <c r="CA737" s="325"/>
      <c r="CB737" s="334" t="s">
        <v>712</v>
      </c>
      <c r="CC737" s="261"/>
      <c r="CT737" s="437"/>
      <c r="CU737" s="437">
        <f t="shared" si="3713"/>
        <v>0</v>
      </c>
      <c r="CV737" s="437">
        <f t="shared" si="3696"/>
        <v>0</v>
      </c>
      <c r="CW737" s="437">
        <f t="shared" si="3697"/>
        <v>0</v>
      </c>
      <c r="CX737" s="437">
        <f t="shared" si="3698"/>
        <v>0</v>
      </c>
      <c r="CY737" s="437">
        <f t="shared" si="3699"/>
        <v>0</v>
      </c>
      <c r="CZ737" s="437">
        <f t="shared" si="3700"/>
        <v>0</v>
      </c>
      <c r="DA737" s="437">
        <f t="shared" si="3701"/>
        <v>0</v>
      </c>
      <c r="DB737" s="437">
        <f t="shared" si="3702"/>
        <v>0</v>
      </c>
      <c r="DC737" s="437">
        <f t="shared" si="3728"/>
        <v>0</v>
      </c>
      <c r="DD737" s="437">
        <f t="shared" si="3714"/>
        <v>0</v>
      </c>
      <c r="DE737" s="437">
        <f t="shared" si="3703"/>
        <v>0</v>
      </c>
      <c r="DF737" s="437">
        <f t="shared" si="3729"/>
        <v>0</v>
      </c>
      <c r="DG737" s="496">
        <f t="shared" si="3675"/>
        <v>0</v>
      </c>
      <c r="DH737" s="496">
        <f t="shared" si="3704"/>
        <v>1</v>
      </c>
      <c r="DI737" s="496">
        <f t="shared" si="3705"/>
        <v>1</v>
      </c>
      <c r="DJ737" s="496">
        <f t="shared" si="3706"/>
        <v>1</v>
      </c>
      <c r="DK737" s="437">
        <f t="shared" si="3707"/>
        <v>1</v>
      </c>
      <c r="DL737" s="633"/>
      <c r="DM737" s="633"/>
      <c r="DO737" s="447" t="e">
        <f t="shared" si="3656"/>
        <v>#VALUE!</v>
      </c>
      <c r="DP737" s="447" t="e">
        <f t="shared" si="3657"/>
        <v>#VALUE!</v>
      </c>
      <c r="DQ737" s="447" t="e">
        <f t="shared" si="3658"/>
        <v>#VALUE!</v>
      </c>
      <c r="DR737" s="447" t="e">
        <f t="shared" si="3659"/>
        <v>#VALUE!</v>
      </c>
      <c r="DS737" s="447" t="e">
        <f t="shared" si="3660"/>
        <v>#VALUE!</v>
      </c>
      <c r="DT737" s="447" t="e">
        <f t="shared" si="3661"/>
        <v>#VALUE!</v>
      </c>
      <c r="DU737" s="447" t="e">
        <f t="shared" si="3662"/>
        <v>#VALUE!</v>
      </c>
      <c r="DV737" s="447" t="e">
        <f t="shared" si="3663"/>
        <v>#VALUE!</v>
      </c>
      <c r="DW737" s="447" t="e">
        <f t="shared" si="3664"/>
        <v>#VALUE!</v>
      </c>
      <c r="DX737" s="447" t="e">
        <f t="shared" si="3665"/>
        <v>#VALUE!</v>
      </c>
      <c r="DY737" s="447" t="e">
        <f t="shared" si="3666"/>
        <v>#VALUE!</v>
      </c>
      <c r="DZ737" s="447" t="e">
        <f t="shared" si="3667"/>
        <v>#VALUE!</v>
      </c>
      <c r="EA737" s="447" t="e">
        <f t="shared" si="3668"/>
        <v>#VALUE!</v>
      </c>
      <c r="EB737" s="447" t="e">
        <f t="shared" si="3669"/>
        <v>#VALUE!</v>
      </c>
      <c r="EC737" s="447" t="e">
        <f t="shared" si="3670"/>
        <v>#VALUE!</v>
      </c>
      <c r="ED737" s="447" t="e">
        <f t="shared" si="3671"/>
        <v>#VALUE!</v>
      </c>
      <c r="EE737" s="240" t="e">
        <f t="shared" si="3672"/>
        <v>#VALUE!</v>
      </c>
    </row>
    <row r="738" spans="1:135" ht="16.5">
      <c r="A738" s="51" t="s">
        <v>1227</v>
      </c>
      <c r="B738" s="216" t="s">
        <v>31</v>
      </c>
      <c r="D738" s="222" t="s">
        <v>163</v>
      </c>
      <c r="E738" s="216" t="s">
        <v>1042</v>
      </c>
      <c r="F738" s="216" t="s">
        <v>1112</v>
      </c>
      <c r="G738" s="411" t="s">
        <v>1400</v>
      </c>
      <c r="H738" s="58" t="s">
        <v>425</v>
      </c>
      <c r="I738" s="505"/>
      <c r="J738" s="173">
        <v>0</v>
      </c>
      <c r="K738" s="835">
        <v>0</v>
      </c>
      <c r="L738" s="173">
        <v>0</v>
      </c>
      <c r="M738" s="835">
        <v>0</v>
      </c>
      <c r="N738" s="58">
        <f t="shared" ref="N738" si="3801">+L738</f>
        <v>0</v>
      </c>
      <c r="O738" s="505" t="s">
        <v>1823</v>
      </c>
      <c r="P738" s="58">
        <f t="shared" si="3794"/>
        <v>0</v>
      </c>
      <c r="Q738" s="505" t="s">
        <v>1823</v>
      </c>
      <c r="R738" s="173">
        <v>0</v>
      </c>
      <c r="S738" s="835">
        <v>0</v>
      </c>
      <c r="T738" s="58">
        <f t="shared" si="3795"/>
        <v>0</v>
      </c>
      <c r="U738" s="101" t="s">
        <v>1823</v>
      </c>
      <c r="V738" s="862">
        <v>0</v>
      </c>
      <c r="W738" s="863">
        <v>0</v>
      </c>
      <c r="X738" s="101">
        <v>0</v>
      </c>
      <c r="Y738" s="505">
        <v>0</v>
      </c>
      <c r="Z738" s="58">
        <f t="shared" si="3796"/>
        <v>0</v>
      </c>
      <c r="AA738" s="506" t="s">
        <v>1823</v>
      </c>
      <c r="AB738" s="173">
        <v>0</v>
      </c>
      <c r="AC738" s="835">
        <v>0</v>
      </c>
      <c r="AD738" s="263">
        <v>0</v>
      </c>
      <c r="AE738" s="264">
        <v>0</v>
      </c>
      <c r="AF738" s="241">
        <f t="shared" si="3797"/>
        <v>0</v>
      </c>
      <c r="AG738" s="242" t="s">
        <v>1823</v>
      </c>
      <c r="AH738" s="263">
        <v>0</v>
      </c>
      <c r="AI738" s="264">
        <v>0</v>
      </c>
      <c r="AJ738" s="354"/>
      <c r="AK738" s="241">
        <v>0</v>
      </c>
      <c r="AL738" s="401" t="s">
        <v>1823</v>
      </c>
      <c r="AM738" s="523">
        <v>0</v>
      </c>
      <c r="AN738" s="541">
        <v>0</v>
      </c>
      <c r="AO738" s="239">
        <v>0</v>
      </c>
      <c r="AP738" s="259" t="s">
        <v>1823</v>
      </c>
      <c r="AQ738" s="239">
        <v>0</v>
      </c>
      <c r="AR738" s="259" t="s">
        <v>1823</v>
      </c>
      <c r="AS738" s="239">
        <v>0</v>
      </c>
      <c r="AT738" s="259" t="s">
        <v>1823</v>
      </c>
      <c r="AU738" s="324">
        <v>0</v>
      </c>
      <c r="AV738" s="325">
        <v>0</v>
      </c>
      <c r="AW738" s="324">
        <v>0</v>
      </c>
      <c r="AX738" s="324">
        <v>0</v>
      </c>
      <c r="AY738" s="241">
        <v>0</v>
      </c>
      <c r="AZ738" s="242" t="s">
        <v>1823</v>
      </c>
      <c r="BA738" s="241">
        <f t="shared" si="3736"/>
        <v>0</v>
      </c>
      <c r="BB738" s="242" t="s">
        <v>1823</v>
      </c>
      <c r="BC738" s="241">
        <f t="shared" si="3737"/>
        <v>0</v>
      </c>
      <c r="BD738" s="242" t="s">
        <v>1823</v>
      </c>
      <c r="BE738" s="241">
        <f t="shared" si="3738"/>
        <v>0</v>
      </c>
      <c r="BF738" s="242" t="s">
        <v>1823</v>
      </c>
      <c r="BG738" s="324">
        <v>0</v>
      </c>
      <c r="BH738" s="324">
        <v>0</v>
      </c>
      <c r="BI738" s="241">
        <f t="shared" ref="BI738" si="3802">+BG738</f>
        <v>0</v>
      </c>
      <c r="BJ738" s="242" t="s">
        <v>1823</v>
      </c>
      <c r="BK738" s="241">
        <f t="shared" ref="BK738" si="3803">+BI738</f>
        <v>0</v>
      </c>
      <c r="BL738" s="242" t="s">
        <v>1823</v>
      </c>
      <c r="BM738" s="241">
        <f t="shared" ref="BM738" si="3804">+BK738</f>
        <v>0</v>
      </c>
      <c r="BN738" s="242" t="s">
        <v>1823</v>
      </c>
      <c r="BO738" s="356"/>
      <c r="BP738" s="324"/>
      <c r="BQ738" s="325"/>
      <c r="BR738" s="324"/>
      <c r="BS738" s="325"/>
      <c r="BT738" s="324"/>
      <c r="BU738" s="325"/>
      <c r="BV738" s="324"/>
      <c r="BW738" s="325"/>
      <c r="BX738" s="324"/>
      <c r="BY738" s="325"/>
      <c r="BZ738" s="324"/>
      <c r="CA738" s="325"/>
      <c r="CB738" s="250" t="s">
        <v>262</v>
      </c>
      <c r="CC738" s="237" t="s">
        <v>792</v>
      </c>
      <c r="CT738" s="437"/>
      <c r="CU738" s="437">
        <f t="shared" si="3713"/>
        <v>0</v>
      </c>
      <c r="CV738" s="437">
        <f t="shared" si="3696"/>
        <v>0</v>
      </c>
      <c r="CW738" s="437">
        <f t="shared" si="3697"/>
        <v>0</v>
      </c>
      <c r="CX738" s="437">
        <f t="shared" si="3698"/>
        <v>0</v>
      </c>
      <c r="CY738" s="437">
        <f t="shared" si="3699"/>
        <v>0</v>
      </c>
      <c r="CZ738" s="437">
        <f t="shared" si="3700"/>
        <v>0</v>
      </c>
      <c r="DA738" s="437">
        <f t="shared" si="3701"/>
        <v>0</v>
      </c>
      <c r="DB738" s="437">
        <f t="shared" si="3702"/>
        <v>0</v>
      </c>
      <c r="DC738" s="437">
        <f t="shared" si="3728"/>
        <v>0</v>
      </c>
      <c r="DD738" s="437">
        <f t="shared" si="3714"/>
        <v>0</v>
      </c>
      <c r="DE738" s="437">
        <f t="shared" si="3703"/>
        <v>0</v>
      </c>
      <c r="DF738" s="437">
        <f t="shared" si="3729"/>
        <v>0</v>
      </c>
      <c r="DG738" s="496">
        <f t="shared" si="3675"/>
        <v>0</v>
      </c>
      <c r="DH738" s="496">
        <f t="shared" si="3704"/>
        <v>0</v>
      </c>
      <c r="DI738" s="496">
        <f t="shared" si="3705"/>
        <v>0</v>
      </c>
      <c r="DJ738" s="496">
        <f t="shared" si="3706"/>
        <v>0</v>
      </c>
      <c r="DK738" s="437">
        <f t="shared" si="3707"/>
        <v>0</v>
      </c>
      <c r="DL738" s="633"/>
      <c r="DM738" s="633"/>
      <c r="DO738" s="447" t="e">
        <f t="shared" si="3656"/>
        <v>#VALUE!</v>
      </c>
      <c r="DP738" s="447" t="e">
        <f t="shared" si="3657"/>
        <v>#VALUE!</v>
      </c>
      <c r="DQ738" s="447" t="e">
        <f t="shared" si="3658"/>
        <v>#VALUE!</v>
      </c>
      <c r="DR738" s="447" t="e">
        <f t="shared" si="3659"/>
        <v>#VALUE!</v>
      </c>
      <c r="DS738" s="447" t="e">
        <f t="shared" si="3660"/>
        <v>#VALUE!</v>
      </c>
      <c r="DT738" s="447" t="e">
        <f t="shared" si="3661"/>
        <v>#VALUE!</v>
      </c>
      <c r="DU738" s="447" t="e">
        <f t="shared" si="3662"/>
        <v>#VALUE!</v>
      </c>
      <c r="DV738" s="447" t="e">
        <f t="shared" si="3663"/>
        <v>#VALUE!</v>
      </c>
      <c r="DW738" s="447" t="e">
        <f t="shared" si="3664"/>
        <v>#VALUE!</v>
      </c>
      <c r="DX738" s="447" t="e">
        <f t="shared" si="3665"/>
        <v>#VALUE!</v>
      </c>
      <c r="DY738" s="447" t="e">
        <f t="shared" si="3666"/>
        <v>#VALUE!</v>
      </c>
      <c r="DZ738" s="447" t="e">
        <f t="shared" si="3667"/>
        <v>#VALUE!</v>
      </c>
      <c r="EA738" s="447" t="e">
        <f t="shared" si="3668"/>
        <v>#VALUE!</v>
      </c>
      <c r="EB738" s="447" t="e">
        <f t="shared" si="3669"/>
        <v>#VALUE!</v>
      </c>
      <c r="EC738" s="447" t="e">
        <f t="shared" si="3670"/>
        <v>#VALUE!</v>
      </c>
      <c r="ED738" s="447" t="e">
        <f t="shared" si="3671"/>
        <v>#VALUE!</v>
      </c>
      <c r="EE738" s="240" t="e">
        <f t="shared" si="3672"/>
        <v>#VALUE!</v>
      </c>
    </row>
    <row r="739" spans="1:135" ht="16.5">
      <c r="A739" s="51" t="s">
        <v>1227</v>
      </c>
      <c r="B739" s="216" t="s">
        <v>31</v>
      </c>
      <c r="D739" s="222" t="s">
        <v>163</v>
      </c>
      <c r="E739" s="216" t="s">
        <v>1042</v>
      </c>
      <c r="F739" s="216" t="s">
        <v>1112</v>
      </c>
      <c r="G739" s="411" t="s">
        <v>1410</v>
      </c>
      <c r="H739" s="58" t="s">
        <v>425</v>
      </c>
      <c r="I739" s="505"/>
      <c r="J739" s="173">
        <v>0</v>
      </c>
      <c r="K739" s="835">
        <v>0</v>
      </c>
      <c r="L739" s="173">
        <v>0</v>
      </c>
      <c r="M739" s="835">
        <v>0</v>
      </c>
      <c r="N739" s="58">
        <f t="shared" si="3793"/>
        <v>0</v>
      </c>
      <c r="O739" s="505" t="s">
        <v>1823</v>
      </c>
      <c r="P739" s="58">
        <f t="shared" si="3794"/>
        <v>0</v>
      </c>
      <c r="Q739" s="505" t="s">
        <v>1823</v>
      </c>
      <c r="R739" s="173">
        <v>0</v>
      </c>
      <c r="S739" s="835">
        <v>0</v>
      </c>
      <c r="T739" s="58">
        <f t="shared" si="3795"/>
        <v>0</v>
      </c>
      <c r="U739" s="101" t="s">
        <v>1823</v>
      </c>
      <c r="V739" s="862">
        <v>0</v>
      </c>
      <c r="W739" s="863">
        <v>0</v>
      </c>
      <c r="X739" s="101">
        <v>0</v>
      </c>
      <c r="Y739" s="505">
        <v>0</v>
      </c>
      <c r="Z739" s="58">
        <f t="shared" si="3796"/>
        <v>0</v>
      </c>
      <c r="AA739" s="506" t="s">
        <v>1823</v>
      </c>
      <c r="AB739" s="173">
        <v>0</v>
      </c>
      <c r="AC739" s="835">
        <v>0</v>
      </c>
      <c r="AD739" s="263">
        <v>0</v>
      </c>
      <c r="AE739" s="264">
        <v>0</v>
      </c>
      <c r="AF739" s="241">
        <f t="shared" si="3797"/>
        <v>0</v>
      </c>
      <c r="AG739" s="242" t="s">
        <v>1823</v>
      </c>
      <c r="AH739" s="225">
        <v>0</v>
      </c>
      <c r="AI739" s="4" t="s">
        <v>1266</v>
      </c>
      <c r="AJ739" s="266"/>
      <c r="AK739" s="241">
        <v>0</v>
      </c>
      <c r="AL739" s="252" t="s">
        <v>1823</v>
      </c>
      <c r="AM739" s="523">
        <v>0</v>
      </c>
      <c r="AN739" s="524">
        <v>0</v>
      </c>
      <c r="AO739" s="239">
        <v>0</v>
      </c>
      <c r="AP739" s="242" t="s">
        <v>1823</v>
      </c>
      <c r="AQ739" s="239">
        <v>0</v>
      </c>
      <c r="AR739" s="242" t="s">
        <v>1823</v>
      </c>
      <c r="AS739" s="239">
        <v>0</v>
      </c>
      <c r="AT739" s="242" t="s">
        <v>1823</v>
      </c>
      <c r="AU739" s="229">
        <v>0</v>
      </c>
      <c r="AV739" s="230">
        <v>0</v>
      </c>
      <c r="AW739" s="324">
        <v>0</v>
      </c>
      <c r="AX739" s="324">
        <v>0</v>
      </c>
      <c r="AY739" s="241">
        <v>0</v>
      </c>
      <c r="AZ739" s="242" t="s">
        <v>1823</v>
      </c>
      <c r="BA739" s="241">
        <f t="shared" si="3736"/>
        <v>0</v>
      </c>
      <c r="BB739" s="242" t="s">
        <v>1823</v>
      </c>
      <c r="BC739" s="241">
        <f t="shared" si="3737"/>
        <v>0</v>
      </c>
      <c r="BD739" s="242" t="s">
        <v>1823</v>
      </c>
      <c r="BE739" s="241">
        <f t="shared" si="3738"/>
        <v>0</v>
      </c>
      <c r="BF739" s="242" t="s">
        <v>1823</v>
      </c>
      <c r="BG739" s="324">
        <v>0</v>
      </c>
      <c r="BH739" s="324">
        <v>0</v>
      </c>
      <c r="BI739" s="241">
        <f t="shared" ref="BI739" si="3805">+BG739</f>
        <v>0</v>
      </c>
      <c r="BJ739" s="242" t="s">
        <v>1823</v>
      </c>
      <c r="BK739" s="241">
        <f t="shared" ref="BK739" si="3806">+BI739</f>
        <v>0</v>
      </c>
      <c r="BL739" s="242" t="s">
        <v>1823</v>
      </c>
      <c r="BM739" s="241">
        <f t="shared" ref="BM739" si="3807">+BK739</f>
        <v>0</v>
      </c>
      <c r="BN739" s="242" t="s">
        <v>1823</v>
      </c>
      <c r="BO739" s="267"/>
      <c r="BP739" s="248"/>
      <c r="BQ739" s="249"/>
      <c r="BR739" s="248"/>
      <c r="BS739" s="249"/>
      <c r="BT739" s="248"/>
      <c r="BU739" s="249"/>
      <c r="BV739" s="248"/>
      <c r="BW739" s="249"/>
      <c r="BX739" s="248"/>
      <c r="BY739" s="249"/>
      <c r="BZ739" s="248"/>
      <c r="CA739" s="249"/>
      <c r="CB739" s="236" t="s">
        <v>712</v>
      </c>
      <c r="CC739" s="261"/>
      <c r="CE739" s="226"/>
      <c r="CF739" s="226"/>
      <c r="CT739" s="437"/>
      <c r="CU739" s="437">
        <f t="shared" si="3713"/>
        <v>0</v>
      </c>
      <c r="CV739" s="437">
        <f t="shared" si="3696"/>
        <v>0</v>
      </c>
      <c r="CW739" s="437">
        <f t="shared" si="3697"/>
        <v>0</v>
      </c>
      <c r="CX739" s="437">
        <f t="shared" si="3698"/>
        <v>0</v>
      </c>
      <c r="CY739" s="437">
        <f t="shared" si="3699"/>
        <v>0</v>
      </c>
      <c r="CZ739" s="437">
        <f t="shared" si="3700"/>
        <v>0</v>
      </c>
      <c r="DA739" s="437">
        <f t="shared" si="3701"/>
        <v>0</v>
      </c>
      <c r="DB739" s="437">
        <f t="shared" si="3702"/>
        <v>0</v>
      </c>
      <c r="DC739" s="437">
        <f t="shared" si="3728"/>
        <v>0</v>
      </c>
      <c r="DD739" s="437">
        <f t="shared" si="3714"/>
        <v>0</v>
      </c>
      <c r="DE739" s="437">
        <f t="shared" si="3703"/>
        <v>0</v>
      </c>
      <c r="DF739" s="437">
        <f t="shared" si="3729"/>
        <v>0</v>
      </c>
      <c r="DG739" s="496"/>
      <c r="DH739" s="496">
        <f t="shared" si="3704"/>
        <v>0</v>
      </c>
      <c r="DI739" s="496">
        <f t="shared" si="3705"/>
        <v>0</v>
      </c>
      <c r="DJ739" s="496">
        <f t="shared" si="3706"/>
        <v>0</v>
      </c>
      <c r="DK739" s="437">
        <f t="shared" si="3707"/>
        <v>0</v>
      </c>
      <c r="DL739" s="633"/>
      <c r="DM739" s="633"/>
      <c r="DO739" s="447" t="e">
        <f t="shared" si="3656"/>
        <v>#VALUE!</v>
      </c>
      <c r="DP739" s="447" t="e">
        <f t="shared" si="3657"/>
        <v>#VALUE!</v>
      </c>
      <c r="DQ739" s="447" t="e">
        <f t="shared" si="3658"/>
        <v>#VALUE!</v>
      </c>
      <c r="DR739" s="447" t="e">
        <f t="shared" si="3659"/>
        <v>#VALUE!</v>
      </c>
      <c r="DS739" s="447" t="e">
        <f t="shared" si="3660"/>
        <v>#VALUE!</v>
      </c>
      <c r="DT739" s="447" t="e">
        <f t="shared" si="3661"/>
        <v>#VALUE!</v>
      </c>
      <c r="DU739" s="447" t="e">
        <f t="shared" si="3662"/>
        <v>#VALUE!</v>
      </c>
      <c r="DV739" s="447" t="e">
        <f t="shared" si="3663"/>
        <v>#VALUE!</v>
      </c>
      <c r="DW739" s="447" t="e">
        <f t="shared" si="3664"/>
        <v>#VALUE!</v>
      </c>
      <c r="DX739" s="447" t="e">
        <f t="shared" si="3665"/>
        <v>#VALUE!</v>
      </c>
      <c r="DY739" s="447" t="e">
        <f t="shared" si="3666"/>
        <v>#VALUE!</v>
      </c>
      <c r="DZ739" s="447" t="e">
        <f t="shared" si="3667"/>
        <v>#VALUE!</v>
      </c>
      <c r="EA739" s="447" t="e">
        <f t="shared" si="3668"/>
        <v>#VALUE!</v>
      </c>
      <c r="EB739" s="447" t="e">
        <f t="shared" si="3669"/>
        <v>#VALUE!</v>
      </c>
      <c r="EC739" s="447" t="e">
        <f t="shared" si="3670"/>
        <v>#VALUE!</v>
      </c>
      <c r="ED739" s="447" t="e">
        <f t="shared" si="3671"/>
        <v>#VALUE!</v>
      </c>
      <c r="EE739" s="240" t="e">
        <f t="shared" si="3672"/>
        <v>#VALUE!</v>
      </c>
    </row>
    <row r="740" spans="1:135" ht="16.5">
      <c r="A740" s="51" t="s">
        <v>1227</v>
      </c>
      <c r="B740" s="216" t="s">
        <v>31</v>
      </c>
      <c r="D740" s="222" t="s">
        <v>163</v>
      </c>
      <c r="E740" s="216" t="s">
        <v>1042</v>
      </c>
      <c r="F740" s="216" t="s">
        <v>1112</v>
      </c>
      <c r="G740" s="411" t="s">
        <v>1411</v>
      </c>
      <c r="H740" s="58" t="s">
        <v>425</v>
      </c>
      <c r="I740" s="505"/>
      <c r="J740" s="173">
        <v>0</v>
      </c>
      <c r="K740" s="835">
        <v>0</v>
      </c>
      <c r="L740" s="173">
        <v>0</v>
      </c>
      <c r="M740" s="835">
        <v>0</v>
      </c>
      <c r="N740" s="58">
        <f t="shared" ref="N740" si="3808">+L740</f>
        <v>0</v>
      </c>
      <c r="O740" s="505" t="s">
        <v>1823</v>
      </c>
      <c r="P740" s="58">
        <f t="shared" ref="P740" si="3809">+N740</f>
        <v>0</v>
      </c>
      <c r="Q740" s="505" t="s">
        <v>1823</v>
      </c>
      <c r="R740" s="173">
        <v>0</v>
      </c>
      <c r="S740" s="835">
        <v>0</v>
      </c>
      <c r="T740" s="58">
        <f t="shared" ref="T740" si="3810">+R740</f>
        <v>0</v>
      </c>
      <c r="U740" s="101" t="s">
        <v>1823</v>
      </c>
      <c r="V740" s="862">
        <v>0</v>
      </c>
      <c r="W740" s="863">
        <v>0</v>
      </c>
      <c r="X740" s="101">
        <v>0</v>
      </c>
      <c r="Y740" s="505">
        <v>0</v>
      </c>
      <c r="Z740" s="58">
        <f t="shared" ref="Z740" si="3811">+X740</f>
        <v>0</v>
      </c>
      <c r="AA740" s="506" t="s">
        <v>1823</v>
      </c>
      <c r="AB740" s="173">
        <v>0</v>
      </c>
      <c r="AC740" s="835">
        <v>0</v>
      </c>
      <c r="AD740" s="263">
        <v>1</v>
      </c>
      <c r="AE740" s="264">
        <v>0</v>
      </c>
      <c r="AF740" s="560">
        <f>+AD740</f>
        <v>1</v>
      </c>
      <c r="AG740" s="559" t="s">
        <v>1823</v>
      </c>
      <c r="AH740" s="263">
        <v>0</v>
      </c>
      <c r="AI740" s="264">
        <v>0</v>
      </c>
      <c r="AJ740" s="354"/>
      <c r="AK740" s="241">
        <v>0</v>
      </c>
      <c r="AL740" s="401" t="s">
        <v>1823</v>
      </c>
      <c r="AM740" s="523">
        <v>0</v>
      </c>
      <c r="AN740" s="541">
        <v>0</v>
      </c>
      <c r="AO740" s="239">
        <v>0</v>
      </c>
      <c r="AP740" s="259" t="s">
        <v>1823</v>
      </c>
      <c r="AQ740" s="239">
        <v>0</v>
      </c>
      <c r="AR740" s="259" t="s">
        <v>1823</v>
      </c>
      <c r="AS740" s="239">
        <v>0</v>
      </c>
      <c r="AT740" s="259" t="s">
        <v>1823</v>
      </c>
      <c r="AU740" s="324">
        <v>0</v>
      </c>
      <c r="AV740" s="325">
        <v>0</v>
      </c>
      <c r="AW740" s="324">
        <v>0</v>
      </c>
      <c r="AX740" s="324">
        <v>0</v>
      </c>
      <c r="AY740" s="241">
        <v>0</v>
      </c>
      <c r="AZ740" s="242" t="s">
        <v>1823</v>
      </c>
      <c r="BA740" s="241">
        <f t="shared" si="3736"/>
        <v>0</v>
      </c>
      <c r="BB740" s="242" t="s">
        <v>1823</v>
      </c>
      <c r="BC740" s="241">
        <f t="shared" si="3737"/>
        <v>0</v>
      </c>
      <c r="BD740" s="242" t="s">
        <v>1823</v>
      </c>
      <c r="BE740" s="241">
        <f t="shared" si="3738"/>
        <v>0</v>
      </c>
      <c r="BF740" s="242" t="s">
        <v>1823</v>
      </c>
      <c r="BG740" s="324">
        <v>0</v>
      </c>
      <c r="BH740" s="324">
        <v>0</v>
      </c>
      <c r="BI740" s="241">
        <f t="shared" ref="BI740" si="3812">+BG740</f>
        <v>0</v>
      </c>
      <c r="BJ740" s="242" t="s">
        <v>1823</v>
      </c>
      <c r="BK740" s="241">
        <f t="shared" ref="BK740" si="3813">+BI740</f>
        <v>0</v>
      </c>
      <c r="BL740" s="242" t="s">
        <v>1823</v>
      </c>
      <c r="BM740" s="241">
        <f t="shared" ref="BM740" si="3814">+BK740</f>
        <v>0</v>
      </c>
      <c r="BN740" s="242" t="s">
        <v>1823</v>
      </c>
      <c r="BO740" s="356"/>
      <c r="BP740" s="324"/>
      <c r="BQ740" s="325"/>
      <c r="BR740" s="324"/>
      <c r="BS740" s="325"/>
      <c r="BT740" s="324"/>
      <c r="BU740" s="325"/>
      <c r="BV740" s="324"/>
      <c r="BW740" s="325"/>
      <c r="BX740" s="324"/>
      <c r="BY740" s="325"/>
      <c r="BZ740" s="324"/>
      <c r="CA740" s="325"/>
      <c r="CB740" s="236" t="s">
        <v>712</v>
      </c>
      <c r="CT740" s="437"/>
      <c r="CU740" s="437">
        <f t="shared" si="3713"/>
        <v>0</v>
      </c>
      <c r="CV740" s="437">
        <f t="shared" ref="CV740:CV756" si="3815">IF(M740="nd",+L740,+L740+M740)</f>
        <v>0</v>
      </c>
      <c r="CW740" s="437">
        <f t="shared" si="3697"/>
        <v>0</v>
      </c>
      <c r="CX740" s="437">
        <f t="shared" ref="CX740:CX756" si="3816">IF(Q740="nd",+P740,+P740+Q740)</f>
        <v>0</v>
      </c>
      <c r="CY740" s="437">
        <f t="shared" ref="CY740:CY756" si="3817">IF(S740="nd",+R740,+R740+S740)</f>
        <v>0</v>
      </c>
      <c r="CZ740" s="437">
        <f t="shared" si="3700"/>
        <v>0</v>
      </c>
      <c r="DA740" s="437">
        <f t="shared" ref="DA740:DA756" si="3818">IF(W740="nd",+V740,+V740+W740)</f>
        <v>0</v>
      </c>
      <c r="DB740" s="437">
        <f t="shared" ref="DB740:DB756" si="3819">IF(Y740="nd",+X740,+X740+Y740)</f>
        <v>0</v>
      </c>
      <c r="DC740" s="437">
        <f t="shared" si="3728"/>
        <v>0</v>
      </c>
      <c r="DD740" s="437">
        <f t="shared" si="3714"/>
        <v>0</v>
      </c>
      <c r="DE740" s="437">
        <f t="shared" ref="DE740:DE753" si="3820">IF(AE740="nd",+AD740,+AD740+AE740)</f>
        <v>1</v>
      </c>
      <c r="DF740" s="437">
        <f t="shared" si="3729"/>
        <v>1</v>
      </c>
      <c r="DG740" s="496">
        <f t="shared" ref="DG740:DG753" si="3821">IF(AI740="nd",+AH740,+AH740+AI740)</f>
        <v>0</v>
      </c>
      <c r="DH740" s="496">
        <f t="shared" si="3704"/>
        <v>0</v>
      </c>
      <c r="DI740" s="496">
        <f t="shared" si="3705"/>
        <v>0</v>
      </c>
      <c r="DJ740" s="496">
        <f t="shared" si="3706"/>
        <v>0</v>
      </c>
      <c r="DK740" s="437">
        <f t="shared" ref="DK740:DK753" si="3822">IF(AR740="nd",+AQ740,+AQ740+AR740)</f>
        <v>0</v>
      </c>
      <c r="DL740" s="633"/>
      <c r="DM740" s="633"/>
      <c r="DO740" s="447" t="e">
        <f t="shared" si="3656"/>
        <v>#VALUE!</v>
      </c>
      <c r="DP740" s="447" t="e">
        <f t="shared" si="3657"/>
        <v>#VALUE!</v>
      </c>
      <c r="DQ740" s="447" t="e">
        <f t="shared" si="3658"/>
        <v>#VALUE!</v>
      </c>
      <c r="DR740" s="447" t="e">
        <f t="shared" si="3659"/>
        <v>#VALUE!</v>
      </c>
      <c r="DS740" s="447" t="e">
        <f t="shared" si="3660"/>
        <v>#VALUE!</v>
      </c>
      <c r="DT740" s="447" t="e">
        <f t="shared" si="3661"/>
        <v>#VALUE!</v>
      </c>
      <c r="DU740" s="447" t="e">
        <f t="shared" si="3662"/>
        <v>#VALUE!</v>
      </c>
      <c r="DV740" s="447" t="e">
        <f t="shared" si="3663"/>
        <v>#VALUE!</v>
      </c>
      <c r="DW740" s="447" t="e">
        <f t="shared" si="3664"/>
        <v>#VALUE!</v>
      </c>
      <c r="DX740" s="447" t="e">
        <f t="shared" si="3665"/>
        <v>#VALUE!</v>
      </c>
      <c r="DY740" s="447" t="e">
        <f t="shared" si="3666"/>
        <v>#VALUE!</v>
      </c>
      <c r="DZ740" s="447" t="e">
        <f t="shared" si="3667"/>
        <v>#VALUE!</v>
      </c>
      <c r="EA740" s="447" t="e">
        <f t="shared" si="3668"/>
        <v>#VALUE!</v>
      </c>
      <c r="EB740" s="447" t="e">
        <f t="shared" si="3669"/>
        <v>#VALUE!</v>
      </c>
      <c r="EC740" s="447" t="e">
        <f t="shared" si="3670"/>
        <v>#VALUE!</v>
      </c>
      <c r="ED740" s="447" t="e">
        <f t="shared" si="3671"/>
        <v>#VALUE!</v>
      </c>
      <c r="EE740" s="240" t="e">
        <f t="shared" si="3672"/>
        <v>#VALUE!</v>
      </c>
    </row>
    <row r="741" spans="1:135" ht="16.5">
      <c r="A741" s="51" t="s">
        <v>1227</v>
      </c>
      <c r="B741" s="216" t="s">
        <v>31</v>
      </c>
      <c r="D741" s="222" t="s">
        <v>163</v>
      </c>
      <c r="E741" s="216" t="s">
        <v>1042</v>
      </c>
      <c r="F741" s="51" t="s">
        <v>1112</v>
      </c>
      <c r="G741" s="411" t="s">
        <v>1412</v>
      </c>
      <c r="H741" s="58" t="s">
        <v>425</v>
      </c>
      <c r="I741" s="505"/>
      <c r="J741" s="173">
        <v>0</v>
      </c>
      <c r="K741" s="835">
        <v>0</v>
      </c>
      <c r="L741" s="173">
        <v>0</v>
      </c>
      <c r="M741" s="835">
        <v>0</v>
      </c>
      <c r="N741" s="58">
        <f t="shared" si="3793"/>
        <v>0</v>
      </c>
      <c r="O741" s="505" t="s">
        <v>1823</v>
      </c>
      <c r="P741" s="58">
        <f t="shared" si="3794"/>
        <v>0</v>
      </c>
      <c r="Q741" s="505" t="s">
        <v>1823</v>
      </c>
      <c r="R741" s="173">
        <v>0</v>
      </c>
      <c r="S741" s="835">
        <v>0</v>
      </c>
      <c r="T741" s="58">
        <f t="shared" si="3795"/>
        <v>0</v>
      </c>
      <c r="U741" s="101" t="s">
        <v>1823</v>
      </c>
      <c r="V741" s="862">
        <v>0</v>
      </c>
      <c r="W741" s="863">
        <v>0</v>
      </c>
      <c r="X741" s="101">
        <v>0</v>
      </c>
      <c r="Y741" s="505">
        <v>0</v>
      </c>
      <c r="Z741" s="58">
        <f t="shared" si="3796"/>
        <v>0</v>
      </c>
      <c r="AA741" s="506" t="s">
        <v>1823</v>
      </c>
      <c r="AB741" s="173">
        <v>0</v>
      </c>
      <c r="AC741" s="835">
        <v>0</v>
      </c>
      <c r="AD741" s="263">
        <v>0</v>
      </c>
      <c r="AE741" s="264">
        <v>0</v>
      </c>
      <c r="AF741" s="241">
        <f t="shared" si="3797"/>
        <v>0</v>
      </c>
      <c r="AG741" s="242" t="s">
        <v>1823</v>
      </c>
      <c r="AH741" s="18">
        <v>0</v>
      </c>
      <c r="AI741" s="264">
        <v>0</v>
      </c>
      <c r="AJ741" s="354"/>
      <c r="AK741" s="560">
        <f>+AM741</f>
        <v>1</v>
      </c>
      <c r="AL741" s="621" t="s">
        <v>1823</v>
      </c>
      <c r="AM741" s="523">
        <v>1</v>
      </c>
      <c r="AN741" s="543">
        <v>0</v>
      </c>
      <c r="AO741" s="558">
        <f>+AM741</f>
        <v>1</v>
      </c>
      <c r="AP741" s="566" t="s">
        <v>1823</v>
      </c>
      <c r="AQ741" s="558">
        <f>+AO741</f>
        <v>1</v>
      </c>
      <c r="AR741" s="566" t="s">
        <v>1823</v>
      </c>
      <c r="AS741" s="558">
        <f>+AQ741</f>
        <v>1</v>
      </c>
      <c r="AT741" s="566" t="s">
        <v>1823</v>
      </c>
      <c r="AU741" s="324">
        <v>0</v>
      </c>
      <c r="AV741" s="325">
        <v>0</v>
      </c>
      <c r="AW741" s="324">
        <v>0</v>
      </c>
      <c r="AX741" s="324">
        <v>0</v>
      </c>
      <c r="AY741" s="241">
        <v>0</v>
      </c>
      <c r="AZ741" s="242" t="s">
        <v>1823</v>
      </c>
      <c r="BA741" s="241">
        <f t="shared" si="3736"/>
        <v>0</v>
      </c>
      <c r="BB741" s="242" t="s">
        <v>1823</v>
      </c>
      <c r="BC741" s="241">
        <f t="shared" si="3737"/>
        <v>0</v>
      </c>
      <c r="BD741" s="242" t="s">
        <v>1823</v>
      </c>
      <c r="BE741" s="241">
        <f t="shared" si="3738"/>
        <v>0</v>
      </c>
      <c r="BF741" s="242" t="s">
        <v>1823</v>
      </c>
      <c r="BG741" s="324">
        <v>0</v>
      </c>
      <c r="BH741" s="324">
        <v>0</v>
      </c>
      <c r="BI741" s="241">
        <f t="shared" ref="BI741" si="3823">+BG741</f>
        <v>0</v>
      </c>
      <c r="BJ741" s="242" t="s">
        <v>1823</v>
      </c>
      <c r="BK741" s="241">
        <f t="shared" ref="BK741" si="3824">+BI741</f>
        <v>0</v>
      </c>
      <c r="BL741" s="242" t="s">
        <v>1823</v>
      </c>
      <c r="BM741" s="241">
        <f t="shared" ref="BM741" si="3825">+BK741</f>
        <v>0</v>
      </c>
      <c r="BN741" s="242" t="s">
        <v>1823</v>
      </c>
      <c r="BO741" s="356"/>
      <c r="BP741" s="324"/>
      <c r="BQ741" s="325"/>
      <c r="BR741" s="324"/>
      <c r="BS741" s="325"/>
      <c r="BT741" s="324"/>
      <c r="BU741" s="325"/>
      <c r="BV741" s="324"/>
      <c r="BW741" s="325"/>
      <c r="BX741" s="324"/>
      <c r="BY741" s="325"/>
      <c r="BZ741" s="324"/>
      <c r="CA741" s="325"/>
      <c r="CB741" s="334" t="s">
        <v>712</v>
      </c>
      <c r="CT741" s="437"/>
      <c r="CU741" s="437">
        <f t="shared" si="3713"/>
        <v>0</v>
      </c>
      <c r="CV741" s="437">
        <f t="shared" si="3815"/>
        <v>0</v>
      </c>
      <c r="CW741" s="437">
        <f t="shared" si="3697"/>
        <v>0</v>
      </c>
      <c r="CX741" s="437">
        <f t="shared" si="3816"/>
        <v>0</v>
      </c>
      <c r="CY741" s="437">
        <f t="shared" si="3817"/>
        <v>0</v>
      </c>
      <c r="CZ741" s="437">
        <f t="shared" si="3700"/>
        <v>0</v>
      </c>
      <c r="DA741" s="437">
        <f t="shared" si="3818"/>
        <v>0</v>
      </c>
      <c r="DB741" s="437">
        <f t="shared" si="3819"/>
        <v>0</v>
      </c>
      <c r="DC741" s="437">
        <f t="shared" si="3728"/>
        <v>0</v>
      </c>
      <c r="DD741" s="437">
        <f t="shared" si="3714"/>
        <v>0</v>
      </c>
      <c r="DE741" s="437">
        <f t="shared" si="3820"/>
        <v>0</v>
      </c>
      <c r="DF741" s="437">
        <f t="shared" si="3729"/>
        <v>0</v>
      </c>
      <c r="DG741" s="496">
        <f t="shared" si="3821"/>
        <v>0</v>
      </c>
      <c r="DH741" s="496">
        <f t="shared" si="3704"/>
        <v>1</v>
      </c>
      <c r="DI741" s="496">
        <f t="shared" si="3705"/>
        <v>1</v>
      </c>
      <c r="DJ741" s="496">
        <f t="shared" si="3706"/>
        <v>1</v>
      </c>
      <c r="DK741" s="437">
        <f t="shared" si="3822"/>
        <v>1</v>
      </c>
      <c r="DL741" s="633"/>
      <c r="DM741" s="633"/>
      <c r="DO741" s="447" t="e">
        <f t="shared" si="3656"/>
        <v>#VALUE!</v>
      </c>
      <c r="DP741" s="447" t="e">
        <f t="shared" si="3657"/>
        <v>#VALUE!</v>
      </c>
      <c r="DQ741" s="447" t="e">
        <f t="shared" si="3658"/>
        <v>#VALUE!</v>
      </c>
      <c r="DR741" s="447" t="e">
        <f t="shared" si="3659"/>
        <v>#VALUE!</v>
      </c>
      <c r="DS741" s="447" t="e">
        <f t="shared" si="3660"/>
        <v>#VALUE!</v>
      </c>
      <c r="DT741" s="447" t="e">
        <f t="shared" si="3661"/>
        <v>#VALUE!</v>
      </c>
      <c r="DU741" s="447" t="e">
        <f t="shared" si="3662"/>
        <v>#VALUE!</v>
      </c>
      <c r="DV741" s="447" t="e">
        <f t="shared" si="3663"/>
        <v>#VALUE!</v>
      </c>
      <c r="DW741" s="447" t="e">
        <f t="shared" si="3664"/>
        <v>#VALUE!</v>
      </c>
      <c r="DX741" s="447" t="e">
        <f t="shared" si="3665"/>
        <v>#VALUE!</v>
      </c>
      <c r="DY741" s="447" t="e">
        <f t="shared" si="3666"/>
        <v>#VALUE!</v>
      </c>
      <c r="DZ741" s="447" t="e">
        <f t="shared" si="3667"/>
        <v>#VALUE!</v>
      </c>
      <c r="EA741" s="447" t="e">
        <f t="shared" si="3668"/>
        <v>#VALUE!</v>
      </c>
      <c r="EB741" s="447" t="e">
        <f t="shared" si="3669"/>
        <v>#VALUE!</v>
      </c>
      <c r="EC741" s="447" t="e">
        <f t="shared" si="3670"/>
        <v>#VALUE!</v>
      </c>
      <c r="ED741" s="447" t="e">
        <f t="shared" si="3671"/>
        <v>#VALUE!</v>
      </c>
      <c r="EE741" s="240" t="e">
        <f t="shared" si="3672"/>
        <v>#VALUE!</v>
      </c>
    </row>
    <row r="742" spans="1:135" ht="16.5">
      <c r="A742" s="51" t="s">
        <v>1227</v>
      </c>
      <c r="B742" s="216" t="s">
        <v>31</v>
      </c>
      <c r="D742" s="222" t="s">
        <v>163</v>
      </c>
      <c r="E742" s="216" t="s">
        <v>1042</v>
      </c>
      <c r="F742" s="216" t="s">
        <v>1112</v>
      </c>
      <c r="G742" s="411" t="s">
        <v>1413</v>
      </c>
      <c r="H742" s="58" t="s">
        <v>425</v>
      </c>
      <c r="I742" s="505"/>
      <c r="J742" s="173">
        <v>0</v>
      </c>
      <c r="K742" s="835">
        <v>0</v>
      </c>
      <c r="L742" s="173">
        <v>1</v>
      </c>
      <c r="M742" s="835">
        <v>0</v>
      </c>
      <c r="N742" s="58">
        <f>+P742</f>
        <v>0</v>
      </c>
      <c r="O742" s="505" t="s">
        <v>1823</v>
      </c>
      <c r="P742" s="58">
        <f>+R742</f>
        <v>0</v>
      </c>
      <c r="Q742" s="505" t="s">
        <v>1823</v>
      </c>
      <c r="R742" s="173">
        <v>0</v>
      </c>
      <c r="S742" s="835">
        <v>0</v>
      </c>
      <c r="T742" s="58">
        <f t="shared" si="3795"/>
        <v>0</v>
      </c>
      <c r="U742" s="101" t="s">
        <v>1823</v>
      </c>
      <c r="V742" s="862">
        <v>0</v>
      </c>
      <c r="W742" s="863">
        <v>0</v>
      </c>
      <c r="X742" s="101">
        <v>0</v>
      </c>
      <c r="Y742" s="505">
        <v>0</v>
      </c>
      <c r="Z742" s="58">
        <f t="shared" si="3796"/>
        <v>0</v>
      </c>
      <c r="AA742" s="506" t="s">
        <v>1823</v>
      </c>
      <c r="AB742" s="173">
        <v>0</v>
      </c>
      <c r="AC742" s="835">
        <v>0</v>
      </c>
      <c r="AD742" s="263">
        <v>0</v>
      </c>
      <c r="AE742" s="264">
        <v>0</v>
      </c>
      <c r="AF742" s="241">
        <f t="shared" si="3797"/>
        <v>0</v>
      </c>
      <c r="AG742" s="242" t="s">
        <v>1823</v>
      </c>
      <c r="AH742" s="263">
        <v>0</v>
      </c>
      <c r="AI742" s="264">
        <v>0</v>
      </c>
      <c r="AJ742" s="354"/>
      <c r="AK742" s="241">
        <v>0</v>
      </c>
      <c r="AL742" s="401" t="s">
        <v>1823</v>
      </c>
      <c r="AM742" s="523">
        <v>0</v>
      </c>
      <c r="AN742" s="541">
        <v>0</v>
      </c>
      <c r="AO742" s="239">
        <v>0</v>
      </c>
      <c r="AP742" s="259" t="s">
        <v>1823</v>
      </c>
      <c r="AQ742" s="241">
        <v>0</v>
      </c>
      <c r="AR742" s="259" t="s">
        <v>1823</v>
      </c>
      <c r="AS742" s="241">
        <v>0</v>
      </c>
      <c r="AT742" s="259" t="s">
        <v>1823</v>
      </c>
      <c r="AU742" s="324">
        <v>0</v>
      </c>
      <c r="AV742" s="325">
        <v>0</v>
      </c>
      <c r="AW742" s="324">
        <v>0</v>
      </c>
      <c r="AX742" s="324">
        <v>0</v>
      </c>
      <c r="AY742" s="241">
        <v>0</v>
      </c>
      <c r="AZ742" s="242" t="s">
        <v>1823</v>
      </c>
      <c r="BA742" s="241">
        <f t="shared" si="3736"/>
        <v>0</v>
      </c>
      <c r="BB742" s="242" t="s">
        <v>1823</v>
      </c>
      <c r="BC742" s="241">
        <f t="shared" si="3737"/>
        <v>0</v>
      </c>
      <c r="BD742" s="242" t="s">
        <v>1823</v>
      </c>
      <c r="BE742" s="241">
        <f t="shared" si="3738"/>
        <v>0</v>
      </c>
      <c r="BF742" s="242" t="s">
        <v>1823</v>
      </c>
      <c r="BG742" s="324">
        <v>0</v>
      </c>
      <c r="BH742" s="324">
        <v>0</v>
      </c>
      <c r="BI742" s="241">
        <f t="shared" ref="BI742" si="3826">+BG742</f>
        <v>0</v>
      </c>
      <c r="BJ742" s="242" t="s">
        <v>1823</v>
      </c>
      <c r="BK742" s="241">
        <f t="shared" ref="BK742" si="3827">+BI742</f>
        <v>0</v>
      </c>
      <c r="BL742" s="242" t="s">
        <v>1823</v>
      </c>
      <c r="BM742" s="241">
        <f t="shared" ref="BM742" si="3828">+BK742</f>
        <v>0</v>
      </c>
      <c r="BN742" s="242" t="s">
        <v>1823</v>
      </c>
      <c r="BO742" s="356"/>
      <c r="BP742" s="324"/>
      <c r="BQ742" s="325"/>
      <c r="BR742" s="324"/>
      <c r="BS742" s="325"/>
      <c r="BT742" s="324"/>
      <c r="BU742" s="325"/>
      <c r="BV742" s="324"/>
      <c r="BW742" s="325"/>
      <c r="BX742" s="324"/>
      <c r="BY742" s="325"/>
      <c r="BZ742" s="324"/>
      <c r="CA742" s="325"/>
      <c r="CB742" s="334"/>
      <c r="CT742" s="437"/>
      <c r="CU742" s="437">
        <f t="shared" si="3713"/>
        <v>0</v>
      </c>
      <c r="CV742" s="437">
        <f t="shared" si="3815"/>
        <v>1</v>
      </c>
      <c r="CW742" s="437">
        <f t="shared" si="3697"/>
        <v>0</v>
      </c>
      <c r="CX742" s="437">
        <f t="shared" si="3816"/>
        <v>0</v>
      </c>
      <c r="CY742" s="437">
        <f t="shared" si="3817"/>
        <v>0</v>
      </c>
      <c r="CZ742" s="437">
        <f t="shared" si="3700"/>
        <v>0</v>
      </c>
      <c r="DA742" s="437">
        <f t="shared" si="3818"/>
        <v>0</v>
      </c>
      <c r="DB742" s="437">
        <f t="shared" si="3819"/>
        <v>0</v>
      </c>
      <c r="DC742" s="437">
        <f t="shared" si="3728"/>
        <v>0</v>
      </c>
      <c r="DD742" s="437">
        <f t="shared" si="3714"/>
        <v>0</v>
      </c>
      <c r="DE742" s="437">
        <f t="shared" si="3820"/>
        <v>0</v>
      </c>
      <c r="DF742" s="437">
        <f t="shared" si="3729"/>
        <v>0</v>
      </c>
      <c r="DG742" s="496">
        <f t="shared" si="3821"/>
        <v>0</v>
      </c>
      <c r="DH742" s="496">
        <f t="shared" si="3704"/>
        <v>0</v>
      </c>
      <c r="DI742" s="496">
        <f t="shared" si="3705"/>
        <v>0</v>
      </c>
      <c r="DJ742" s="496">
        <f t="shared" si="3706"/>
        <v>0</v>
      </c>
      <c r="DK742" s="437">
        <f t="shared" si="3822"/>
        <v>0</v>
      </c>
      <c r="DL742" s="633"/>
      <c r="DM742" s="633"/>
      <c r="DO742" s="447" t="e">
        <f t="shared" si="3656"/>
        <v>#VALUE!</v>
      </c>
      <c r="DP742" s="447" t="e">
        <f t="shared" si="3657"/>
        <v>#VALUE!</v>
      </c>
      <c r="DQ742" s="447" t="e">
        <f t="shared" si="3658"/>
        <v>#VALUE!</v>
      </c>
      <c r="DR742" s="447" t="e">
        <f t="shared" si="3659"/>
        <v>#VALUE!</v>
      </c>
      <c r="DS742" s="447" t="e">
        <f t="shared" si="3660"/>
        <v>#VALUE!</v>
      </c>
      <c r="DT742" s="447" t="e">
        <f t="shared" si="3661"/>
        <v>#VALUE!</v>
      </c>
      <c r="DU742" s="447" t="e">
        <f t="shared" si="3662"/>
        <v>#VALUE!</v>
      </c>
      <c r="DV742" s="447" t="e">
        <f t="shared" si="3663"/>
        <v>#VALUE!</v>
      </c>
      <c r="DW742" s="447" t="e">
        <f t="shared" si="3664"/>
        <v>#VALUE!</v>
      </c>
      <c r="DX742" s="447" t="e">
        <f t="shared" si="3665"/>
        <v>#VALUE!</v>
      </c>
      <c r="DY742" s="447" t="e">
        <f t="shared" si="3666"/>
        <v>#VALUE!</v>
      </c>
      <c r="DZ742" s="447" t="e">
        <f t="shared" si="3667"/>
        <v>#VALUE!</v>
      </c>
      <c r="EA742" s="447" t="e">
        <f t="shared" si="3668"/>
        <v>#VALUE!</v>
      </c>
      <c r="EB742" s="447" t="e">
        <f t="shared" si="3669"/>
        <v>#VALUE!</v>
      </c>
      <c r="EC742" s="447" t="e">
        <f t="shared" si="3670"/>
        <v>#VALUE!</v>
      </c>
      <c r="ED742" s="447" t="e">
        <f t="shared" si="3671"/>
        <v>#VALUE!</v>
      </c>
      <c r="EE742" s="240" t="e">
        <f t="shared" si="3672"/>
        <v>#VALUE!</v>
      </c>
    </row>
    <row r="743" spans="1:135" ht="17.25" thickBot="1">
      <c r="A743" s="51" t="s">
        <v>546</v>
      </c>
      <c r="B743" s="216" t="s">
        <v>31</v>
      </c>
      <c r="D743" s="222" t="s">
        <v>163</v>
      </c>
      <c r="E743" s="216" t="s">
        <v>1042</v>
      </c>
      <c r="F743" s="216" t="s">
        <v>1112</v>
      </c>
      <c r="G743" s="411" t="s">
        <v>1414</v>
      </c>
      <c r="H743" s="58" t="s">
        <v>425</v>
      </c>
      <c r="I743" s="505"/>
      <c r="J743" s="173">
        <v>0</v>
      </c>
      <c r="K743" s="835">
        <v>0</v>
      </c>
      <c r="L743" s="173">
        <v>1</v>
      </c>
      <c r="M743" s="835">
        <v>0</v>
      </c>
      <c r="N743" s="58">
        <f>+P743</f>
        <v>0</v>
      </c>
      <c r="O743" s="505" t="s">
        <v>1823</v>
      </c>
      <c r="P743" s="58">
        <f>+R743</f>
        <v>0</v>
      </c>
      <c r="Q743" s="505" t="s">
        <v>1823</v>
      </c>
      <c r="R743" s="173">
        <v>0</v>
      </c>
      <c r="S743" s="835">
        <v>0</v>
      </c>
      <c r="T743" s="58">
        <f t="shared" si="3795"/>
        <v>0</v>
      </c>
      <c r="U743" s="101" t="s">
        <v>1823</v>
      </c>
      <c r="V743" s="864">
        <v>0</v>
      </c>
      <c r="W743" s="865">
        <v>2</v>
      </c>
      <c r="X743" s="563">
        <v>0</v>
      </c>
      <c r="Y743" s="564">
        <v>2</v>
      </c>
      <c r="Z743" s="570">
        <f t="shared" si="3796"/>
        <v>0</v>
      </c>
      <c r="AA743" s="564">
        <f>+Y743</f>
        <v>2</v>
      </c>
      <c r="AB743" s="173">
        <v>0</v>
      </c>
      <c r="AC743" s="835">
        <v>0</v>
      </c>
      <c r="AD743" s="263">
        <v>0</v>
      </c>
      <c r="AE743" s="264">
        <v>0</v>
      </c>
      <c r="AF743" s="241">
        <f t="shared" si="3797"/>
        <v>0</v>
      </c>
      <c r="AG743" s="242" t="s">
        <v>1823</v>
      </c>
      <c r="AH743" s="263">
        <v>0</v>
      </c>
      <c r="AI743" s="264">
        <v>0</v>
      </c>
      <c r="AJ743" s="354"/>
      <c r="AK743" s="241">
        <v>0</v>
      </c>
      <c r="AL743" s="401" t="s">
        <v>1823</v>
      </c>
      <c r="AM743" s="523">
        <v>0</v>
      </c>
      <c r="AN743" s="541">
        <v>0</v>
      </c>
      <c r="AO743" s="239">
        <v>0</v>
      </c>
      <c r="AP743" s="259" t="s">
        <v>1823</v>
      </c>
      <c r="AQ743" s="241">
        <v>0</v>
      </c>
      <c r="AR743" s="259" t="s">
        <v>1823</v>
      </c>
      <c r="AS743" s="241">
        <v>0</v>
      </c>
      <c r="AT743" s="259" t="s">
        <v>1823</v>
      </c>
      <c r="AU743" s="324">
        <v>0</v>
      </c>
      <c r="AV743" s="325">
        <v>0</v>
      </c>
      <c r="AW743" s="324">
        <v>0</v>
      </c>
      <c r="AX743" s="324">
        <v>0</v>
      </c>
      <c r="AY743" s="241">
        <v>0</v>
      </c>
      <c r="AZ743" s="242" t="s">
        <v>1823</v>
      </c>
      <c r="BA743" s="241">
        <f t="shared" si="3736"/>
        <v>0</v>
      </c>
      <c r="BB743" s="242" t="s">
        <v>1823</v>
      </c>
      <c r="BC743" s="241">
        <f t="shared" si="3737"/>
        <v>0</v>
      </c>
      <c r="BD743" s="242" t="s">
        <v>1823</v>
      </c>
      <c r="BE743" s="241">
        <f t="shared" si="3738"/>
        <v>0</v>
      </c>
      <c r="BF743" s="242" t="s">
        <v>1823</v>
      </c>
      <c r="BG743" s="324">
        <v>0</v>
      </c>
      <c r="BH743" s="324">
        <v>0</v>
      </c>
      <c r="BI743" s="241">
        <f t="shared" ref="BI743" si="3829">+BG743</f>
        <v>0</v>
      </c>
      <c r="BJ743" s="242" t="s">
        <v>1823</v>
      </c>
      <c r="BK743" s="241">
        <f t="shared" ref="BK743" si="3830">+BI743</f>
        <v>0</v>
      </c>
      <c r="BL743" s="242" t="s">
        <v>1823</v>
      </c>
      <c r="BM743" s="241">
        <f t="shared" ref="BM743" si="3831">+BK743</f>
        <v>0</v>
      </c>
      <c r="BN743" s="242" t="s">
        <v>1823</v>
      </c>
      <c r="BO743" s="356"/>
      <c r="BP743" s="324"/>
      <c r="BQ743" s="325"/>
      <c r="BR743" s="324"/>
      <c r="BS743" s="325"/>
      <c r="BT743" s="324"/>
      <c r="BU743" s="325"/>
      <c r="BV743" s="324"/>
      <c r="BW743" s="325"/>
      <c r="BX743" s="324"/>
      <c r="BY743" s="325"/>
      <c r="BZ743" s="324"/>
      <c r="CA743" s="325"/>
      <c r="CB743" s="334"/>
      <c r="CT743" s="437"/>
      <c r="CU743" s="437">
        <f t="shared" si="3713"/>
        <v>0</v>
      </c>
      <c r="CV743" s="437">
        <f t="shared" si="3815"/>
        <v>1</v>
      </c>
      <c r="CW743" s="437">
        <f t="shared" si="3697"/>
        <v>0</v>
      </c>
      <c r="CX743" s="437">
        <f t="shared" si="3816"/>
        <v>0</v>
      </c>
      <c r="CY743" s="437">
        <f t="shared" si="3817"/>
        <v>0</v>
      </c>
      <c r="CZ743" s="437">
        <f t="shared" si="3700"/>
        <v>0</v>
      </c>
      <c r="DA743" s="437">
        <f t="shared" si="3818"/>
        <v>2</v>
      </c>
      <c r="DB743" s="437">
        <f t="shared" si="3819"/>
        <v>2</v>
      </c>
      <c r="DC743" s="437">
        <f t="shared" si="3728"/>
        <v>2</v>
      </c>
      <c r="DD743" s="437">
        <f t="shared" si="3714"/>
        <v>0</v>
      </c>
      <c r="DE743" s="437">
        <f t="shared" si="3820"/>
        <v>0</v>
      </c>
      <c r="DF743" s="437">
        <f t="shared" si="3729"/>
        <v>0</v>
      </c>
      <c r="DG743" s="496">
        <f t="shared" si="3821"/>
        <v>0</v>
      </c>
      <c r="DH743" s="496">
        <f t="shared" si="3704"/>
        <v>0</v>
      </c>
      <c r="DI743" s="496">
        <f t="shared" si="3705"/>
        <v>0</v>
      </c>
      <c r="DJ743" s="496">
        <f t="shared" si="3706"/>
        <v>0</v>
      </c>
      <c r="DK743" s="437">
        <f t="shared" si="3822"/>
        <v>0</v>
      </c>
      <c r="DL743" s="633"/>
      <c r="DM743" s="633"/>
      <c r="DN743" s="51" t="s">
        <v>1497</v>
      </c>
      <c r="DO743" s="447" t="e">
        <f t="shared" si="3656"/>
        <v>#VALUE!</v>
      </c>
      <c r="DP743" s="447" t="e">
        <f t="shared" si="3657"/>
        <v>#VALUE!</v>
      </c>
      <c r="DQ743" s="447" t="e">
        <f t="shared" si="3658"/>
        <v>#VALUE!</v>
      </c>
      <c r="DR743" s="447" t="e">
        <f t="shared" si="3659"/>
        <v>#VALUE!</v>
      </c>
      <c r="DS743" s="447" t="e">
        <f t="shared" si="3660"/>
        <v>#VALUE!</v>
      </c>
      <c r="DT743" s="447" t="e">
        <f t="shared" si="3661"/>
        <v>#VALUE!</v>
      </c>
      <c r="DU743" s="447" t="e">
        <f t="shared" si="3662"/>
        <v>#VALUE!</v>
      </c>
      <c r="DV743" s="447" t="e">
        <f t="shared" si="3663"/>
        <v>#VALUE!</v>
      </c>
      <c r="DW743" s="447" t="e">
        <f t="shared" si="3664"/>
        <v>#VALUE!</v>
      </c>
      <c r="DX743" s="447" t="e">
        <f t="shared" si="3665"/>
        <v>#VALUE!</v>
      </c>
      <c r="DY743" s="447" t="e">
        <f t="shared" si="3666"/>
        <v>#VALUE!</v>
      </c>
      <c r="DZ743" s="447" t="e">
        <f t="shared" si="3667"/>
        <v>#VALUE!</v>
      </c>
      <c r="EA743" s="447" t="e">
        <f t="shared" si="3668"/>
        <v>#VALUE!</v>
      </c>
      <c r="EB743" s="447" t="e">
        <f t="shared" si="3669"/>
        <v>#VALUE!</v>
      </c>
      <c r="EC743" s="447" t="e">
        <f t="shared" si="3670"/>
        <v>#VALUE!</v>
      </c>
      <c r="ED743" s="447" t="e">
        <f t="shared" si="3671"/>
        <v>#VALUE!</v>
      </c>
      <c r="EE743" s="240" t="e">
        <f t="shared" si="3672"/>
        <v>#VALUE!</v>
      </c>
    </row>
    <row r="744" spans="1:135" ht="17.25" thickBot="1">
      <c r="A744" s="51" t="s">
        <v>1170</v>
      </c>
      <c r="B744" s="216" t="s">
        <v>31</v>
      </c>
      <c r="C744" s="51" t="s">
        <v>1064</v>
      </c>
      <c r="D744" s="222" t="s">
        <v>180</v>
      </c>
      <c r="E744" s="216" t="s">
        <v>1094</v>
      </c>
      <c r="F744" s="216" t="s">
        <v>1112</v>
      </c>
      <c r="G744" s="728" t="s">
        <v>1512</v>
      </c>
      <c r="H744" s="807">
        <v>0</v>
      </c>
      <c r="I744" s="813"/>
      <c r="J744" s="832">
        <v>0</v>
      </c>
      <c r="K744" s="810">
        <v>0</v>
      </c>
      <c r="L744" s="832">
        <v>0</v>
      </c>
      <c r="M744" s="810"/>
      <c r="N744" s="807"/>
      <c r="O744" s="813"/>
      <c r="P744" s="807"/>
      <c r="Q744" s="813"/>
      <c r="R744" s="807">
        <v>0</v>
      </c>
      <c r="S744" s="813"/>
      <c r="T744" s="807">
        <v>0</v>
      </c>
      <c r="U744" s="813">
        <v>0</v>
      </c>
      <c r="V744" s="836">
        <v>0</v>
      </c>
      <c r="W744" s="779"/>
      <c r="X744" s="807">
        <v>0</v>
      </c>
      <c r="Y744" s="813">
        <v>0</v>
      </c>
      <c r="Z744" s="807">
        <v>0</v>
      </c>
      <c r="AA744" s="813"/>
      <c r="AB744" s="807"/>
      <c r="AC744" s="813"/>
      <c r="AD744" s="832">
        <v>0</v>
      </c>
      <c r="AE744" s="813"/>
      <c r="AF744" s="807"/>
      <c r="AG744" s="813"/>
      <c r="AH744" s="807">
        <v>0</v>
      </c>
      <c r="AI744" s="813"/>
      <c r="AJ744" s="854">
        <v>42088</v>
      </c>
      <c r="AK744" s="855"/>
      <c r="AL744" s="856"/>
      <c r="AM744" s="855"/>
      <c r="AN744" s="857"/>
      <c r="AO744" s="832"/>
      <c r="AP744" s="858"/>
      <c r="AQ744" s="859"/>
      <c r="AR744" s="858"/>
      <c r="AS744" s="860"/>
      <c r="AT744" s="856"/>
      <c r="AU744" s="855">
        <v>0</v>
      </c>
      <c r="AV744" s="856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344"/>
      <c r="BQ744" s="384"/>
      <c r="BS744" s="384"/>
      <c r="BW744" s="384"/>
      <c r="BY744" s="384"/>
      <c r="CA744" s="384"/>
      <c r="CB744" s="236"/>
      <c r="CC744" s="261" t="s">
        <v>812</v>
      </c>
      <c r="CQ744" s="240">
        <f t="shared" ref="CQ744:CQ755" si="3832">MAX(H744:AI744)</f>
        <v>0</v>
      </c>
      <c r="CT744" s="437">
        <f t="shared" ref="CT744:CT756" si="3833">IF(I744="nd",+H744,+H744+I744)</f>
        <v>0</v>
      </c>
      <c r="CU744" s="437">
        <f t="shared" si="3713"/>
        <v>0</v>
      </c>
      <c r="CV744" s="437">
        <f t="shared" si="3815"/>
        <v>0</v>
      </c>
      <c r="CW744" s="437">
        <f t="shared" si="3697"/>
        <v>0</v>
      </c>
      <c r="CX744" s="437">
        <f t="shared" si="3816"/>
        <v>0</v>
      </c>
      <c r="CY744" s="437">
        <f t="shared" si="3817"/>
        <v>0</v>
      </c>
      <c r="CZ744" s="437">
        <f t="shared" si="3700"/>
        <v>0</v>
      </c>
      <c r="DA744" s="437">
        <f t="shared" si="3818"/>
        <v>0</v>
      </c>
      <c r="DB744" s="437">
        <f t="shared" si="3819"/>
        <v>0</v>
      </c>
      <c r="DC744" s="437">
        <f t="shared" si="3728"/>
        <v>0</v>
      </c>
      <c r="DD744" s="437">
        <f t="shared" si="3714"/>
        <v>0</v>
      </c>
      <c r="DE744" s="437">
        <f t="shared" si="3820"/>
        <v>0</v>
      </c>
      <c r="DF744" s="437">
        <f t="shared" si="3729"/>
        <v>0</v>
      </c>
      <c r="DG744" s="496">
        <f t="shared" si="3821"/>
        <v>0</v>
      </c>
      <c r="DH744" s="496">
        <f t="shared" si="3704"/>
        <v>0</v>
      </c>
      <c r="DI744" s="496">
        <f t="shared" si="3705"/>
        <v>0</v>
      </c>
      <c r="DJ744" s="496">
        <f>IF(AO744="nd",+AN744,+AN744+AO744)</f>
        <v>0</v>
      </c>
      <c r="DK744" s="437">
        <f t="shared" si="3822"/>
        <v>0</v>
      </c>
      <c r="DL744" s="633"/>
      <c r="DM744" s="633"/>
      <c r="DN744" s="51" t="s">
        <v>1064</v>
      </c>
      <c r="DO744" s="447" t="e">
        <f>+CV744-CU744+DO724</f>
        <v>#VALUE!</v>
      </c>
      <c r="DP744" s="447" t="e">
        <f>+CW744-CV744+DP724</f>
        <v>#VALUE!</v>
      </c>
      <c r="DQ744" s="447" t="e">
        <f>+CX744-CW744+DQ724</f>
        <v>#VALUE!</v>
      </c>
      <c r="DR744" s="447" t="e">
        <f>+CY744-CX744+DR724</f>
        <v>#VALUE!</v>
      </c>
      <c r="DS744" s="447" t="e">
        <f>+CY744-CW744+DS724</f>
        <v>#VALUE!</v>
      </c>
      <c r="DT744" s="447" t="e">
        <f>+CZ744-CY744+DT724</f>
        <v>#VALUE!</v>
      </c>
      <c r="DU744" s="447" t="e">
        <f>+DA744-CZ744+DU724</f>
        <v>#VALUE!</v>
      </c>
      <c r="DV744" s="447" t="e">
        <f>+DB744-DA744+DV724</f>
        <v>#VALUE!</v>
      </c>
      <c r="DW744" s="447" t="e">
        <f>+DC744-DB744+DW724</f>
        <v>#VALUE!</v>
      </c>
      <c r="DX744" s="447" t="e">
        <f>+DD744-DB744+DX724</f>
        <v>#VALUE!</v>
      </c>
      <c r="DY744" s="447" t="e">
        <f>+DE744-DD744+DY724</f>
        <v>#VALUE!</v>
      </c>
      <c r="DZ744" s="447" t="e">
        <f>+DF744-DE744+DZ724</f>
        <v>#VALUE!</v>
      </c>
      <c r="EA744" s="447" t="e">
        <f>+DG744-DF744+EA724</f>
        <v>#VALUE!</v>
      </c>
      <c r="EB744" s="447" t="e">
        <f>+DH744-DI744+EB724</f>
        <v>#VALUE!</v>
      </c>
      <c r="EC744" s="447" t="e">
        <f>+DI744-DG744+EC724</f>
        <v>#VALUE!</v>
      </c>
      <c r="ED744" s="447" t="e">
        <f>+DJ744-DI744+ED724</f>
        <v>#VALUE!</v>
      </c>
      <c r="EE744" s="240" t="e">
        <f>+DK744-DJ744+EE724</f>
        <v>#VALUE!</v>
      </c>
    </row>
    <row r="745" spans="1:135" ht="16.5">
      <c r="A745" s="216" t="s">
        <v>1227</v>
      </c>
      <c r="B745" s="216" t="s">
        <v>31</v>
      </c>
      <c r="D745" s="222" t="s">
        <v>1153</v>
      </c>
      <c r="E745" s="216" t="s">
        <v>1040</v>
      </c>
      <c r="F745" s="222" t="s">
        <v>1111</v>
      </c>
      <c r="G745" s="411" t="s">
        <v>1656</v>
      </c>
      <c r="H745" s="58">
        <v>0</v>
      </c>
      <c r="I745" s="505">
        <v>0</v>
      </c>
      <c r="J745" s="173">
        <v>0</v>
      </c>
      <c r="K745" s="835">
        <v>0</v>
      </c>
      <c r="L745" s="58">
        <f>+N745</f>
        <v>5</v>
      </c>
      <c r="M745" s="505" t="s">
        <v>1823</v>
      </c>
      <c r="N745" s="173">
        <v>5</v>
      </c>
      <c r="O745" s="835" t="s">
        <v>231</v>
      </c>
      <c r="P745" s="58">
        <v>4</v>
      </c>
      <c r="Q745" s="505" t="s">
        <v>1823</v>
      </c>
      <c r="R745" s="58">
        <f>+P745</f>
        <v>4</v>
      </c>
      <c r="S745" s="505" t="s">
        <v>1823</v>
      </c>
      <c r="T745" s="173">
        <v>4</v>
      </c>
      <c r="U745" s="835" t="s">
        <v>231</v>
      </c>
      <c r="V745" s="58">
        <v>0</v>
      </c>
      <c r="W745" s="505" t="s">
        <v>1823</v>
      </c>
      <c r="X745" s="58">
        <v>0</v>
      </c>
      <c r="Y745" s="505" t="s">
        <v>1823</v>
      </c>
      <c r="Z745" s="173">
        <v>0</v>
      </c>
      <c r="AA745" s="835">
        <v>0</v>
      </c>
      <c r="AB745" s="173">
        <v>0</v>
      </c>
      <c r="AC745" s="835">
        <v>0</v>
      </c>
      <c r="AD745" s="442">
        <f>+AF745</f>
        <v>6</v>
      </c>
      <c r="AE745" s="450" t="s">
        <v>1823</v>
      </c>
      <c r="AF745" s="441">
        <f>+AH745</f>
        <v>6</v>
      </c>
      <c r="AG745" s="450" t="s">
        <v>1823</v>
      </c>
      <c r="AH745" s="442">
        <f>+AK745</f>
        <v>6</v>
      </c>
      <c r="AI745" s="450" t="s">
        <v>1823</v>
      </c>
      <c r="AJ745" s="574"/>
      <c r="AK745" s="521">
        <v>6</v>
      </c>
      <c r="AL745" s="623" t="s">
        <v>231</v>
      </c>
      <c r="AM745" s="521">
        <v>5</v>
      </c>
      <c r="AN745" s="623" t="s">
        <v>231</v>
      </c>
      <c r="AO745" s="523">
        <v>5</v>
      </c>
      <c r="AP745" s="541" t="s">
        <v>231</v>
      </c>
      <c r="AQ745" s="239">
        <f>+AO745</f>
        <v>5</v>
      </c>
      <c r="AR745" s="259" t="s">
        <v>1823</v>
      </c>
      <c r="AS745" s="241">
        <f>+AQ745</f>
        <v>5</v>
      </c>
      <c r="AT745" s="401" t="s">
        <v>1823</v>
      </c>
      <c r="AU745" s="521">
        <v>5</v>
      </c>
      <c r="AV745" s="623" t="s">
        <v>231</v>
      </c>
      <c r="AW745" s="241">
        <f t="shared" ref="AW745" si="3834">+AU745</f>
        <v>5</v>
      </c>
      <c r="AX745" s="242" t="s">
        <v>1823</v>
      </c>
      <c r="AY745" s="241">
        <f t="shared" ref="AY745" si="3835">+AW745</f>
        <v>5</v>
      </c>
      <c r="AZ745" s="242" t="s">
        <v>1823</v>
      </c>
      <c r="BA745" s="241">
        <f t="shared" ref="BA745" si="3836">+AY745</f>
        <v>5</v>
      </c>
      <c r="BB745" s="242" t="s">
        <v>1823</v>
      </c>
      <c r="BC745" s="263">
        <v>4</v>
      </c>
      <c r="BD745" s="18" t="s">
        <v>231</v>
      </c>
      <c r="BE745" s="241">
        <f t="shared" ref="BE745" si="3837">+BC745</f>
        <v>4</v>
      </c>
      <c r="BF745" s="242" t="s">
        <v>1823</v>
      </c>
      <c r="BG745" s="241">
        <f t="shared" ref="BG745" si="3838">+BE745</f>
        <v>4</v>
      </c>
      <c r="BH745" s="242" t="s">
        <v>1823</v>
      </c>
      <c r="BI745" s="241">
        <f t="shared" ref="BI745" si="3839">+BG745</f>
        <v>4</v>
      </c>
      <c r="BJ745" s="242" t="s">
        <v>1823</v>
      </c>
      <c r="BK745" s="241">
        <f t="shared" ref="BK745" si="3840">+BI745</f>
        <v>4</v>
      </c>
      <c r="BL745" s="242" t="s">
        <v>1823</v>
      </c>
      <c r="BM745" s="241">
        <f t="shared" ref="BM745" si="3841">+BK745</f>
        <v>4</v>
      </c>
      <c r="BN745" s="242" t="s">
        <v>1823</v>
      </c>
      <c r="BO745" s="323"/>
      <c r="BP745" s="324"/>
      <c r="BQ745" s="325"/>
      <c r="BR745" s="324"/>
      <c r="BS745" s="325"/>
      <c r="BT745" s="324"/>
      <c r="BU745" s="325"/>
      <c r="BV745" s="324"/>
      <c r="BW745" s="325"/>
      <c r="BX745" s="324"/>
      <c r="BY745" s="325"/>
      <c r="BZ745" s="324"/>
      <c r="CA745" s="325"/>
      <c r="CB745" s="236"/>
      <c r="CQ745" s="240">
        <f t="shared" si="3832"/>
        <v>6</v>
      </c>
      <c r="CT745" s="437">
        <f t="shared" si="3833"/>
        <v>0</v>
      </c>
      <c r="CU745" s="437">
        <f t="shared" si="3713"/>
        <v>0</v>
      </c>
      <c r="CV745" s="437">
        <f t="shared" si="3815"/>
        <v>5</v>
      </c>
      <c r="CW745" s="437">
        <f>+N745</f>
        <v>5</v>
      </c>
      <c r="CX745" s="437">
        <f t="shared" si="3816"/>
        <v>4</v>
      </c>
      <c r="CY745" s="437">
        <f t="shared" si="3817"/>
        <v>4</v>
      </c>
      <c r="CZ745" s="437">
        <f>+T745</f>
        <v>4</v>
      </c>
      <c r="DA745" s="437">
        <f t="shared" si="3818"/>
        <v>0</v>
      </c>
      <c r="DB745" s="437">
        <f t="shared" si="3819"/>
        <v>0</v>
      </c>
      <c r="DC745" s="437">
        <f t="shared" si="3728"/>
        <v>0</v>
      </c>
      <c r="DD745" s="437">
        <f t="shared" si="3714"/>
        <v>0</v>
      </c>
      <c r="DE745" s="437">
        <f t="shared" si="3820"/>
        <v>6</v>
      </c>
      <c r="DF745" s="437">
        <f t="shared" si="3729"/>
        <v>6</v>
      </c>
      <c r="DG745" s="496">
        <f t="shared" si="3821"/>
        <v>6</v>
      </c>
      <c r="DH745" s="496">
        <f>+AK745</f>
        <v>6</v>
      </c>
      <c r="DI745" s="496">
        <f>+AM745</f>
        <v>5</v>
      </c>
      <c r="DJ745" s="496">
        <f>+AM745</f>
        <v>5</v>
      </c>
      <c r="DK745" s="437">
        <f t="shared" si="3822"/>
        <v>5</v>
      </c>
      <c r="DL745" s="633"/>
      <c r="DM745" s="633"/>
      <c r="DO745" s="447" t="e">
        <f>+CV745-CU745+DO743</f>
        <v>#VALUE!</v>
      </c>
      <c r="DP745" s="447" t="e">
        <f>+CW745-CV745+DP743</f>
        <v>#VALUE!</v>
      </c>
      <c r="DQ745" s="447" t="e">
        <f>+CX745-CW745+DQ743</f>
        <v>#VALUE!</v>
      </c>
      <c r="DR745" s="447" t="e">
        <f>+CY745-CX745+DR743</f>
        <v>#VALUE!</v>
      </c>
      <c r="DS745" s="447" t="e">
        <f>+CY745-CW745+DS743</f>
        <v>#VALUE!</v>
      </c>
      <c r="DT745" s="447" t="e">
        <f>+CZ745-CY745+DT743</f>
        <v>#VALUE!</v>
      </c>
      <c r="DU745" s="447" t="e">
        <f>+DA745-CZ745+DU743</f>
        <v>#VALUE!</v>
      </c>
      <c r="DV745" s="447" t="e">
        <f>+DB745-DA745+DV743</f>
        <v>#VALUE!</v>
      </c>
      <c r="DW745" s="447" t="e">
        <f>+DC745-DB745+DW743</f>
        <v>#VALUE!</v>
      </c>
      <c r="DX745" s="447" t="e">
        <f>+DD745-DB745+DX743</f>
        <v>#VALUE!</v>
      </c>
      <c r="DY745" s="447" t="e">
        <f>+DE745-DD745+DY743</f>
        <v>#VALUE!</v>
      </c>
      <c r="DZ745" s="447" t="e">
        <f>+DF745-DE745+DZ743</f>
        <v>#VALUE!</v>
      </c>
      <c r="EA745" s="447" t="e">
        <f>+DG745-DF745+EA743</f>
        <v>#VALUE!</v>
      </c>
      <c r="EB745" s="447" t="e">
        <f>+DH745-DI745+EB743</f>
        <v>#VALUE!</v>
      </c>
      <c r="EC745" s="447" t="e">
        <f>+DI745-DG745+EC743</f>
        <v>#VALUE!</v>
      </c>
      <c r="ED745" s="447" t="e">
        <f>+DJ745-DI745+ED743</f>
        <v>#VALUE!</v>
      </c>
      <c r="EE745" s="240" t="e">
        <f>+DK745-DJ745+EE743</f>
        <v>#VALUE!</v>
      </c>
    </row>
    <row r="746" spans="1:135" ht="16.5">
      <c r="A746" s="51" t="s">
        <v>1232</v>
      </c>
      <c r="B746" s="216" t="s">
        <v>31</v>
      </c>
      <c r="D746" s="222" t="s">
        <v>1111</v>
      </c>
      <c r="E746" s="216" t="s">
        <v>1040</v>
      </c>
      <c r="F746" s="222" t="s">
        <v>1111</v>
      </c>
      <c r="G746" s="411" t="s">
        <v>178</v>
      </c>
      <c r="H746" s="58">
        <f>+J746</f>
        <v>21</v>
      </c>
      <c r="I746" s="505" t="s">
        <v>1823</v>
      </c>
      <c r="J746" s="173">
        <v>21</v>
      </c>
      <c r="K746" s="835">
        <v>0</v>
      </c>
      <c r="L746" s="58">
        <f>+J746</f>
        <v>21</v>
      </c>
      <c r="M746" s="505" t="s">
        <v>1823</v>
      </c>
      <c r="N746" s="173">
        <v>14</v>
      </c>
      <c r="O746" s="835">
        <v>0</v>
      </c>
      <c r="P746" s="58">
        <f>+R746</f>
        <v>16</v>
      </c>
      <c r="Q746" s="505" t="s">
        <v>1823</v>
      </c>
      <c r="R746" s="58">
        <f>+T746</f>
        <v>16</v>
      </c>
      <c r="S746" s="505" t="s">
        <v>1823</v>
      </c>
      <c r="T746" s="173">
        <v>16</v>
      </c>
      <c r="U746" s="835">
        <v>0</v>
      </c>
      <c r="V746" s="58">
        <f>+T746</f>
        <v>16</v>
      </c>
      <c r="W746" s="505">
        <v>0</v>
      </c>
      <c r="X746" s="58">
        <f>+V746</f>
        <v>16</v>
      </c>
      <c r="Y746" s="505" t="s">
        <v>1823</v>
      </c>
      <c r="Z746" s="173">
        <v>8</v>
      </c>
      <c r="AA746" s="835">
        <v>0</v>
      </c>
      <c r="AB746" s="173">
        <v>13</v>
      </c>
      <c r="AC746" s="835">
        <v>0</v>
      </c>
      <c r="AD746" s="479">
        <f>+AB746</f>
        <v>13</v>
      </c>
      <c r="AE746" s="502" t="s">
        <v>1823</v>
      </c>
      <c r="AF746" s="453">
        <f>+AD746</f>
        <v>13</v>
      </c>
      <c r="AG746" s="502" t="s">
        <v>1823</v>
      </c>
      <c r="AH746" s="479">
        <f>+AF746</f>
        <v>13</v>
      </c>
      <c r="AI746" s="502" t="s">
        <v>1823</v>
      </c>
      <c r="AJ746" s="574"/>
      <c r="AK746" s="523">
        <v>1</v>
      </c>
      <c r="AL746" s="541">
        <v>0</v>
      </c>
      <c r="AM746" s="523">
        <v>0</v>
      </c>
      <c r="AN746" s="541">
        <v>0</v>
      </c>
      <c r="AO746" s="523">
        <v>0</v>
      </c>
      <c r="AP746" s="541">
        <v>0</v>
      </c>
      <c r="AQ746" s="239">
        <v>0</v>
      </c>
      <c r="AR746" s="259" t="s">
        <v>1823</v>
      </c>
      <c r="AS746" s="241">
        <v>0</v>
      </c>
      <c r="AT746" s="401" t="s">
        <v>1823</v>
      </c>
      <c r="AU746" s="523">
        <v>1</v>
      </c>
      <c r="AV746" s="541">
        <v>0</v>
      </c>
      <c r="AW746" s="263">
        <v>1</v>
      </c>
      <c r="AX746" s="263">
        <v>0</v>
      </c>
      <c r="AY746" s="241">
        <v>0</v>
      </c>
      <c r="AZ746" s="242" t="s">
        <v>1823</v>
      </c>
      <c r="BA746" s="241">
        <f>+BC746</f>
        <v>1</v>
      </c>
      <c r="BB746" s="242" t="s">
        <v>1823</v>
      </c>
      <c r="BC746" s="263">
        <v>1</v>
      </c>
      <c r="BD746" s="263">
        <v>0</v>
      </c>
      <c r="BE746" s="241">
        <f t="shared" ref="BE746" si="3842">+BC746</f>
        <v>1</v>
      </c>
      <c r="BF746" s="242" t="s">
        <v>1823</v>
      </c>
      <c r="BG746" s="241">
        <f t="shared" ref="BG746" si="3843">+BE746</f>
        <v>1</v>
      </c>
      <c r="BH746" s="242" t="s">
        <v>1823</v>
      </c>
      <c r="BI746" s="241">
        <f t="shared" ref="BI746" si="3844">+BG746</f>
        <v>1</v>
      </c>
      <c r="BJ746" s="242" t="s">
        <v>1823</v>
      </c>
      <c r="BK746" s="241">
        <f t="shared" ref="BK746" si="3845">+BI746</f>
        <v>1</v>
      </c>
      <c r="BL746" s="242" t="s">
        <v>1823</v>
      </c>
      <c r="BM746" s="241">
        <f t="shared" ref="BM746" si="3846">+BK746</f>
        <v>1</v>
      </c>
      <c r="BN746" s="242" t="s">
        <v>1823</v>
      </c>
      <c r="BO746" s="323"/>
      <c r="BP746" s="324"/>
      <c r="BQ746" s="325"/>
      <c r="BR746" s="324"/>
      <c r="BS746" s="325"/>
      <c r="BT746" s="324"/>
      <c r="BU746" s="325"/>
      <c r="BV746" s="324"/>
      <c r="BW746" s="325"/>
      <c r="BX746" s="324">
        <v>2</v>
      </c>
      <c r="BY746" s="325">
        <v>0</v>
      </c>
      <c r="BZ746" s="324"/>
      <c r="CA746" s="325"/>
      <c r="CB746" s="250" t="s">
        <v>262</v>
      </c>
      <c r="CC746" s="237" t="s">
        <v>704</v>
      </c>
      <c r="CQ746" s="240">
        <f t="shared" si="3832"/>
        <v>21</v>
      </c>
      <c r="CT746" s="437">
        <f t="shared" si="3833"/>
        <v>21</v>
      </c>
      <c r="CU746" s="437">
        <f t="shared" si="3713"/>
        <v>21</v>
      </c>
      <c r="CV746" s="437">
        <f t="shared" si="3815"/>
        <v>21</v>
      </c>
      <c r="CW746" s="437">
        <f t="shared" ref="CW746:CW756" si="3847">IF(O746="nd",+N746,+N746+O746)</f>
        <v>14</v>
      </c>
      <c r="CX746" s="437">
        <f t="shared" si="3816"/>
        <v>16</v>
      </c>
      <c r="CY746" s="437">
        <f t="shared" si="3817"/>
        <v>16</v>
      </c>
      <c r="CZ746" s="437">
        <f t="shared" ref="CZ746:CZ756" si="3848">IF(U746="nd",+T746,+T746+U746)</f>
        <v>16</v>
      </c>
      <c r="DA746" s="437">
        <f t="shared" si="3818"/>
        <v>16</v>
      </c>
      <c r="DB746" s="437">
        <f t="shared" si="3819"/>
        <v>16</v>
      </c>
      <c r="DC746" s="437">
        <f t="shared" si="3728"/>
        <v>8</v>
      </c>
      <c r="DD746" s="437">
        <f t="shared" si="3714"/>
        <v>13</v>
      </c>
      <c r="DE746" s="437">
        <f t="shared" si="3820"/>
        <v>13</v>
      </c>
      <c r="DF746" s="437">
        <f t="shared" si="3729"/>
        <v>13</v>
      </c>
      <c r="DG746" s="496">
        <f t="shared" si="3821"/>
        <v>13</v>
      </c>
      <c r="DH746" s="496">
        <f t="shared" ref="DH746:DH756" si="3849">IF(AL746="nd",+AK746,+AK746+AL746)</f>
        <v>1</v>
      </c>
      <c r="DI746" s="496">
        <f t="shared" ref="DI746:DI756" si="3850">IF(AN746="nd",+AM746,+AM746+AN746)</f>
        <v>0</v>
      </c>
      <c r="DJ746" s="496">
        <f t="shared" ref="DJ746:DJ756" si="3851">IF(AP746="nd",+AO746,+AO746+AP746)</f>
        <v>0</v>
      </c>
      <c r="DK746" s="437">
        <f t="shared" si="3822"/>
        <v>0</v>
      </c>
      <c r="DL746" s="633"/>
      <c r="DM746" s="633"/>
      <c r="DO746" s="447" t="e">
        <f t="shared" si="3656"/>
        <v>#VALUE!</v>
      </c>
      <c r="DP746" s="447" t="e">
        <f t="shared" si="3657"/>
        <v>#VALUE!</v>
      </c>
      <c r="DQ746" s="447" t="e">
        <f t="shared" si="3658"/>
        <v>#VALUE!</v>
      </c>
      <c r="DR746" s="447" t="e">
        <f t="shared" si="3659"/>
        <v>#VALUE!</v>
      </c>
      <c r="DS746" s="447" t="e">
        <f t="shared" si="3660"/>
        <v>#VALUE!</v>
      </c>
      <c r="DT746" s="447" t="e">
        <f t="shared" si="3661"/>
        <v>#VALUE!</v>
      </c>
      <c r="DU746" s="447" t="e">
        <f t="shared" si="3662"/>
        <v>#VALUE!</v>
      </c>
      <c r="DV746" s="447" t="e">
        <f t="shared" si="3663"/>
        <v>#VALUE!</v>
      </c>
      <c r="DW746" s="447" t="e">
        <f t="shared" si="3664"/>
        <v>#VALUE!</v>
      </c>
      <c r="DX746" s="447" t="e">
        <f t="shared" si="3665"/>
        <v>#VALUE!</v>
      </c>
      <c r="DY746" s="447" t="e">
        <f t="shared" si="3666"/>
        <v>#VALUE!</v>
      </c>
      <c r="DZ746" s="447" t="e">
        <f t="shared" si="3667"/>
        <v>#VALUE!</v>
      </c>
      <c r="EA746" s="447" t="e">
        <f t="shared" si="3668"/>
        <v>#VALUE!</v>
      </c>
      <c r="EB746" s="447" t="e">
        <f t="shared" si="3669"/>
        <v>#VALUE!</v>
      </c>
      <c r="EC746" s="447" t="e">
        <f t="shared" si="3670"/>
        <v>#VALUE!</v>
      </c>
      <c r="ED746" s="447" t="e">
        <f t="shared" si="3671"/>
        <v>#VALUE!</v>
      </c>
      <c r="EE746" s="240" t="e">
        <f t="shared" si="3672"/>
        <v>#VALUE!</v>
      </c>
    </row>
    <row r="747" spans="1:135" ht="16.5">
      <c r="A747" s="216" t="s">
        <v>1227</v>
      </c>
      <c r="B747" s="216" t="s">
        <v>31</v>
      </c>
      <c r="D747" s="222" t="s">
        <v>1111</v>
      </c>
      <c r="E747" s="216" t="s">
        <v>1040</v>
      </c>
      <c r="F747" s="222" t="s">
        <v>1111</v>
      </c>
      <c r="G747" s="411" t="s">
        <v>1655</v>
      </c>
      <c r="H747" s="58">
        <v>0</v>
      </c>
      <c r="I747" s="505">
        <v>0</v>
      </c>
      <c r="J747" s="173">
        <v>0</v>
      </c>
      <c r="K747" s="835">
        <v>0</v>
      </c>
      <c r="L747" s="58">
        <f>+N747</f>
        <v>0</v>
      </c>
      <c r="M747" s="505" t="s">
        <v>1823</v>
      </c>
      <c r="N747" s="173">
        <v>0</v>
      </c>
      <c r="O747" s="835">
        <v>0</v>
      </c>
      <c r="P747" s="58">
        <f>+R747</f>
        <v>0</v>
      </c>
      <c r="Q747" s="505" t="s">
        <v>1823</v>
      </c>
      <c r="R747" s="58">
        <f>+V747</f>
        <v>0</v>
      </c>
      <c r="S747" s="505" t="s">
        <v>1823</v>
      </c>
      <c r="T747" s="173">
        <v>0</v>
      </c>
      <c r="U747" s="835">
        <v>0</v>
      </c>
      <c r="V747" s="58">
        <f>+X747</f>
        <v>0</v>
      </c>
      <c r="W747" s="505" t="s">
        <v>1823</v>
      </c>
      <c r="X747" s="58">
        <f t="shared" ref="X747:X752" si="3852">+Z747</f>
        <v>0</v>
      </c>
      <c r="Y747" s="505" t="s">
        <v>1823</v>
      </c>
      <c r="Z747" s="173">
        <v>0</v>
      </c>
      <c r="AA747" s="835">
        <v>0</v>
      </c>
      <c r="AB747" s="173">
        <v>0</v>
      </c>
      <c r="AC747" s="835">
        <v>0</v>
      </c>
      <c r="AD747" s="239">
        <v>0</v>
      </c>
      <c r="AE747" s="259" t="s">
        <v>1823</v>
      </c>
      <c r="AF747" s="241">
        <v>0</v>
      </c>
      <c r="AG747" s="259" t="s">
        <v>1823</v>
      </c>
      <c r="AH747" s="239">
        <v>0</v>
      </c>
      <c r="AI747" s="259" t="s">
        <v>1823</v>
      </c>
      <c r="AJ747" s="574"/>
      <c r="AK747" s="523">
        <v>0</v>
      </c>
      <c r="AL747" s="541">
        <v>0</v>
      </c>
      <c r="AM747" s="523">
        <v>0</v>
      </c>
      <c r="AN747" s="541">
        <v>0</v>
      </c>
      <c r="AO747" s="523">
        <v>0</v>
      </c>
      <c r="AP747" s="541">
        <v>0</v>
      </c>
      <c r="AQ747" s="239">
        <v>0</v>
      </c>
      <c r="AR747" s="259" t="s">
        <v>1823</v>
      </c>
      <c r="AS747" s="241">
        <v>0</v>
      </c>
      <c r="AT747" s="401" t="s">
        <v>1823</v>
      </c>
      <c r="AU747" s="523">
        <v>0</v>
      </c>
      <c r="AV747" s="541">
        <v>0</v>
      </c>
      <c r="AW747" s="263">
        <v>0</v>
      </c>
      <c r="AX747" s="263">
        <v>0</v>
      </c>
      <c r="AY747" s="241">
        <v>0</v>
      </c>
      <c r="AZ747" s="242" t="s">
        <v>1823</v>
      </c>
      <c r="BA747" s="241">
        <f t="shared" ref="BA747:BA751" si="3853">+AY747</f>
        <v>0</v>
      </c>
      <c r="BB747" s="242" t="s">
        <v>1823</v>
      </c>
      <c r="BC747" s="263">
        <v>0</v>
      </c>
      <c r="BD747" s="263">
        <v>0</v>
      </c>
      <c r="BE747" s="241">
        <f t="shared" ref="BE747" si="3854">+BC747</f>
        <v>0</v>
      </c>
      <c r="BF747" s="242" t="s">
        <v>1823</v>
      </c>
      <c r="BG747" s="241">
        <f t="shared" ref="BG747" si="3855">+BE747</f>
        <v>0</v>
      </c>
      <c r="BH747" s="242" t="s">
        <v>1823</v>
      </c>
      <c r="BI747" s="241">
        <f t="shared" ref="BI747" si="3856">+BG747</f>
        <v>0</v>
      </c>
      <c r="BJ747" s="242" t="s">
        <v>1823</v>
      </c>
      <c r="BK747" s="241">
        <f t="shared" ref="BK747" si="3857">+BI747</f>
        <v>0</v>
      </c>
      <c r="BL747" s="242" t="s">
        <v>1823</v>
      </c>
      <c r="BM747" s="241">
        <f t="shared" ref="BM747" si="3858">+BK747</f>
        <v>0</v>
      </c>
      <c r="BN747" s="242" t="s">
        <v>1823</v>
      </c>
      <c r="BO747" s="323"/>
      <c r="BP747" s="324"/>
      <c r="BQ747" s="325"/>
      <c r="BR747" s="324"/>
      <c r="BS747" s="325"/>
      <c r="BT747" s="324"/>
      <c r="BU747" s="325"/>
      <c r="BV747" s="324"/>
      <c r="BW747" s="325"/>
      <c r="BX747" s="324"/>
      <c r="BY747" s="325"/>
      <c r="BZ747" s="324"/>
      <c r="CA747" s="325"/>
      <c r="CB747" s="250" t="s">
        <v>571</v>
      </c>
      <c r="CC747" s="237" t="s">
        <v>704</v>
      </c>
      <c r="CQ747" s="240">
        <f t="shared" si="3832"/>
        <v>0</v>
      </c>
      <c r="CT747" s="437">
        <f t="shared" si="3833"/>
        <v>0</v>
      </c>
      <c r="CU747" s="437">
        <f t="shared" si="3713"/>
        <v>0</v>
      </c>
      <c r="CV747" s="437">
        <f t="shared" si="3815"/>
        <v>0</v>
      </c>
      <c r="CW747" s="437">
        <f t="shared" si="3847"/>
        <v>0</v>
      </c>
      <c r="CX747" s="437">
        <f t="shared" si="3816"/>
        <v>0</v>
      </c>
      <c r="CY747" s="437">
        <f t="shared" si="3817"/>
        <v>0</v>
      </c>
      <c r="CZ747" s="437">
        <f t="shared" si="3848"/>
        <v>0</v>
      </c>
      <c r="DA747" s="437">
        <f t="shared" si="3818"/>
        <v>0</v>
      </c>
      <c r="DB747" s="437">
        <f t="shared" si="3819"/>
        <v>0</v>
      </c>
      <c r="DC747" s="437">
        <f t="shared" si="3728"/>
        <v>0</v>
      </c>
      <c r="DD747" s="437">
        <f t="shared" si="3714"/>
        <v>0</v>
      </c>
      <c r="DE747" s="437">
        <f t="shared" si="3820"/>
        <v>0</v>
      </c>
      <c r="DF747" s="437">
        <f t="shared" si="3729"/>
        <v>0</v>
      </c>
      <c r="DG747" s="496">
        <f t="shared" si="3821"/>
        <v>0</v>
      </c>
      <c r="DH747" s="496">
        <f t="shared" si="3849"/>
        <v>0</v>
      </c>
      <c r="DI747" s="496">
        <f t="shared" si="3850"/>
        <v>0</v>
      </c>
      <c r="DJ747" s="496">
        <f t="shared" si="3851"/>
        <v>0</v>
      </c>
      <c r="DK747" s="437">
        <f t="shared" si="3822"/>
        <v>0</v>
      </c>
      <c r="DL747" s="633"/>
      <c r="DM747" s="633"/>
      <c r="DO747" s="447" t="e">
        <f t="shared" si="3656"/>
        <v>#VALUE!</v>
      </c>
      <c r="DP747" s="447" t="e">
        <f t="shared" si="3657"/>
        <v>#VALUE!</v>
      </c>
      <c r="DQ747" s="447" t="e">
        <f t="shared" si="3658"/>
        <v>#VALUE!</v>
      </c>
      <c r="DR747" s="447" t="e">
        <f t="shared" si="3659"/>
        <v>#VALUE!</v>
      </c>
      <c r="DS747" s="447" t="e">
        <f t="shared" si="3660"/>
        <v>#VALUE!</v>
      </c>
      <c r="DT747" s="447" t="e">
        <f t="shared" si="3661"/>
        <v>#VALUE!</v>
      </c>
      <c r="DU747" s="447" t="e">
        <f t="shared" si="3662"/>
        <v>#VALUE!</v>
      </c>
      <c r="DV747" s="447" t="e">
        <f t="shared" si="3663"/>
        <v>#VALUE!</v>
      </c>
      <c r="DW747" s="447" t="e">
        <f t="shared" si="3664"/>
        <v>#VALUE!</v>
      </c>
      <c r="DX747" s="447" t="e">
        <f t="shared" si="3665"/>
        <v>#VALUE!</v>
      </c>
      <c r="DY747" s="447" t="e">
        <f t="shared" si="3666"/>
        <v>#VALUE!</v>
      </c>
      <c r="DZ747" s="447" t="e">
        <f t="shared" si="3667"/>
        <v>#VALUE!</v>
      </c>
      <c r="EA747" s="447" t="e">
        <f t="shared" si="3668"/>
        <v>#VALUE!</v>
      </c>
      <c r="EB747" s="447" t="e">
        <f t="shared" si="3669"/>
        <v>#VALUE!</v>
      </c>
      <c r="EC747" s="447" t="e">
        <f t="shared" si="3670"/>
        <v>#VALUE!</v>
      </c>
      <c r="ED747" s="447" t="e">
        <f t="shared" si="3671"/>
        <v>#VALUE!</v>
      </c>
      <c r="EE747" s="240" t="e">
        <f t="shared" si="3672"/>
        <v>#VALUE!</v>
      </c>
    </row>
    <row r="748" spans="1:135" ht="16.5">
      <c r="A748" s="216" t="s">
        <v>1227</v>
      </c>
      <c r="B748" s="216" t="s">
        <v>31</v>
      </c>
      <c r="D748" s="222" t="s">
        <v>1111</v>
      </c>
      <c r="E748" s="216" t="s">
        <v>1040</v>
      </c>
      <c r="F748" s="222" t="s">
        <v>1111</v>
      </c>
      <c r="G748" s="411" t="s">
        <v>179</v>
      </c>
      <c r="H748" s="58">
        <v>0</v>
      </c>
      <c r="I748" s="505">
        <v>0</v>
      </c>
      <c r="J748" s="173">
        <v>0</v>
      </c>
      <c r="K748" s="835">
        <v>0</v>
      </c>
      <c r="L748" s="58">
        <f>+N748</f>
        <v>0</v>
      </c>
      <c r="M748" s="505" t="s">
        <v>1823</v>
      </c>
      <c r="N748" s="173">
        <v>0</v>
      </c>
      <c r="O748" s="835">
        <v>0</v>
      </c>
      <c r="P748" s="58">
        <f>+R748</f>
        <v>5</v>
      </c>
      <c r="Q748" s="505" t="s">
        <v>1823</v>
      </c>
      <c r="R748" s="58">
        <f>+V748</f>
        <v>5</v>
      </c>
      <c r="S748" s="505" t="s">
        <v>1823</v>
      </c>
      <c r="T748" s="173">
        <v>5</v>
      </c>
      <c r="U748" s="835">
        <v>0</v>
      </c>
      <c r="V748" s="173">
        <v>5</v>
      </c>
      <c r="W748" s="835">
        <v>0</v>
      </c>
      <c r="X748" s="58">
        <f t="shared" si="3852"/>
        <v>5</v>
      </c>
      <c r="Y748" s="505" t="s">
        <v>1823</v>
      </c>
      <c r="Z748" s="173">
        <v>5</v>
      </c>
      <c r="AA748" s="835">
        <v>0</v>
      </c>
      <c r="AB748" s="173">
        <v>5</v>
      </c>
      <c r="AC748" s="835">
        <v>0</v>
      </c>
      <c r="AD748" s="239">
        <f>+AF748</f>
        <v>5</v>
      </c>
      <c r="AE748" s="259" t="s">
        <v>1823</v>
      </c>
      <c r="AF748" s="241">
        <f>+AH748</f>
        <v>5</v>
      </c>
      <c r="AG748" s="259" t="s">
        <v>1823</v>
      </c>
      <c r="AH748" s="239">
        <f>+AK748</f>
        <v>5</v>
      </c>
      <c r="AI748" s="259" t="s">
        <v>1823</v>
      </c>
      <c r="AJ748" s="574"/>
      <c r="AK748" s="523">
        <v>5</v>
      </c>
      <c r="AL748" s="541">
        <v>0</v>
      </c>
      <c r="AM748" s="523">
        <v>5</v>
      </c>
      <c r="AN748" s="541">
        <v>0</v>
      </c>
      <c r="AO748" s="523">
        <v>6</v>
      </c>
      <c r="AP748" s="541">
        <v>0</v>
      </c>
      <c r="AQ748" s="239">
        <f>+AO748</f>
        <v>6</v>
      </c>
      <c r="AR748" s="259" t="s">
        <v>1823</v>
      </c>
      <c r="AS748" s="241">
        <f>+AQ748</f>
        <v>6</v>
      </c>
      <c r="AT748" s="401" t="s">
        <v>1823</v>
      </c>
      <c r="AU748" s="523">
        <v>6</v>
      </c>
      <c r="AV748" s="541">
        <v>0</v>
      </c>
      <c r="AW748" s="263">
        <v>6</v>
      </c>
      <c r="AX748" s="263">
        <v>0</v>
      </c>
      <c r="AY748" s="241">
        <f>+AW748</f>
        <v>6</v>
      </c>
      <c r="AZ748" s="242" t="s">
        <v>1823</v>
      </c>
      <c r="BA748" s="241">
        <f t="shared" si="3853"/>
        <v>6</v>
      </c>
      <c r="BB748" s="242" t="s">
        <v>1823</v>
      </c>
      <c r="BC748" s="263">
        <v>5</v>
      </c>
      <c r="BD748" s="263">
        <v>0</v>
      </c>
      <c r="BE748" s="241">
        <f t="shared" ref="BE748" si="3859">+BC748</f>
        <v>5</v>
      </c>
      <c r="BF748" s="242" t="s">
        <v>1823</v>
      </c>
      <c r="BG748" s="241">
        <f t="shared" ref="BG748" si="3860">+BE748</f>
        <v>5</v>
      </c>
      <c r="BH748" s="242" t="s">
        <v>1823</v>
      </c>
      <c r="BI748" s="241">
        <f t="shared" ref="BI748" si="3861">+BG748</f>
        <v>5</v>
      </c>
      <c r="BJ748" s="242" t="s">
        <v>1823</v>
      </c>
      <c r="BK748" s="241">
        <f t="shared" ref="BK748" si="3862">+BI748</f>
        <v>5</v>
      </c>
      <c r="BL748" s="242" t="s">
        <v>1823</v>
      </c>
      <c r="BM748" s="241">
        <f t="shared" ref="BM748" si="3863">+BK748</f>
        <v>5</v>
      </c>
      <c r="BN748" s="242" t="s">
        <v>1823</v>
      </c>
      <c r="BO748" s="323"/>
      <c r="BP748" s="324"/>
      <c r="BQ748" s="325"/>
      <c r="BR748" s="324"/>
      <c r="BS748" s="325"/>
      <c r="BT748" s="324"/>
      <c r="BU748" s="325"/>
      <c r="BV748" s="324"/>
      <c r="BW748" s="325"/>
      <c r="BX748" s="324"/>
      <c r="BY748" s="325"/>
      <c r="BZ748" s="324"/>
      <c r="CA748" s="325"/>
      <c r="CB748" s="250" t="s">
        <v>265</v>
      </c>
      <c r="CC748" s="237" t="s">
        <v>701</v>
      </c>
      <c r="CQ748" s="240">
        <f t="shared" si="3832"/>
        <v>5</v>
      </c>
      <c r="CT748" s="437">
        <f t="shared" si="3833"/>
        <v>0</v>
      </c>
      <c r="CU748" s="437">
        <f t="shared" si="3713"/>
        <v>0</v>
      </c>
      <c r="CV748" s="437">
        <f t="shared" si="3815"/>
        <v>0</v>
      </c>
      <c r="CW748" s="437">
        <f t="shared" si="3847"/>
        <v>0</v>
      </c>
      <c r="CX748" s="437">
        <f t="shared" si="3816"/>
        <v>5</v>
      </c>
      <c r="CY748" s="437">
        <f t="shared" si="3817"/>
        <v>5</v>
      </c>
      <c r="CZ748" s="437">
        <f t="shared" si="3848"/>
        <v>5</v>
      </c>
      <c r="DA748" s="437">
        <f t="shared" si="3818"/>
        <v>5</v>
      </c>
      <c r="DB748" s="437">
        <f t="shared" si="3819"/>
        <v>5</v>
      </c>
      <c r="DC748" s="437">
        <f t="shared" si="3728"/>
        <v>5</v>
      </c>
      <c r="DD748" s="437">
        <f t="shared" si="3714"/>
        <v>5</v>
      </c>
      <c r="DE748" s="437">
        <f t="shared" si="3820"/>
        <v>5</v>
      </c>
      <c r="DF748" s="437">
        <f t="shared" si="3729"/>
        <v>5</v>
      </c>
      <c r="DG748" s="496">
        <f t="shared" si="3821"/>
        <v>5</v>
      </c>
      <c r="DH748" s="496">
        <f t="shared" si="3849"/>
        <v>5</v>
      </c>
      <c r="DI748" s="496">
        <f t="shared" si="3850"/>
        <v>5</v>
      </c>
      <c r="DJ748" s="496">
        <f t="shared" si="3851"/>
        <v>6</v>
      </c>
      <c r="DK748" s="437">
        <f t="shared" si="3822"/>
        <v>6</v>
      </c>
      <c r="DL748" s="633"/>
      <c r="DM748" s="633"/>
      <c r="DO748" s="447" t="e">
        <f t="shared" si="3656"/>
        <v>#VALUE!</v>
      </c>
      <c r="DP748" s="447" t="e">
        <f t="shared" si="3657"/>
        <v>#VALUE!</v>
      </c>
      <c r="DQ748" s="447" t="e">
        <f t="shared" si="3658"/>
        <v>#VALUE!</v>
      </c>
      <c r="DR748" s="447" t="e">
        <f t="shared" si="3659"/>
        <v>#VALUE!</v>
      </c>
      <c r="DS748" s="447" t="e">
        <f t="shared" si="3660"/>
        <v>#VALUE!</v>
      </c>
      <c r="DT748" s="447" t="e">
        <f t="shared" si="3661"/>
        <v>#VALUE!</v>
      </c>
      <c r="DU748" s="447" t="e">
        <f t="shared" si="3662"/>
        <v>#VALUE!</v>
      </c>
      <c r="DV748" s="447" t="e">
        <f t="shared" si="3663"/>
        <v>#VALUE!</v>
      </c>
      <c r="DW748" s="447" t="e">
        <f t="shared" si="3664"/>
        <v>#VALUE!</v>
      </c>
      <c r="DX748" s="447" t="e">
        <f t="shared" si="3665"/>
        <v>#VALUE!</v>
      </c>
      <c r="DY748" s="447" t="e">
        <f t="shared" si="3666"/>
        <v>#VALUE!</v>
      </c>
      <c r="DZ748" s="447" t="e">
        <f t="shared" si="3667"/>
        <v>#VALUE!</v>
      </c>
      <c r="EA748" s="447" t="e">
        <f t="shared" si="3668"/>
        <v>#VALUE!</v>
      </c>
      <c r="EB748" s="447" t="e">
        <f t="shared" si="3669"/>
        <v>#VALUE!</v>
      </c>
      <c r="EC748" s="447" t="e">
        <f t="shared" si="3670"/>
        <v>#VALUE!</v>
      </c>
      <c r="ED748" s="447" t="e">
        <f t="shared" si="3671"/>
        <v>#VALUE!</v>
      </c>
      <c r="EE748" s="240" t="e">
        <f t="shared" si="3672"/>
        <v>#VALUE!</v>
      </c>
    </row>
    <row r="749" spans="1:135" ht="16.5">
      <c r="A749" s="216" t="s">
        <v>1227</v>
      </c>
      <c r="B749" s="216" t="s">
        <v>31</v>
      </c>
      <c r="D749" s="222" t="s">
        <v>1111</v>
      </c>
      <c r="E749" s="216" t="s">
        <v>1040</v>
      </c>
      <c r="F749" s="222" t="s">
        <v>1111</v>
      </c>
      <c r="G749" s="411" t="s">
        <v>412</v>
      </c>
      <c r="H749" s="173">
        <v>2</v>
      </c>
      <c r="I749" s="835">
        <v>0</v>
      </c>
      <c r="J749" s="173">
        <v>2</v>
      </c>
      <c r="K749" s="835">
        <v>0</v>
      </c>
      <c r="L749" s="58">
        <f>+J749</f>
        <v>2</v>
      </c>
      <c r="M749" s="505" t="s">
        <v>1823</v>
      </c>
      <c r="N749" s="173">
        <v>2</v>
      </c>
      <c r="O749" s="835">
        <v>0</v>
      </c>
      <c r="P749" s="58">
        <f>+N749</f>
        <v>2</v>
      </c>
      <c r="Q749" s="505" t="s">
        <v>1823</v>
      </c>
      <c r="R749" s="58">
        <f>+T749</f>
        <v>2</v>
      </c>
      <c r="S749" s="505" t="s">
        <v>1823</v>
      </c>
      <c r="T749" s="173">
        <v>2</v>
      </c>
      <c r="U749" s="835">
        <v>0</v>
      </c>
      <c r="V749" s="173">
        <v>3</v>
      </c>
      <c r="W749" s="835">
        <v>0</v>
      </c>
      <c r="X749" s="58">
        <f>+V749</f>
        <v>3</v>
      </c>
      <c r="Y749" s="505" t="s">
        <v>1823</v>
      </c>
      <c r="Z749" s="173">
        <v>2</v>
      </c>
      <c r="AA749" s="835"/>
      <c r="AB749" s="173">
        <v>3</v>
      </c>
      <c r="AC749" s="835">
        <v>0</v>
      </c>
      <c r="AD749" s="239">
        <f>+AF749</f>
        <v>2</v>
      </c>
      <c r="AE749" s="259" t="s">
        <v>1823</v>
      </c>
      <c r="AF749" s="239">
        <f>+AH749</f>
        <v>2</v>
      </c>
      <c r="AG749" s="259" t="s">
        <v>1823</v>
      </c>
      <c r="AH749" s="241">
        <f>+AK749</f>
        <v>2</v>
      </c>
      <c r="AI749" s="259" t="s">
        <v>1823</v>
      </c>
      <c r="AJ749" s="574"/>
      <c r="AK749" s="523">
        <v>2</v>
      </c>
      <c r="AL749" s="584">
        <v>0</v>
      </c>
      <c r="AM749" s="523">
        <v>2</v>
      </c>
      <c r="AN749" s="541">
        <v>0</v>
      </c>
      <c r="AO749" s="523">
        <v>2</v>
      </c>
      <c r="AP749" s="541">
        <v>0</v>
      </c>
      <c r="AQ749" s="239">
        <f>+AO749</f>
        <v>2</v>
      </c>
      <c r="AR749" s="259" t="s">
        <v>1823</v>
      </c>
      <c r="AS749" s="241">
        <f>+AQ749</f>
        <v>2</v>
      </c>
      <c r="AT749" s="401" t="s">
        <v>1823</v>
      </c>
      <c r="AU749" s="523">
        <v>2</v>
      </c>
      <c r="AV749" s="541">
        <v>0</v>
      </c>
      <c r="AW749" s="263">
        <v>2</v>
      </c>
      <c r="AX749" s="263">
        <v>0</v>
      </c>
      <c r="AY749" s="241">
        <f>+AW749</f>
        <v>2</v>
      </c>
      <c r="AZ749" s="242" t="s">
        <v>1823</v>
      </c>
      <c r="BA749" s="241">
        <f t="shared" si="3853"/>
        <v>2</v>
      </c>
      <c r="BB749" s="242" t="s">
        <v>1823</v>
      </c>
      <c r="BC749" s="263">
        <v>2</v>
      </c>
      <c r="BD749" s="263">
        <v>0</v>
      </c>
      <c r="BE749" s="241">
        <f t="shared" ref="BE749:BE750" si="3864">+BC749</f>
        <v>2</v>
      </c>
      <c r="BF749" s="242" t="s">
        <v>1823</v>
      </c>
      <c r="BG749" s="241">
        <f t="shared" ref="BG749:BG750" si="3865">+BE749</f>
        <v>2</v>
      </c>
      <c r="BH749" s="242" t="s">
        <v>1823</v>
      </c>
      <c r="BI749" s="241">
        <f t="shared" ref="BI749:BI750" si="3866">+BG749</f>
        <v>2</v>
      </c>
      <c r="BJ749" s="242" t="s">
        <v>1823</v>
      </c>
      <c r="BK749" s="241">
        <f t="shared" ref="BK749:BK750" si="3867">+BI749</f>
        <v>2</v>
      </c>
      <c r="BL749" s="242" t="s">
        <v>1823</v>
      </c>
      <c r="BM749" s="241">
        <f t="shared" ref="BM749:BM750" si="3868">+BK749</f>
        <v>2</v>
      </c>
      <c r="BN749" s="242" t="s">
        <v>1823</v>
      </c>
      <c r="BO749" s="323"/>
      <c r="BP749" s="324"/>
      <c r="BQ749" s="325"/>
      <c r="BR749" s="324"/>
      <c r="BS749" s="325"/>
      <c r="BT749" s="324"/>
      <c r="BU749" s="325"/>
      <c r="BV749" s="324"/>
      <c r="BW749" s="325"/>
      <c r="BX749" s="324">
        <v>2</v>
      </c>
      <c r="BY749" s="325">
        <v>0</v>
      </c>
      <c r="BZ749" s="324"/>
      <c r="CA749" s="325"/>
      <c r="CB749" s="236" t="s">
        <v>413</v>
      </c>
      <c r="CQ749" s="240">
        <f t="shared" si="3832"/>
        <v>3</v>
      </c>
      <c r="CT749" s="437">
        <f t="shared" si="3833"/>
        <v>2</v>
      </c>
      <c r="CU749" s="437">
        <f t="shared" si="3713"/>
        <v>2</v>
      </c>
      <c r="CV749" s="437">
        <f t="shared" si="3815"/>
        <v>2</v>
      </c>
      <c r="CW749" s="437">
        <f t="shared" si="3847"/>
        <v>2</v>
      </c>
      <c r="CX749" s="437">
        <f t="shared" si="3816"/>
        <v>2</v>
      </c>
      <c r="CY749" s="437">
        <f t="shared" si="3817"/>
        <v>2</v>
      </c>
      <c r="CZ749" s="437">
        <f t="shared" si="3848"/>
        <v>2</v>
      </c>
      <c r="DA749" s="437">
        <f t="shared" si="3818"/>
        <v>3</v>
      </c>
      <c r="DB749" s="437">
        <f t="shared" si="3819"/>
        <v>3</v>
      </c>
      <c r="DC749" s="437">
        <f t="shared" ref="DC749:DC756" si="3869">IF(AA749="nd",+Z749,+Z749+AA749)</f>
        <v>2</v>
      </c>
      <c r="DD749" s="437">
        <f t="shared" si="3714"/>
        <v>3</v>
      </c>
      <c r="DE749" s="437">
        <f t="shared" si="3820"/>
        <v>2</v>
      </c>
      <c r="DF749" s="437">
        <f t="shared" si="3729"/>
        <v>2</v>
      </c>
      <c r="DG749" s="496">
        <f t="shared" si="3821"/>
        <v>2</v>
      </c>
      <c r="DH749" s="496">
        <f t="shared" si="3849"/>
        <v>2</v>
      </c>
      <c r="DI749" s="496">
        <f t="shared" si="3850"/>
        <v>2</v>
      </c>
      <c r="DJ749" s="496">
        <f t="shared" si="3851"/>
        <v>2</v>
      </c>
      <c r="DK749" s="437">
        <f t="shared" si="3822"/>
        <v>2</v>
      </c>
      <c r="DL749" s="633"/>
      <c r="DM749" s="633"/>
      <c r="DO749" s="447" t="e">
        <f t="shared" si="3656"/>
        <v>#VALUE!</v>
      </c>
      <c r="DP749" s="447" t="e">
        <f t="shared" si="3657"/>
        <v>#VALUE!</v>
      </c>
      <c r="DQ749" s="447" t="e">
        <f t="shared" si="3658"/>
        <v>#VALUE!</v>
      </c>
      <c r="DR749" s="447" t="e">
        <f t="shared" si="3659"/>
        <v>#VALUE!</v>
      </c>
      <c r="DS749" s="447" t="e">
        <f t="shared" si="3660"/>
        <v>#VALUE!</v>
      </c>
      <c r="DT749" s="447" t="e">
        <f t="shared" si="3661"/>
        <v>#VALUE!</v>
      </c>
      <c r="DU749" s="447" t="e">
        <f t="shared" si="3662"/>
        <v>#VALUE!</v>
      </c>
      <c r="DV749" s="447" t="e">
        <f t="shared" si="3663"/>
        <v>#VALUE!</v>
      </c>
      <c r="DW749" s="447" t="e">
        <f t="shared" si="3664"/>
        <v>#VALUE!</v>
      </c>
      <c r="DX749" s="447" t="e">
        <f t="shared" si="3665"/>
        <v>#VALUE!</v>
      </c>
      <c r="DY749" s="447" t="e">
        <f t="shared" si="3666"/>
        <v>#VALUE!</v>
      </c>
      <c r="DZ749" s="447" t="e">
        <f t="shared" si="3667"/>
        <v>#VALUE!</v>
      </c>
      <c r="EA749" s="447" t="e">
        <f t="shared" si="3668"/>
        <v>#VALUE!</v>
      </c>
      <c r="EB749" s="447" t="e">
        <f t="shared" si="3669"/>
        <v>#VALUE!</v>
      </c>
      <c r="EC749" s="447" t="e">
        <f t="shared" si="3670"/>
        <v>#VALUE!</v>
      </c>
      <c r="ED749" s="447" t="e">
        <f t="shared" si="3671"/>
        <v>#VALUE!</v>
      </c>
      <c r="EE749" s="240" t="e">
        <f t="shared" si="3672"/>
        <v>#VALUE!</v>
      </c>
    </row>
    <row r="750" spans="1:135" ht="16.5">
      <c r="A750" s="51" t="s">
        <v>1472</v>
      </c>
      <c r="B750" s="216" t="s">
        <v>31</v>
      </c>
      <c r="D750" s="222" t="s">
        <v>1111</v>
      </c>
      <c r="E750" s="216" t="s">
        <v>1040</v>
      </c>
      <c r="F750" s="222" t="s">
        <v>1111</v>
      </c>
      <c r="G750" s="411" t="s">
        <v>411</v>
      </c>
      <c r="H750" s="173">
        <v>0</v>
      </c>
      <c r="I750" s="835">
        <v>0</v>
      </c>
      <c r="J750" s="173">
        <v>10</v>
      </c>
      <c r="K750" s="835">
        <v>0</v>
      </c>
      <c r="L750" s="58">
        <f>+J750</f>
        <v>10</v>
      </c>
      <c r="M750" s="505" t="s">
        <v>1823</v>
      </c>
      <c r="N750" s="173">
        <v>3</v>
      </c>
      <c r="O750" s="835">
        <v>0</v>
      </c>
      <c r="P750" s="58">
        <f>+N750</f>
        <v>3</v>
      </c>
      <c r="Q750" s="505" t="s">
        <v>1823</v>
      </c>
      <c r="R750" s="58">
        <f>+P750</f>
        <v>3</v>
      </c>
      <c r="S750" s="505" t="s">
        <v>1823</v>
      </c>
      <c r="T750" s="173">
        <v>0</v>
      </c>
      <c r="U750" s="835">
        <v>0</v>
      </c>
      <c r="V750" s="173">
        <v>0</v>
      </c>
      <c r="W750" s="835">
        <v>0</v>
      </c>
      <c r="X750" s="58">
        <f t="shared" si="3852"/>
        <v>0</v>
      </c>
      <c r="Y750" s="505" t="s">
        <v>1823</v>
      </c>
      <c r="Z750" s="173">
        <v>0</v>
      </c>
      <c r="AA750" s="835">
        <v>0</v>
      </c>
      <c r="AB750" s="173">
        <v>0</v>
      </c>
      <c r="AC750" s="835">
        <v>0</v>
      </c>
      <c r="AD750" s="239">
        <f>+AF750</f>
        <v>0</v>
      </c>
      <c r="AE750" s="259" t="s">
        <v>1823</v>
      </c>
      <c r="AF750" s="239">
        <f>+AH750</f>
        <v>0</v>
      </c>
      <c r="AG750" s="259" t="s">
        <v>1823</v>
      </c>
      <c r="AH750" s="241">
        <v>0</v>
      </c>
      <c r="AI750" s="259" t="s">
        <v>1823</v>
      </c>
      <c r="AJ750" s="574"/>
      <c r="AK750" s="523">
        <v>1</v>
      </c>
      <c r="AL750" s="541">
        <v>0</v>
      </c>
      <c r="AM750" s="523">
        <v>0</v>
      </c>
      <c r="AN750" s="541">
        <v>0</v>
      </c>
      <c r="AO750" s="523">
        <v>0</v>
      </c>
      <c r="AP750" s="541">
        <v>0</v>
      </c>
      <c r="AQ750" s="239">
        <f>+AO750</f>
        <v>0</v>
      </c>
      <c r="AR750" s="259" t="s">
        <v>1823</v>
      </c>
      <c r="AS750" s="241">
        <f>+AQ750</f>
        <v>0</v>
      </c>
      <c r="AT750" s="401" t="s">
        <v>1823</v>
      </c>
      <c r="AU750" s="523">
        <v>0</v>
      </c>
      <c r="AV750" s="541">
        <v>0</v>
      </c>
      <c r="AW750" s="263">
        <v>0</v>
      </c>
      <c r="AX750" s="263">
        <v>0</v>
      </c>
      <c r="AY750" s="241">
        <v>0</v>
      </c>
      <c r="AZ750" s="242" t="s">
        <v>1823</v>
      </c>
      <c r="BA750" s="241">
        <f t="shared" si="3853"/>
        <v>0</v>
      </c>
      <c r="BB750" s="242" t="s">
        <v>1823</v>
      </c>
      <c r="BC750" s="263">
        <v>0</v>
      </c>
      <c r="BD750" s="263">
        <v>0</v>
      </c>
      <c r="BE750" s="241">
        <f t="shared" si="3864"/>
        <v>0</v>
      </c>
      <c r="BF750" s="242" t="s">
        <v>1823</v>
      </c>
      <c r="BG750" s="241">
        <f t="shared" si="3865"/>
        <v>0</v>
      </c>
      <c r="BH750" s="242" t="s">
        <v>1823</v>
      </c>
      <c r="BI750" s="241">
        <f t="shared" si="3866"/>
        <v>0</v>
      </c>
      <c r="BJ750" s="242" t="s">
        <v>1823</v>
      </c>
      <c r="BK750" s="241">
        <f t="shared" si="3867"/>
        <v>0</v>
      </c>
      <c r="BL750" s="242" t="s">
        <v>1823</v>
      </c>
      <c r="BM750" s="241">
        <f t="shared" si="3868"/>
        <v>0</v>
      </c>
      <c r="BN750" s="242" t="s">
        <v>1823</v>
      </c>
      <c r="BO750" s="323"/>
      <c r="BP750" s="324"/>
      <c r="BQ750" s="325"/>
      <c r="BR750" s="324"/>
      <c r="BS750" s="325"/>
      <c r="BT750" s="324"/>
      <c r="BU750" s="325"/>
      <c r="BV750" s="324"/>
      <c r="BW750" s="325"/>
      <c r="BX750" s="324"/>
      <c r="BY750" s="325"/>
      <c r="BZ750" s="324"/>
      <c r="CA750" s="325"/>
      <c r="CB750" s="250" t="s">
        <v>262</v>
      </c>
      <c r="CC750" s="237" t="s">
        <v>701</v>
      </c>
      <c r="CQ750" s="240">
        <f t="shared" si="3832"/>
        <v>10</v>
      </c>
      <c r="CT750" s="437">
        <f t="shared" si="3833"/>
        <v>0</v>
      </c>
      <c r="CU750" s="437">
        <f t="shared" si="3713"/>
        <v>10</v>
      </c>
      <c r="CV750" s="437">
        <f t="shared" si="3815"/>
        <v>10</v>
      </c>
      <c r="CW750" s="437">
        <f t="shared" si="3847"/>
        <v>3</v>
      </c>
      <c r="CX750" s="437">
        <f t="shared" si="3816"/>
        <v>3</v>
      </c>
      <c r="CY750" s="437">
        <f t="shared" si="3817"/>
        <v>3</v>
      </c>
      <c r="CZ750" s="437">
        <f t="shared" si="3848"/>
        <v>0</v>
      </c>
      <c r="DA750" s="437">
        <f t="shared" si="3818"/>
        <v>0</v>
      </c>
      <c r="DB750" s="437">
        <f t="shared" si="3819"/>
        <v>0</v>
      </c>
      <c r="DC750" s="437">
        <f t="shared" si="3869"/>
        <v>0</v>
      </c>
      <c r="DD750" s="437">
        <f t="shared" si="3714"/>
        <v>0</v>
      </c>
      <c r="DE750" s="437">
        <f t="shared" si="3820"/>
        <v>0</v>
      </c>
      <c r="DF750" s="437">
        <f t="shared" si="3729"/>
        <v>0</v>
      </c>
      <c r="DG750" s="496">
        <f t="shared" si="3821"/>
        <v>0</v>
      </c>
      <c r="DH750" s="496">
        <f t="shared" si="3849"/>
        <v>1</v>
      </c>
      <c r="DI750" s="496">
        <f t="shared" si="3850"/>
        <v>0</v>
      </c>
      <c r="DJ750" s="496">
        <f t="shared" si="3851"/>
        <v>0</v>
      </c>
      <c r="DK750" s="437">
        <f t="shared" si="3822"/>
        <v>0</v>
      </c>
      <c r="DL750" s="633"/>
      <c r="DM750" s="633"/>
      <c r="DO750" s="447" t="e">
        <f t="shared" si="3656"/>
        <v>#VALUE!</v>
      </c>
      <c r="DP750" s="447" t="e">
        <f t="shared" si="3657"/>
        <v>#VALUE!</v>
      </c>
      <c r="DQ750" s="447" t="e">
        <f t="shared" si="3658"/>
        <v>#VALUE!</v>
      </c>
      <c r="DR750" s="447" t="e">
        <f t="shared" si="3659"/>
        <v>#VALUE!</v>
      </c>
      <c r="DS750" s="447" t="e">
        <f t="shared" si="3660"/>
        <v>#VALUE!</v>
      </c>
      <c r="DT750" s="447" t="e">
        <f t="shared" si="3661"/>
        <v>#VALUE!</v>
      </c>
      <c r="DU750" s="447" t="e">
        <f t="shared" si="3662"/>
        <v>#VALUE!</v>
      </c>
      <c r="DV750" s="447" t="e">
        <f t="shared" si="3663"/>
        <v>#VALUE!</v>
      </c>
      <c r="DW750" s="447" t="e">
        <f t="shared" si="3664"/>
        <v>#VALUE!</v>
      </c>
      <c r="DX750" s="447" t="e">
        <f t="shared" si="3665"/>
        <v>#VALUE!</v>
      </c>
      <c r="DY750" s="447" t="e">
        <f t="shared" si="3666"/>
        <v>#VALUE!</v>
      </c>
      <c r="DZ750" s="447" t="e">
        <f t="shared" si="3667"/>
        <v>#VALUE!</v>
      </c>
      <c r="EA750" s="447" t="e">
        <f t="shared" si="3668"/>
        <v>#VALUE!</v>
      </c>
      <c r="EB750" s="447" t="e">
        <f t="shared" si="3669"/>
        <v>#VALUE!</v>
      </c>
      <c r="EC750" s="447" t="e">
        <f t="shared" si="3670"/>
        <v>#VALUE!</v>
      </c>
      <c r="ED750" s="447" t="e">
        <f t="shared" si="3671"/>
        <v>#VALUE!</v>
      </c>
      <c r="EE750" s="240" t="e">
        <f t="shared" si="3672"/>
        <v>#VALUE!</v>
      </c>
    </row>
    <row r="751" spans="1:135" ht="16.5">
      <c r="A751" s="216" t="s">
        <v>1227</v>
      </c>
      <c r="B751" s="216" t="s">
        <v>31</v>
      </c>
      <c r="D751" s="222" t="s">
        <v>1111</v>
      </c>
      <c r="E751" s="216" t="s">
        <v>1040</v>
      </c>
      <c r="F751" s="222" t="s">
        <v>1111</v>
      </c>
      <c r="G751" s="411" t="s">
        <v>274</v>
      </c>
      <c r="H751" s="173">
        <v>1</v>
      </c>
      <c r="I751" s="835">
        <v>0</v>
      </c>
      <c r="J751" s="173">
        <v>1</v>
      </c>
      <c r="K751" s="835">
        <v>0</v>
      </c>
      <c r="L751" s="58">
        <f>+N751</f>
        <v>2</v>
      </c>
      <c r="M751" s="505" t="s">
        <v>1823</v>
      </c>
      <c r="N751" s="173">
        <v>2</v>
      </c>
      <c r="O751" s="835">
        <v>0</v>
      </c>
      <c r="P751" s="58">
        <f>+N751</f>
        <v>2</v>
      </c>
      <c r="Q751" s="505" t="s">
        <v>1823</v>
      </c>
      <c r="R751" s="58">
        <f>+P751</f>
        <v>2</v>
      </c>
      <c r="S751" s="505" t="s">
        <v>1823</v>
      </c>
      <c r="T751" s="173">
        <v>1</v>
      </c>
      <c r="U751" s="835">
        <v>0</v>
      </c>
      <c r="V751" s="173">
        <v>3</v>
      </c>
      <c r="W751" s="835">
        <v>0</v>
      </c>
      <c r="X751" s="58">
        <f>+V751</f>
        <v>3</v>
      </c>
      <c r="Y751" s="505" t="s">
        <v>1823</v>
      </c>
      <c r="Z751" s="173">
        <v>1</v>
      </c>
      <c r="AA751" s="835">
        <v>0</v>
      </c>
      <c r="AB751" s="173">
        <v>3</v>
      </c>
      <c r="AC751" s="835">
        <v>0</v>
      </c>
      <c r="AD751" s="239">
        <f>+AF751</f>
        <v>12</v>
      </c>
      <c r="AE751" s="259" t="s">
        <v>1823</v>
      </c>
      <c r="AF751" s="239">
        <f>+AH751</f>
        <v>12</v>
      </c>
      <c r="AG751" s="259" t="s">
        <v>1823</v>
      </c>
      <c r="AH751" s="241">
        <f>+AK751</f>
        <v>12</v>
      </c>
      <c r="AI751" s="259" t="s">
        <v>1823</v>
      </c>
      <c r="AJ751" s="574"/>
      <c r="AK751" s="523">
        <v>12</v>
      </c>
      <c r="AL751" s="541">
        <v>0</v>
      </c>
      <c r="AM751" s="523">
        <v>12</v>
      </c>
      <c r="AN751" s="541">
        <v>0</v>
      </c>
      <c r="AO751" s="523">
        <v>12</v>
      </c>
      <c r="AP751" s="541">
        <v>0</v>
      </c>
      <c r="AQ751" s="442">
        <f>+AS751</f>
        <v>26</v>
      </c>
      <c r="AR751" s="450" t="s">
        <v>1823</v>
      </c>
      <c r="AS751" s="441">
        <f>+AU751</f>
        <v>26</v>
      </c>
      <c r="AT751" s="519" t="s">
        <v>1823</v>
      </c>
      <c r="AU751" s="624">
        <v>26</v>
      </c>
      <c r="AV751" s="625">
        <v>0</v>
      </c>
      <c r="AW751" s="337">
        <v>26</v>
      </c>
      <c r="AX751" s="337">
        <v>0</v>
      </c>
      <c r="AY751" s="241">
        <f>+AW751</f>
        <v>26</v>
      </c>
      <c r="AZ751" s="242" t="s">
        <v>1823</v>
      </c>
      <c r="BA751" s="241">
        <f t="shared" si="3853"/>
        <v>26</v>
      </c>
      <c r="BB751" s="242" t="s">
        <v>1823</v>
      </c>
      <c r="BC751" s="337">
        <v>22</v>
      </c>
      <c r="BD751" s="337">
        <v>0</v>
      </c>
      <c r="BE751" s="241">
        <f t="shared" ref="BE751:BE752" si="3870">+BC751</f>
        <v>22</v>
      </c>
      <c r="BF751" s="242" t="s">
        <v>1823</v>
      </c>
      <c r="BG751" s="241">
        <f t="shared" ref="BG751:BG752" si="3871">+BE751</f>
        <v>22</v>
      </c>
      <c r="BH751" s="242" t="s">
        <v>1823</v>
      </c>
      <c r="BI751" s="241">
        <f t="shared" ref="BI751:BI752" si="3872">+BG751</f>
        <v>22</v>
      </c>
      <c r="BJ751" s="242" t="s">
        <v>1823</v>
      </c>
      <c r="BK751" s="241">
        <f t="shared" ref="BK751:BK752" si="3873">+BI751</f>
        <v>22</v>
      </c>
      <c r="BL751" s="242" t="s">
        <v>1823</v>
      </c>
      <c r="BM751" s="241">
        <f t="shared" ref="BM751:BM752" si="3874">+BK751</f>
        <v>22</v>
      </c>
      <c r="BN751" s="242" t="s">
        <v>1823</v>
      </c>
      <c r="BO751" s="323"/>
      <c r="BP751" s="324"/>
      <c r="BQ751" s="325"/>
      <c r="BR751" s="324"/>
      <c r="BS751" s="325"/>
      <c r="BT751" s="324"/>
      <c r="BU751" s="325"/>
      <c r="BV751" s="324"/>
      <c r="BW751" s="325"/>
      <c r="BX751" s="324">
        <v>2</v>
      </c>
      <c r="BY751" s="325">
        <v>0</v>
      </c>
      <c r="BZ751" s="324"/>
      <c r="CA751" s="325"/>
      <c r="CB751" s="250" t="s">
        <v>703</v>
      </c>
      <c r="CC751" s="237" t="s">
        <v>702</v>
      </c>
      <c r="CQ751" s="240">
        <f t="shared" si="3832"/>
        <v>12</v>
      </c>
      <c r="CT751" s="437">
        <f t="shared" si="3833"/>
        <v>1</v>
      </c>
      <c r="CU751" s="437">
        <f t="shared" si="3713"/>
        <v>1</v>
      </c>
      <c r="CV751" s="437">
        <f t="shared" si="3815"/>
        <v>2</v>
      </c>
      <c r="CW751" s="437">
        <f t="shared" si="3847"/>
        <v>2</v>
      </c>
      <c r="CX751" s="437">
        <f t="shared" si="3816"/>
        <v>2</v>
      </c>
      <c r="CY751" s="437">
        <f t="shared" si="3817"/>
        <v>2</v>
      </c>
      <c r="CZ751" s="437">
        <f t="shared" si="3848"/>
        <v>1</v>
      </c>
      <c r="DA751" s="437">
        <f t="shared" si="3818"/>
        <v>3</v>
      </c>
      <c r="DB751" s="437">
        <f t="shared" si="3819"/>
        <v>3</v>
      </c>
      <c r="DC751" s="437">
        <f t="shared" si="3869"/>
        <v>1</v>
      </c>
      <c r="DD751" s="437">
        <f t="shared" si="3714"/>
        <v>3</v>
      </c>
      <c r="DE751" s="437">
        <f t="shared" si="3820"/>
        <v>12</v>
      </c>
      <c r="DF751" s="437">
        <f t="shared" si="3729"/>
        <v>12</v>
      </c>
      <c r="DG751" s="496">
        <f t="shared" si="3821"/>
        <v>12</v>
      </c>
      <c r="DH751" s="496">
        <f t="shared" si="3849"/>
        <v>12</v>
      </c>
      <c r="DI751" s="496">
        <f t="shared" si="3850"/>
        <v>12</v>
      </c>
      <c r="DJ751" s="496">
        <f t="shared" si="3851"/>
        <v>12</v>
      </c>
      <c r="DK751" s="437">
        <f t="shared" si="3822"/>
        <v>26</v>
      </c>
      <c r="DL751" s="633"/>
      <c r="DM751" s="633"/>
      <c r="DO751" s="447" t="e">
        <f t="shared" si="3656"/>
        <v>#VALUE!</v>
      </c>
      <c r="DP751" s="447" t="e">
        <f t="shared" si="3657"/>
        <v>#VALUE!</v>
      </c>
      <c r="DQ751" s="447" t="e">
        <f t="shared" si="3658"/>
        <v>#VALUE!</v>
      </c>
      <c r="DR751" s="447" t="e">
        <f t="shared" si="3659"/>
        <v>#VALUE!</v>
      </c>
      <c r="DS751" s="447" t="e">
        <f t="shared" si="3660"/>
        <v>#VALUE!</v>
      </c>
      <c r="DT751" s="447" t="e">
        <f t="shared" si="3661"/>
        <v>#VALUE!</v>
      </c>
      <c r="DU751" s="447" t="e">
        <f t="shared" si="3662"/>
        <v>#VALUE!</v>
      </c>
      <c r="DV751" s="447" t="e">
        <f t="shared" si="3663"/>
        <v>#VALUE!</v>
      </c>
      <c r="DW751" s="447" t="e">
        <f t="shared" si="3664"/>
        <v>#VALUE!</v>
      </c>
      <c r="DX751" s="447" t="e">
        <f t="shared" si="3665"/>
        <v>#VALUE!</v>
      </c>
      <c r="DY751" s="447" t="e">
        <f t="shared" si="3666"/>
        <v>#VALUE!</v>
      </c>
      <c r="DZ751" s="447" t="e">
        <f t="shared" si="3667"/>
        <v>#VALUE!</v>
      </c>
      <c r="EA751" s="447" t="e">
        <f t="shared" si="3668"/>
        <v>#VALUE!</v>
      </c>
      <c r="EB751" s="447" t="e">
        <f t="shared" si="3669"/>
        <v>#VALUE!</v>
      </c>
      <c r="EC751" s="447" t="e">
        <f t="shared" si="3670"/>
        <v>#VALUE!</v>
      </c>
      <c r="ED751" s="447" t="e">
        <f t="shared" si="3671"/>
        <v>#VALUE!</v>
      </c>
      <c r="EE751" s="240" t="e">
        <f t="shared" si="3672"/>
        <v>#VALUE!</v>
      </c>
    </row>
    <row r="752" spans="1:135" ht="16.5">
      <c r="A752" s="216" t="s">
        <v>1227</v>
      </c>
      <c r="B752" s="216" t="s">
        <v>31</v>
      </c>
      <c r="D752" s="222" t="s">
        <v>190</v>
      </c>
      <c r="E752" s="216" t="s">
        <v>1040</v>
      </c>
      <c r="F752" s="222" t="s">
        <v>1111</v>
      </c>
      <c r="G752" s="411" t="s">
        <v>192</v>
      </c>
      <c r="H752" s="173">
        <f>+J752</f>
        <v>2</v>
      </c>
      <c r="I752" s="835">
        <f>+K752</f>
        <v>4</v>
      </c>
      <c r="J752" s="173">
        <v>2</v>
      </c>
      <c r="K752" s="835">
        <v>4</v>
      </c>
      <c r="L752" s="58">
        <f>+J752</f>
        <v>2</v>
      </c>
      <c r="M752" s="505">
        <f>+K752</f>
        <v>4</v>
      </c>
      <c r="N752" s="173">
        <f t="shared" ref="N752:S752" si="3875">+L752</f>
        <v>2</v>
      </c>
      <c r="O752" s="835">
        <f t="shared" si="3875"/>
        <v>4</v>
      </c>
      <c r="P752" s="58">
        <f t="shared" si="3875"/>
        <v>2</v>
      </c>
      <c r="Q752" s="505">
        <f t="shared" si="3875"/>
        <v>4</v>
      </c>
      <c r="R752" s="58">
        <f t="shared" si="3875"/>
        <v>2</v>
      </c>
      <c r="S752" s="505">
        <f t="shared" si="3875"/>
        <v>4</v>
      </c>
      <c r="T752" s="173">
        <v>1</v>
      </c>
      <c r="U752" s="835">
        <v>1</v>
      </c>
      <c r="V752" s="173">
        <f>+X752</f>
        <v>1</v>
      </c>
      <c r="W752" s="835">
        <v>4</v>
      </c>
      <c r="X752" s="58">
        <f t="shared" si="3852"/>
        <v>1</v>
      </c>
      <c r="Y752" s="505">
        <v>4</v>
      </c>
      <c r="Z752" s="173">
        <v>1</v>
      </c>
      <c r="AA752" s="835">
        <v>4</v>
      </c>
      <c r="AB752" s="173">
        <v>4</v>
      </c>
      <c r="AC752" s="835">
        <v>4</v>
      </c>
      <c r="AD752" s="558">
        <f t="shared" ref="AD752:AI752" si="3876">+AB752</f>
        <v>4</v>
      </c>
      <c r="AE752" s="567">
        <f t="shared" si="3876"/>
        <v>4</v>
      </c>
      <c r="AF752" s="560">
        <f t="shared" si="3876"/>
        <v>4</v>
      </c>
      <c r="AG752" s="567">
        <f t="shared" si="3876"/>
        <v>4</v>
      </c>
      <c r="AH752" s="560">
        <f t="shared" si="3876"/>
        <v>4</v>
      </c>
      <c r="AI752" s="567">
        <f t="shared" si="3876"/>
        <v>4</v>
      </c>
      <c r="AJ752" s="574"/>
      <c r="AK752" s="540">
        <v>2</v>
      </c>
      <c r="AL752" s="541">
        <v>5</v>
      </c>
      <c r="AM752" s="523">
        <v>4</v>
      </c>
      <c r="AN752" s="541">
        <v>5</v>
      </c>
      <c r="AO752" s="523">
        <v>2</v>
      </c>
      <c r="AP752" s="541">
        <v>6</v>
      </c>
      <c r="AQ752" s="372">
        <f>+AS752</f>
        <v>1</v>
      </c>
      <c r="AR752" s="379">
        <f>+AT752</f>
        <v>5</v>
      </c>
      <c r="AS752" s="308">
        <f>+AU752</f>
        <v>1</v>
      </c>
      <c r="AT752" s="372">
        <f>+AV752</f>
        <v>5</v>
      </c>
      <c r="AU752" s="624">
        <v>1</v>
      </c>
      <c r="AV752" s="625">
        <v>5</v>
      </c>
      <c r="AW752" s="337">
        <v>1</v>
      </c>
      <c r="AX752" s="337">
        <v>5</v>
      </c>
      <c r="AY752" s="241">
        <f>+AW752</f>
        <v>1</v>
      </c>
      <c r="AZ752" s="44">
        <f>+AX752</f>
        <v>5</v>
      </c>
      <c r="BA752" s="241">
        <f t="shared" ref="BA752:BD752" si="3877">+AY752</f>
        <v>1</v>
      </c>
      <c r="BB752" s="44">
        <f t="shared" si="3877"/>
        <v>5</v>
      </c>
      <c r="BC752" s="241">
        <f t="shared" si="3877"/>
        <v>1</v>
      </c>
      <c r="BD752" s="44">
        <f t="shared" si="3877"/>
        <v>5</v>
      </c>
      <c r="BE752" s="241">
        <f t="shared" si="3870"/>
        <v>1</v>
      </c>
      <c r="BF752" s="44">
        <f t="shared" ref="BF752" si="3878">+BD752</f>
        <v>5</v>
      </c>
      <c r="BG752" s="241">
        <f t="shared" si="3871"/>
        <v>1</v>
      </c>
      <c r="BH752" s="44">
        <f t="shared" ref="BH752" si="3879">+BF752</f>
        <v>5</v>
      </c>
      <c r="BI752" s="241">
        <f t="shared" si="3872"/>
        <v>1</v>
      </c>
      <c r="BJ752" s="44">
        <f t="shared" ref="BJ752" si="3880">+BH752</f>
        <v>5</v>
      </c>
      <c r="BK752" s="241">
        <f t="shared" si="3873"/>
        <v>1</v>
      </c>
      <c r="BL752" s="44">
        <f t="shared" ref="BL752" si="3881">+BJ752</f>
        <v>5</v>
      </c>
      <c r="BM752" s="241">
        <f t="shared" si="3874"/>
        <v>1</v>
      </c>
      <c r="BN752" s="44">
        <f t="shared" ref="BN752" si="3882">+BL752</f>
        <v>5</v>
      </c>
      <c r="BO752" s="323"/>
      <c r="BP752" s="324"/>
      <c r="BQ752" s="325"/>
      <c r="BR752" s="324"/>
      <c r="BS752" s="325"/>
      <c r="BT752" s="324"/>
      <c r="BU752" s="325"/>
      <c r="BV752" s="324"/>
      <c r="BW752" s="325"/>
      <c r="BX752" s="324"/>
      <c r="BY752" s="325"/>
      <c r="BZ752" s="324"/>
      <c r="CA752" s="325"/>
      <c r="CB752" s="250" t="s">
        <v>262</v>
      </c>
      <c r="CC752" s="238" t="s">
        <v>705</v>
      </c>
      <c r="CD752" s="238"/>
      <c r="CQ752" s="240">
        <f t="shared" si="3832"/>
        <v>4</v>
      </c>
      <c r="CT752" s="437">
        <f t="shared" si="3833"/>
        <v>6</v>
      </c>
      <c r="CU752" s="437">
        <f t="shared" si="3713"/>
        <v>6</v>
      </c>
      <c r="CV752" s="437">
        <f t="shared" si="3815"/>
        <v>6</v>
      </c>
      <c r="CW752" s="437">
        <f t="shared" si="3847"/>
        <v>6</v>
      </c>
      <c r="CX752" s="437">
        <f t="shared" si="3816"/>
        <v>6</v>
      </c>
      <c r="CY752" s="437">
        <f t="shared" si="3817"/>
        <v>6</v>
      </c>
      <c r="CZ752" s="437">
        <f t="shared" si="3848"/>
        <v>2</v>
      </c>
      <c r="DA752" s="437">
        <f t="shared" si="3818"/>
        <v>5</v>
      </c>
      <c r="DB752" s="437">
        <f t="shared" si="3819"/>
        <v>5</v>
      </c>
      <c r="DC752" s="437">
        <f t="shared" si="3869"/>
        <v>5</v>
      </c>
      <c r="DD752" s="437">
        <f t="shared" si="3714"/>
        <v>8</v>
      </c>
      <c r="DE752" s="437">
        <f t="shared" si="3820"/>
        <v>8</v>
      </c>
      <c r="DF752" s="437">
        <f t="shared" si="3729"/>
        <v>8</v>
      </c>
      <c r="DG752" s="496">
        <f t="shared" si="3821"/>
        <v>8</v>
      </c>
      <c r="DH752" s="496">
        <f t="shared" si="3849"/>
        <v>7</v>
      </c>
      <c r="DI752" s="496">
        <f t="shared" si="3850"/>
        <v>9</v>
      </c>
      <c r="DJ752" s="496">
        <f t="shared" si="3851"/>
        <v>8</v>
      </c>
      <c r="DK752" s="437">
        <f t="shared" si="3822"/>
        <v>6</v>
      </c>
      <c r="DL752" s="633"/>
      <c r="DM752" s="633"/>
      <c r="DO752" s="447" t="e">
        <f t="shared" si="3656"/>
        <v>#VALUE!</v>
      </c>
      <c r="DP752" s="447" t="e">
        <f t="shared" si="3657"/>
        <v>#VALUE!</v>
      </c>
      <c r="DQ752" s="447" t="e">
        <f t="shared" si="3658"/>
        <v>#VALUE!</v>
      </c>
      <c r="DR752" s="447" t="e">
        <f t="shared" si="3659"/>
        <v>#VALUE!</v>
      </c>
      <c r="DS752" s="447" t="e">
        <f t="shared" si="3660"/>
        <v>#VALUE!</v>
      </c>
      <c r="DT752" s="447" t="e">
        <f t="shared" si="3661"/>
        <v>#VALUE!</v>
      </c>
      <c r="DU752" s="447" t="e">
        <f t="shared" si="3662"/>
        <v>#VALUE!</v>
      </c>
      <c r="DV752" s="447" t="e">
        <f t="shared" si="3663"/>
        <v>#VALUE!</v>
      </c>
      <c r="DW752" s="447" t="e">
        <f t="shared" si="3664"/>
        <v>#VALUE!</v>
      </c>
      <c r="DX752" s="447" t="e">
        <f t="shared" si="3665"/>
        <v>#VALUE!</v>
      </c>
      <c r="DY752" s="447" t="e">
        <f t="shared" si="3666"/>
        <v>#VALUE!</v>
      </c>
      <c r="DZ752" s="447" t="e">
        <f t="shared" si="3667"/>
        <v>#VALUE!</v>
      </c>
      <c r="EA752" s="447" t="e">
        <f t="shared" si="3668"/>
        <v>#VALUE!</v>
      </c>
      <c r="EB752" s="447" t="e">
        <f t="shared" si="3669"/>
        <v>#VALUE!</v>
      </c>
      <c r="EC752" s="447" t="e">
        <f t="shared" si="3670"/>
        <v>#VALUE!</v>
      </c>
      <c r="ED752" s="447" t="e">
        <f t="shared" si="3671"/>
        <v>#VALUE!</v>
      </c>
      <c r="EE752" s="240" t="e">
        <f t="shared" si="3672"/>
        <v>#VALUE!</v>
      </c>
    </row>
    <row r="753" spans="1:135" ht="16.5">
      <c r="A753" s="216" t="s">
        <v>1227</v>
      </c>
      <c r="B753" s="216" t="s">
        <v>31</v>
      </c>
      <c r="D753" s="222" t="s">
        <v>1222</v>
      </c>
      <c r="E753" s="216" t="s">
        <v>1040</v>
      </c>
      <c r="F753" s="222" t="s">
        <v>1111</v>
      </c>
      <c r="G753" s="223" t="s">
        <v>1223</v>
      </c>
      <c r="H753" s="58">
        <v>0</v>
      </c>
      <c r="I753" s="505" t="s">
        <v>1823</v>
      </c>
      <c r="J753" s="173">
        <v>0</v>
      </c>
      <c r="K753" s="835">
        <v>0</v>
      </c>
      <c r="L753" s="58">
        <v>0</v>
      </c>
      <c r="M753" s="505" t="s">
        <v>1823</v>
      </c>
      <c r="N753" s="58">
        <v>0</v>
      </c>
      <c r="O753" s="505" t="s">
        <v>1823</v>
      </c>
      <c r="P753" s="58">
        <v>0</v>
      </c>
      <c r="Q753" s="505" t="s">
        <v>1823</v>
      </c>
      <c r="R753" s="58">
        <v>0</v>
      </c>
      <c r="S753" s="505" t="s">
        <v>1823</v>
      </c>
      <c r="T753" s="173">
        <v>0</v>
      </c>
      <c r="U753" s="835">
        <v>0</v>
      </c>
      <c r="V753" s="58">
        <v>0</v>
      </c>
      <c r="W753" s="505" t="s">
        <v>1823</v>
      </c>
      <c r="X753" s="58">
        <v>0</v>
      </c>
      <c r="Y753" s="505" t="s">
        <v>1823</v>
      </c>
      <c r="Z753" s="58">
        <v>0</v>
      </c>
      <c r="AA753" s="505" t="s">
        <v>1823</v>
      </c>
      <c r="AB753" s="173">
        <v>0</v>
      </c>
      <c r="AC753" s="835">
        <v>0</v>
      </c>
      <c r="AD753" s="239">
        <f>+AF753</f>
        <v>0</v>
      </c>
      <c r="AE753" s="259" t="s">
        <v>1823</v>
      </c>
      <c r="AF753" s="239">
        <f>+AH753</f>
        <v>0</v>
      </c>
      <c r="AG753" s="259" t="s">
        <v>1823</v>
      </c>
      <c r="AH753" s="241">
        <f>+AB753</f>
        <v>0</v>
      </c>
      <c r="AI753" s="259" t="s">
        <v>1823</v>
      </c>
      <c r="AJ753" s="574"/>
      <c r="AK753" s="542">
        <v>0</v>
      </c>
      <c r="AL753" s="541">
        <v>0</v>
      </c>
      <c r="AM753" s="523">
        <v>0</v>
      </c>
      <c r="AN753" s="541">
        <v>0</v>
      </c>
      <c r="AO753" s="523">
        <v>15</v>
      </c>
      <c r="AP753" s="541">
        <v>0</v>
      </c>
      <c r="AQ753" s="239">
        <f>+AS753</f>
        <v>0</v>
      </c>
      <c r="AR753" s="259" t="s">
        <v>1823</v>
      </c>
      <c r="AS753" s="241">
        <f>+AU753</f>
        <v>0</v>
      </c>
      <c r="AT753" s="401" t="s">
        <v>1823</v>
      </c>
      <c r="AU753" s="624">
        <v>0</v>
      </c>
      <c r="AV753" s="625">
        <v>0</v>
      </c>
      <c r="AW753" s="263">
        <v>0</v>
      </c>
      <c r="AX753" s="263">
        <v>0</v>
      </c>
      <c r="AY753" s="241">
        <v>0</v>
      </c>
      <c r="AZ753" s="242" t="s">
        <v>1823</v>
      </c>
      <c r="BA753" s="241">
        <f>+AY753</f>
        <v>0</v>
      </c>
      <c r="BB753" s="242" t="s">
        <v>1823</v>
      </c>
      <c r="BC753" s="241">
        <f>+BA753</f>
        <v>0</v>
      </c>
      <c r="BD753" s="242" t="s">
        <v>1823</v>
      </c>
      <c r="BE753" s="241">
        <f t="shared" ref="BE753" si="3883">+BC753</f>
        <v>0</v>
      </c>
      <c r="BF753" s="242" t="s">
        <v>1823</v>
      </c>
      <c r="BG753" s="241">
        <f t="shared" ref="BG753" si="3884">+BE753</f>
        <v>0</v>
      </c>
      <c r="BH753" s="242" t="s">
        <v>1823</v>
      </c>
      <c r="BI753" s="241">
        <f t="shared" ref="BI753" si="3885">+BG753</f>
        <v>0</v>
      </c>
      <c r="BJ753" s="242" t="s">
        <v>1823</v>
      </c>
      <c r="BK753" s="241">
        <f t="shared" ref="BK753" si="3886">+BI753</f>
        <v>0</v>
      </c>
      <c r="BL753" s="242" t="s">
        <v>1823</v>
      </c>
      <c r="BM753" s="241">
        <f t="shared" ref="BM753" si="3887">+BK753</f>
        <v>0</v>
      </c>
      <c r="BN753" s="242" t="s">
        <v>1823</v>
      </c>
      <c r="BO753" s="323"/>
      <c r="BP753" s="324"/>
      <c r="BQ753" s="325"/>
      <c r="BR753" s="324"/>
      <c r="BS753" s="325"/>
      <c r="BT753" s="324"/>
      <c r="BU753" s="325"/>
      <c r="BV753" s="324"/>
      <c r="BW753" s="325"/>
      <c r="BX753" s="324"/>
      <c r="BY753" s="325"/>
      <c r="BZ753" s="324"/>
      <c r="CA753" s="325"/>
      <c r="CB753" s="250"/>
      <c r="CC753" s="238"/>
      <c r="CD753" s="238"/>
      <c r="CQ753" s="240">
        <f t="shared" si="3832"/>
        <v>0</v>
      </c>
      <c r="CT753" s="437">
        <f t="shared" si="3833"/>
        <v>0</v>
      </c>
      <c r="CU753" s="437">
        <f t="shared" si="3713"/>
        <v>0</v>
      </c>
      <c r="CV753" s="437">
        <f t="shared" si="3815"/>
        <v>0</v>
      </c>
      <c r="CW753" s="437">
        <f t="shared" si="3847"/>
        <v>0</v>
      </c>
      <c r="CX753" s="437">
        <f t="shared" si="3816"/>
        <v>0</v>
      </c>
      <c r="CY753" s="437">
        <f t="shared" si="3817"/>
        <v>0</v>
      </c>
      <c r="CZ753" s="437">
        <f t="shared" si="3848"/>
        <v>0</v>
      </c>
      <c r="DA753" s="437">
        <f t="shared" si="3818"/>
        <v>0</v>
      </c>
      <c r="DB753" s="437">
        <f t="shared" si="3819"/>
        <v>0</v>
      </c>
      <c r="DC753" s="437">
        <f t="shared" si="3869"/>
        <v>0</v>
      </c>
      <c r="DD753" s="437">
        <f t="shared" si="3714"/>
        <v>0</v>
      </c>
      <c r="DE753" s="437">
        <f t="shared" si="3820"/>
        <v>0</v>
      </c>
      <c r="DF753" s="437">
        <f t="shared" si="3729"/>
        <v>0</v>
      </c>
      <c r="DG753" s="496">
        <f t="shared" si="3821"/>
        <v>0</v>
      </c>
      <c r="DH753" s="496">
        <f t="shared" si="3849"/>
        <v>0</v>
      </c>
      <c r="DI753" s="496">
        <f t="shared" si="3850"/>
        <v>0</v>
      </c>
      <c r="DJ753" s="496">
        <f t="shared" si="3851"/>
        <v>15</v>
      </c>
      <c r="DK753" s="437">
        <f t="shared" si="3822"/>
        <v>0</v>
      </c>
      <c r="DL753" s="633"/>
      <c r="DM753" s="633"/>
      <c r="DN753" s="51"/>
      <c r="DO753" s="447" t="e">
        <f t="shared" si="3656"/>
        <v>#VALUE!</v>
      </c>
      <c r="DP753" s="447" t="e">
        <f t="shared" si="3657"/>
        <v>#VALUE!</v>
      </c>
      <c r="DQ753" s="447" t="e">
        <f t="shared" si="3658"/>
        <v>#VALUE!</v>
      </c>
      <c r="DR753" s="447" t="e">
        <f t="shared" si="3659"/>
        <v>#VALUE!</v>
      </c>
      <c r="DS753" s="447" t="e">
        <f t="shared" si="3660"/>
        <v>#VALUE!</v>
      </c>
      <c r="DT753" s="447" t="e">
        <f t="shared" si="3661"/>
        <v>#VALUE!</v>
      </c>
      <c r="DU753" s="447" t="e">
        <f t="shared" si="3662"/>
        <v>#VALUE!</v>
      </c>
      <c r="DV753" s="447" t="e">
        <f t="shared" si="3663"/>
        <v>#VALUE!</v>
      </c>
      <c r="DW753" s="447" t="e">
        <f t="shared" si="3664"/>
        <v>#VALUE!</v>
      </c>
      <c r="DX753" s="447" t="e">
        <f t="shared" si="3665"/>
        <v>#VALUE!</v>
      </c>
      <c r="DY753" s="447" t="e">
        <f t="shared" si="3666"/>
        <v>#VALUE!</v>
      </c>
      <c r="DZ753" s="447" t="e">
        <f t="shared" si="3667"/>
        <v>#VALUE!</v>
      </c>
      <c r="EA753" s="447" t="e">
        <f t="shared" si="3668"/>
        <v>#VALUE!</v>
      </c>
      <c r="EB753" s="447" t="e">
        <f t="shared" si="3669"/>
        <v>#VALUE!</v>
      </c>
      <c r="EC753" s="447" t="e">
        <f t="shared" si="3670"/>
        <v>#VALUE!</v>
      </c>
      <c r="ED753" s="447" t="e">
        <f t="shared" si="3671"/>
        <v>#VALUE!</v>
      </c>
      <c r="EE753" s="240" t="e">
        <f t="shared" si="3672"/>
        <v>#VALUE!</v>
      </c>
    </row>
    <row r="754" spans="1:135" ht="16.5">
      <c r="A754" s="51" t="s">
        <v>1472</v>
      </c>
      <c r="B754" s="216" t="s">
        <v>31</v>
      </c>
      <c r="D754" s="222" t="s">
        <v>706</v>
      </c>
      <c r="E754" s="216" t="s">
        <v>1040</v>
      </c>
      <c r="F754" s="222" t="s">
        <v>1111</v>
      </c>
      <c r="G754" s="411" t="s">
        <v>1358</v>
      </c>
      <c r="H754" s="708">
        <v>0</v>
      </c>
      <c r="I754" s="779">
        <v>0</v>
      </c>
      <c r="J754" s="836">
        <v>0</v>
      </c>
      <c r="K754" s="837">
        <v>0</v>
      </c>
      <c r="L754" s="708">
        <v>0</v>
      </c>
      <c r="M754" s="779" t="s">
        <v>1823</v>
      </c>
      <c r="N754" s="836">
        <v>0</v>
      </c>
      <c r="O754" s="837">
        <v>0</v>
      </c>
      <c r="P754" s="708">
        <v>0</v>
      </c>
      <c r="Q754" s="779">
        <f>+S754</f>
        <v>5</v>
      </c>
      <c r="R754" s="708">
        <v>0</v>
      </c>
      <c r="S754" s="779">
        <v>5</v>
      </c>
      <c r="T754" s="836">
        <v>0</v>
      </c>
      <c r="U754" s="837">
        <v>5</v>
      </c>
      <c r="V754" s="708">
        <v>1</v>
      </c>
      <c r="W754" s="779">
        <v>6</v>
      </c>
      <c r="X754" s="708">
        <f>+Z754</f>
        <v>1</v>
      </c>
      <c r="Y754" s="779">
        <f>+AA754</f>
        <v>6</v>
      </c>
      <c r="Z754" s="708">
        <v>1</v>
      </c>
      <c r="AA754" s="779">
        <v>6</v>
      </c>
      <c r="AB754" s="836">
        <v>1</v>
      </c>
      <c r="AC754" s="837">
        <v>6</v>
      </c>
      <c r="AD754" s="401" t="s">
        <v>1823</v>
      </c>
      <c r="AE754" s="328">
        <f>+AG754</f>
        <v>6</v>
      </c>
      <c r="AF754" s="401" t="s">
        <v>1823</v>
      </c>
      <c r="AG754" s="328">
        <f>+AI754</f>
        <v>6</v>
      </c>
      <c r="AH754" s="401" t="s">
        <v>1823</v>
      </c>
      <c r="AI754" s="328">
        <f>+AL754</f>
        <v>6</v>
      </c>
      <c r="AJ754" s="574"/>
      <c r="AK754" s="608">
        <v>0</v>
      </c>
      <c r="AL754" s="541">
        <v>6</v>
      </c>
      <c r="AM754" s="523">
        <v>0</v>
      </c>
      <c r="AN754" s="541">
        <v>6</v>
      </c>
      <c r="AO754" s="523">
        <v>0</v>
      </c>
      <c r="AP754" s="541">
        <v>6</v>
      </c>
      <c r="AQ754" s="401" t="s">
        <v>1823</v>
      </c>
      <c r="AR754" s="379">
        <f>+AT754</f>
        <v>3</v>
      </c>
      <c r="AS754" s="401" t="s">
        <v>1823</v>
      </c>
      <c r="AT754" s="372">
        <f>+AV754</f>
        <v>3</v>
      </c>
      <c r="AU754" s="624">
        <v>0</v>
      </c>
      <c r="AV754" s="625">
        <v>3</v>
      </c>
      <c r="AW754" s="337">
        <v>0</v>
      </c>
      <c r="AX754" s="337">
        <v>3</v>
      </c>
      <c r="AY754" s="309" t="s">
        <v>1823</v>
      </c>
      <c r="AZ754" s="44">
        <f>+BB754</f>
        <v>3</v>
      </c>
      <c r="BA754" s="309" t="s">
        <v>1823</v>
      </c>
      <c r="BB754" s="44">
        <f>+BD754</f>
        <v>3</v>
      </c>
      <c r="BC754" s="337">
        <v>0</v>
      </c>
      <c r="BD754" s="337">
        <v>3</v>
      </c>
      <c r="BE754" s="309" t="s">
        <v>1823</v>
      </c>
      <c r="BF754" s="44">
        <f>+BD754</f>
        <v>3</v>
      </c>
      <c r="BG754" s="309" t="s">
        <v>1823</v>
      </c>
      <c r="BH754" s="44">
        <f t="shared" ref="BH754" si="3888">+BF754</f>
        <v>3</v>
      </c>
      <c r="BI754" s="309" t="s">
        <v>1823</v>
      </c>
      <c r="BJ754" s="44">
        <f t="shared" ref="BJ754" si="3889">+BH754</f>
        <v>3</v>
      </c>
      <c r="BK754" s="309" t="s">
        <v>1823</v>
      </c>
      <c r="BL754" s="44">
        <f t="shared" ref="BL754" si="3890">+BJ754</f>
        <v>3</v>
      </c>
      <c r="BM754" s="309" t="s">
        <v>1823</v>
      </c>
      <c r="BN754" s="44">
        <f t="shared" ref="BN754" si="3891">+BL754</f>
        <v>3</v>
      </c>
      <c r="BO754" s="323"/>
      <c r="BP754" s="324"/>
      <c r="BQ754" s="325"/>
      <c r="BR754" s="324"/>
      <c r="BS754" s="325"/>
      <c r="BT754" s="324"/>
      <c r="BU754" s="325"/>
      <c r="BV754" s="324"/>
      <c r="BW754" s="325"/>
      <c r="BX754" s="324"/>
      <c r="BY754" s="325"/>
      <c r="BZ754" s="324"/>
      <c r="CA754" s="325"/>
      <c r="CB754" s="250" t="s">
        <v>265</v>
      </c>
      <c r="CC754" s="238" t="s">
        <v>705</v>
      </c>
      <c r="CD754" s="238"/>
      <c r="CQ754" s="240">
        <f t="shared" si="3832"/>
        <v>6</v>
      </c>
      <c r="CT754" s="437">
        <f t="shared" si="3833"/>
        <v>0</v>
      </c>
      <c r="CU754" s="437">
        <f t="shared" si="3713"/>
        <v>0</v>
      </c>
      <c r="CV754" s="437">
        <f t="shared" si="3815"/>
        <v>0</v>
      </c>
      <c r="CW754" s="437">
        <f t="shared" si="3847"/>
        <v>0</v>
      </c>
      <c r="CX754" s="437">
        <f t="shared" si="3816"/>
        <v>5</v>
      </c>
      <c r="CY754" s="437">
        <f t="shared" si="3817"/>
        <v>5</v>
      </c>
      <c r="CZ754" s="437">
        <f t="shared" si="3848"/>
        <v>5</v>
      </c>
      <c r="DA754" s="437">
        <f t="shared" si="3818"/>
        <v>7</v>
      </c>
      <c r="DB754" s="437">
        <f t="shared" si="3819"/>
        <v>7</v>
      </c>
      <c r="DC754" s="437">
        <f t="shared" si="3869"/>
        <v>7</v>
      </c>
      <c r="DD754" s="437">
        <f t="shared" si="3714"/>
        <v>7</v>
      </c>
      <c r="DE754" s="437">
        <f>+AE754</f>
        <v>6</v>
      </c>
      <c r="DF754" s="437">
        <f>+AG754</f>
        <v>6</v>
      </c>
      <c r="DG754" s="496">
        <f>+AI754</f>
        <v>6</v>
      </c>
      <c r="DH754" s="496">
        <f t="shared" si="3849"/>
        <v>6</v>
      </c>
      <c r="DI754" s="496">
        <f t="shared" si="3850"/>
        <v>6</v>
      </c>
      <c r="DJ754" s="496">
        <f t="shared" si="3851"/>
        <v>6</v>
      </c>
      <c r="DK754" s="437">
        <f>+AR754</f>
        <v>3</v>
      </c>
      <c r="DL754" s="633"/>
      <c r="DM754" s="633"/>
      <c r="DO754" s="447" t="e">
        <f t="shared" si="3656"/>
        <v>#VALUE!</v>
      </c>
      <c r="DP754" s="447" t="e">
        <f t="shared" si="3657"/>
        <v>#VALUE!</v>
      </c>
      <c r="DQ754" s="447" t="e">
        <f t="shared" si="3658"/>
        <v>#VALUE!</v>
      </c>
      <c r="DR754" s="447" t="e">
        <f t="shared" si="3659"/>
        <v>#VALUE!</v>
      </c>
      <c r="DS754" s="447" t="e">
        <f t="shared" si="3660"/>
        <v>#VALUE!</v>
      </c>
      <c r="DT754" s="447" t="e">
        <f t="shared" si="3661"/>
        <v>#VALUE!</v>
      </c>
      <c r="DU754" s="447" t="e">
        <f t="shared" si="3662"/>
        <v>#VALUE!</v>
      </c>
      <c r="DV754" s="447" t="e">
        <f t="shared" si="3663"/>
        <v>#VALUE!</v>
      </c>
      <c r="DW754" s="447" t="e">
        <f t="shared" si="3664"/>
        <v>#VALUE!</v>
      </c>
      <c r="DX754" s="447" t="e">
        <f t="shared" si="3665"/>
        <v>#VALUE!</v>
      </c>
      <c r="DY754" s="447" t="e">
        <f t="shared" si="3666"/>
        <v>#VALUE!</v>
      </c>
      <c r="DZ754" s="447" t="e">
        <f t="shared" si="3667"/>
        <v>#VALUE!</v>
      </c>
      <c r="EA754" s="447" t="e">
        <f t="shared" si="3668"/>
        <v>#VALUE!</v>
      </c>
      <c r="EB754" s="447" t="e">
        <f t="shared" si="3669"/>
        <v>#VALUE!</v>
      </c>
      <c r="EC754" s="447" t="e">
        <f t="shared" si="3670"/>
        <v>#VALUE!</v>
      </c>
      <c r="ED754" s="447" t="e">
        <f t="shared" si="3671"/>
        <v>#VALUE!</v>
      </c>
      <c r="EE754" s="240" t="e">
        <f t="shared" si="3672"/>
        <v>#VALUE!</v>
      </c>
    </row>
    <row r="755" spans="1:135" ht="17.25" thickBot="1">
      <c r="A755" s="216" t="s">
        <v>1227</v>
      </c>
      <c r="B755" s="216" t="s">
        <v>31</v>
      </c>
      <c r="D755" s="222" t="s">
        <v>191</v>
      </c>
      <c r="E755" s="216" t="s">
        <v>1094</v>
      </c>
      <c r="F755" s="222" t="s">
        <v>1111</v>
      </c>
      <c r="G755" s="411" t="s">
        <v>193</v>
      </c>
      <c r="H755" s="830">
        <v>0</v>
      </c>
      <c r="I755" s="831">
        <v>0</v>
      </c>
      <c r="J755" s="833">
        <v>3</v>
      </c>
      <c r="K755" s="834">
        <v>0</v>
      </c>
      <c r="L755" s="830">
        <v>0</v>
      </c>
      <c r="M755" s="831" t="s">
        <v>1823</v>
      </c>
      <c r="N755" s="830">
        <v>0</v>
      </c>
      <c r="O755" s="831" t="s">
        <v>1823</v>
      </c>
      <c r="P755" s="830">
        <v>0</v>
      </c>
      <c r="Q755" s="831" t="s">
        <v>1823</v>
      </c>
      <c r="R755" s="830">
        <v>0</v>
      </c>
      <c r="S755" s="831" t="s">
        <v>1823</v>
      </c>
      <c r="T755" s="830">
        <v>0</v>
      </c>
      <c r="U755" s="831">
        <v>0</v>
      </c>
      <c r="V755" s="830">
        <v>0</v>
      </c>
      <c r="W755" s="831">
        <v>0</v>
      </c>
      <c r="X755" s="830">
        <v>0</v>
      </c>
      <c r="Y755" s="831" t="s">
        <v>1823</v>
      </c>
      <c r="Z755" s="830">
        <v>0</v>
      </c>
      <c r="AA755" s="831">
        <v>0</v>
      </c>
      <c r="AB755" s="833">
        <v>0</v>
      </c>
      <c r="AC755" s="834">
        <v>0</v>
      </c>
      <c r="AD755" s="239">
        <v>0</v>
      </c>
      <c r="AE755" s="242" t="s">
        <v>1823</v>
      </c>
      <c r="AF755" s="239">
        <v>0</v>
      </c>
      <c r="AG755" s="242" t="s">
        <v>1823</v>
      </c>
      <c r="AH755" s="239">
        <v>0</v>
      </c>
      <c r="AI755" s="242" t="s">
        <v>1823</v>
      </c>
      <c r="AJ755" s="574"/>
      <c r="AK755" s="529">
        <v>0</v>
      </c>
      <c r="AL755" s="538" t="s">
        <v>1823</v>
      </c>
      <c r="AM755" s="523">
        <v>0</v>
      </c>
      <c r="AN755" s="541">
        <v>0</v>
      </c>
      <c r="AO755" s="523">
        <v>0</v>
      </c>
      <c r="AP755" s="541">
        <v>0</v>
      </c>
      <c r="AQ755" s="239">
        <v>0</v>
      </c>
      <c r="AR755" s="259" t="s">
        <v>1823</v>
      </c>
      <c r="AS755" s="241">
        <v>0</v>
      </c>
      <c r="AT755" s="401" t="s">
        <v>1823</v>
      </c>
      <c r="AU755" s="624">
        <v>0</v>
      </c>
      <c r="AV755" s="625">
        <v>0</v>
      </c>
      <c r="AW755" s="263">
        <v>0</v>
      </c>
      <c r="AX755" s="263">
        <v>0</v>
      </c>
      <c r="AY755" s="241">
        <v>0</v>
      </c>
      <c r="AZ755" s="242" t="s">
        <v>1823</v>
      </c>
      <c r="BA755" s="241">
        <f>+AY755</f>
        <v>0</v>
      </c>
      <c r="BB755" s="242" t="s">
        <v>1823</v>
      </c>
      <c r="BC755" s="263">
        <v>0</v>
      </c>
      <c r="BD755" s="263">
        <v>0</v>
      </c>
      <c r="BE755" s="241">
        <f t="shared" ref="BE755" si="3892">+BC755</f>
        <v>0</v>
      </c>
      <c r="BF755" s="242" t="s">
        <v>1823</v>
      </c>
      <c r="BG755" s="241">
        <f t="shared" ref="BG755" si="3893">+BE755</f>
        <v>0</v>
      </c>
      <c r="BH755" s="242" t="s">
        <v>1823</v>
      </c>
      <c r="BI755" s="241">
        <f t="shared" ref="BI755" si="3894">+BG755</f>
        <v>0</v>
      </c>
      <c r="BJ755" s="242" t="s">
        <v>1823</v>
      </c>
      <c r="BK755" s="241">
        <f t="shared" ref="BK755" si="3895">+BI755</f>
        <v>0</v>
      </c>
      <c r="BL755" s="242" t="s">
        <v>1823</v>
      </c>
      <c r="BM755" s="241">
        <f t="shared" ref="BM755" si="3896">+BK755</f>
        <v>0</v>
      </c>
      <c r="BN755" s="242" t="s">
        <v>1823</v>
      </c>
      <c r="BO755" s="323"/>
      <c r="BP755" s="324"/>
      <c r="BQ755" s="325"/>
      <c r="BR755" s="324"/>
      <c r="BS755" s="325"/>
      <c r="BT755" s="324"/>
      <c r="BU755" s="325"/>
      <c r="BV755" s="324"/>
      <c r="BW755" s="325"/>
      <c r="BX755" s="324"/>
      <c r="BY755" s="325"/>
      <c r="BZ755" s="324"/>
      <c r="CA755" s="325"/>
      <c r="CB755" s="236"/>
      <c r="CQ755" s="240">
        <f t="shared" si="3832"/>
        <v>3</v>
      </c>
      <c r="CT755" s="437">
        <f t="shared" si="3833"/>
        <v>0</v>
      </c>
      <c r="CU755" s="437">
        <f t="shared" si="3713"/>
        <v>3</v>
      </c>
      <c r="CV755" s="437">
        <f t="shared" si="3815"/>
        <v>0</v>
      </c>
      <c r="CW755" s="437">
        <f t="shared" si="3847"/>
        <v>0</v>
      </c>
      <c r="CX755" s="437">
        <f t="shared" si="3816"/>
        <v>0</v>
      </c>
      <c r="CY755" s="437">
        <f t="shared" si="3817"/>
        <v>0</v>
      </c>
      <c r="CZ755" s="437">
        <f t="shared" si="3848"/>
        <v>0</v>
      </c>
      <c r="DA755" s="437">
        <f t="shared" si="3818"/>
        <v>0</v>
      </c>
      <c r="DB755" s="437">
        <f t="shared" si="3819"/>
        <v>0</v>
      </c>
      <c r="DC755" s="437">
        <f t="shared" si="3869"/>
        <v>0</v>
      </c>
      <c r="DD755" s="437">
        <f t="shared" si="3714"/>
        <v>0</v>
      </c>
      <c r="DE755" s="437">
        <f>IF(AE755="nd",+AD755,+AD755+AE755)</f>
        <v>0</v>
      </c>
      <c r="DF755" s="437">
        <f>IF(AG755="nd",+AF755,+AF755+AG755)</f>
        <v>0</v>
      </c>
      <c r="DG755" s="496">
        <f>IF(AI755="nd",+AH755,+AH755+AI755)</f>
        <v>0</v>
      </c>
      <c r="DH755" s="496">
        <f t="shared" si="3849"/>
        <v>0</v>
      </c>
      <c r="DI755" s="496">
        <f t="shared" si="3850"/>
        <v>0</v>
      </c>
      <c r="DJ755" s="496">
        <f t="shared" si="3851"/>
        <v>0</v>
      </c>
      <c r="DK755" s="437">
        <f>IF(AR755="nd",+AQ755,+AQ755+AR755)</f>
        <v>0</v>
      </c>
      <c r="DL755" s="633"/>
      <c r="DM755" s="633"/>
      <c r="DN755" s="51"/>
      <c r="DO755" s="447" t="e">
        <f t="shared" si="3656"/>
        <v>#VALUE!</v>
      </c>
      <c r="DP755" s="447" t="e">
        <f t="shared" si="3657"/>
        <v>#VALUE!</v>
      </c>
      <c r="DQ755" s="447" t="e">
        <f t="shared" si="3658"/>
        <v>#VALUE!</v>
      </c>
      <c r="DR755" s="447" t="e">
        <f t="shared" si="3659"/>
        <v>#VALUE!</v>
      </c>
      <c r="DS755" s="447" t="e">
        <f t="shared" si="3660"/>
        <v>#VALUE!</v>
      </c>
      <c r="DT755" s="447" t="e">
        <f t="shared" si="3661"/>
        <v>#VALUE!</v>
      </c>
      <c r="DU755" s="447" t="e">
        <f t="shared" si="3662"/>
        <v>#VALUE!</v>
      </c>
      <c r="DV755" s="447" t="e">
        <f t="shared" si="3663"/>
        <v>#VALUE!</v>
      </c>
      <c r="DW755" s="447" t="e">
        <f t="shared" si="3664"/>
        <v>#VALUE!</v>
      </c>
      <c r="DX755" s="447" t="e">
        <f t="shared" si="3665"/>
        <v>#VALUE!</v>
      </c>
      <c r="DY755" s="447" t="e">
        <f t="shared" si="3666"/>
        <v>#VALUE!</v>
      </c>
      <c r="DZ755" s="447" t="e">
        <f t="shared" si="3667"/>
        <v>#VALUE!</v>
      </c>
      <c r="EA755" s="447" t="e">
        <f t="shared" si="3668"/>
        <v>#VALUE!</v>
      </c>
      <c r="EB755" s="447" t="e">
        <f t="shared" si="3669"/>
        <v>#VALUE!</v>
      </c>
      <c r="EC755" s="447" t="e">
        <f t="shared" si="3670"/>
        <v>#VALUE!</v>
      </c>
      <c r="ED755" s="447" t="e">
        <f t="shared" si="3671"/>
        <v>#VALUE!</v>
      </c>
      <c r="EE755" s="240" t="e">
        <f t="shared" si="3672"/>
        <v>#VALUE!</v>
      </c>
    </row>
    <row r="756" spans="1:135" ht="17.25" thickBot="1">
      <c r="A756" s="51" t="s">
        <v>1496</v>
      </c>
      <c r="C756" s="51" t="s">
        <v>1496</v>
      </c>
      <c r="D756" s="222" t="s">
        <v>1111</v>
      </c>
      <c r="E756" s="51" t="s">
        <v>1043</v>
      </c>
      <c r="F756" s="222" t="s">
        <v>1111</v>
      </c>
      <c r="G756" s="728" t="s">
        <v>1511</v>
      </c>
      <c r="H756" s="726">
        <v>16</v>
      </c>
      <c r="I756" s="850">
        <v>8</v>
      </c>
      <c r="J756" s="726">
        <v>3</v>
      </c>
      <c r="K756" s="850">
        <v>8</v>
      </c>
      <c r="L756" s="714">
        <v>0</v>
      </c>
      <c r="M756" s="715">
        <v>8</v>
      </c>
      <c r="N756" s="726">
        <v>14</v>
      </c>
      <c r="O756" s="850">
        <v>8</v>
      </c>
      <c r="P756" s="714">
        <v>8</v>
      </c>
      <c r="Q756" s="715">
        <v>3</v>
      </c>
      <c r="R756" s="794">
        <v>8</v>
      </c>
      <c r="S756" s="795">
        <v>3</v>
      </c>
      <c r="T756" s="852">
        <v>13</v>
      </c>
      <c r="U756" s="853">
        <v>6</v>
      </c>
      <c r="V756" s="715">
        <v>13</v>
      </c>
      <c r="W756" s="725">
        <v>2</v>
      </c>
      <c r="X756" s="715">
        <v>13</v>
      </c>
      <c r="Y756" s="725">
        <v>2</v>
      </c>
      <c r="Z756" s="850">
        <v>24</v>
      </c>
      <c r="AA756" s="851">
        <v>2</v>
      </c>
      <c r="AB756" s="850">
        <v>13</v>
      </c>
      <c r="AC756" s="851">
        <v>2</v>
      </c>
      <c r="AD756" s="659">
        <v>0</v>
      </c>
      <c r="AE756" s="670">
        <v>2</v>
      </c>
      <c r="AF756" s="659">
        <v>0</v>
      </c>
      <c r="AG756" s="669">
        <v>2</v>
      </c>
      <c r="AH756" s="668">
        <v>0</v>
      </c>
      <c r="AI756" s="669">
        <v>2</v>
      </c>
      <c r="AJ756" s="574"/>
      <c r="AK756" s="630">
        <v>13</v>
      </c>
      <c r="AL756" s="631">
        <v>1</v>
      </c>
      <c r="AM756" s="630">
        <v>14</v>
      </c>
      <c r="AN756" s="631">
        <v>1</v>
      </c>
      <c r="AO756" s="657"/>
      <c r="AP756" s="665"/>
      <c r="AQ756" s="558">
        <v>2</v>
      </c>
      <c r="AR756" s="628">
        <v>4</v>
      </c>
      <c r="AS756" s="563">
        <v>2</v>
      </c>
      <c r="AT756" s="629">
        <v>4</v>
      </c>
      <c r="AU756" s="626">
        <v>2</v>
      </c>
      <c r="AV756" s="627">
        <v>4</v>
      </c>
      <c r="AW756" s="1013">
        <v>2</v>
      </c>
      <c r="AX756" s="1013">
        <v>4</v>
      </c>
      <c r="AY756" s="629">
        <v>2</v>
      </c>
      <c r="AZ756" s="629">
        <v>4</v>
      </c>
      <c r="BA756" s="629">
        <v>2</v>
      </c>
      <c r="BB756" s="629">
        <v>4</v>
      </c>
      <c r="BC756" s="1013">
        <v>8</v>
      </c>
      <c r="BD756" s="1013">
        <v>4</v>
      </c>
      <c r="BE756" s="629">
        <v>8</v>
      </c>
      <c r="BF756" s="629">
        <v>4</v>
      </c>
      <c r="BG756" s="629">
        <v>8</v>
      </c>
      <c r="BH756" s="629">
        <v>4</v>
      </c>
      <c r="BI756" s="629">
        <v>8</v>
      </c>
      <c r="BJ756" s="629">
        <v>4</v>
      </c>
      <c r="BK756" s="629">
        <v>8</v>
      </c>
      <c r="BL756" s="629">
        <v>4</v>
      </c>
      <c r="BM756" s="629">
        <v>8</v>
      </c>
      <c r="BN756" s="629">
        <v>4</v>
      </c>
      <c r="BO756" s="323"/>
      <c r="BP756" s="324"/>
      <c r="BQ756" s="325"/>
      <c r="BR756" s="324"/>
      <c r="BS756" s="325"/>
      <c r="BT756" s="324"/>
      <c r="BU756" s="325"/>
      <c r="BV756" s="324"/>
      <c r="BW756" s="325"/>
      <c r="BX756" s="324"/>
      <c r="BY756" s="325"/>
      <c r="BZ756" s="324"/>
      <c r="CA756" s="325"/>
      <c r="CB756" s="236"/>
      <c r="CQ756" s="240"/>
      <c r="CT756" s="437">
        <f t="shared" si="3833"/>
        <v>24</v>
      </c>
      <c r="CU756" s="437">
        <f t="shared" si="3713"/>
        <v>11</v>
      </c>
      <c r="CV756" s="437">
        <f t="shared" si="3815"/>
        <v>8</v>
      </c>
      <c r="CW756" s="437">
        <f t="shared" si="3847"/>
        <v>22</v>
      </c>
      <c r="CX756" s="437">
        <f t="shared" si="3816"/>
        <v>11</v>
      </c>
      <c r="CY756" s="437">
        <f t="shared" si="3817"/>
        <v>11</v>
      </c>
      <c r="CZ756" s="437">
        <f t="shared" si="3848"/>
        <v>19</v>
      </c>
      <c r="DA756" s="437">
        <f t="shared" si="3818"/>
        <v>15</v>
      </c>
      <c r="DB756" s="437">
        <f t="shared" si="3819"/>
        <v>15</v>
      </c>
      <c r="DC756" s="437">
        <f t="shared" si="3869"/>
        <v>26</v>
      </c>
      <c r="DD756" s="437">
        <f t="shared" si="3714"/>
        <v>15</v>
      </c>
      <c r="DE756" s="437">
        <f>IF(AE756="nd",+AD756,+AD756+AE756)</f>
        <v>2</v>
      </c>
      <c r="DF756" s="437">
        <f>IF(AG756="nd",+AF756,+AF756+AG756)</f>
        <v>2</v>
      </c>
      <c r="DG756" s="496">
        <f>IF(AI756="nd",+AH756,+AH756+AI756)</f>
        <v>2</v>
      </c>
      <c r="DH756" s="496">
        <f t="shared" si="3849"/>
        <v>14</v>
      </c>
      <c r="DI756" s="496">
        <f t="shared" si="3850"/>
        <v>15</v>
      </c>
      <c r="DJ756" s="496">
        <f t="shared" si="3851"/>
        <v>0</v>
      </c>
      <c r="DK756" s="437">
        <f>IF(AR756="nd",+AQ756,+AQ756+AR756)</f>
        <v>6</v>
      </c>
      <c r="DL756" s="633"/>
      <c r="DM756" s="633"/>
      <c r="DN756" s="51" t="s">
        <v>1486</v>
      </c>
      <c r="DO756" s="447" t="e">
        <f t="shared" si="3656"/>
        <v>#VALUE!</v>
      </c>
      <c r="DP756" s="447" t="e">
        <f t="shared" si="3657"/>
        <v>#VALUE!</v>
      </c>
      <c r="DQ756" s="447" t="e">
        <f t="shared" si="3658"/>
        <v>#VALUE!</v>
      </c>
      <c r="DR756" s="447" t="e">
        <f t="shared" si="3659"/>
        <v>#VALUE!</v>
      </c>
      <c r="DS756" s="447" t="e">
        <f t="shared" si="3660"/>
        <v>#VALUE!</v>
      </c>
      <c r="DT756" s="447" t="e">
        <f t="shared" si="3661"/>
        <v>#VALUE!</v>
      </c>
      <c r="DU756" s="447" t="e">
        <f t="shared" si="3662"/>
        <v>#VALUE!</v>
      </c>
      <c r="DV756" s="447" t="e">
        <f t="shared" si="3663"/>
        <v>#VALUE!</v>
      </c>
      <c r="DW756" s="447" t="e">
        <f t="shared" si="3664"/>
        <v>#VALUE!</v>
      </c>
      <c r="DX756" s="447" t="e">
        <f t="shared" si="3665"/>
        <v>#VALUE!</v>
      </c>
      <c r="DY756" s="447" t="e">
        <f t="shared" si="3666"/>
        <v>#VALUE!</v>
      </c>
      <c r="DZ756" s="447" t="e">
        <f t="shared" si="3667"/>
        <v>#VALUE!</v>
      </c>
      <c r="EA756" s="447" t="e">
        <f t="shared" si="3668"/>
        <v>#VALUE!</v>
      </c>
      <c r="EB756" s="447" t="e">
        <f t="shared" si="3669"/>
        <v>#VALUE!</v>
      </c>
      <c r="EC756" s="447" t="e">
        <f t="shared" si="3670"/>
        <v>#VALUE!</v>
      </c>
      <c r="ED756" s="447" t="e">
        <f t="shared" si="3671"/>
        <v>#VALUE!</v>
      </c>
      <c r="EE756" s="240" t="e">
        <f t="shared" si="3672"/>
        <v>#VALUE!</v>
      </c>
    </row>
    <row r="757" spans="1:135">
      <c r="J757" s="696"/>
      <c r="K757" s="697"/>
      <c r="L757" s="696"/>
      <c r="M757" s="697"/>
      <c r="N757" s="696"/>
      <c r="O757" s="697"/>
      <c r="P757" s="696"/>
      <c r="Q757" s="697"/>
      <c r="R757" s="696"/>
      <c r="S757" s="697"/>
      <c r="T757" s="696"/>
      <c r="U757" s="697"/>
      <c r="V757" s="696"/>
      <c r="W757" s="697"/>
      <c r="X757" s="696"/>
      <c r="Y757" s="697"/>
      <c r="Z757" s="696"/>
      <c r="AA757" s="697"/>
      <c r="AB757" s="696"/>
      <c r="AC757" s="697"/>
    </row>
    <row r="765" spans="1:135">
      <c r="A765" s="51" t="s">
        <v>1496</v>
      </c>
      <c r="C765" s="51" t="s">
        <v>1496</v>
      </c>
      <c r="D765" s="222"/>
      <c r="H765" s="406">
        <f t="shared" ref="H765:AI765" si="3897">SUM(H12:H756)</f>
        <v>1867</v>
      </c>
      <c r="I765" s="406">
        <f t="shared" si="3897"/>
        <v>649</v>
      </c>
      <c r="J765" s="520">
        <f t="shared" si="3897"/>
        <v>1877</v>
      </c>
      <c r="K765" s="520">
        <f t="shared" si="3897"/>
        <v>649</v>
      </c>
      <c r="L765" s="406">
        <f t="shared" si="3897"/>
        <v>1874</v>
      </c>
      <c r="M765" s="406">
        <f t="shared" si="3897"/>
        <v>647</v>
      </c>
      <c r="N765" s="406">
        <f t="shared" si="3897"/>
        <v>1876</v>
      </c>
      <c r="O765" s="406">
        <f t="shared" si="3897"/>
        <v>643</v>
      </c>
      <c r="P765" s="406">
        <f t="shared" si="3897"/>
        <v>1883</v>
      </c>
      <c r="Q765" s="406">
        <f t="shared" si="3897"/>
        <v>654</v>
      </c>
      <c r="R765" s="406">
        <f t="shared" si="3897"/>
        <v>1911</v>
      </c>
      <c r="S765" s="406">
        <f t="shared" si="3897"/>
        <v>630</v>
      </c>
      <c r="T765" s="406">
        <f t="shared" si="3897"/>
        <v>1888</v>
      </c>
      <c r="U765" s="406">
        <f t="shared" si="3897"/>
        <v>657</v>
      </c>
      <c r="V765" s="520">
        <f t="shared" si="3897"/>
        <v>1883</v>
      </c>
      <c r="W765" s="520">
        <f t="shared" si="3897"/>
        <v>660</v>
      </c>
      <c r="X765" s="406">
        <f t="shared" si="3897"/>
        <v>1876</v>
      </c>
      <c r="Y765" s="406">
        <f t="shared" si="3897"/>
        <v>652</v>
      </c>
      <c r="Z765" s="406">
        <f t="shared" si="3897"/>
        <v>1871</v>
      </c>
      <c r="AA765" s="406">
        <f t="shared" si="3897"/>
        <v>647</v>
      </c>
      <c r="AB765" s="406">
        <f t="shared" si="3897"/>
        <v>1867</v>
      </c>
      <c r="AC765" s="406">
        <f t="shared" si="3897"/>
        <v>647</v>
      </c>
      <c r="AD765" s="406">
        <f t="shared" si="3897"/>
        <v>1870</v>
      </c>
      <c r="AE765" s="406">
        <f t="shared" si="3897"/>
        <v>647</v>
      </c>
      <c r="AF765" s="406">
        <f t="shared" si="3897"/>
        <v>1876</v>
      </c>
      <c r="AG765" s="406">
        <f t="shared" si="3897"/>
        <v>640</v>
      </c>
      <c r="AH765" s="406">
        <f t="shared" si="3897"/>
        <v>1866</v>
      </c>
      <c r="AI765" s="406">
        <f t="shared" si="3897"/>
        <v>647</v>
      </c>
      <c r="AJ765" s="386"/>
      <c r="AK765" s="406">
        <f t="shared" ref="AK765:BN765" si="3898">SUM(AK12:AK756)</f>
        <v>1868</v>
      </c>
      <c r="AL765" s="406">
        <f t="shared" si="3898"/>
        <v>647</v>
      </c>
      <c r="AM765" s="520">
        <f t="shared" si="3898"/>
        <v>1878</v>
      </c>
      <c r="AN765" s="520">
        <f t="shared" si="3898"/>
        <v>637</v>
      </c>
      <c r="AO765" s="406">
        <f t="shared" si="3898"/>
        <v>1854</v>
      </c>
      <c r="AP765" s="406">
        <f t="shared" si="3898"/>
        <v>647</v>
      </c>
      <c r="AQ765" s="406">
        <f t="shared" si="3898"/>
        <v>1876</v>
      </c>
      <c r="AR765" s="406">
        <f t="shared" si="3898"/>
        <v>630</v>
      </c>
      <c r="AS765" s="406">
        <f t="shared" si="3898"/>
        <v>1890</v>
      </c>
      <c r="AT765" s="406">
        <f t="shared" si="3898"/>
        <v>634</v>
      </c>
      <c r="AU765" s="406">
        <f t="shared" si="3898"/>
        <v>1898</v>
      </c>
      <c r="AV765" s="406">
        <f t="shared" si="3898"/>
        <v>636</v>
      </c>
      <c r="AW765" s="406">
        <f t="shared" si="3898"/>
        <v>1377</v>
      </c>
      <c r="AX765" s="406">
        <f t="shared" si="3898"/>
        <v>557</v>
      </c>
      <c r="AY765" s="406">
        <f t="shared" si="3898"/>
        <v>1517</v>
      </c>
      <c r="AZ765" s="406">
        <f t="shared" si="3898"/>
        <v>617</v>
      </c>
      <c r="BA765" s="406">
        <f t="shared" si="3898"/>
        <v>1519</v>
      </c>
      <c r="BB765" s="406">
        <f t="shared" si="3898"/>
        <v>607</v>
      </c>
      <c r="BC765" s="406">
        <f t="shared" si="3898"/>
        <v>1518</v>
      </c>
      <c r="BD765" s="406">
        <f t="shared" si="3898"/>
        <v>604</v>
      </c>
      <c r="BE765" s="406">
        <f t="shared" si="3898"/>
        <v>1520</v>
      </c>
      <c r="BF765" s="406">
        <f t="shared" si="3898"/>
        <v>598</v>
      </c>
      <c r="BG765" s="406">
        <f t="shared" si="3898"/>
        <v>1536</v>
      </c>
      <c r="BH765" s="406">
        <f t="shared" si="3898"/>
        <v>599</v>
      </c>
      <c r="BI765" s="406">
        <f t="shared" si="3898"/>
        <v>1323</v>
      </c>
      <c r="BJ765" s="406">
        <f t="shared" si="3898"/>
        <v>537</v>
      </c>
      <c r="BK765" s="406">
        <f t="shared" si="3898"/>
        <v>1249</v>
      </c>
      <c r="BL765" s="406">
        <f t="shared" si="3898"/>
        <v>531</v>
      </c>
      <c r="BM765" s="406">
        <f t="shared" si="3898"/>
        <v>1249</v>
      </c>
      <c r="BN765" s="406">
        <f t="shared" si="3898"/>
        <v>532</v>
      </c>
      <c r="BO765" s="387"/>
      <c r="BP765" s="406">
        <f t="shared" ref="BP765:BY765" si="3899">SUM(BP12:BP756)</f>
        <v>23</v>
      </c>
      <c r="BQ765" s="406">
        <f t="shared" si="3899"/>
        <v>10</v>
      </c>
      <c r="BR765" s="406">
        <f t="shared" si="3899"/>
        <v>33</v>
      </c>
      <c r="BS765" s="406">
        <f t="shared" si="3899"/>
        <v>121</v>
      </c>
      <c r="BT765" s="406">
        <f t="shared" si="3899"/>
        <v>35</v>
      </c>
      <c r="BU765" s="406">
        <f t="shared" si="3899"/>
        <v>4</v>
      </c>
      <c r="BV765" s="406">
        <f t="shared" si="3899"/>
        <v>206</v>
      </c>
      <c r="BW765" s="406">
        <f t="shared" si="3899"/>
        <v>10</v>
      </c>
      <c r="BX765" s="406">
        <f t="shared" si="3899"/>
        <v>476</v>
      </c>
      <c r="BY765" s="406">
        <f t="shared" si="3899"/>
        <v>148</v>
      </c>
      <c r="BZ765" s="372"/>
      <c r="CA765" s="379"/>
      <c r="CM765" s="405" t="s">
        <v>367</v>
      </c>
      <c r="CT765" s="437" t="e">
        <f t="shared" ref="CT765:DJ765" si="3900">SUM(CT12:CT756)</f>
        <v>#VALUE!</v>
      </c>
      <c r="CU765" s="437">
        <f t="shared" si="3900"/>
        <v>2516</v>
      </c>
      <c r="CV765" s="437" t="e">
        <f t="shared" si="3900"/>
        <v>#VALUE!</v>
      </c>
      <c r="CW765" s="437" t="e">
        <f t="shared" si="3900"/>
        <v>#VALUE!</v>
      </c>
      <c r="CX765" s="437" t="e">
        <f t="shared" si="3900"/>
        <v>#VALUE!</v>
      </c>
      <c r="CY765" s="437" t="e">
        <f t="shared" si="3900"/>
        <v>#VALUE!</v>
      </c>
      <c r="CZ765" s="437" t="e">
        <f t="shared" si="3900"/>
        <v>#VALUE!</v>
      </c>
      <c r="DA765" s="437" t="e">
        <f t="shared" si="3900"/>
        <v>#VALUE!</v>
      </c>
      <c r="DB765" s="437" t="e">
        <f t="shared" si="3900"/>
        <v>#VALUE!</v>
      </c>
      <c r="DC765" s="437" t="e">
        <f t="shared" si="3900"/>
        <v>#VALUE!</v>
      </c>
      <c r="DD765" s="437" t="e">
        <f t="shared" si="3900"/>
        <v>#VALUE!</v>
      </c>
      <c r="DE765" s="437" t="e">
        <f t="shared" si="3900"/>
        <v>#VALUE!</v>
      </c>
      <c r="DF765" s="437" t="e">
        <f t="shared" si="3900"/>
        <v>#VALUE!</v>
      </c>
      <c r="DG765" s="496" t="e">
        <f t="shared" si="3900"/>
        <v>#VALUE!</v>
      </c>
      <c r="DH765" s="496" t="e">
        <f t="shared" si="3900"/>
        <v>#VALUE!</v>
      </c>
      <c r="DI765" s="496">
        <f t="shared" si="3900"/>
        <v>2496</v>
      </c>
      <c r="DJ765" s="496" t="e">
        <f t="shared" si="3900"/>
        <v>#VALUE!</v>
      </c>
      <c r="DK765" s="437">
        <f>IF(AR765="nd",+AQ765,+AQ765+AR765)</f>
        <v>2506</v>
      </c>
      <c r="DL765" s="633"/>
      <c r="DM765" s="633"/>
      <c r="EE765" s="240" t="e">
        <f>+DK765-DJ765+EE500</f>
        <v>#VALUE!</v>
      </c>
    </row>
    <row r="766" spans="1:135">
      <c r="A766" s="51" t="s">
        <v>1496</v>
      </c>
      <c r="C766" s="51" t="s">
        <v>1496</v>
      </c>
      <c r="D766" s="222"/>
      <c r="I766" s="407">
        <f>+I765+H765</f>
        <v>2516</v>
      </c>
      <c r="K766" s="407">
        <f>+K765+J765</f>
        <v>2526</v>
      </c>
      <c r="M766" s="415">
        <f>+M765+L765</f>
        <v>2521</v>
      </c>
      <c r="O766" s="407">
        <f>+O765+N765</f>
        <v>2519</v>
      </c>
      <c r="Q766" s="415">
        <f>+Q765+P765</f>
        <v>2537</v>
      </c>
      <c r="R766" s="216"/>
      <c r="S766" s="407">
        <f>+S765+R765</f>
        <v>2541</v>
      </c>
      <c r="T766" s="216"/>
      <c r="U766" s="415">
        <f>+U765+T765</f>
        <v>2545</v>
      </c>
      <c r="V766" s="216"/>
      <c r="W766" s="407">
        <f>+W765+V765</f>
        <v>2543</v>
      </c>
      <c r="X766" s="216"/>
      <c r="Y766" s="408">
        <f>+Y765+X765</f>
        <v>2528</v>
      </c>
      <c r="Z766" s="216"/>
      <c r="AA766" s="408">
        <f>+AA765+Z765</f>
        <v>2518</v>
      </c>
      <c r="AB766" s="216"/>
      <c r="AC766" s="407">
        <f>+AC765+AB765</f>
        <v>2514</v>
      </c>
      <c r="AE766" s="415">
        <f>+AE765+AD765</f>
        <v>2517</v>
      </c>
      <c r="AG766" s="408">
        <f>+AG765+AF765</f>
        <v>2516</v>
      </c>
      <c r="AH766" s="216"/>
      <c r="AI766" s="415">
        <f>+AI765+AH765</f>
        <v>2513</v>
      </c>
      <c r="AJ766" s="409"/>
      <c r="AK766" s="216"/>
      <c r="AL766" s="415">
        <f>+AL765+AK765</f>
        <v>2515</v>
      </c>
      <c r="AN766" s="407">
        <f>+AN765+AM765</f>
        <v>2515</v>
      </c>
      <c r="AO766" s="216"/>
      <c r="AP766" s="407">
        <f>+AP765+AO765</f>
        <v>2501</v>
      </c>
      <c r="AQ766" s="216"/>
      <c r="AR766" s="407">
        <f>+AR765+AQ765</f>
        <v>2506</v>
      </c>
      <c r="AS766" s="216"/>
      <c r="AT766" s="407">
        <f>+AT765+AS765</f>
        <v>2524</v>
      </c>
      <c r="AU766" s="216"/>
      <c r="AV766" s="407">
        <f>+AV765+AU765</f>
        <v>2534</v>
      </c>
      <c r="AW766" s="216"/>
      <c r="AX766" s="407">
        <f t="shared" ref="AX766" si="3901">+AX765+AW765</f>
        <v>1934</v>
      </c>
      <c r="AY766" s="216"/>
      <c r="AZ766" s="407">
        <f t="shared" ref="AZ766" si="3902">+AZ765+AY765</f>
        <v>2134</v>
      </c>
      <c r="BA766" s="216"/>
      <c r="BB766" s="407">
        <f t="shared" ref="BB766" si="3903">+BB765+BA765</f>
        <v>2126</v>
      </c>
      <c r="BC766" s="216"/>
      <c r="BD766" s="407">
        <f t="shared" ref="BD766" si="3904">+BD765+BC765</f>
        <v>2122</v>
      </c>
      <c r="BE766" s="216"/>
      <c r="BF766" s="407">
        <f t="shared" ref="BF766" si="3905">+BF765+BE765</f>
        <v>2118</v>
      </c>
      <c r="BG766" s="216"/>
      <c r="BH766" s="407">
        <f t="shared" ref="BH766" si="3906">+BH765+BG765</f>
        <v>2135</v>
      </c>
      <c r="BI766" s="216"/>
      <c r="BJ766" s="407">
        <f t="shared" ref="BJ766" si="3907">+BJ765+BI765</f>
        <v>1860</v>
      </c>
      <c r="BK766" s="216"/>
      <c r="BL766" s="407">
        <f t="shared" ref="BL766" si="3908">+BL765+BK765</f>
        <v>1780</v>
      </c>
      <c r="BM766" s="216"/>
      <c r="BN766" s="407">
        <f t="shared" ref="BN766" si="3909">+BN765+BM765</f>
        <v>1781</v>
      </c>
      <c r="BO766" s="410"/>
      <c r="BP766" s="216"/>
      <c r="BQ766" s="407">
        <f t="shared" ref="BQ766" si="3910">+BQ765+BP765</f>
        <v>33</v>
      </c>
      <c r="BR766" s="216"/>
      <c r="BS766" s="407">
        <f t="shared" ref="BS766" si="3911">+BS765+BR765</f>
        <v>154</v>
      </c>
      <c r="BT766" s="216"/>
      <c r="BU766" s="407">
        <f t="shared" ref="BU766" si="3912">+BU765+BT765</f>
        <v>39</v>
      </c>
      <c r="BV766" s="216"/>
      <c r="BW766" s="407">
        <f t="shared" ref="BW766" si="3913">+BW765+BV765</f>
        <v>216</v>
      </c>
      <c r="BX766" s="216"/>
      <c r="BY766" s="407">
        <f t="shared" ref="BY766" si="3914">+BY765+BX765</f>
        <v>624</v>
      </c>
      <c r="BZ766" s="377"/>
      <c r="CA766" s="378"/>
      <c r="CM766" s="405" t="s">
        <v>367</v>
      </c>
      <c r="CT766" s="437" t="e">
        <f>+CT765-I766</f>
        <v>#VALUE!</v>
      </c>
      <c r="CU766" s="437">
        <f>+CU765-K766</f>
        <v>-10</v>
      </c>
      <c r="CV766" s="437" t="e">
        <f>+CV765-M766</f>
        <v>#VALUE!</v>
      </c>
      <c r="CW766" s="437" t="e">
        <f>+CW765-O766</f>
        <v>#VALUE!</v>
      </c>
      <c r="CX766" s="437" t="e">
        <f>+CX765-Q766</f>
        <v>#VALUE!</v>
      </c>
      <c r="CY766" s="437" t="e">
        <f>+CY765-S766</f>
        <v>#VALUE!</v>
      </c>
      <c r="CZ766" s="437" t="e">
        <f>+CZ765-U766</f>
        <v>#VALUE!</v>
      </c>
      <c r="DA766" s="437" t="e">
        <f>+DA765-W766</f>
        <v>#VALUE!</v>
      </c>
      <c r="DB766" s="437" t="e">
        <f>+DB765-Y766</f>
        <v>#VALUE!</v>
      </c>
      <c r="DC766" s="437" t="e">
        <f>+DC765-AA766</f>
        <v>#VALUE!</v>
      </c>
      <c r="DD766" s="437" t="e">
        <f>+DD765-AC766</f>
        <v>#VALUE!</v>
      </c>
      <c r="DE766" s="437" t="e">
        <f>+DE765-AE766</f>
        <v>#VALUE!</v>
      </c>
      <c r="DF766" s="437" t="e">
        <f>+DF765-AG766</f>
        <v>#VALUE!</v>
      </c>
      <c r="DG766" s="496" t="e">
        <f>+DG765-AI766</f>
        <v>#VALUE!</v>
      </c>
      <c r="DH766" s="496" t="e">
        <f>+DH765-AL766</f>
        <v>#VALUE!</v>
      </c>
      <c r="DI766" s="496">
        <f>+DI765-AN766</f>
        <v>-19</v>
      </c>
      <c r="DJ766" s="496" t="e">
        <f>+DJ765-AP766</f>
        <v>#VALUE!</v>
      </c>
      <c r="DK766" s="437">
        <f>IF(AR766="nd",+AQ766,+AQ766+AR766)</f>
        <v>2506</v>
      </c>
      <c r="DL766" s="633"/>
      <c r="DM766" s="633"/>
      <c r="EE766" s="240" t="e">
        <f t="shared" ref="EE766" si="3915">+DK766-DJ766+EE765</f>
        <v>#VALUE!</v>
      </c>
    </row>
    <row r="767" spans="1:135">
      <c r="D767" s="222"/>
      <c r="I767" s="240"/>
      <c r="K767" s="240"/>
      <c r="M767" s="240"/>
      <c r="O767" s="240"/>
      <c r="Q767" s="240"/>
      <c r="R767" s="237"/>
      <c r="S767" s="240"/>
      <c r="T767" s="240"/>
      <c r="U767" s="240"/>
      <c r="V767" s="237"/>
      <c r="W767" s="240"/>
      <c r="X767" s="240"/>
      <c r="Y767" s="240"/>
      <c r="Z767" s="240"/>
      <c r="AA767" s="240"/>
      <c r="AB767" s="237"/>
      <c r="AC767" s="240"/>
      <c r="AE767" s="216"/>
      <c r="AH767" s="216"/>
    </row>
    <row r="768" spans="1:135">
      <c r="D768" s="222"/>
      <c r="I768" s="240"/>
      <c r="K768" s="240"/>
      <c r="M768" s="240"/>
      <c r="O768" s="240"/>
      <c r="Q768" s="240"/>
      <c r="R768" s="237"/>
      <c r="S768" s="240"/>
      <c r="T768" s="240"/>
      <c r="U768" s="240"/>
      <c r="V768" s="237"/>
      <c r="W768" s="240"/>
      <c r="X768" s="240"/>
      <c r="Y768" s="240"/>
      <c r="Z768" s="240"/>
      <c r="AA768" s="240"/>
      <c r="AB768" s="237"/>
      <c r="AC768" s="240"/>
      <c r="AE768" s="216"/>
      <c r="AH768" s="216"/>
      <c r="AN768" s="339"/>
    </row>
    <row r="770" spans="1:67">
      <c r="G770" s="127"/>
      <c r="H770" s="216">
        <f t="shared" ref="H770:AI770" si="3916">SUBTOTAL(9,H198:H756)</f>
        <v>1256</v>
      </c>
      <c r="I770" s="216">
        <f t="shared" si="3916"/>
        <v>531</v>
      </c>
      <c r="J770" s="216">
        <f t="shared" si="3916"/>
        <v>1190</v>
      </c>
      <c r="K770" s="216">
        <f t="shared" si="3916"/>
        <v>509</v>
      </c>
      <c r="L770" s="216">
        <f t="shared" si="3916"/>
        <v>1205</v>
      </c>
      <c r="M770" s="216">
        <f t="shared" si="3916"/>
        <v>489</v>
      </c>
      <c r="N770" s="216">
        <f t="shared" si="3916"/>
        <v>1203</v>
      </c>
      <c r="O770" s="216">
        <f t="shared" si="3916"/>
        <v>489</v>
      </c>
      <c r="P770" s="216">
        <f t="shared" si="3916"/>
        <v>1210</v>
      </c>
      <c r="Q770" s="216">
        <f t="shared" si="3916"/>
        <v>498</v>
      </c>
      <c r="R770" s="216">
        <f t="shared" si="3916"/>
        <v>1211</v>
      </c>
      <c r="S770" s="216">
        <f t="shared" si="3916"/>
        <v>502</v>
      </c>
      <c r="T770" s="216">
        <f t="shared" si="3916"/>
        <v>1140</v>
      </c>
      <c r="U770" s="216">
        <f t="shared" si="3916"/>
        <v>482</v>
      </c>
      <c r="V770" s="216">
        <f t="shared" si="3916"/>
        <v>1228</v>
      </c>
      <c r="W770" s="216">
        <f t="shared" si="3916"/>
        <v>522</v>
      </c>
      <c r="X770" s="216">
        <f t="shared" si="3916"/>
        <v>1067</v>
      </c>
      <c r="Y770" s="216">
        <f t="shared" si="3916"/>
        <v>494</v>
      </c>
      <c r="Z770" s="216">
        <f t="shared" si="3916"/>
        <v>1058</v>
      </c>
      <c r="AA770" s="216">
        <f t="shared" si="3916"/>
        <v>489</v>
      </c>
      <c r="AB770" s="216">
        <f t="shared" si="3916"/>
        <v>1058</v>
      </c>
      <c r="AC770" s="216">
        <f t="shared" si="3916"/>
        <v>489</v>
      </c>
      <c r="AD770" s="216">
        <f t="shared" si="3916"/>
        <v>1088</v>
      </c>
      <c r="AE770" s="216">
        <f t="shared" si="3916"/>
        <v>489</v>
      </c>
      <c r="AF770" s="216">
        <f t="shared" si="3916"/>
        <v>1058</v>
      </c>
      <c r="AG770" s="216">
        <f t="shared" si="3916"/>
        <v>489</v>
      </c>
      <c r="AH770" s="216">
        <f t="shared" si="3916"/>
        <v>1058</v>
      </c>
      <c r="AI770" s="216">
        <f t="shared" si="3916"/>
        <v>489</v>
      </c>
      <c r="AK770" s="216">
        <f t="shared" ref="AK770:AV770" si="3917">SUBTOTAL(9,AK198:AK756)</f>
        <v>1058</v>
      </c>
      <c r="AL770" s="216">
        <f t="shared" si="3917"/>
        <v>489</v>
      </c>
      <c r="AM770" s="216">
        <f t="shared" si="3917"/>
        <v>1058</v>
      </c>
      <c r="AN770" s="29">
        <f t="shared" si="3917"/>
        <v>489</v>
      </c>
      <c r="AO770" s="216">
        <f t="shared" si="3917"/>
        <v>1046</v>
      </c>
      <c r="AP770" s="216">
        <f t="shared" si="3917"/>
        <v>489</v>
      </c>
      <c r="AQ770" s="216">
        <f t="shared" si="3917"/>
        <v>1123</v>
      </c>
      <c r="AR770" s="216">
        <f t="shared" si="3917"/>
        <v>489</v>
      </c>
      <c r="AS770" s="216">
        <f t="shared" si="3917"/>
        <v>1182</v>
      </c>
      <c r="AT770" s="216">
        <f t="shared" si="3917"/>
        <v>506</v>
      </c>
      <c r="AU770" s="216">
        <f t="shared" si="3917"/>
        <v>1200</v>
      </c>
      <c r="AV770" s="216">
        <f t="shared" si="3917"/>
        <v>515</v>
      </c>
      <c r="AW770" s="216"/>
      <c r="AX770" s="216"/>
      <c r="AY770" s="237"/>
      <c r="AZ770" s="237"/>
      <c r="BA770" s="237"/>
      <c r="BB770" s="237"/>
      <c r="BC770" s="237"/>
      <c r="BD770" s="237"/>
      <c r="BE770" s="237"/>
      <c r="BF770" s="237"/>
      <c r="BG770" s="237"/>
      <c r="BH770" s="237"/>
      <c r="BI770" s="237"/>
      <c r="BJ770" s="237"/>
      <c r="BK770" s="237"/>
      <c r="BL770" s="237"/>
      <c r="BM770" s="237"/>
      <c r="BN770" s="237"/>
    </row>
    <row r="771" spans="1:67">
      <c r="G771" s="127"/>
      <c r="H771" s="216">
        <f>+H770+I770</f>
        <v>1787</v>
      </c>
      <c r="I771" s="781"/>
      <c r="J771" s="216">
        <f t="shared" ref="J771" si="3918">+J770+K770</f>
        <v>1699</v>
      </c>
      <c r="K771" s="781"/>
      <c r="L771" s="216">
        <f t="shared" ref="L771" si="3919">+L770+M770</f>
        <v>1694</v>
      </c>
      <c r="M771" s="781"/>
      <c r="N771" s="216">
        <f t="shared" ref="N771" si="3920">+N770+O770</f>
        <v>1692</v>
      </c>
      <c r="O771" s="781"/>
      <c r="P771" s="216">
        <f t="shared" ref="P771" si="3921">+P770+Q770</f>
        <v>1708</v>
      </c>
      <c r="Q771" s="781"/>
      <c r="R771" s="216">
        <f t="shared" ref="R771" si="3922">+R770+S770</f>
        <v>1713</v>
      </c>
      <c r="S771" s="781"/>
      <c r="T771" s="216">
        <f t="shared" ref="T771" si="3923">+T770+U770</f>
        <v>1622</v>
      </c>
      <c r="U771" s="781"/>
      <c r="V771" s="216">
        <f t="shared" ref="V771" si="3924">+V770+W770</f>
        <v>1750</v>
      </c>
      <c r="W771" s="781"/>
      <c r="X771" s="216">
        <f t="shared" ref="X771" si="3925">+X770+Y770</f>
        <v>1561</v>
      </c>
      <c r="Y771" s="781"/>
      <c r="Z771" s="216">
        <f t="shared" ref="Z771" si="3926">+Z770+AA770</f>
        <v>1547</v>
      </c>
      <c r="AA771" s="781"/>
      <c r="AB771" s="216">
        <f t="shared" ref="AB771" si="3927">+AB770+AC770</f>
        <v>1547</v>
      </c>
      <c r="AC771" s="781"/>
      <c r="AD771" s="216">
        <f t="shared" ref="AD771" si="3928">+AD770+AE770</f>
        <v>1577</v>
      </c>
      <c r="AE771" s="781"/>
      <c r="AF771" s="216">
        <f t="shared" ref="AF771" si="3929">+AF770+AG770</f>
        <v>1547</v>
      </c>
      <c r="AG771" s="781"/>
      <c r="AH771" s="216">
        <f t="shared" ref="AH771" si="3930">+AH770+AI770</f>
        <v>1547</v>
      </c>
      <c r="AI771" s="781"/>
      <c r="AK771" s="216">
        <f t="shared" ref="AK771" si="3931">+AK770+AL770</f>
        <v>1547</v>
      </c>
      <c r="AL771" s="781"/>
      <c r="AM771" s="47">
        <f t="shared" ref="AM771" si="3932">+AM770+AN770</f>
        <v>1547</v>
      </c>
      <c r="AN771" s="781"/>
      <c r="AO771" s="47">
        <f t="shared" ref="AO771" si="3933">+AO770+AP770</f>
        <v>1535</v>
      </c>
      <c r="AP771" s="781"/>
      <c r="AQ771" s="216">
        <f t="shared" ref="AQ771" si="3934">+AQ770+AR770</f>
        <v>1612</v>
      </c>
      <c r="AR771" s="781"/>
      <c r="AS771" s="216">
        <f t="shared" ref="AS771" si="3935">+AS770+AT770</f>
        <v>1688</v>
      </c>
      <c r="AT771" s="781"/>
      <c r="AU771" s="216">
        <f t="shared" ref="AU771" si="3936">+AU770+AV770</f>
        <v>1715</v>
      </c>
      <c r="AV771" s="781"/>
      <c r="AW771" s="781"/>
      <c r="AX771" s="781"/>
      <c r="AY771" s="274"/>
      <c r="AZ771" s="274"/>
      <c r="BA771" s="274"/>
      <c r="BB771" s="274"/>
      <c r="BC771" s="274"/>
      <c r="BD771" s="274"/>
      <c r="BE771" s="274"/>
      <c r="BF771" s="274"/>
      <c r="BG771" s="274"/>
      <c r="BH771" s="274"/>
      <c r="BI771" s="274"/>
      <c r="BJ771" s="274"/>
      <c r="BK771" s="274"/>
      <c r="BL771" s="274"/>
      <c r="BM771" s="274"/>
      <c r="BN771" s="274"/>
    </row>
    <row r="774" spans="1:67">
      <c r="A774" s="51" t="s">
        <v>1496</v>
      </c>
      <c r="G774" s="127" t="s">
        <v>1536</v>
      </c>
      <c r="H774" s="699">
        <f t="shared" ref="H774:AI774" si="3937">+H200+H230+H277+H322+H199+H198+H228+H229+H275+H276</f>
        <v>302</v>
      </c>
      <c r="I774" s="700">
        <f t="shared" si="3937"/>
        <v>161</v>
      </c>
      <c r="J774" s="699">
        <f t="shared" si="3937"/>
        <v>211</v>
      </c>
      <c r="K774" s="700">
        <f t="shared" si="3937"/>
        <v>138</v>
      </c>
      <c r="L774" s="699">
        <f t="shared" si="3937"/>
        <v>185</v>
      </c>
      <c r="M774" s="700">
        <f t="shared" si="3937"/>
        <v>99</v>
      </c>
      <c r="N774" s="699">
        <f t="shared" si="3937"/>
        <v>185</v>
      </c>
      <c r="O774" s="700">
        <f t="shared" si="3937"/>
        <v>99</v>
      </c>
      <c r="P774" s="699">
        <f t="shared" si="3937"/>
        <v>247</v>
      </c>
      <c r="Q774" s="700">
        <f t="shared" si="3937"/>
        <v>127</v>
      </c>
      <c r="R774" s="699">
        <f t="shared" si="3937"/>
        <v>229</v>
      </c>
      <c r="S774" s="700">
        <f t="shared" si="3937"/>
        <v>105</v>
      </c>
      <c r="T774" s="699">
        <f t="shared" si="3937"/>
        <v>248</v>
      </c>
      <c r="U774" s="700">
        <f t="shared" si="3937"/>
        <v>116</v>
      </c>
      <c r="V774" s="699">
        <f t="shared" si="3937"/>
        <v>315</v>
      </c>
      <c r="W774" s="700">
        <f t="shared" si="3937"/>
        <v>156</v>
      </c>
      <c r="X774" s="699">
        <f t="shared" si="3937"/>
        <v>145</v>
      </c>
      <c r="Y774" s="700">
        <f t="shared" si="3937"/>
        <v>143</v>
      </c>
      <c r="Z774" s="699">
        <f t="shared" si="3937"/>
        <v>133</v>
      </c>
      <c r="AA774" s="700">
        <f t="shared" si="3937"/>
        <v>96</v>
      </c>
      <c r="AB774" s="699">
        <f t="shared" si="3937"/>
        <v>103</v>
      </c>
      <c r="AC774" s="700">
        <f t="shared" si="3937"/>
        <v>66</v>
      </c>
      <c r="AD774" s="699">
        <f t="shared" si="3937"/>
        <v>166</v>
      </c>
      <c r="AE774" s="700">
        <f t="shared" si="3937"/>
        <v>80</v>
      </c>
      <c r="AF774" s="699">
        <f t="shared" si="3937"/>
        <v>109</v>
      </c>
      <c r="AG774" s="700">
        <f t="shared" si="3937"/>
        <v>100</v>
      </c>
      <c r="AH774" s="699">
        <f t="shared" si="3937"/>
        <v>74</v>
      </c>
      <c r="AI774" s="700">
        <f t="shared" si="3937"/>
        <v>113</v>
      </c>
      <c r="AK774" s="699">
        <f t="shared" ref="AK774:AV774" si="3938">+AK200+AK230+AK277+AK322+AK199+AK198+AK228+AK229+AK275+AK276</f>
        <v>149</v>
      </c>
      <c r="AL774" s="700">
        <f t="shared" si="3938"/>
        <v>99</v>
      </c>
      <c r="AM774" s="699">
        <f t="shared" si="3938"/>
        <v>56</v>
      </c>
      <c r="AN774" s="700">
        <f t="shared" si="3938"/>
        <v>17</v>
      </c>
      <c r="AO774" s="699">
        <f t="shared" si="3938"/>
        <v>-3</v>
      </c>
      <c r="AP774" s="700">
        <f t="shared" si="3938"/>
        <v>15</v>
      </c>
      <c r="AQ774" s="699">
        <f t="shared" si="3938"/>
        <v>89</v>
      </c>
      <c r="AR774" s="700">
        <f t="shared" si="3938"/>
        <v>18</v>
      </c>
      <c r="AS774" s="699">
        <f t="shared" si="3938"/>
        <v>285</v>
      </c>
      <c r="AT774" s="700">
        <f t="shared" si="3938"/>
        <v>133</v>
      </c>
      <c r="AU774" s="699">
        <f t="shared" si="3938"/>
        <v>297</v>
      </c>
      <c r="AV774" s="700">
        <f t="shared" si="3938"/>
        <v>89</v>
      </c>
      <c r="AW774" s="340"/>
      <c r="AX774" s="340"/>
      <c r="AY774" s="340"/>
      <c r="AZ774" s="340"/>
      <c r="BA774" s="340"/>
      <c r="BB774" s="340"/>
      <c r="BC774" s="340"/>
      <c r="BD774" s="340"/>
      <c r="BE774" s="340"/>
      <c r="BF774" s="340"/>
      <c r="BG774" s="340"/>
      <c r="BH774" s="340"/>
      <c r="BI774" s="340"/>
      <c r="BJ774" s="340"/>
      <c r="BK774" s="340"/>
      <c r="BL774" s="340"/>
      <c r="BM774" s="340"/>
      <c r="BN774" s="340"/>
    </row>
    <row r="775" spans="1:67">
      <c r="A775" s="51" t="s">
        <v>1496</v>
      </c>
      <c r="G775" s="127" t="s">
        <v>1537</v>
      </c>
      <c r="H775" s="806">
        <f t="shared" ref="H775:AI775" si="3939">+H431+H482+H500+H677+H744+H756</f>
        <v>120</v>
      </c>
      <c r="I775" s="707">
        <f t="shared" si="3939"/>
        <v>117</v>
      </c>
      <c r="J775" s="806">
        <f t="shared" si="3939"/>
        <v>84</v>
      </c>
      <c r="K775" s="707">
        <f t="shared" si="3939"/>
        <v>94</v>
      </c>
      <c r="L775" s="806">
        <f t="shared" si="3939"/>
        <v>102</v>
      </c>
      <c r="M775" s="707">
        <f t="shared" si="3939"/>
        <v>32</v>
      </c>
      <c r="N775" s="806">
        <f t="shared" si="3939"/>
        <v>147</v>
      </c>
      <c r="O775" s="707">
        <f t="shared" si="3939"/>
        <v>18</v>
      </c>
      <c r="P775" s="806">
        <f t="shared" si="3939"/>
        <v>109</v>
      </c>
      <c r="Q775" s="707">
        <f t="shared" si="3939"/>
        <v>15</v>
      </c>
      <c r="R775" s="806">
        <f t="shared" si="3939"/>
        <v>149</v>
      </c>
      <c r="S775" s="707">
        <f t="shared" si="3939"/>
        <v>89</v>
      </c>
      <c r="T775" s="806">
        <f t="shared" si="3939"/>
        <v>154</v>
      </c>
      <c r="U775" s="707">
        <f t="shared" si="3939"/>
        <v>121</v>
      </c>
      <c r="V775" s="806">
        <f t="shared" si="3939"/>
        <v>147</v>
      </c>
      <c r="W775" s="707">
        <f t="shared" si="3939"/>
        <v>71</v>
      </c>
      <c r="X775" s="806">
        <f t="shared" si="3939"/>
        <v>204</v>
      </c>
      <c r="Y775" s="707">
        <f t="shared" si="3939"/>
        <v>128</v>
      </c>
      <c r="Z775" s="806">
        <f t="shared" si="3939"/>
        <v>213</v>
      </c>
      <c r="AA775" s="707">
        <f t="shared" si="3939"/>
        <v>132</v>
      </c>
      <c r="AB775" s="806">
        <f t="shared" si="3939"/>
        <v>175</v>
      </c>
      <c r="AC775" s="707">
        <f t="shared" si="3939"/>
        <v>106</v>
      </c>
      <c r="AD775" s="806">
        <f t="shared" si="3939"/>
        <v>229</v>
      </c>
      <c r="AE775" s="707">
        <f t="shared" si="3939"/>
        <v>94</v>
      </c>
      <c r="AF775" s="806">
        <f t="shared" si="3939"/>
        <v>100</v>
      </c>
      <c r="AG775" s="707">
        <f t="shared" si="3939"/>
        <v>32</v>
      </c>
      <c r="AH775" s="806">
        <f t="shared" si="3939"/>
        <v>94</v>
      </c>
      <c r="AI775" s="707">
        <f t="shared" si="3939"/>
        <v>24</v>
      </c>
      <c r="AK775" s="806">
        <f t="shared" ref="AK775:AV775" si="3940">+AK431+AK482+AK500+AK677+AK744+AK756</f>
        <v>68</v>
      </c>
      <c r="AL775" s="707">
        <f t="shared" si="3940"/>
        <v>37</v>
      </c>
      <c r="AM775" s="806">
        <f t="shared" si="3940"/>
        <v>102</v>
      </c>
      <c r="AN775" s="707">
        <f t="shared" si="3940"/>
        <v>53</v>
      </c>
      <c r="AO775" s="806">
        <f t="shared" si="3940"/>
        <v>142</v>
      </c>
      <c r="AP775" s="707">
        <f t="shared" si="3940"/>
        <v>88</v>
      </c>
      <c r="AQ775" s="806">
        <f t="shared" si="3940"/>
        <v>166</v>
      </c>
      <c r="AR775" s="707">
        <f t="shared" si="3940"/>
        <v>115</v>
      </c>
      <c r="AS775" s="806">
        <f t="shared" si="3940"/>
        <v>287</v>
      </c>
      <c r="AT775" s="707">
        <f t="shared" si="3940"/>
        <v>142</v>
      </c>
      <c r="AU775" s="806">
        <f t="shared" si="3940"/>
        <v>351</v>
      </c>
      <c r="AV775" s="707">
        <f t="shared" si="3940"/>
        <v>160</v>
      </c>
      <c r="AW775" s="340"/>
      <c r="AX775" s="340"/>
      <c r="AY775" s="340"/>
      <c r="AZ775" s="340"/>
      <c r="BA775" s="340"/>
      <c r="BB775" s="340"/>
      <c r="BC775" s="340"/>
      <c r="BD775" s="340"/>
      <c r="BE775" s="340"/>
      <c r="BF775" s="340"/>
      <c r="BG775" s="340"/>
      <c r="BH775" s="340"/>
      <c r="BI775" s="340"/>
      <c r="BJ775" s="340"/>
      <c r="BK775" s="340"/>
      <c r="BL775" s="340"/>
      <c r="BM775" s="340"/>
      <c r="BN775" s="340"/>
    </row>
    <row r="779" spans="1:67">
      <c r="A779" s="51" t="s">
        <v>1496</v>
      </c>
      <c r="G779" s="127" t="s">
        <v>1539</v>
      </c>
      <c r="H779" s="699">
        <f t="shared" ref="H779:AI779" si="3941">SUBTOTAL(9,H275:H322)</f>
        <v>115</v>
      </c>
      <c r="I779" s="700">
        <f t="shared" si="3941"/>
        <v>45</v>
      </c>
      <c r="J779" s="699">
        <f t="shared" si="3941"/>
        <v>107</v>
      </c>
      <c r="K779" s="700">
        <f t="shared" si="3941"/>
        <v>57</v>
      </c>
      <c r="L779" s="816">
        <f t="shared" si="3941"/>
        <v>109</v>
      </c>
      <c r="M779" s="700">
        <f t="shared" si="3941"/>
        <v>55</v>
      </c>
      <c r="N779" s="816">
        <f t="shared" si="3941"/>
        <v>109</v>
      </c>
      <c r="O779" s="700">
        <f t="shared" si="3941"/>
        <v>55</v>
      </c>
      <c r="P779" s="699">
        <f t="shared" si="3941"/>
        <v>107</v>
      </c>
      <c r="Q779" s="700">
        <f t="shared" si="3941"/>
        <v>57</v>
      </c>
      <c r="R779" s="816">
        <f t="shared" si="3941"/>
        <v>107</v>
      </c>
      <c r="S779" s="700">
        <f t="shared" si="3941"/>
        <v>57</v>
      </c>
      <c r="T779" s="699">
        <f t="shared" si="3941"/>
        <v>139</v>
      </c>
      <c r="U779" s="700">
        <f t="shared" si="3941"/>
        <v>62</v>
      </c>
      <c r="V779" s="699">
        <f t="shared" si="3941"/>
        <v>130</v>
      </c>
      <c r="W779" s="700">
        <f t="shared" si="3941"/>
        <v>60</v>
      </c>
      <c r="X779" s="699">
        <f t="shared" si="3941"/>
        <v>107</v>
      </c>
      <c r="Y779" s="700">
        <f t="shared" si="3941"/>
        <v>50</v>
      </c>
      <c r="Z779" s="816">
        <f t="shared" si="3941"/>
        <v>107</v>
      </c>
      <c r="AA779" s="817">
        <f t="shared" si="3941"/>
        <v>13</v>
      </c>
      <c r="AB779" s="699">
        <f t="shared" si="3941"/>
        <v>107</v>
      </c>
      <c r="AC779" s="817">
        <f t="shared" si="3941"/>
        <v>13</v>
      </c>
      <c r="AD779" s="699">
        <f t="shared" si="3941"/>
        <v>142</v>
      </c>
      <c r="AE779" s="700">
        <f t="shared" si="3941"/>
        <v>17</v>
      </c>
      <c r="AF779" s="699">
        <f t="shared" si="3941"/>
        <v>127</v>
      </c>
      <c r="AG779" s="700">
        <f t="shared" si="3941"/>
        <v>23</v>
      </c>
      <c r="AH779" s="699">
        <f t="shared" si="3941"/>
        <v>127</v>
      </c>
      <c r="AI779" s="700">
        <f t="shared" si="3941"/>
        <v>46</v>
      </c>
      <c r="AK779" s="240">
        <f t="shared" ref="AK779:AV779" si="3942">SUBTOTAL(9,AK275:AK322)</f>
        <v>124</v>
      </c>
      <c r="AL779" s="240">
        <f t="shared" si="3942"/>
        <v>30</v>
      </c>
      <c r="AM779" s="815">
        <f t="shared" si="3942"/>
        <v>107</v>
      </c>
      <c r="AN779" s="240">
        <f t="shared" si="3942"/>
        <v>30</v>
      </c>
      <c r="AO779" s="240">
        <f t="shared" si="3942"/>
        <v>107</v>
      </c>
      <c r="AP779" s="240">
        <f t="shared" si="3942"/>
        <v>31</v>
      </c>
      <c r="AQ779" s="240">
        <f t="shared" si="3942"/>
        <v>119</v>
      </c>
      <c r="AR779" s="240">
        <f t="shared" si="3942"/>
        <v>31</v>
      </c>
      <c r="AS779" s="240">
        <f t="shared" si="3942"/>
        <v>157</v>
      </c>
      <c r="AT779" s="240">
        <f t="shared" si="3942"/>
        <v>76</v>
      </c>
      <c r="AU779" s="240">
        <f t="shared" si="3942"/>
        <v>176</v>
      </c>
      <c r="AV779" s="240">
        <f t="shared" si="3942"/>
        <v>72</v>
      </c>
      <c r="AW779" s="240"/>
      <c r="AX779" s="240"/>
      <c r="AY779" s="340"/>
      <c r="AZ779" s="340"/>
      <c r="BA779" s="340"/>
      <c r="BB779" s="340"/>
      <c r="BC779" s="340"/>
      <c r="BD779" s="340"/>
      <c r="BE779" s="340"/>
      <c r="BF779" s="340"/>
      <c r="BG779" s="340"/>
      <c r="BH779" s="340"/>
      <c r="BI779" s="340"/>
      <c r="BJ779" s="340"/>
      <c r="BK779" s="340"/>
      <c r="BL779" s="340"/>
      <c r="BM779" s="340"/>
      <c r="BN779" s="340"/>
      <c r="BO779" s="240">
        <f>SUBTOTAL(9,BO275:BO322)</f>
        <v>42601</v>
      </c>
    </row>
    <row r="780" spans="1:67">
      <c r="G780" s="127" t="s">
        <v>1538</v>
      </c>
      <c r="H780" s="806">
        <f t="shared" ref="H780:AI780" si="3943">+H779+H431</f>
        <v>154</v>
      </c>
      <c r="I780" s="707">
        <f t="shared" si="3943"/>
        <v>45</v>
      </c>
      <c r="J780" s="806">
        <f t="shared" si="3943"/>
        <v>166</v>
      </c>
      <c r="K780" s="707">
        <f t="shared" si="3943"/>
        <v>57</v>
      </c>
      <c r="L780" s="806">
        <f t="shared" si="3943"/>
        <v>122</v>
      </c>
      <c r="M780" s="707">
        <f t="shared" si="3943"/>
        <v>55</v>
      </c>
      <c r="N780" s="806">
        <f t="shared" si="3943"/>
        <v>122</v>
      </c>
      <c r="O780" s="707">
        <f t="shared" si="3943"/>
        <v>55</v>
      </c>
      <c r="P780" s="819">
        <f t="shared" si="3943"/>
        <v>120</v>
      </c>
      <c r="Q780" s="707">
        <f t="shared" si="3943"/>
        <v>57</v>
      </c>
      <c r="R780" s="819">
        <f t="shared" si="3943"/>
        <v>120</v>
      </c>
      <c r="S780" s="707">
        <f t="shared" si="3943"/>
        <v>57</v>
      </c>
      <c r="T780" s="806">
        <f t="shared" si="3943"/>
        <v>161</v>
      </c>
      <c r="U780" s="707">
        <f t="shared" si="3943"/>
        <v>64</v>
      </c>
      <c r="V780" s="806">
        <f t="shared" si="3943"/>
        <v>143</v>
      </c>
      <c r="W780" s="707">
        <f t="shared" si="3943"/>
        <v>60</v>
      </c>
      <c r="X780" s="806">
        <f t="shared" si="3943"/>
        <v>141</v>
      </c>
      <c r="Y780" s="707">
        <f t="shared" si="3943"/>
        <v>68</v>
      </c>
      <c r="Z780" s="806">
        <f t="shared" si="3943"/>
        <v>107</v>
      </c>
      <c r="AA780" s="707">
        <f t="shared" si="3943"/>
        <v>23</v>
      </c>
      <c r="AB780" s="806">
        <f t="shared" si="3943"/>
        <v>114</v>
      </c>
      <c r="AC780" s="707">
        <f t="shared" si="3943"/>
        <v>26</v>
      </c>
      <c r="AD780" s="806">
        <f t="shared" si="3943"/>
        <v>173</v>
      </c>
      <c r="AE780" s="707">
        <f t="shared" si="3943"/>
        <v>19</v>
      </c>
      <c r="AF780" s="806">
        <f t="shared" si="3943"/>
        <v>182</v>
      </c>
      <c r="AG780" s="707">
        <f t="shared" si="3943"/>
        <v>34</v>
      </c>
      <c r="AH780" s="806">
        <f t="shared" si="3943"/>
        <v>127</v>
      </c>
      <c r="AI780" s="707">
        <f t="shared" si="3943"/>
        <v>46</v>
      </c>
      <c r="AK780" s="240">
        <f t="shared" ref="AK780:AV780" si="3944">+AK779+AK431</f>
        <v>124</v>
      </c>
      <c r="AL780" s="240">
        <f t="shared" si="3944"/>
        <v>40</v>
      </c>
      <c r="AM780" s="240">
        <f t="shared" si="3944"/>
        <v>107</v>
      </c>
      <c r="AN780" s="240">
        <f t="shared" si="3944"/>
        <v>39</v>
      </c>
      <c r="AO780" s="240">
        <f t="shared" si="3944"/>
        <v>121</v>
      </c>
      <c r="AP780" s="240">
        <f t="shared" si="3944"/>
        <v>31</v>
      </c>
      <c r="AQ780" s="240">
        <f t="shared" si="3944"/>
        <v>135</v>
      </c>
      <c r="AR780" s="240">
        <f t="shared" si="3944"/>
        <v>28</v>
      </c>
      <c r="AS780" s="240">
        <f t="shared" si="3944"/>
        <v>173</v>
      </c>
      <c r="AT780" s="240">
        <f t="shared" si="3944"/>
        <v>73</v>
      </c>
      <c r="AU780" s="240">
        <f t="shared" si="3944"/>
        <v>265</v>
      </c>
      <c r="AV780" s="240">
        <f t="shared" si="3944"/>
        <v>86</v>
      </c>
      <c r="AW780" s="240"/>
      <c r="AX780" s="240"/>
      <c r="AY780" s="340"/>
      <c r="AZ780" s="340"/>
      <c r="BA780" s="340"/>
      <c r="BB780" s="340"/>
      <c r="BC780" s="340"/>
      <c r="BD780" s="340"/>
      <c r="BE780" s="340"/>
      <c r="BF780" s="340"/>
      <c r="BG780" s="340"/>
      <c r="BH780" s="340"/>
      <c r="BI780" s="340"/>
      <c r="BJ780" s="340"/>
      <c r="BK780" s="340"/>
      <c r="BL780" s="340"/>
      <c r="BM780" s="340"/>
      <c r="BN780" s="340"/>
    </row>
    <row r="781" spans="1:67">
      <c r="A781" s="51" t="s">
        <v>1496</v>
      </c>
    </row>
    <row r="783" spans="1:67">
      <c r="A783" s="51" t="s">
        <v>1496</v>
      </c>
      <c r="G783" s="127" t="s">
        <v>1540</v>
      </c>
      <c r="H783" s="240">
        <f t="shared" ref="H783:AI783" si="3945">+H482+H500</f>
        <v>23</v>
      </c>
      <c r="I783" s="240">
        <f t="shared" si="3945"/>
        <v>86</v>
      </c>
      <c r="J783" s="815">
        <f t="shared" si="3945"/>
        <v>0</v>
      </c>
      <c r="K783" s="240">
        <f t="shared" si="3945"/>
        <v>78</v>
      </c>
      <c r="L783" s="240">
        <f t="shared" si="3945"/>
        <v>35</v>
      </c>
      <c r="M783" s="240">
        <f t="shared" si="3945"/>
        <v>12</v>
      </c>
      <c r="N783" s="240">
        <f t="shared" si="3945"/>
        <v>66</v>
      </c>
      <c r="O783" s="815">
        <f t="shared" si="3945"/>
        <v>0</v>
      </c>
      <c r="P783" s="240">
        <f t="shared" si="3945"/>
        <v>37</v>
      </c>
      <c r="Q783" s="815">
        <f t="shared" si="3945"/>
        <v>0</v>
      </c>
      <c r="R783" s="240">
        <f t="shared" si="3945"/>
        <v>80</v>
      </c>
      <c r="S783" s="240">
        <f t="shared" si="3945"/>
        <v>52</v>
      </c>
      <c r="T783" s="240">
        <f t="shared" si="3945"/>
        <v>82</v>
      </c>
      <c r="U783" s="240">
        <f t="shared" si="3945"/>
        <v>76</v>
      </c>
      <c r="V783" s="240">
        <f t="shared" si="3945"/>
        <v>93</v>
      </c>
      <c r="W783" s="240">
        <f t="shared" si="3945"/>
        <v>69</v>
      </c>
      <c r="X783" s="240">
        <f t="shared" si="3945"/>
        <v>85</v>
      </c>
      <c r="Y783" s="240">
        <f t="shared" si="3945"/>
        <v>68</v>
      </c>
      <c r="Z783" s="240">
        <f t="shared" si="3945"/>
        <v>139</v>
      </c>
      <c r="AA783" s="240">
        <f t="shared" si="3945"/>
        <v>74</v>
      </c>
      <c r="AB783" s="240">
        <f t="shared" si="3945"/>
        <v>115</v>
      </c>
      <c r="AC783" s="240">
        <f t="shared" si="3945"/>
        <v>45</v>
      </c>
      <c r="AD783" s="240">
        <f t="shared" si="3945"/>
        <v>143</v>
      </c>
      <c r="AE783" s="240">
        <f t="shared" si="3945"/>
        <v>60</v>
      </c>
      <c r="AF783" s="240">
        <f t="shared" si="3945"/>
        <v>45</v>
      </c>
      <c r="AG783" s="815">
        <f t="shared" si="3945"/>
        <v>0</v>
      </c>
      <c r="AH783" s="240">
        <f t="shared" si="3945"/>
        <v>67</v>
      </c>
      <c r="AI783" s="815">
        <f t="shared" si="3945"/>
        <v>0</v>
      </c>
      <c r="AK783" s="240">
        <f t="shared" ref="AK783:AV783" si="3946">+AK482+AK500</f>
        <v>55</v>
      </c>
      <c r="AL783" s="815">
        <f t="shared" si="3946"/>
        <v>0</v>
      </c>
      <c r="AM783" s="240">
        <f t="shared" si="3946"/>
        <v>88</v>
      </c>
      <c r="AN783" s="815">
        <f t="shared" si="3946"/>
        <v>0</v>
      </c>
      <c r="AO783" s="240">
        <f t="shared" si="3946"/>
        <v>128</v>
      </c>
      <c r="AP783" s="240">
        <f t="shared" si="3946"/>
        <v>56</v>
      </c>
      <c r="AQ783" s="240">
        <f t="shared" si="3946"/>
        <v>148</v>
      </c>
      <c r="AR783" s="240">
        <f t="shared" si="3946"/>
        <v>82</v>
      </c>
      <c r="AS783" s="240">
        <f t="shared" si="3946"/>
        <v>238</v>
      </c>
      <c r="AT783" s="240">
        <f t="shared" si="3946"/>
        <v>129</v>
      </c>
      <c r="AU783" s="240">
        <f t="shared" si="3946"/>
        <v>220</v>
      </c>
      <c r="AV783" s="240">
        <f t="shared" si="3946"/>
        <v>127</v>
      </c>
      <c r="AW783" s="240"/>
      <c r="AX783" s="240"/>
      <c r="AY783" s="340"/>
      <c r="AZ783" s="340"/>
      <c r="BA783" s="340"/>
      <c r="BB783" s="340"/>
      <c r="BC783" s="340"/>
      <c r="BD783" s="340"/>
      <c r="BE783" s="340"/>
      <c r="BF783" s="340"/>
      <c r="BG783" s="340"/>
      <c r="BH783" s="340"/>
      <c r="BI783" s="340"/>
      <c r="BJ783" s="340"/>
      <c r="BK783" s="340"/>
      <c r="BL783" s="340"/>
      <c r="BM783" s="340"/>
      <c r="BN783" s="340"/>
    </row>
    <row r="785" spans="1:66">
      <c r="A785" s="51" t="s">
        <v>1496</v>
      </c>
      <c r="G785" s="127" t="s">
        <v>1541</v>
      </c>
      <c r="H785" s="806">
        <f t="shared" ref="H785:AI785" si="3947">SUBTOTAL(9,H744,H677)</f>
        <v>42</v>
      </c>
      <c r="I785" s="707">
        <f t="shared" si="3947"/>
        <v>23</v>
      </c>
      <c r="J785" s="806">
        <f t="shared" si="3947"/>
        <v>22</v>
      </c>
      <c r="K785" s="707">
        <f t="shared" si="3947"/>
        <v>8</v>
      </c>
      <c r="L785" s="806">
        <f t="shared" si="3947"/>
        <v>54</v>
      </c>
      <c r="M785" s="707">
        <f t="shared" si="3947"/>
        <v>12</v>
      </c>
      <c r="N785" s="806">
        <f t="shared" si="3947"/>
        <v>54</v>
      </c>
      <c r="O785" s="707">
        <f t="shared" si="3947"/>
        <v>10</v>
      </c>
      <c r="P785" s="806">
        <f t="shared" si="3947"/>
        <v>51</v>
      </c>
      <c r="Q785" s="707">
        <f t="shared" si="3947"/>
        <v>12</v>
      </c>
      <c r="R785" s="806">
        <f t="shared" si="3947"/>
        <v>48</v>
      </c>
      <c r="S785" s="707">
        <f t="shared" si="3947"/>
        <v>34</v>
      </c>
      <c r="T785" s="806">
        <f t="shared" si="3947"/>
        <v>37</v>
      </c>
      <c r="U785" s="707">
        <f t="shared" si="3947"/>
        <v>37</v>
      </c>
      <c r="V785" s="806">
        <f t="shared" si="3947"/>
        <v>28</v>
      </c>
      <c r="W785" s="818">
        <f t="shared" si="3947"/>
        <v>0</v>
      </c>
      <c r="X785" s="806">
        <f t="shared" si="3947"/>
        <v>72</v>
      </c>
      <c r="Y785" s="707">
        <f t="shared" si="3947"/>
        <v>40</v>
      </c>
      <c r="Z785" s="806">
        <f t="shared" si="3947"/>
        <v>50</v>
      </c>
      <c r="AA785" s="707">
        <f t="shared" si="3947"/>
        <v>46</v>
      </c>
      <c r="AB785" s="806">
        <f t="shared" si="3947"/>
        <v>40</v>
      </c>
      <c r="AC785" s="707">
        <f t="shared" si="3947"/>
        <v>46</v>
      </c>
      <c r="AD785" s="806">
        <f t="shared" si="3947"/>
        <v>55</v>
      </c>
      <c r="AE785" s="707">
        <f t="shared" si="3947"/>
        <v>30</v>
      </c>
      <c r="AF785" s="806">
        <f t="shared" si="3947"/>
        <v>0</v>
      </c>
      <c r="AG785" s="707">
        <f t="shared" si="3947"/>
        <v>19</v>
      </c>
      <c r="AH785" s="806">
        <f t="shared" si="3947"/>
        <v>27</v>
      </c>
      <c r="AI785" s="707">
        <f t="shared" si="3947"/>
        <v>22</v>
      </c>
      <c r="AK785" s="806">
        <f t="shared" ref="AK785:AV785" si="3948">SUBTOTAL(9,AK744,AK677)</f>
        <v>0</v>
      </c>
      <c r="AL785" s="707">
        <f t="shared" si="3948"/>
        <v>26</v>
      </c>
      <c r="AM785" s="806">
        <f t="shared" si="3948"/>
        <v>0</v>
      </c>
      <c r="AN785" s="707">
        <f t="shared" si="3948"/>
        <v>43</v>
      </c>
      <c r="AO785" s="820">
        <f t="shared" si="3948"/>
        <v>0</v>
      </c>
      <c r="AP785" s="821">
        <f t="shared" si="3948"/>
        <v>32</v>
      </c>
      <c r="AQ785" s="820">
        <f t="shared" si="3948"/>
        <v>0</v>
      </c>
      <c r="AR785" s="821">
        <f t="shared" si="3948"/>
        <v>32</v>
      </c>
      <c r="AS785" s="806">
        <f t="shared" si="3948"/>
        <v>31</v>
      </c>
      <c r="AT785" s="707">
        <f t="shared" si="3948"/>
        <v>12</v>
      </c>
      <c r="AU785" s="806">
        <f t="shared" si="3948"/>
        <v>40</v>
      </c>
      <c r="AV785" s="818">
        <f t="shared" si="3948"/>
        <v>15</v>
      </c>
      <c r="AW785" s="1014"/>
      <c r="AX785" s="1014"/>
      <c r="AY785" s="1014"/>
      <c r="AZ785" s="1014"/>
      <c r="BA785" s="1014"/>
      <c r="BB785" s="1014"/>
      <c r="BC785" s="1014"/>
      <c r="BD785" s="1014"/>
      <c r="BE785" s="1014"/>
      <c r="BF785" s="1014"/>
      <c r="BG785" s="1014"/>
      <c r="BH785" s="1014"/>
      <c r="BI785" s="1014"/>
      <c r="BJ785" s="1014"/>
      <c r="BK785" s="1014"/>
      <c r="BL785" s="1014"/>
      <c r="BM785" s="1014"/>
      <c r="BN785" s="1014"/>
    </row>
    <row r="790" spans="1:66" ht="15.75" thickBot="1"/>
    <row r="791" spans="1:66" ht="15.75" thickBot="1">
      <c r="A791" s="51" t="s">
        <v>1496</v>
      </c>
      <c r="I791" s="868">
        <f>SUBTOTAL(9,H774:I775)/I9</f>
        <v>0.27821939586645467</v>
      </c>
      <c r="K791" s="868">
        <f>SUBTOTAL(9,J774:K775)/K9</f>
        <v>0.2086302454473476</v>
      </c>
      <c r="M791" s="868">
        <f>SUBTOTAL(9,L774:M775)/M9</f>
        <v>0.16580721935739787</v>
      </c>
      <c r="O791" s="868">
        <f>SUBTOTAL(9,N774:O775)/O9</f>
        <v>0.17824533545057564</v>
      </c>
      <c r="Q791" s="868">
        <f>SUBTOTAL(9,P774:Q775)/Q9</f>
        <v>0.19629483642096965</v>
      </c>
      <c r="S791" s="868">
        <f>SUBTOTAL(9,R774:S775)/S9</f>
        <v>0.22510822510822512</v>
      </c>
      <c r="U791" s="868">
        <f>SUBTOTAL(9,T774:U775)/U9</f>
        <v>0.25108055009823183</v>
      </c>
      <c r="W791" s="868">
        <f>SUBTOTAL(9,V774:W775)/W9</f>
        <v>0.2709398348407393</v>
      </c>
      <c r="Y791" s="868">
        <f>SUBTOTAL(9,X774:Y775)/Y9</f>
        <v>0.24525316455696203</v>
      </c>
      <c r="AA791" s="868">
        <f>SUBTOTAL(9,Z774:AA775)/AA9</f>
        <v>0.22795869737887212</v>
      </c>
      <c r="AC791" s="868">
        <f>SUBTOTAL(9,AB774:AC775)/AC9</f>
        <v>0.17899761336515513</v>
      </c>
      <c r="AE791" s="869">
        <f>SUBTOTAL(9,AD774:AE775)/AE9</f>
        <v>0.22606277314263012</v>
      </c>
      <c r="AF791" s="870"/>
      <c r="AG791" s="871">
        <f>SUBTOTAL(9,AF774:AG775)/AG9</f>
        <v>0.13553259141494436</v>
      </c>
      <c r="AH791" s="872"/>
      <c r="AI791" s="871">
        <f>SUBTOTAL(9,AH774:AI775)/AI9</f>
        <v>0.12136888181456426</v>
      </c>
      <c r="AJ791" s="873"/>
      <c r="AK791" s="874"/>
      <c r="AL791" s="871">
        <f>SUBTOTAL(9,AK774:AL775)/AL9</f>
        <v>0.14035785288270378</v>
      </c>
      <c r="AM791" s="874"/>
      <c r="AN791" s="879">
        <f>SUBTOTAL(9,AM774:AN775)/AN9</f>
        <v>9.0656063618290261E-2</v>
      </c>
      <c r="AO791" s="874"/>
      <c r="AP791" s="879">
        <f>SUBTOTAL(9,AO774:AP775)/AP9</f>
        <v>9.6761295481807272E-2</v>
      </c>
      <c r="AQ791" s="875"/>
      <c r="AR791" s="876">
        <f>SUBTOTAL(9,AQ774:AR775)/AR9</f>
        <v>0.15482841181165202</v>
      </c>
      <c r="AT791" s="868">
        <f>SUBTOTAL(9,AS774:AT775)/AT9</f>
        <v>0.33557844690966721</v>
      </c>
      <c r="AV791" s="868">
        <f>SUBTOTAL(9,AU774:AV775)/AV9</f>
        <v>0.35398579321231255</v>
      </c>
      <c r="AW791" s="869"/>
      <c r="AX791" s="869"/>
      <c r="AY791" s="869"/>
      <c r="AZ791" s="869"/>
      <c r="BA791" s="869"/>
      <c r="BB791" s="869"/>
      <c r="BC791" s="869"/>
      <c r="BD791" s="869"/>
      <c r="BE791" s="869"/>
      <c r="BF791" s="869"/>
      <c r="BG791" s="869"/>
      <c r="BH791" s="869"/>
      <c r="BI791" s="869"/>
      <c r="BJ791" s="869"/>
      <c r="BK791" s="869"/>
      <c r="BL791" s="869"/>
      <c r="BM791" s="869"/>
      <c r="BN791" s="869"/>
    </row>
    <row r="792" spans="1:66">
      <c r="A792" s="51" t="s">
        <v>1496</v>
      </c>
      <c r="H792" s="877">
        <f t="shared" ref="H792:AI792" si="3949">SUBTOTAL(9,H774:H775)/H765</f>
        <v>0.22603106588109267</v>
      </c>
      <c r="I792" s="868">
        <f t="shared" si="3949"/>
        <v>0.42835130970724189</v>
      </c>
      <c r="J792" s="877">
        <f t="shared" si="3949"/>
        <v>0.15716568993074054</v>
      </c>
      <c r="K792" s="868">
        <f t="shared" si="3949"/>
        <v>0.35747303543913711</v>
      </c>
      <c r="L792" s="877">
        <f t="shared" si="3949"/>
        <v>0.15314834578441835</v>
      </c>
      <c r="M792" s="868">
        <f t="shared" si="3949"/>
        <v>0.20247295208655333</v>
      </c>
      <c r="N792" s="877">
        <f t="shared" si="3949"/>
        <v>0.17697228144989338</v>
      </c>
      <c r="O792" s="868">
        <f t="shared" si="3949"/>
        <v>0.18195956454121306</v>
      </c>
      <c r="P792" s="877">
        <f t="shared" si="3949"/>
        <v>0.18906001062134892</v>
      </c>
      <c r="Q792" s="868">
        <f t="shared" si="3949"/>
        <v>0.21712538226299694</v>
      </c>
      <c r="R792" s="877">
        <f t="shared" si="3949"/>
        <v>0.19780219780219779</v>
      </c>
      <c r="S792" s="868">
        <f t="shared" si="3949"/>
        <v>0.30793650793650795</v>
      </c>
      <c r="T792" s="877">
        <f t="shared" si="3949"/>
        <v>0.21292372881355931</v>
      </c>
      <c r="U792" s="868">
        <f t="shared" si="3949"/>
        <v>0.36073059360730592</v>
      </c>
      <c r="V792" s="877">
        <f t="shared" si="3949"/>
        <v>0.24535315985130113</v>
      </c>
      <c r="W792" s="868">
        <f t="shared" si="3949"/>
        <v>0.34393939393939393</v>
      </c>
      <c r="X792" s="877">
        <f t="shared" si="3949"/>
        <v>0.18603411513859275</v>
      </c>
      <c r="Y792" s="868">
        <f t="shared" si="3949"/>
        <v>0.41564417177914109</v>
      </c>
      <c r="Z792" s="877">
        <f t="shared" si="3949"/>
        <v>0.18492784607161947</v>
      </c>
      <c r="AA792" s="868">
        <f t="shared" si="3949"/>
        <v>0.35239567233384855</v>
      </c>
      <c r="AB792" s="877">
        <f t="shared" si="3949"/>
        <v>0.14890198178896624</v>
      </c>
      <c r="AC792" s="868">
        <f t="shared" si="3949"/>
        <v>0.26584234930448225</v>
      </c>
      <c r="AD792" s="877">
        <f t="shared" si="3949"/>
        <v>0.21122994652406418</v>
      </c>
      <c r="AE792" s="868">
        <f t="shared" si="3949"/>
        <v>0.26893353941267389</v>
      </c>
      <c r="AF792" s="877">
        <f t="shared" si="3949"/>
        <v>0.11140724946695096</v>
      </c>
      <c r="AG792" s="878">
        <f t="shared" si="3949"/>
        <v>0.20624999999999999</v>
      </c>
      <c r="AH792" s="880">
        <f t="shared" si="3949"/>
        <v>9.0032154340836015E-2</v>
      </c>
      <c r="AI792" s="877">
        <f t="shared" si="3949"/>
        <v>0.21174652241112829</v>
      </c>
      <c r="AK792" s="877">
        <f t="shared" ref="AK792:AV792" si="3950">SUBTOTAL(9,AK774:AK775)/AK765</f>
        <v>0.11616702355460386</v>
      </c>
      <c r="AL792" s="877">
        <f t="shared" si="3950"/>
        <v>0.21020092735703247</v>
      </c>
      <c r="AM792" s="880">
        <f t="shared" si="3950"/>
        <v>8.4132055378061774E-2</v>
      </c>
      <c r="AN792" s="881">
        <f t="shared" si="3950"/>
        <v>0.10989010989010989</v>
      </c>
      <c r="AO792" s="880">
        <f t="shared" si="3950"/>
        <v>7.4973031283710898E-2</v>
      </c>
      <c r="AP792" s="877">
        <f t="shared" si="3950"/>
        <v>0.15919629057187018</v>
      </c>
      <c r="AQ792" s="877">
        <f t="shared" si="3950"/>
        <v>0.13592750533049042</v>
      </c>
      <c r="AR792" s="877">
        <f t="shared" si="3950"/>
        <v>0.21111111111111111</v>
      </c>
      <c r="AS792" s="877">
        <f t="shared" si="3950"/>
        <v>0.30264550264550266</v>
      </c>
      <c r="AT792" s="877">
        <f t="shared" si="3950"/>
        <v>0.43375394321766564</v>
      </c>
      <c r="AU792" s="877">
        <f t="shared" si="3950"/>
        <v>0.34141201264488935</v>
      </c>
      <c r="AV792" s="877">
        <f t="shared" si="3950"/>
        <v>0.39150943396226418</v>
      </c>
      <c r="AW792" s="877"/>
      <c r="AX792" s="877"/>
      <c r="AY792" s="869"/>
      <c r="AZ792" s="869"/>
      <c r="BA792" s="869"/>
      <c r="BB792" s="869"/>
      <c r="BC792" s="869"/>
      <c r="BD792" s="869"/>
      <c r="BE792" s="869"/>
      <c r="BF792" s="869"/>
      <c r="BG792" s="869"/>
      <c r="BH792" s="869"/>
      <c r="BI792" s="869"/>
      <c r="BJ792" s="869"/>
      <c r="BK792" s="869"/>
      <c r="BL792" s="869"/>
      <c r="BM792" s="869"/>
      <c r="BN792" s="869"/>
    </row>
    <row r="793" spans="1:66">
      <c r="A793" s="51" t="s">
        <v>1496</v>
      </c>
    </row>
    <row r="794" spans="1:66">
      <c r="A794" s="51"/>
    </row>
    <row r="795" spans="1:66">
      <c r="A795" s="51" t="s">
        <v>1496</v>
      </c>
      <c r="G795" s="127"/>
      <c r="H795" s="699"/>
      <c r="I795" s="699"/>
    </row>
  </sheetData>
  <sortState ref="G14:BO22">
    <sortCondition ref="G14:G22"/>
  </sortState>
  <mergeCells count="37">
    <mergeCell ref="H10:I10"/>
    <mergeCell ref="J10:K10"/>
    <mergeCell ref="L10:M10"/>
    <mergeCell ref="N10:O10"/>
    <mergeCell ref="AB10:AC10"/>
    <mergeCell ref="Z10:AA10"/>
    <mergeCell ref="V10:W10"/>
    <mergeCell ref="P10:Q10"/>
    <mergeCell ref="R10:S10"/>
    <mergeCell ref="T10:U10"/>
    <mergeCell ref="X10:Y10"/>
    <mergeCell ref="AD10:AE10"/>
    <mergeCell ref="AF10:AG10"/>
    <mergeCell ref="AH10:AI10"/>
    <mergeCell ref="AK10:AL10"/>
    <mergeCell ref="CE10:CF10"/>
    <mergeCell ref="AM10:AN10"/>
    <mergeCell ref="AO10:AP10"/>
    <mergeCell ref="BP10:BQ10"/>
    <mergeCell ref="BR10:BS10"/>
    <mergeCell ref="BT10:BU10"/>
    <mergeCell ref="BV10:BW10"/>
    <mergeCell ref="BX10:BY10"/>
    <mergeCell ref="AQ10:AR10"/>
    <mergeCell ref="AS10:AT10"/>
    <mergeCell ref="AU10:AV10"/>
    <mergeCell ref="BA10:BB10"/>
    <mergeCell ref="AW10:AX10"/>
    <mergeCell ref="AY10:AZ10"/>
    <mergeCell ref="BI10:BJ10"/>
    <mergeCell ref="BZ10:CA10"/>
    <mergeCell ref="CE132:CF132"/>
    <mergeCell ref="BC10:BD10"/>
    <mergeCell ref="BG10:BH10"/>
    <mergeCell ref="BM10:BN10"/>
    <mergeCell ref="BE10:BF10"/>
    <mergeCell ref="BK10:BL10"/>
  </mergeCells>
  <printOptions horizontalCentered="1" verticalCentered="1"/>
  <pageMargins left="0.23622047244094491" right="0.19685039370078741" top="0.51181102362204722" bottom="0.35433070866141736" header="0.31496062992125984" footer="0.31496062992125984"/>
  <pageSetup paperSize="9" fitToHeight="7" orientation="landscape" horizontalDpi="4294967293" r:id="rId1"/>
  <headerFooter>
    <oddFooter>&amp;R&amp;P</oddFooter>
  </headerFooter>
  <ignoredErrors>
    <ignoredError sqref="L749" formula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4"/>
  <sheetViews>
    <sheetView zoomScale="70" zoomScaleNormal="70" workbookViewId="0">
      <selection activeCell="F30" sqref="F30"/>
    </sheetView>
  </sheetViews>
  <sheetFormatPr baseColWidth="10" defaultRowHeight="15"/>
  <cols>
    <col min="2" max="2" width="12" bestFit="1" customWidth="1"/>
    <col min="5" max="5" width="12.28515625" bestFit="1" customWidth="1"/>
    <col min="6" max="6" width="13.5703125" bestFit="1" customWidth="1"/>
    <col min="11" max="11" width="14" bestFit="1" customWidth="1"/>
    <col min="12" max="12" width="13.85546875" bestFit="1" customWidth="1"/>
    <col min="13" max="13" width="14" bestFit="1" customWidth="1"/>
    <col min="14" max="14" width="8.42578125" bestFit="1" customWidth="1"/>
    <col min="15" max="15" width="14" bestFit="1" customWidth="1"/>
    <col min="17" max="17" width="14" bestFit="1" customWidth="1"/>
    <col min="19" max="19" width="17.5703125" bestFit="1" customWidth="1"/>
  </cols>
  <sheetData>
    <row r="1" spans="1:20">
      <c r="A1" t="s">
        <v>1521</v>
      </c>
      <c r="B1" t="s">
        <v>1522</v>
      </c>
      <c r="C1" t="s">
        <v>234</v>
      </c>
      <c r="D1" t="s">
        <v>1523</v>
      </c>
      <c r="E1" t="s">
        <v>1524</v>
      </c>
      <c r="F1" t="s">
        <v>1525</v>
      </c>
      <c r="G1" t="s">
        <v>414</v>
      </c>
      <c r="H1" t="s">
        <v>1527</v>
      </c>
      <c r="I1" t="s">
        <v>1526</v>
      </c>
      <c r="J1" t="s">
        <v>1532</v>
      </c>
    </row>
    <row r="2" spans="1:20">
      <c r="A2" t="s">
        <v>31</v>
      </c>
      <c r="B2" s="125">
        <v>42088</v>
      </c>
      <c r="C2" s="35">
        <v>927</v>
      </c>
      <c r="D2" s="35">
        <f>+C2-E2-F2-G2-H2</f>
        <v>649</v>
      </c>
      <c r="E2" s="35">
        <v>40</v>
      </c>
      <c r="F2" s="35">
        <v>0</v>
      </c>
      <c r="G2" s="35">
        <v>98</v>
      </c>
      <c r="H2" s="35">
        <v>140</v>
      </c>
      <c r="I2" s="682">
        <f>+D2/(C2-H2)</f>
        <v>0.82465057179161372</v>
      </c>
      <c r="J2" s="682">
        <f>+(D2+E2+F2)/(C2-H2)</f>
        <v>0.87547649301143582</v>
      </c>
    </row>
    <row r="3" spans="1:20">
      <c r="A3" t="s">
        <v>31</v>
      </c>
      <c r="B3" s="125">
        <v>42104</v>
      </c>
      <c r="C3" s="35">
        <v>927</v>
      </c>
      <c r="D3" s="35">
        <f t="shared" ref="D3:D8" si="0">+C3-E3-F3-G3-H3</f>
        <v>673</v>
      </c>
      <c r="E3" s="35">
        <v>106</v>
      </c>
      <c r="F3" s="35">
        <v>8</v>
      </c>
      <c r="G3" s="35">
        <v>0</v>
      </c>
      <c r="H3" s="35">
        <v>140</v>
      </c>
      <c r="I3" s="682">
        <f t="shared" ref="I3:I17" si="1">+D3/(C3-H3)</f>
        <v>0.85514612452350702</v>
      </c>
      <c r="J3" s="682">
        <f t="shared" ref="J3:J17" si="2">+(D3+E3+F3)/(C3-H3)</f>
        <v>1</v>
      </c>
      <c r="L3" s="678" t="s">
        <v>1528</v>
      </c>
      <c r="M3" s="680" t="s">
        <v>320</v>
      </c>
      <c r="N3" s="679">
        <v>37</v>
      </c>
      <c r="O3" s="680" t="s">
        <v>92</v>
      </c>
      <c r="P3" s="681">
        <v>19</v>
      </c>
      <c r="Q3" s="680" t="s">
        <v>40</v>
      </c>
      <c r="R3" s="679">
        <v>15</v>
      </c>
    </row>
    <row r="4" spans="1:20">
      <c r="A4" t="s">
        <v>31</v>
      </c>
      <c r="B4" s="125">
        <v>42118</v>
      </c>
      <c r="C4" s="35">
        <v>927</v>
      </c>
      <c r="D4" s="35">
        <f t="shared" si="0"/>
        <v>457</v>
      </c>
      <c r="E4" s="35">
        <v>330</v>
      </c>
      <c r="F4" s="35">
        <v>0</v>
      </c>
      <c r="G4" s="35">
        <v>0</v>
      </c>
      <c r="H4" s="35">
        <v>140</v>
      </c>
      <c r="I4" s="682">
        <f t="shared" si="1"/>
        <v>0.58068614993646761</v>
      </c>
      <c r="J4" s="682">
        <f t="shared" si="2"/>
        <v>1</v>
      </c>
      <c r="O4" s="26"/>
    </row>
    <row r="5" spans="1:20">
      <c r="A5" t="s">
        <v>31</v>
      </c>
      <c r="B5" s="125">
        <v>42145</v>
      </c>
      <c r="C5" s="35">
        <v>927</v>
      </c>
      <c r="D5" s="35">
        <f t="shared" si="0"/>
        <v>425</v>
      </c>
      <c r="E5" s="35">
        <v>362</v>
      </c>
      <c r="F5" s="35">
        <v>0</v>
      </c>
      <c r="G5" s="35">
        <v>0</v>
      </c>
      <c r="H5" s="35">
        <v>140</v>
      </c>
      <c r="I5" s="682">
        <f t="shared" si="1"/>
        <v>0.54002541296060991</v>
      </c>
      <c r="J5" s="682">
        <f t="shared" si="2"/>
        <v>1</v>
      </c>
    </row>
    <row r="6" spans="1:20">
      <c r="A6" t="s">
        <v>31</v>
      </c>
      <c r="B6" s="683">
        <v>42165</v>
      </c>
      <c r="C6" s="35">
        <v>927</v>
      </c>
      <c r="D6" s="35">
        <f t="shared" si="0"/>
        <v>775</v>
      </c>
      <c r="E6" s="35">
        <v>8</v>
      </c>
      <c r="F6" s="35">
        <v>4</v>
      </c>
      <c r="G6" s="35">
        <v>0</v>
      </c>
      <c r="H6" s="35">
        <v>140</v>
      </c>
      <c r="I6" s="682">
        <f t="shared" si="1"/>
        <v>0.98475222363405335</v>
      </c>
      <c r="J6" s="682">
        <f t="shared" si="2"/>
        <v>1</v>
      </c>
    </row>
    <row r="7" spans="1:20">
      <c r="A7" t="s">
        <v>31</v>
      </c>
      <c r="B7" s="125">
        <v>42210</v>
      </c>
      <c r="C7" s="35">
        <v>927</v>
      </c>
      <c r="D7" s="35">
        <f t="shared" si="0"/>
        <v>388</v>
      </c>
      <c r="E7" s="35">
        <v>481</v>
      </c>
      <c r="F7" s="35">
        <v>8</v>
      </c>
      <c r="G7" s="35">
        <v>0</v>
      </c>
      <c r="H7" s="35">
        <v>50</v>
      </c>
      <c r="I7" s="682">
        <f t="shared" si="1"/>
        <v>0.44241733181299886</v>
      </c>
      <c r="J7" s="682">
        <f t="shared" si="2"/>
        <v>1</v>
      </c>
    </row>
    <row r="8" spans="1:20">
      <c r="A8" t="s">
        <v>31</v>
      </c>
      <c r="B8" s="683">
        <v>42226</v>
      </c>
      <c r="C8" s="35">
        <v>927</v>
      </c>
      <c r="D8" s="35">
        <f t="shared" si="0"/>
        <v>723</v>
      </c>
      <c r="E8" s="35">
        <v>28</v>
      </c>
      <c r="F8" s="35">
        <v>2</v>
      </c>
      <c r="G8" s="35">
        <v>124</v>
      </c>
      <c r="H8" s="35">
        <v>50</v>
      </c>
      <c r="I8" s="682">
        <f t="shared" si="1"/>
        <v>0.82440136830102617</v>
      </c>
      <c r="J8" s="682">
        <f t="shared" si="2"/>
        <v>0.8586088939566705</v>
      </c>
    </row>
    <row r="9" spans="1:20">
      <c r="A9" t="s">
        <v>31</v>
      </c>
      <c r="B9" s="125">
        <v>42238</v>
      </c>
      <c r="C9" s="35">
        <v>927</v>
      </c>
      <c r="D9" s="35">
        <v>183</v>
      </c>
      <c r="E9" s="35">
        <f>+C9-D9-F9</f>
        <v>730</v>
      </c>
      <c r="F9" s="35">
        <v>14</v>
      </c>
      <c r="G9" s="35">
        <v>0</v>
      </c>
      <c r="I9" s="682">
        <f t="shared" si="1"/>
        <v>0.19741100323624594</v>
      </c>
      <c r="J9" s="682">
        <f t="shared" si="2"/>
        <v>1</v>
      </c>
      <c r="L9" s="678" t="s">
        <v>1529</v>
      </c>
      <c r="M9" s="680" t="s">
        <v>66</v>
      </c>
      <c r="N9" s="679">
        <v>35</v>
      </c>
      <c r="O9" s="680" t="s">
        <v>74</v>
      </c>
      <c r="P9" s="681">
        <v>34</v>
      </c>
      <c r="Q9" s="680" t="s">
        <v>33</v>
      </c>
      <c r="R9" s="679">
        <v>51</v>
      </c>
      <c r="S9" s="680" t="s">
        <v>93</v>
      </c>
      <c r="T9" s="679">
        <v>45</v>
      </c>
    </row>
    <row r="10" spans="1:20">
      <c r="A10" t="s">
        <v>31</v>
      </c>
      <c r="B10" s="125">
        <v>42259</v>
      </c>
      <c r="C10" s="35">
        <v>927</v>
      </c>
      <c r="D10" s="35">
        <v>57</v>
      </c>
      <c r="E10" s="35">
        <f>+C10-D10-F10</f>
        <v>856</v>
      </c>
      <c r="F10" s="35">
        <v>14</v>
      </c>
      <c r="G10" s="35">
        <v>0</v>
      </c>
      <c r="I10" s="682">
        <f t="shared" si="1"/>
        <v>6.1488673139158574E-2</v>
      </c>
      <c r="J10" s="682">
        <f t="shared" si="2"/>
        <v>1</v>
      </c>
    </row>
    <row r="11" spans="1:20">
      <c r="A11" t="s">
        <v>31</v>
      </c>
      <c r="B11" s="683">
        <v>42267</v>
      </c>
      <c r="C11" s="35">
        <v>927</v>
      </c>
      <c r="D11" s="35">
        <f>+C11</f>
        <v>927</v>
      </c>
      <c r="E11" s="35">
        <v>0</v>
      </c>
      <c r="F11" s="35">
        <v>0</v>
      </c>
      <c r="G11" s="35">
        <v>0</v>
      </c>
      <c r="I11" s="682">
        <f t="shared" si="1"/>
        <v>1</v>
      </c>
      <c r="J11" s="682">
        <f t="shared" si="2"/>
        <v>1</v>
      </c>
      <c r="L11" s="678" t="s">
        <v>1531</v>
      </c>
      <c r="M11" s="680" t="s">
        <v>74</v>
      </c>
      <c r="N11" s="679">
        <v>35</v>
      </c>
      <c r="O11" s="680" t="s">
        <v>72</v>
      </c>
      <c r="P11" s="681">
        <v>145</v>
      </c>
      <c r="Q11" s="680" t="s">
        <v>277</v>
      </c>
      <c r="R11" s="679">
        <v>21</v>
      </c>
      <c r="S11" s="680" t="s">
        <v>283</v>
      </c>
      <c r="T11" s="679">
        <v>35</v>
      </c>
    </row>
    <row r="12" spans="1:20">
      <c r="A12" t="s">
        <v>31</v>
      </c>
      <c r="B12" s="125">
        <v>42294</v>
      </c>
      <c r="C12" s="35">
        <v>927</v>
      </c>
      <c r="D12" s="35">
        <v>671</v>
      </c>
      <c r="E12" s="35">
        <f>246-30</f>
        <v>216</v>
      </c>
      <c r="F12" s="35">
        <v>10</v>
      </c>
      <c r="G12" s="35">
        <v>30</v>
      </c>
      <c r="I12" s="682">
        <f t="shared" si="1"/>
        <v>0.72384034519956852</v>
      </c>
      <c r="J12" s="682">
        <f t="shared" si="2"/>
        <v>0.96763754045307449</v>
      </c>
      <c r="M12" s="680" t="s">
        <v>349</v>
      </c>
      <c r="N12" s="679">
        <v>38</v>
      </c>
      <c r="O12" s="680" t="s">
        <v>40</v>
      </c>
      <c r="P12" s="681">
        <v>29</v>
      </c>
      <c r="Q12" s="680" t="s">
        <v>34</v>
      </c>
      <c r="R12" s="679">
        <v>54</v>
      </c>
      <c r="S12" s="680" t="s">
        <v>230</v>
      </c>
      <c r="T12" s="679">
        <v>66</v>
      </c>
    </row>
    <row r="13" spans="1:20">
      <c r="A13" t="s">
        <v>31</v>
      </c>
      <c r="B13" s="125">
        <v>42314</v>
      </c>
      <c r="C13" s="35">
        <v>927</v>
      </c>
      <c r="D13" s="35">
        <f>+C13-E13</f>
        <v>613</v>
      </c>
      <c r="E13" s="35">
        <v>314</v>
      </c>
      <c r="F13" s="35">
        <v>0</v>
      </c>
      <c r="G13" s="35">
        <v>0</v>
      </c>
      <c r="I13" s="682">
        <f t="shared" si="1"/>
        <v>0.66127292340884569</v>
      </c>
      <c r="J13" s="682">
        <f t="shared" si="2"/>
        <v>1</v>
      </c>
      <c r="M13" s="680" t="s">
        <v>308</v>
      </c>
      <c r="N13" s="679">
        <v>38</v>
      </c>
      <c r="O13" s="680" t="s">
        <v>66</v>
      </c>
      <c r="P13" s="681">
        <v>45</v>
      </c>
      <c r="Q13" s="680" t="s">
        <v>32</v>
      </c>
      <c r="R13" s="679">
        <v>42</v>
      </c>
      <c r="S13" s="680" t="s">
        <v>1530</v>
      </c>
      <c r="T13" s="679">
        <v>28</v>
      </c>
    </row>
    <row r="14" spans="1:20">
      <c r="A14" t="s">
        <v>31</v>
      </c>
      <c r="B14" s="125">
        <v>42345</v>
      </c>
      <c r="C14" s="35">
        <v>927</v>
      </c>
      <c r="D14" s="35">
        <f>+C14-E14</f>
        <v>530</v>
      </c>
      <c r="E14" s="35">
        <v>397</v>
      </c>
      <c r="F14" s="35">
        <v>0</v>
      </c>
      <c r="G14" s="35">
        <v>0</v>
      </c>
      <c r="I14" s="682">
        <f t="shared" si="1"/>
        <v>0.57173678532901839</v>
      </c>
      <c r="J14" s="682">
        <f t="shared" si="2"/>
        <v>1</v>
      </c>
      <c r="M14" s="680" t="s">
        <v>93</v>
      </c>
      <c r="N14" s="679">
        <v>45</v>
      </c>
    </row>
    <row r="15" spans="1:20">
      <c r="A15" t="s">
        <v>31</v>
      </c>
      <c r="B15" s="125">
        <v>42418</v>
      </c>
      <c r="C15" s="35">
        <v>927</v>
      </c>
      <c r="D15" s="35">
        <f>+C15-E15</f>
        <v>702</v>
      </c>
      <c r="E15" s="35">
        <v>225</v>
      </c>
      <c r="F15" s="35">
        <v>0</v>
      </c>
      <c r="G15" s="35">
        <v>0</v>
      </c>
      <c r="I15" s="682">
        <f t="shared" si="1"/>
        <v>0.75728155339805825</v>
      </c>
      <c r="J15" s="682">
        <f t="shared" si="2"/>
        <v>1</v>
      </c>
    </row>
    <row r="16" spans="1:20">
      <c r="A16" t="s">
        <v>31</v>
      </c>
      <c r="B16" s="125">
        <v>42445</v>
      </c>
      <c r="C16" s="35">
        <v>927</v>
      </c>
      <c r="D16" s="35">
        <f>+C16-E16-F16</f>
        <v>677</v>
      </c>
      <c r="E16" s="35">
        <v>238</v>
      </c>
      <c r="F16" s="35">
        <v>12</v>
      </c>
      <c r="G16" s="35">
        <v>0</v>
      </c>
      <c r="I16" s="682">
        <f t="shared" si="1"/>
        <v>0.73031283710895356</v>
      </c>
      <c r="J16" s="682">
        <f t="shared" si="2"/>
        <v>1</v>
      </c>
    </row>
    <row r="17" spans="1:16">
      <c r="A17" t="s">
        <v>31</v>
      </c>
      <c r="B17" s="125">
        <v>42468</v>
      </c>
      <c r="C17" s="35">
        <v>927</v>
      </c>
      <c r="D17" s="35">
        <v>124</v>
      </c>
      <c r="E17" s="35">
        <f>+C17-D17-F17</f>
        <v>784</v>
      </c>
      <c r="F17" s="35">
        <v>19</v>
      </c>
      <c r="G17" s="35">
        <v>0</v>
      </c>
      <c r="I17" s="682">
        <f t="shared" si="1"/>
        <v>0.13376483279395901</v>
      </c>
      <c r="J17" s="682">
        <f t="shared" si="2"/>
        <v>1</v>
      </c>
    </row>
    <row r="19" spans="1:16" ht="16.5">
      <c r="P19" s="223"/>
    </row>
    <row r="26" spans="1:16">
      <c r="C26" s="684" t="s">
        <v>1213</v>
      </c>
      <c r="D26" s="684" t="s">
        <v>1533</v>
      </c>
    </row>
    <row r="27" spans="1:16">
      <c r="C27" s="685"/>
      <c r="D27" s="685"/>
    </row>
    <row r="28" spans="1:16">
      <c r="A28" t="s">
        <v>31</v>
      </c>
      <c r="B28" s="125">
        <v>42058</v>
      </c>
      <c r="C28" s="685">
        <f>SUM(Donetsk!H12:H198)</f>
        <v>611</v>
      </c>
      <c r="D28" s="685">
        <f>SUM(Donetsk!I12:I200)</f>
        <v>158</v>
      </c>
      <c r="E28" s="26">
        <f t="shared" ref="E28:E38" si="3">+D28-158</f>
        <v>0</v>
      </c>
      <c r="F28" s="26">
        <v>238</v>
      </c>
      <c r="G28" s="26">
        <f t="shared" ref="G28:G43" si="4">+F28+D28+C28</f>
        <v>1007</v>
      </c>
    </row>
    <row r="29" spans="1:16">
      <c r="A29" t="s">
        <v>31</v>
      </c>
      <c r="B29" s="125">
        <v>42088</v>
      </c>
      <c r="C29" s="685">
        <f>SUM(Donetsk!J12:J197)</f>
        <v>687</v>
      </c>
      <c r="D29" s="685">
        <f>SUM(Donetsk!K12:K200)</f>
        <v>158</v>
      </c>
      <c r="E29" s="26">
        <f t="shared" si="3"/>
        <v>0</v>
      </c>
      <c r="F29" s="26">
        <f t="shared" ref="F29:F44" si="5">+H2</f>
        <v>140</v>
      </c>
      <c r="G29" s="26">
        <f t="shared" si="4"/>
        <v>985</v>
      </c>
    </row>
    <row r="30" spans="1:16">
      <c r="A30" t="s">
        <v>31</v>
      </c>
      <c r="B30" s="125">
        <v>42104</v>
      </c>
      <c r="C30" s="685">
        <f>SUM(Donetsk!L12:L197)</f>
        <v>669</v>
      </c>
      <c r="D30" s="685">
        <f>SUM(Donetsk!M12:M200)</f>
        <v>158</v>
      </c>
      <c r="E30" s="26">
        <f t="shared" si="3"/>
        <v>0</v>
      </c>
      <c r="F30" s="26">
        <f t="shared" si="5"/>
        <v>140</v>
      </c>
      <c r="G30" s="26">
        <f t="shared" si="4"/>
        <v>967</v>
      </c>
    </row>
    <row r="31" spans="1:16">
      <c r="A31" t="s">
        <v>31</v>
      </c>
      <c r="B31" s="125">
        <v>42118</v>
      </c>
      <c r="C31" s="685">
        <f>SUM(Donetsk!N12:N197)</f>
        <v>673</v>
      </c>
      <c r="D31" s="685">
        <f>SUM(Donetsk!O12:O200)</f>
        <v>154</v>
      </c>
      <c r="E31" s="26">
        <f t="shared" si="3"/>
        <v>-4</v>
      </c>
      <c r="F31" s="26">
        <f t="shared" si="5"/>
        <v>140</v>
      </c>
      <c r="G31" s="26">
        <f t="shared" si="4"/>
        <v>967</v>
      </c>
    </row>
    <row r="32" spans="1:16">
      <c r="A32" t="s">
        <v>31</v>
      </c>
      <c r="B32" s="125">
        <v>42145</v>
      </c>
      <c r="C32" s="685">
        <f>SUM(Donetsk!P12:P197)</f>
        <v>673</v>
      </c>
      <c r="D32" s="685">
        <f>SUM(Donetsk!Q12:Q200)</f>
        <v>156</v>
      </c>
      <c r="E32" s="26">
        <f t="shared" si="3"/>
        <v>-2</v>
      </c>
      <c r="F32" s="26">
        <f t="shared" si="5"/>
        <v>140</v>
      </c>
      <c r="G32" s="26">
        <f t="shared" si="4"/>
        <v>969</v>
      </c>
    </row>
    <row r="33" spans="1:7">
      <c r="A33" t="s">
        <v>31</v>
      </c>
      <c r="B33" s="683">
        <v>42165</v>
      </c>
      <c r="C33" s="685">
        <f>SUM(Donetsk!R12:R197)</f>
        <v>700</v>
      </c>
      <c r="D33" s="685">
        <f>SUM(Donetsk!S12:S200)</f>
        <v>128</v>
      </c>
      <c r="E33" s="26">
        <f t="shared" si="3"/>
        <v>-30</v>
      </c>
      <c r="F33" s="26">
        <f t="shared" si="5"/>
        <v>140</v>
      </c>
      <c r="G33" s="26">
        <f t="shared" si="4"/>
        <v>968</v>
      </c>
    </row>
    <row r="34" spans="1:7">
      <c r="A34" t="s">
        <v>31</v>
      </c>
      <c r="B34" s="125">
        <v>42210</v>
      </c>
      <c r="C34" s="685">
        <f>SUM(Donetsk!T12:T198)</f>
        <v>748</v>
      </c>
      <c r="D34" s="685">
        <f>SUM(Donetsk!U12:U200)</f>
        <v>158</v>
      </c>
      <c r="E34" s="26">
        <f t="shared" si="3"/>
        <v>0</v>
      </c>
      <c r="F34" s="26">
        <f t="shared" si="5"/>
        <v>50</v>
      </c>
      <c r="G34" s="26">
        <f>+F34+D34+C34+17</f>
        <v>973</v>
      </c>
    </row>
    <row r="35" spans="1:7">
      <c r="A35" t="s">
        <v>31</v>
      </c>
      <c r="B35" s="683">
        <v>42226</v>
      </c>
      <c r="C35" s="685">
        <f>SUM(Donetsk!V12:V198)</f>
        <v>759</v>
      </c>
      <c r="D35" s="685">
        <f>SUM(Donetsk!W12:W200)</f>
        <v>158</v>
      </c>
      <c r="E35" s="26">
        <f t="shared" si="3"/>
        <v>0</v>
      </c>
      <c r="F35" s="26">
        <f t="shared" si="5"/>
        <v>50</v>
      </c>
      <c r="G35" s="26">
        <f t="shared" si="4"/>
        <v>967</v>
      </c>
    </row>
    <row r="36" spans="1:7">
      <c r="A36" t="s">
        <v>31</v>
      </c>
      <c r="B36" s="125">
        <v>42238</v>
      </c>
      <c r="C36" s="685">
        <f>SUM(Donetsk!X12:X198)</f>
        <v>809</v>
      </c>
      <c r="D36" s="685">
        <f>SUM(Donetsk!Y12:Y200)</f>
        <v>158</v>
      </c>
      <c r="E36" s="26">
        <f t="shared" si="3"/>
        <v>0</v>
      </c>
      <c r="F36" s="26">
        <f t="shared" si="5"/>
        <v>0</v>
      </c>
      <c r="G36" s="26">
        <f t="shared" si="4"/>
        <v>967</v>
      </c>
    </row>
    <row r="37" spans="1:7">
      <c r="A37" t="s">
        <v>31</v>
      </c>
      <c r="B37" s="125">
        <v>42259</v>
      </c>
      <c r="C37" s="685">
        <f>SUM(Donetsk!Z12:Z198)</f>
        <v>813</v>
      </c>
      <c r="D37" s="685">
        <f>SUM(Donetsk!AA12:AA199)</f>
        <v>158</v>
      </c>
      <c r="E37" s="26">
        <f t="shared" si="3"/>
        <v>0</v>
      </c>
      <c r="F37" s="26">
        <f t="shared" si="5"/>
        <v>0</v>
      </c>
      <c r="G37" s="26">
        <f t="shared" si="4"/>
        <v>971</v>
      </c>
    </row>
    <row r="38" spans="1:7">
      <c r="A38" t="s">
        <v>31</v>
      </c>
      <c r="B38" s="683">
        <v>42267</v>
      </c>
      <c r="C38" s="685">
        <f>SUM(Donetsk!AB12:AB198)</f>
        <v>809</v>
      </c>
      <c r="D38" s="685">
        <f>SUM(Donetsk!AC12:AC199)</f>
        <v>158</v>
      </c>
      <c r="E38" s="26">
        <f t="shared" si="3"/>
        <v>0</v>
      </c>
      <c r="F38" s="26">
        <f t="shared" si="5"/>
        <v>0</v>
      </c>
      <c r="G38" s="26">
        <f t="shared" si="4"/>
        <v>967</v>
      </c>
    </row>
    <row r="39" spans="1:7">
      <c r="A39" t="s">
        <v>31</v>
      </c>
      <c r="B39" s="125">
        <v>42294</v>
      </c>
      <c r="C39" s="685">
        <f>SUM(Donetsk!AD12:AD198)</f>
        <v>812</v>
      </c>
      <c r="D39" s="685">
        <f>SUM(Donetsk!AE13:AE199)</f>
        <v>158</v>
      </c>
      <c r="E39" s="26">
        <f>+D39-158</f>
        <v>0</v>
      </c>
      <c r="F39" s="26">
        <f t="shared" si="5"/>
        <v>0</v>
      </c>
      <c r="G39" s="26">
        <f t="shared" si="4"/>
        <v>970</v>
      </c>
    </row>
    <row r="40" spans="1:7">
      <c r="A40" t="s">
        <v>31</v>
      </c>
      <c r="B40" s="125">
        <v>42314</v>
      </c>
      <c r="C40" s="685">
        <f>SUM(Donetsk!AF12:AF198)</f>
        <v>818</v>
      </c>
      <c r="D40" s="685">
        <f>SUM(Donetsk!AG13:AG199)</f>
        <v>151</v>
      </c>
      <c r="E40" s="26">
        <f t="shared" ref="E40:E44" si="6">+D40-158</f>
        <v>-7</v>
      </c>
      <c r="F40" s="26">
        <f t="shared" si="5"/>
        <v>0</v>
      </c>
      <c r="G40" s="26">
        <f t="shared" si="4"/>
        <v>969</v>
      </c>
    </row>
    <row r="41" spans="1:7">
      <c r="A41" t="s">
        <v>31</v>
      </c>
      <c r="B41" s="125">
        <v>42345</v>
      </c>
      <c r="C41" s="685">
        <f>SUM(Donetsk!AH12:AH198)</f>
        <v>808</v>
      </c>
      <c r="D41" s="685">
        <f>SUM(Donetsk!AI13:AI199)</f>
        <v>158</v>
      </c>
      <c r="E41" s="26">
        <f t="shared" si="6"/>
        <v>0</v>
      </c>
      <c r="F41" s="26">
        <f t="shared" si="5"/>
        <v>0</v>
      </c>
      <c r="G41" s="26">
        <f t="shared" si="4"/>
        <v>966</v>
      </c>
    </row>
    <row r="42" spans="1:7">
      <c r="A42" t="s">
        <v>31</v>
      </c>
      <c r="B42" s="125">
        <v>42418</v>
      </c>
      <c r="C42" s="685">
        <f>SUM(Donetsk!AK12:AK198)</f>
        <v>810</v>
      </c>
      <c r="D42" s="685">
        <f>SUM(Donetsk!AL13:AL199)</f>
        <v>158</v>
      </c>
      <c r="E42" s="26">
        <f t="shared" si="6"/>
        <v>0</v>
      </c>
      <c r="F42" s="26">
        <f t="shared" si="5"/>
        <v>0</v>
      </c>
      <c r="G42" s="26">
        <f t="shared" si="4"/>
        <v>968</v>
      </c>
    </row>
    <row r="43" spans="1:7">
      <c r="A43" t="s">
        <v>31</v>
      </c>
      <c r="B43" s="125">
        <v>42445</v>
      </c>
      <c r="C43" s="685">
        <f>SUM(Donetsk!AM12:AM198)</f>
        <v>820</v>
      </c>
      <c r="D43" s="685">
        <f>SUM(Donetsk!AN13:AN199)</f>
        <v>148</v>
      </c>
      <c r="E43" s="26">
        <f t="shared" si="6"/>
        <v>-10</v>
      </c>
      <c r="F43" s="26">
        <f t="shared" si="5"/>
        <v>0</v>
      </c>
      <c r="G43" s="26">
        <f t="shared" si="4"/>
        <v>968</v>
      </c>
    </row>
    <row r="44" spans="1:7">
      <c r="A44" t="s">
        <v>31</v>
      </c>
      <c r="B44" s="125">
        <v>42468</v>
      </c>
      <c r="C44" s="685">
        <f>SUM(Donetsk!AO12:AO198)</f>
        <v>808</v>
      </c>
      <c r="D44" s="685">
        <f>SUM(Donetsk!AP13:AP199)</f>
        <v>158</v>
      </c>
      <c r="E44" s="26">
        <f t="shared" si="6"/>
        <v>0</v>
      </c>
      <c r="F44" s="26">
        <f t="shared" si="5"/>
        <v>0</v>
      </c>
      <c r="G44" s="26">
        <f>+F44+D44+C44</f>
        <v>966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FA451"/>
  <sheetViews>
    <sheetView tabSelected="1" zoomScale="55" zoomScaleNormal="55" workbookViewId="0">
      <pane xSplit="10" ySplit="2" topLeftCell="K375" activePane="bottomRight" state="frozenSplit"/>
      <selection activeCell="C1" sqref="C1"/>
      <selection pane="topRight" activeCell="K1" sqref="K1"/>
      <selection pane="bottomLeft" activeCell="C3" sqref="C3"/>
      <selection pane="bottomRight" activeCell="T437" sqref="T437"/>
    </sheetView>
  </sheetViews>
  <sheetFormatPr baseColWidth="10" defaultRowHeight="15"/>
  <cols>
    <col min="1" max="1" width="4.85546875" customWidth="1"/>
    <col min="2" max="2" width="2.85546875" customWidth="1"/>
    <col min="3" max="3" width="22" style="16" bestFit="1" customWidth="1"/>
    <col min="4" max="4" width="5.7109375" customWidth="1"/>
    <col min="5" max="5" width="22.5703125" style="16" customWidth="1"/>
    <col min="6" max="6" width="24" style="37" bestFit="1" customWidth="1"/>
    <col min="7" max="7" width="9.28515625" hidden="1" customWidth="1"/>
    <col min="8" max="8" width="9.5703125" hidden="1" customWidth="1"/>
    <col min="9" max="9" width="12.140625" bestFit="1" customWidth="1"/>
    <col min="10" max="10" width="11.5703125" style="16" bestFit="1" customWidth="1"/>
    <col min="11" max="11" width="11.85546875" bestFit="1" customWidth="1"/>
    <col min="12" max="12" width="12.140625" bestFit="1" customWidth="1"/>
    <col min="13" max="13" width="11.85546875" bestFit="1" customWidth="1"/>
    <col min="14" max="15" width="12.140625" bestFit="1" customWidth="1"/>
    <col min="16" max="16" width="12.5703125" bestFit="1" customWidth="1"/>
    <col min="17" max="17" width="12.140625" bestFit="1" customWidth="1"/>
    <col min="18" max="18" width="11.5703125" style="16" bestFit="1" customWidth="1"/>
    <col min="19" max="19" width="11.85546875" style="11" bestFit="1" customWidth="1"/>
    <col min="20" max="20" width="12.5703125" style="11" bestFit="1" customWidth="1"/>
    <col min="21" max="21" width="12.140625" bestFit="1" customWidth="1"/>
    <col min="22" max="22" width="12.28515625" style="16" bestFit="1" customWidth="1"/>
    <col min="23" max="23" width="11.85546875" bestFit="1" customWidth="1"/>
    <col min="24" max="24" width="12.5703125" bestFit="1" customWidth="1"/>
    <col min="25" max="25" width="12.140625" bestFit="1" customWidth="1"/>
    <col min="26" max="26" width="12.5703125" bestFit="1" customWidth="1"/>
    <col min="27" max="27" width="12.140625" bestFit="1" customWidth="1"/>
    <col min="28" max="28" width="11.85546875" bestFit="1" customWidth="1"/>
    <col min="29" max="29" width="11.5703125" bestFit="1" customWidth="1"/>
    <col min="30" max="31" width="11.85546875" bestFit="1" customWidth="1"/>
    <col min="32" max="32" width="12.5703125" bestFit="1" customWidth="1"/>
    <col min="33" max="33" width="11.5703125" bestFit="1" customWidth="1"/>
    <col min="34" max="34" width="12.5703125" bestFit="1" customWidth="1"/>
    <col min="35" max="36" width="12.140625" bestFit="1" customWidth="1"/>
    <col min="37" max="37" width="11.5703125" bestFit="1" customWidth="1"/>
    <col min="38" max="38" width="12.5703125" bestFit="1" customWidth="1"/>
    <col min="39" max="39" width="8.28515625" customWidth="1"/>
    <col min="40" max="40" width="11.85546875" bestFit="1" customWidth="1"/>
    <col min="41" max="41" width="5.5703125" style="146" customWidth="1"/>
    <col min="42" max="42" width="8.5703125" customWidth="1"/>
    <col min="43" max="43" width="12.140625" bestFit="1" customWidth="1"/>
    <col min="44" max="44" width="8.140625" customWidth="1"/>
    <col min="45" max="45" width="11.140625" bestFit="1" customWidth="1"/>
    <col min="46" max="46" width="9.5703125" customWidth="1"/>
    <col min="47" max="47" width="11.5703125" bestFit="1" customWidth="1"/>
    <col min="48" max="48" width="8.140625" style="11" customWidth="1"/>
    <col min="49" max="49" width="10.7109375" style="11" bestFit="1" customWidth="1"/>
    <col min="50" max="50" width="7.7109375" style="11" customWidth="1"/>
    <col min="51" max="51" width="10.28515625" style="11" bestFit="1" customWidth="1"/>
    <col min="52" max="52" width="8.42578125" style="15" customWidth="1"/>
    <col min="53" max="53" width="11.140625" style="16" bestFit="1" customWidth="1"/>
    <col min="54" max="54" width="9.5703125" style="15" bestFit="1" customWidth="1"/>
    <col min="55" max="55" width="11.140625" style="11" bestFit="1" customWidth="1"/>
    <col min="56" max="56" width="9.140625" style="11" customWidth="1"/>
    <col min="57" max="57" width="10.7109375" style="11" bestFit="1" customWidth="1"/>
    <col min="58" max="58" width="9.140625" style="11" customWidth="1"/>
    <col min="59" max="59" width="10.7109375" style="11" bestFit="1" customWidth="1"/>
    <col min="60" max="60" width="9.140625" style="11" customWidth="1"/>
    <col min="61" max="61" width="9.5703125" style="11" bestFit="1" customWidth="1"/>
    <col min="62" max="62" width="9.140625" style="11" customWidth="1"/>
    <col min="63" max="63" width="9.140625" style="16" customWidth="1"/>
    <col min="64" max="67" width="9.140625" style="11" customWidth="1"/>
    <col min="68" max="68" width="5.5703125" style="146" customWidth="1"/>
    <col min="69" max="71" width="11.5703125" style="23" customWidth="1"/>
    <col min="72" max="72" width="11.5703125" style="161" customWidth="1"/>
    <col min="73" max="80" width="11.5703125" style="23" customWidth="1"/>
    <col min="81" max="81" width="32.140625" customWidth="1"/>
    <col min="82" max="82" width="124.140625" customWidth="1"/>
    <col min="83" max="83" width="5.85546875" customWidth="1"/>
    <col min="84" max="84" width="8.140625" customWidth="1"/>
    <col min="85" max="85" width="7.140625" customWidth="1"/>
    <col min="86" max="87" width="11.42578125" customWidth="1"/>
    <col min="88" max="88" width="9.42578125" customWidth="1"/>
    <col min="89" max="89" width="25.85546875" customWidth="1"/>
  </cols>
  <sheetData>
    <row r="1" spans="1:89">
      <c r="A1" t="s">
        <v>1021</v>
      </c>
      <c r="B1" s="201" t="s">
        <v>1037</v>
      </c>
      <c r="C1" s="202" t="s">
        <v>1038</v>
      </c>
      <c r="D1" s="201" t="s">
        <v>1041</v>
      </c>
      <c r="E1" s="202"/>
      <c r="F1" s="199" t="s">
        <v>1128</v>
      </c>
      <c r="G1" s="1136">
        <v>42058</v>
      </c>
      <c r="H1" s="1135"/>
      <c r="I1" s="1134">
        <v>42088</v>
      </c>
      <c r="J1" s="1135"/>
      <c r="K1" s="1134">
        <v>42104</v>
      </c>
      <c r="L1" s="1135"/>
      <c r="M1" s="1134" t="s">
        <v>100</v>
      </c>
      <c r="N1" s="1135"/>
      <c r="O1" s="1134" t="s">
        <v>1219</v>
      </c>
      <c r="P1" s="1136"/>
      <c r="Q1" s="1134" t="s">
        <v>2111</v>
      </c>
      <c r="R1" s="1135"/>
      <c r="S1" s="1134">
        <v>42181</v>
      </c>
      <c r="T1" s="1135"/>
      <c r="U1" s="1134" t="s">
        <v>1820</v>
      </c>
      <c r="V1" s="1135"/>
      <c r="W1" s="1134" t="s">
        <v>1819</v>
      </c>
      <c r="X1" s="1135"/>
      <c r="Y1" s="1134" t="s">
        <v>2005</v>
      </c>
      <c r="Z1" s="1135"/>
      <c r="AA1" s="1134" t="s">
        <v>1126</v>
      </c>
      <c r="AB1" s="1135"/>
      <c r="AC1" s="1134" t="s">
        <v>1822</v>
      </c>
      <c r="AD1" s="1135"/>
      <c r="AE1" s="1134" t="s">
        <v>1930</v>
      </c>
      <c r="AF1" s="1135"/>
      <c r="AG1" s="1134">
        <v>42281</v>
      </c>
      <c r="AH1" s="1135"/>
      <c r="AI1" s="1134">
        <v>42294</v>
      </c>
      <c r="AJ1" s="1135"/>
      <c r="AK1" s="1134" t="s">
        <v>1151</v>
      </c>
      <c r="AL1" s="1135"/>
      <c r="AM1" s="1134">
        <v>42348</v>
      </c>
      <c r="AN1" s="1135"/>
      <c r="AO1" s="132"/>
      <c r="AP1" s="1134" t="s">
        <v>971</v>
      </c>
      <c r="AQ1" s="1135"/>
      <c r="AR1" s="1134">
        <v>42438</v>
      </c>
      <c r="AS1" s="1135"/>
      <c r="AT1" s="1134" t="s">
        <v>1162</v>
      </c>
      <c r="AU1" s="1135"/>
      <c r="AV1" s="1134">
        <v>42500</v>
      </c>
      <c r="AW1" s="1135"/>
      <c r="AX1" s="1134">
        <v>42525</v>
      </c>
      <c r="AY1" s="1136"/>
      <c r="AZ1" s="1134">
        <v>42565</v>
      </c>
      <c r="BA1" s="1135"/>
      <c r="BB1" s="1139" t="s">
        <v>1184</v>
      </c>
      <c r="BC1" s="1140"/>
      <c r="BD1" s="1139">
        <v>42601</v>
      </c>
      <c r="BE1" s="1140"/>
      <c r="BF1" s="1141" t="s">
        <v>1807</v>
      </c>
      <c r="BG1" s="1140"/>
      <c r="BH1" s="1139">
        <v>42614</v>
      </c>
      <c r="BI1" s="1140"/>
      <c r="BJ1" s="1139">
        <v>42620</v>
      </c>
      <c r="BK1" s="1140"/>
      <c r="BL1" s="1139">
        <v>42626</v>
      </c>
      <c r="BM1" s="1140"/>
      <c r="BN1" s="1139">
        <v>42645</v>
      </c>
      <c r="BO1" s="1140"/>
      <c r="BP1" s="132"/>
      <c r="BQ1" s="1137">
        <v>42799</v>
      </c>
      <c r="BR1" s="1138"/>
      <c r="BS1" s="1137">
        <v>42830</v>
      </c>
      <c r="BT1" s="1138"/>
      <c r="BU1" s="1137">
        <v>42858</v>
      </c>
      <c r="BV1" s="1138"/>
      <c r="BW1" s="1137">
        <v>42894</v>
      </c>
      <c r="BX1" s="1138"/>
      <c r="BY1" s="1137">
        <v>42917</v>
      </c>
      <c r="BZ1" s="1138"/>
      <c r="CA1" s="1137">
        <v>42948</v>
      </c>
      <c r="CB1" s="1138"/>
    </row>
    <row r="2" spans="1:89">
      <c r="B2" s="201"/>
      <c r="C2" s="202"/>
      <c r="D2" s="201"/>
      <c r="E2" s="202" t="s">
        <v>1086</v>
      </c>
      <c r="F2" s="199"/>
      <c r="G2" s="214"/>
      <c r="H2" s="210"/>
      <c r="I2" s="209"/>
      <c r="J2" s="1042"/>
      <c r="K2" s="214" t="s">
        <v>1213</v>
      </c>
      <c r="L2" s="210" t="s">
        <v>1214</v>
      </c>
      <c r="M2" s="214" t="s">
        <v>1213</v>
      </c>
      <c r="N2" s="210" t="s">
        <v>1214</v>
      </c>
      <c r="O2" s="1039" t="s">
        <v>1213</v>
      </c>
      <c r="P2" s="1038" t="s">
        <v>1214</v>
      </c>
      <c r="Q2" s="1039" t="s">
        <v>1213</v>
      </c>
      <c r="R2" s="1038" t="s">
        <v>1214</v>
      </c>
      <c r="S2" s="1039" t="s">
        <v>1213</v>
      </c>
      <c r="T2" s="1038" t="s">
        <v>1214</v>
      </c>
      <c r="U2" s="1039" t="s">
        <v>1213</v>
      </c>
      <c r="V2" s="1038" t="s">
        <v>1214</v>
      </c>
      <c r="W2" s="1039" t="s">
        <v>1213</v>
      </c>
      <c r="X2" s="1038" t="s">
        <v>1214</v>
      </c>
      <c r="Y2" s="214" t="s">
        <v>1213</v>
      </c>
      <c r="Z2" s="210" t="s">
        <v>1214</v>
      </c>
      <c r="AA2" s="1041" t="s">
        <v>1213</v>
      </c>
      <c r="AB2" s="1042" t="s">
        <v>1214</v>
      </c>
      <c r="AC2" s="1041" t="s">
        <v>1213</v>
      </c>
      <c r="AD2" s="1042" t="s">
        <v>1214</v>
      </c>
      <c r="AE2" s="214" t="s">
        <v>1213</v>
      </c>
      <c r="AF2" s="210" t="s">
        <v>1214</v>
      </c>
      <c r="AG2" s="1047" t="s">
        <v>1213</v>
      </c>
      <c r="AH2" s="1046" t="s">
        <v>1214</v>
      </c>
      <c r="AI2" s="209"/>
      <c r="AJ2" s="210"/>
      <c r="AK2" s="209"/>
      <c r="AL2" s="210"/>
      <c r="AM2" s="209"/>
      <c r="AN2" s="210"/>
      <c r="AO2" s="132"/>
      <c r="AP2" s="209"/>
      <c r="AQ2" s="210"/>
      <c r="AR2" s="209"/>
      <c r="AS2" s="210"/>
      <c r="AT2" s="214" t="s">
        <v>1213</v>
      </c>
      <c r="AU2" s="210" t="s">
        <v>1214</v>
      </c>
      <c r="AV2" s="214"/>
      <c r="AW2" s="210"/>
      <c r="AX2" s="209"/>
      <c r="AY2" s="214"/>
      <c r="AZ2" s="209"/>
      <c r="BA2" s="210"/>
      <c r="BB2" s="214" t="s">
        <v>1213</v>
      </c>
      <c r="BC2" s="210" t="s">
        <v>1793</v>
      </c>
      <c r="BD2" s="1031" t="s">
        <v>1213</v>
      </c>
      <c r="BE2" s="1030" t="s">
        <v>1793</v>
      </c>
      <c r="BF2" s="1031" t="s">
        <v>1213</v>
      </c>
      <c r="BG2" s="1030" t="s">
        <v>1793</v>
      </c>
      <c r="BH2" s="1031" t="s">
        <v>1213</v>
      </c>
      <c r="BI2" s="1030" t="s">
        <v>1793</v>
      </c>
      <c r="BJ2" s="1031" t="s">
        <v>1213</v>
      </c>
      <c r="BK2" s="1030" t="s">
        <v>1793</v>
      </c>
      <c r="BL2" s="1031" t="s">
        <v>1213</v>
      </c>
      <c r="BM2" s="1030" t="s">
        <v>1793</v>
      </c>
      <c r="BN2" s="1031" t="s">
        <v>1213</v>
      </c>
      <c r="BO2" s="1030" t="s">
        <v>1793</v>
      </c>
      <c r="BP2" s="132"/>
      <c r="BQ2" s="215"/>
      <c r="BR2" s="208"/>
      <c r="BS2" s="215"/>
      <c r="BT2" s="208"/>
      <c r="BU2" s="215"/>
      <c r="BV2" s="208"/>
      <c r="BW2" s="215"/>
      <c r="BX2" s="208"/>
      <c r="BY2" s="215"/>
      <c r="BZ2" s="208"/>
      <c r="CA2" s="215"/>
      <c r="CB2" s="215"/>
    </row>
    <row r="3" spans="1:89" ht="16.5">
      <c r="A3" t="s">
        <v>2132</v>
      </c>
      <c r="B3" t="s">
        <v>4</v>
      </c>
      <c r="C3" s="16" t="s">
        <v>1039</v>
      </c>
      <c r="D3" t="s">
        <v>1040</v>
      </c>
      <c r="E3" s="127" t="s">
        <v>1056</v>
      </c>
      <c r="F3" s="200" t="s">
        <v>1825</v>
      </c>
      <c r="G3" s="9"/>
      <c r="H3" s="2"/>
      <c r="I3" s="3">
        <v>65</v>
      </c>
      <c r="J3" s="4">
        <v>0</v>
      </c>
      <c r="K3" s="30">
        <v>74</v>
      </c>
      <c r="L3" s="30">
        <v>0</v>
      </c>
      <c r="M3" s="3">
        <v>76</v>
      </c>
      <c r="N3" s="4">
        <v>0</v>
      </c>
      <c r="O3" s="166">
        <f t="shared" ref="O3" si="0">+M3</f>
        <v>76</v>
      </c>
      <c r="P3" s="168" t="s">
        <v>1823</v>
      </c>
      <c r="Q3" s="166">
        <f t="shared" ref="Q3" si="1">+O3</f>
        <v>76</v>
      </c>
      <c r="R3" s="168" t="s">
        <v>1823</v>
      </c>
      <c r="S3" s="166">
        <f>+Q3</f>
        <v>76</v>
      </c>
      <c r="T3" s="166" t="s">
        <v>1823</v>
      </c>
      <c r="U3" s="3">
        <v>59</v>
      </c>
      <c r="V3" s="4">
        <v>0</v>
      </c>
      <c r="W3" s="3">
        <v>62</v>
      </c>
      <c r="X3" s="4">
        <v>0</v>
      </c>
      <c r="Y3" s="3">
        <v>59</v>
      </c>
      <c r="Z3" s="4">
        <v>0</v>
      </c>
      <c r="AA3" s="166">
        <f t="shared" ref="AA3:AA9" si="2">+AC3</f>
        <v>50</v>
      </c>
      <c r="AB3" s="168" t="s">
        <v>1823</v>
      </c>
      <c r="AC3" s="3">
        <v>50</v>
      </c>
      <c r="AD3" s="5">
        <v>0</v>
      </c>
      <c r="AE3" s="3">
        <v>55</v>
      </c>
      <c r="AF3" s="5">
        <v>0</v>
      </c>
      <c r="AG3" s="166">
        <f>+AE3</f>
        <v>55</v>
      </c>
      <c r="AH3" s="168" t="s">
        <v>1823</v>
      </c>
      <c r="AI3" s="166">
        <f>+AG3</f>
        <v>55</v>
      </c>
      <c r="AJ3" s="168" t="s">
        <v>1823</v>
      </c>
      <c r="AK3" s="166">
        <f t="shared" ref="AK3:AK6" si="3">+AM3</f>
        <v>38</v>
      </c>
      <c r="AL3" s="168" t="s">
        <v>1823</v>
      </c>
      <c r="AM3" s="24">
        <v>38</v>
      </c>
      <c r="AN3" s="5">
        <v>0</v>
      </c>
      <c r="AO3" s="133"/>
      <c r="AP3" s="166">
        <f>+AR3</f>
        <v>29</v>
      </c>
      <c r="AQ3" s="168" t="s">
        <v>1823</v>
      </c>
      <c r="AR3" s="166">
        <f>+AT3</f>
        <v>29</v>
      </c>
      <c r="AS3" s="168" t="s">
        <v>1823</v>
      </c>
      <c r="AT3" s="39">
        <v>29</v>
      </c>
      <c r="AU3" s="40">
        <v>0</v>
      </c>
      <c r="AV3" s="166">
        <f t="shared" ref="AV3" si="4">+AT3</f>
        <v>29</v>
      </c>
      <c r="AW3" s="168" t="s">
        <v>1823</v>
      </c>
      <c r="AX3" s="166">
        <f t="shared" ref="AX3" si="5">+AV3</f>
        <v>29</v>
      </c>
      <c r="AY3" s="168" t="s">
        <v>1823</v>
      </c>
      <c r="AZ3" s="166">
        <f t="shared" ref="AZ3" si="6">+AX3</f>
        <v>29</v>
      </c>
      <c r="BA3" s="168" t="s">
        <v>1823</v>
      </c>
      <c r="BB3" s="39">
        <v>7</v>
      </c>
      <c r="BC3" s="40">
        <v>0</v>
      </c>
      <c r="BD3" s="58">
        <f>+BF3</f>
        <v>3</v>
      </c>
      <c r="BE3" s="170" t="s">
        <v>89</v>
      </c>
      <c r="BF3" s="39">
        <v>3</v>
      </c>
      <c r="BG3" s="40">
        <v>0</v>
      </c>
      <c r="BH3" s="166">
        <f t="shared" ref="BH3" si="7">+BF3</f>
        <v>3</v>
      </c>
      <c r="BI3" s="168" t="s">
        <v>1823</v>
      </c>
      <c r="BJ3" s="166">
        <f t="shared" ref="BJ3" si="8">+BH3</f>
        <v>3</v>
      </c>
      <c r="BK3" s="168" t="s">
        <v>1823</v>
      </c>
      <c r="BL3" s="166">
        <f t="shared" ref="BL3" si="9">+BJ3</f>
        <v>3</v>
      </c>
      <c r="BM3" s="168" t="s">
        <v>1823</v>
      </c>
      <c r="BN3" s="166">
        <f t="shared" ref="BN3" si="10">+BL3</f>
        <v>3</v>
      </c>
      <c r="BO3" s="168" t="s">
        <v>1823</v>
      </c>
      <c r="BP3" s="133"/>
      <c r="BQ3" s="147"/>
      <c r="BR3" s="148"/>
      <c r="BS3" s="147"/>
      <c r="BT3" s="148"/>
      <c r="BU3" s="147"/>
      <c r="BV3" s="148"/>
      <c r="BW3" s="147"/>
      <c r="BX3" s="148"/>
      <c r="BY3" s="147"/>
      <c r="BZ3" s="148"/>
      <c r="CA3" s="147"/>
      <c r="CB3" s="147"/>
      <c r="CC3" s="38" t="s">
        <v>260</v>
      </c>
      <c r="CD3" t="s">
        <v>951</v>
      </c>
      <c r="CK3" s="8" t="s">
        <v>4</v>
      </c>
    </row>
    <row r="4" spans="1:89" ht="16.5">
      <c r="A4" t="s">
        <v>2132</v>
      </c>
      <c r="B4" t="s">
        <v>4</v>
      </c>
      <c r="C4" s="16" t="s">
        <v>1039</v>
      </c>
      <c r="D4" t="s">
        <v>1040</v>
      </c>
      <c r="E4" s="127" t="s">
        <v>1056</v>
      </c>
      <c r="F4" s="200" t="s">
        <v>1826</v>
      </c>
      <c r="G4" s="9"/>
      <c r="H4" s="2"/>
      <c r="I4" s="3">
        <v>0</v>
      </c>
      <c r="J4" s="4">
        <v>0</v>
      </c>
      <c r="K4" s="30">
        <v>0</v>
      </c>
      <c r="L4" s="30"/>
      <c r="M4" s="3">
        <v>0</v>
      </c>
      <c r="N4" s="4">
        <v>0</v>
      </c>
      <c r="O4" s="166">
        <f>+M4</f>
        <v>0</v>
      </c>
      <c r="P4" s="168" t="s">
        <v>1823</v>
      </c>
      <c r="Q4" s="166">
        <f>+O4</f>
        <v>0</v>
      </c>
      <c r="R4" s="166" t="s">
        <v>1823</v>
      </c>
      <c r="S4" s="3">
        <v>0</v>
      </c>
      <c r="T4" s="4">
        <v>0</v>
      </c>
      <c r="U4" s="3">
        <v>0</v>
      </c>
      <c r="V4" s="4">
        <v>0</v>
      </c>
      <c r="W4" s="3">
        <v>0</v>
      </c>
      <c r="X4" s="4">
        <v>0</v>
      </c>
      <c r="Y4" s="3">
        <v>0</v>
      </c>
      <c r="Z4" s="4">
        <v>0</v>
      </c>
      <c r="AA4" s="166">
        <f t="shared" si="2"/>
        <v>0</v>
      </c>
      <c r="AB4" s="168" t="s">
        <v>1823</v>
      </c>
      <c r="AC4" s="3">
        <v>0</v>
      </c>
      <c r="AD4" s="5">
        <v>0</v>
      </c>
      <c r="AE4" s="3">
        <v>0</v>
      </c>
      <c r="AF4" s="5">
        <v>0</v>
      </c>
      <c r="AG4" s="166">
        <f t="shared" ref="AG4:AG9" si="11">+AE4</f>
        <v>0</v>
      </c>
      <c r="AH4" s="168" t="s">
        <v>1823</v>
      </c>
      <c r="AI4" s="166">
        <f t="shared" ref="AI4:AI9" si="12">+AG4</f>
        <v>0</v>
      </c>
      <c r="AJ4" s="168" t="s">
        <v>1823</v>
      </c>
      <c r="AK4" s="166">
        <f t="shared" si="3"/>
        <v>122</v>
      </c>
      <c r="AL4" s="168" t="s">
        <v>1823</v>
      </c>
      <c r="AM4" s="39">
        <f>15+10+20+30+25+5+17</f>
        <v>122</v>
      </c>
      <c r="AN4" s="5">
        <v>0</v>
      </c>
      <c r="AO4" s="133"/>
      <c r="AP4" s="166">
        <f>+AR4</f>
        <v>91</v>
      </c>
      <c r="AQ4" s="168" t="s">
        <v>1823</v>
      </c>
      <c r="AR4" s="166">
        <f>+AT4</f>
        <v>91</v>
      </c>
      <c r="AS4" s="168" t="s">
        <v>1823</v>
      </c>
      <c r="AT4" s="39">
        <f>16+9+22+20+15+9</f>
        <v>91</v>
      </c>
      <c r="AU4" s="40">
        <v>0</v>
      </c>
      <c r="AV4" s="166">
        <f t="shared" ref="AV4:AV9" si="13">+AT4</f>
        <v>91</v>
      </c>
      <c r="AW4" s="168" t="s">
        <v>1823</v>
      </c>
      <c r="AX4" s="166">
        <f t="shared" ref="AX4:AX9" si="14">+AV4</f>
        <v>91</v>
      </c>
      <c r="AY4" s="168" t="s">
        <v>1823</v>
      </c>
      <c r="AZ4" s="39">
        <v>0</v>
      </c>
      <c r="BA4" s="40">
        <v>0</v>
      </c>
      <c r="BB4" s="39">
        <v>0</v>
      </c>
      <c r="BC4" s="40">
        <v>0</v>
      </c>
      <c r="BD4" s="58">
        <f>+BF4</f>
        <v>0</v>
      </c>
      <c r="BE4" s="170" t="s">
        <v>89</v>
      </c>
      <c r="BF4" s="39">
        <v>0</v>
      </c>
      <c r="BG4" s="40">
        <v>0</v>
      </c>
      <c r="BH4" s="166">
        <f t="shared" ref="BH4:BH49" si="15">+BF4</f>
        <v>0</v>
      </c>
      <c r="BI4" s="168" t="s">
        <v>1823</v>
      </c>
      <c r="BJ4" s="166">
        <f t="shared" ref="BJ4:BJ49" si="16">+BH4</f>
        <v>0</v>
      </c>
      <c r="BK4" s="168" t="s">
        <v>1823</v>
      </c>
      <c r="BL4" s="166">
        <f t="shared" ref="BL4:BL49" si="17">+BJ4</f>
        <v>0</v>
      </c>
      <c r="BM4" s="168" t="s">
        <v>1823</v>
      </c>
      <c r="BN4" s="166">
        <f t="shared" ref="BN4:BN49" si="18">+BL4</f>
        <v>0</v>
      </c>
      <c r="BO4" s="168" t="s">
        <v>1823</v>
      </c>
      <c r="BP4" s="133"/>
      <c r="BQ4" s="147"/>
      <c r="BR4" s="148"/>
      <c r="BS4" s="147"/>
      <c r="BT4" s="148"/>
      <c r="BU4" s="147"/>
      <c r="BV4" s="148"/>
      <c r="BW4" s="147"/>
      <c r="BX4" s="148"/>
      <c r="BY4" s="147"/>
      <c r="BZ4" s="148"/>
      <c r="CA4" s="147"/>
      <c r="CB4" s="147"/>
      <c r="CC4" s="38" t="s">
        <v>271</v>
      </c>
      <c r="CD4" t="s">
        <v>951</v>
      </c>
      <c r="CK4" s="8"/>
    </row>
    <row r="5" spans="1:89" ht="16.5">
      <c r="A5" t="s">
        <v>2132</v>
      </c>
      <c r="B5" t="s">
        <v>4</v>
      </c>
      <c r="C5" s="16" t="s">
        <v>1039</v>
      </c>
      <c r="D5" t="s">
        <v>1040</v>
      </c>
      <c r="E5" s="127" t="s">
        <v>1056</v>
      </c>
      <c r="F5" s="200" t="s">
        <v>1824</v>
      </c>
      <c r="G5" s="9"/>
      <c r="H5" s="2"/>
      <c r="I5" s="3">
        <v>4</v>
      </c>
      <c r="J5" s="4">
        <v>0</v>
      </c>
      <c r="K5" s="1044">
        <v>5</v>
      </c>
      <c r="L5" s="206" t="s">
        <v>1273</v>
      </c>
      <c r="M5" s="3">
        <v>9</v>
      </c>
      <c r="N5" s="4">
        <v>0</v>
      </c>
      <c r="O5" s="166">
        <f>+Q5</f>
        <v>2</v>
      </c>
      <c r="P5" s="168" t="s">
        <v>1823</v>
      </c>
      <c r="Q5" s="3">
        <v>2</v>
      </c>
      <c r="R5" s="4">
        <v>0</v>
      </c>
      <c r="S5" s="166">
        <f>+Q5</f>
        <v>2</v>
      </c>
      <c r="T5" s="166" t="s">
        <v>1823</v>
      </c>
      <c r="U5" s="3">
        <v>7</v>
      </c>
      <c r="V5" s="4">
        <v>1</v>
      </c>
      <c r="W5" s="3">
        <v>4</v>
      </c>
      <c r="X5" s="4">
        <v>0</v>
      </c>
      <c r="Y5" s="3">
        <v>2</v>
      </c>
      <c r="Z5" s="4">
        <v>0</v>
      </c>
      <c r="AA5" s="166">
        <f t="shared" si="2"/>
        <v>14</v>
      </c>
      <c r="AB5" s="168" t="s">
        <v>1823</v>
      </c>
      <c r="AC5" s="3">
        <v>14</v>
      </c>
      <c r="AD5" s="5">
        <v>0</v>
      </c>
      <c r="AE5" s="3">
        <v>1</v>
      </c>
      <c r="AF5" s="5">
        <v>0</v>
      </c>
      <c r="AG5" s="166">
        <f t="shared" si="11"/>
        <v>1</v>
      </c>
      <c r="AH5" s="168" t="s">
        <v>1823</v>
      </c>
      <c r="AI5" s="166">
        <f t="shared" si="12"/>
        <v>1</v>
      </c>
      <c r="AJ5" s="168" t="s">
        <v>1823</v>
      </c>
      <c r="AK5" s="166">
        <f t="shared" si="3"/>
        <v>66</v>
      </c>
      <c r="AL5" s="168" t="s">
        <v>1823</v>
      </c>
      <c r="AM5" s="24">
        <f>10+15+13+16+12</f>
        <v>66</v>
      </c>
      <c r="AN5" s="5">
        <v>0</v>
      </c>
      <c r="AO5" s="133"/>
      <c r="AP5" s="166">
        <f>+AR5</f>
        <v>47</v>
      </c>
      <c r="AQ5" s="168" t="s">
        <v>1823</v>
      </c>
      <c r="AR5" s="166">
        <f>+AT5</f>
        <v>47</v>
      </c>
      <c r="AS5" s="168" t="s">
        <v>1823</v>
      </c>
      <c r="AT5" s="39">
        <v>47</v>
      </c>
      <c r="AU5" s="40">
        <v>0</v>
      </c>
      <c r="AV5" s="166">
        <f t="shared" si="13"/>
        <v>47</v>
      </c>
      <c r="AW5" s="168" t="s">
        <v>1823</v>
      </c>
      <c r="AX5" s="166">
        <f t="shared" si="14"/>
        <v>47</v>
      </c>
      <c r="AY5" s="168" t="s">
        <v>1823</v>
      </c>
      <c r="AZ5" s="166">
        <f t="shared" ref="AZ5" si="19">+AX5</f>
        <v>47</v>
      </c>
      <c r="BA5" s="168" t="s">
        <v>1823</v>
      </c>
      <c r="BB5" s="39">
        <v>2</v>
      </c>
      <c r="BC5" s="40">
        <v>0</v>
      </c>
      <c r="BD5" s="58">
        <f>+BF5</f>
        <v>7</v>
      </c>
      <c r="BE5" s="170" t="s">
        <v>89</v>
      </c>
      <c r="BF5" s="39">
        <v>7</v>
      </c>
      <c r="BG5" s="40">
        <v>0</v>
      </c>
      <c r="BH5" s="166">
        <f t="shared" si="15"/>
        <v>7</v>
      </c>
      <c r="BI5" s="168" t="s">
        <v>1823</v>
      </c>
      <c r="BJ5" s="166">
        <f t="shared" si="16"/>
        <v>7</v>
      </c>
      <c r="BK5" s="168" t="s">
        <v>1823</v>
      </c>
      <c r="BL5" s="166">
        <f t="shared" si="17"/>
        <v>7</v>
      </c>
      <c r="BM5" s="168" t="s">
        <v>1823</v>
      </c>
      <c r="BN5" s="166">
        <f t="shared" si="18"/>
        <v>7</v>
      </c>
      <c r="BO5" s="168" t="s">
        <v>1823</v>
      </c>
      <c r="BP5" s="133"/>
      <c r="BQ5" s="147"/>
      <c r="BR5" s="148"/>
      <c r="BS5" s="147"/>
      <c r="BT5" s="148"/>
      <c r="BU5" s="147"/>
      <c r="BV5" s="148"/>
      <c r="BW5" s="147"/>
      <c r="BX5" s="148"/>
      <c r="BY5" s="147"/>
      <c r="BZ5" s="148"/>
      <c r="CA5" s="147"/>
      <c r="CB5" s="147"/>
      <c r="CD5" t="s">
        <v>951</v>
      </c>
    </row>
    <row r="6" spans="1:89" ht="16.5">
      <c r="A6" t="s">
        <v>2132</v>
      </c>
      <c r="B6" t="s">
        <v>4</v>
      </c>
      <c r="C6" s="16" t="s">
        <v>1039</v>
      </c>
      <c r="D6" t="s">
        <v>1040</v>
      </c>
      <c r="E6" s="127" t="s">
        <v>1056</v>
      </c>
      <c r="F6" s="200" t="s">
        <v>1827</v>
      </c>
      <c r="G6" s="9"/>
      <c r="H6" s="2"/>
      <c r="I6" s="3">
        <v>0</v>
      </c>
      <c r="J6" s="4">
        <v>0</v>
      </c>
      <c r="K6" s="10">
        <v>2</v>
      </c>
      <c r="L6" s="30">
        <v>0</v>
      </c>
      <c r="M6" s="3">
        <v>4</v>
      </c>
      <c r="N6" s="4">
        <v>0</v>
      </c>
      <c r="O6" s="166">
        <f>+M6</f>
        <v>4</v>
      </c>
      <c r="P6" s="168" t="s">
        <v>1823</v>
      </c>
      <c r="Q6" s="166">
        <f t="shared" ref="Q6:Q7" si="20">+O6</f>
        <v>4</v>
      </c>
      <c r="R6" s="168" t="s">
        <v>1823</v>
      </c>
      <c r="S6" s="166">
        <f>+Q6</f>
        <v>4</v>
      </c>
      <c r="T6" s="166" t="s">
        <v>1823</v>
      </c>
      <c r="U6" s="3">
        <v>1</v>
      </c>
      <c r="V6" s="4">
        <v>0</v>
      </c>
      <c r="W6" s="3">
        <v>1</v>
      </c>
      <c r="X6" s="4">
        <v>0</v>
      </c>
      <c r="Y6" s="3">
        <v>1</v>
      </c>
      <c r="Z6" s="4">
        <v>0</v>
      </c>
      <c r="AA6" s="166">
        <f t="shared" si="2"/>
        <v>0</v>
      </c>
      <c r="AB6" s="168" t="s">
        <v>1823</v>
      </c>
      <c r="AC6" s="3">
        <v>0</v>
      </c>
      <c r="AD6" s="5">
        <v>0</v>
      </c>
      <c r="AE6" s="3">
        <v>0</v>
      </c>
      <c r="AF6" s="5">
        <v>0</v>
      </c>
      <c r="AG6" s="166">
        <f t="shared" si="11"/>
        <v>0</v>
      </c>
      <c r="AH6" s="168" t="s">
        <v>1823</v>
      </c>
      <c r="AI6" s="166">
        <f t="shared" si="12"/>
        <v>0</v>
      </c>
      <c r="AJ6" s="168" t="s">
        <v>1823</v>
      </c>
      <c r="AK6" s="166">
        <f t="shared" si="3"/>
        <v>0</v>
      </c>
      <c r="AL6" s="168" t="s">
        <v>1823</v>
      </c>
      <c r="AM6" s="24">
        <v>0</v>
      </c>
      <c r="AN6" s="5">
        <v>0</v>
      </c>
      <c r="AO6" s="133"/>
      <c r="AP6" s="166">
        <v>0</v>
      </c>
      <c r="AQ6" s="168" t="s">
        <v>1823</v>
      </c>
      <c r="AR6" s="166">
        <v>0</v>
      </c>
      <c r="AS6" s="168" t="s">
        <v>1823</v>
      </c>
      <c r="AT6" s="39">
        <v>0</v>
      </c>
      <c r="AU6" s="40">
        <v>0</v>
      </c>
      <c r="AV6" s="166">
        <f t="shared" si="13"/>
        <v>0</v>
      </c>
      <c r="AW6" s="168" t="s">
        <v>1823</v>
      </c>
      <c r="AX6" s="166">
        <f t="shared" si="14"/>
        <v>0</v>
      </c>
      <c r="AY6" s="168" t="s">
        <v>1823</v>
      </c>
      <c r="AZ6" s="39">
        <v>0</v>
      </c>
      <c r="BA6" s="40">
        <v>0</v>
      </c>
      <c r="BB6" s="39">
        <v>0</v>
      </c>
      <c r="BC6" s="40">
        <v>0</v>
      </c>
      <c r="BD6" s="58">
        <f>+BF6</f>
        <v>0</v>
      </c>
      <c r="BE6" s="170" t="s">
        <v>89</v>
      </c>
      <c r="BF6" s="39">
        <v>0</v>
      </c>
      <c r="BG6" s="40">
        <v>0</v>
      </c>
      <c r="BH6" s="166">
        <f t="shared" si="15"/>
        <v>0</v>
      </c>
      <c r="BI6" s="168" t="s">
        <v>1823</v>
      </c>
      <c r="BJ6" s="166">
        <f t="shared" si="16"/>
        <v>0</v>
      </c>
      <c r="BK6" s="168" t="s">
        <v>1823</v>
      </c>
      <c r="BL6" s="166">
        <f t="shared" si="17"/>
        <v>0</v>
      </c>
      <c r="BM6" s="168" t="s">
        <v>1823</v>
      </c>
      <c r="BN6" s="166">
        <f t="shared" si="18"/>
        <v>0</v>
      </c>
      <c r="BO6" s="168" t="s">
        <v>1823</v>
      </c>
      <c r="BP6" s="133"/>
      <c r="BQ6" s="147"/>
      <c r="BR6" s="148"/>
      <c r="BS6" s="147"/>
      <c r="BT6" s="148"/>
      <c r="BU6" s="147"/>
      <c r="BV6" s="148"/>
      <c r="BW6" s="147"/>
      <c r="BX6" s="148"/>
      <c r="BY6" s="147"/>
      <c r="BZ6" s="148"/>
      <c r="CA6" s="147"/>
      <c r="CB6" s="147"/>
      <c r="CC6" s="38" t="s">
        <v>260</v>
      </c>
      <c r="CD6" t="s">
        <v>951</v>
      </c>
    </row>
    <row r="7" spans="1:89" ht="16.5">
      <c r="A7" t="s">
        <v>2132</v>
      </c>
      <c r="B7" t="s">
        <v>4</v>
      </c>
      <c r="C7" s="16" t="s">
        <v>1039</v>
      </c>
      <c r="D7" t="s">
        <v>1040</v>
      </c>
      <c r="E7" s="127" t="s">
        <v>1056</v>
      </c>
      <c r="F7" s="200" t="s">
        <v>1828</v>
      </c>
      <c r="G7" s="9"/>
      <c r="H7" s="2"/>
      <c r="I7" s="3">
        <v>0</v>
      </c>
      <c r="J7" s="4">
        <v>0</v>
      </c>
      <c r="K7" s="30">
        <v>0</v>
      </c>
      <c r="L7" s="30">
        <v>0</v>
      </c>
      <c r="M7" s="3">
        <v>3</v>
      </c>
      <c r="N7" s="4">
        <v>0</v>
      </c>
      <c r="O7" s="166">
        <f>+M7</f>
        <v>3</v>
      </c>
      <c r="P7" s="168" t="s">
        <v>1823</v>
      </c>
      <c r="Q7" s="166">
        <f t="shared" si="20"/>
        <v>3</v>
      </c>
      <c r="R7" s="168" t="s">
        <v>1823</v>
      </c>
      <c r="S7" s="166">
        <f>+Q7</f>
        <v>3</v>
      </c>
      <c r="T7" s="166" t="s">
        <v>1823</v>
      </c>
      <c r="U7" s="3">
        <v>8</v>
      </c>
      <c r="V7" s="4">
        <v>0</v>
      </c>
      <c r="W7" s="10">
        <v>8</v>
      </c>
      <c r="X7" s="4">
        <v>0</v>
      </c>
      <c r="Y7" s="3">
        <v>8</v>
      </c>
      <c r="Z7" s="4">
        <v>0</v>
      </c>
      <c r="AA7" s="166">
        <f t="shared" si="2"/>
        <v>6</v>
      </c>
      <c r="AB7" s="168" t="s">
        <v>1823</v>
      </c>
      <c r="AC7" s="3">
        <v>6</v>
      </c>
      <c r="AD7" s="5">
        <v>0</v>
      </c>
      <c r="AE7" s="3">
        <v>7</v>
      </c>
      <c r="AF7" s="5">
        <v>0</v>
      </c>
      <c r="AG7" s="166">
        <f t="shared" si="11"/>
        <v>7</v>
      </c>
      <c r="AH7" s="168" t="s">
        <v>1823</v>
      </c>
      <c r="AI7" s="166">
        <f t="shared" si="12"/>
        <v>7</v>
      </c>
      <c r="AJ7" s="168" t="s">
        <v>1823</v>
      </c>
      <c r="AK7" s="166">
        <f t="shared" ref="AK7:AK9" si="21">+AM7</f>
        <v>0</v>
      </c>
      <c r="AL7" s="168" t="s">
        <v>1823</v>
      </c>
      <c r="AM7" s="24">
        <v>0</v>
      </c>
      <c r="AN7" s="5">
        <v>0</v>
      </c>
      <c r="AO7" s="133"/>
      <c r="AP7" s="166">
        <f>+AR7</f>
        <v>1</v>
      </c>
      <c r="AQ7" s="168" t="s">
        <v>1823</v>
      </c>
      <c r="AR7" s="166">
        <f>+AT7</f>
        <v>1</v>
      </c>
      <c r="AS7" s="168" t="s">
        <v>1823</v>
      </c>
      <c r="AT7" s="39">
        <v>1</v>
      </c>
      <c r="AU7" s="40">
        <v>0</v>
      </c>
      <c r="AV7" s="166">
        <f t="shared" si="13"/>
        <v>1</v>
      </c>
      <c r="AW7" s="168" t="s">
        <v>1823</v>
      </c>
      <c r="AX7" s="166">
        <f t="shared" si="14"/>
        <v>1</v>
      </c>
      <c r="AY7" s="168" t="s">
        <v>1823</v>
      </c>
      <c r="AZ7" s="39">
        <v>2</v>
      </c>
      <c r="BA7" s="40">
        <v>0</v>
      </c>
      <c r="BB7" s="58">
        <f>+BD7</f>
        <v>2</v>
      </c>
      <c r="BC7" s="170" t="s">
        <v>89</v>
      </c>
      <c r="BD7" s="58">
        <f t="shared" ref="BD7" si="22">+BF7</f>
        <v>2</v>
      </c>
      <c r="BE7" s="170" t="s">
        <v>89</v>
      </c>
      <c r="BF7" s="39">
        <v>2</v>
      </c>
      <c r="BG7" s="40">
        <v>0</v>
      </c>
      <c r="BH7" s="166">
        <f t="shared" si="15"/>
        <v>2</v>
      </c>
      <c r="BI7" s="168" t="s">
        <v>1823</v>
      </c>
      <c r="BJ7" s="166">
        <f t="shared" si="16"/>
        <v>2</v>
      </c>
      <c r="BK7" s="168" t="s">
        <v>1823</v>
      </c>
      <c r="BL7" s="166">
        <f t="shared" si="17"/>
        <v>2</v>
      </c>
      <c r="BM7" s="168" t="s">
        <v>1823</v>
      </c>
      <c r="BN7" s="166">
        <f t="shared" si="18"/>
        <v>2</v>
      </c>
      <c r="BO7" s="168" t="s">
        <v>1823</v>
      </c>
      <c r="BP7" s="133"/>
      <c r="BQ7" s="147"/>
      <c r="BR7" s="148"/>
      <c r="BS7" s="147"/>
      <c r="BT7" s="148"/>
      <c r="BU7" s="147"/>
      <c r="BV7" s="148"/>
      <c r="BW7" s="147"/>
      <c r="BX7" s="148"/>
      <c r="BY7" s="147"/>
      <c r="BZ7" s="148"/>
      <c r="CA7" s="147"/>
      <c r="CB7" s="147"/>
      <c r="CC7" s="38" t="s">
        <v>260</v>
      </c>
      <c r="CD7" t="s">
        <v>951</v>
      </c>
    </row>
    <row r="8" spans="1:89" ht="16.5">
      <c r="A8" t="s">
        <v>2132</v>
      </c>
      <c r="B8" t="s">
        <v>4</v>
      </c>
      <c r="C8" s="16" t="s">
        <v>1039</v>
      </c>
      <c r="D8" t="s">
        <v>1040</v>
      </c>
      <c r="E8" s="127" t="s">
        <v>1057</v>
      </c>
      <c r="F8" s="200" t="s">
        <v>1843</v>
      </c>
      <c r="G8" s="9"/>
      <c r="H8" s="2"/>
      <c r="I8" s="39">
        <v>2</v>
      </c>
      <c r="J8" s="4">
        <v>0</v>
      </c>
      <c r="K8" s="41">
        <v>2</v>
      </c>
      <c r="L8" s="30">
        <v>0</v>
      </c>
      <c r="M8" s="39">
        <v>5</v>
      </c>
      <c r="N8" s="4">
        <v>0</v>
      </c>
      <c r="O8" s="166">
        <f>+M8</f>
        <v>5</v>
      </c>
      <c r="P8" s="168" t="s">
        <v>1823</v>
      </c>
      <c r="Q8" s="3">
        <v>0</v>
      </c>
      <c r="R8" s="4">
        <v>0</v>
      </c>
      <c r="S8" s="166">
        <f t="shared" ref="S8" si="23">+Q8</f>
        <v>0</v>
      </c>
      <c r="T8" s="168" t="s">
        <v>1823</v>
      </c>
      <c r="U8" s="166">
        <f t="shared" ref="U8:U20" si="24">+S8</f>
        <v>0</v>
      </c>
      <c r="V8" s="168" t="s">
        <v>1823</v>
      </c>
      <c r="W8" s="3">
        <v>0</v>
      </c>
      <c r="X8" s="4">
        <v>0</v>
      </c>
      <c r="Y8" s="39">
        <v>0</v>
      </c>
      <c r="Z8" s="40">
        <v>0</v>
      </c>
      <c r="AA8" s="166">
        <f t="shared" si="2"/>
        <v>0</v>
      </c>
      <c r="AB8" s="168" t="s">
        <v>1823</v>
      </c>
      <c r="AC8" s="3">
        <v>0</v>
      </c>
      <c r="AD8" s="5">
        <v>0</v>
      </c>
      <c r="AE8" s="39">
        <v>0</v>
      </c>
      <c r="AF8" s="40">
        <v>0</v>
      </c>
      <c r="AG8" s="166">
        <f t="shared" si="11"/>
        <v>0</v>
      </c>
      <c r="AH8" s="168" t="s">
        <v>1823</v>
      </c>
      <c r="AI8" s="166">
        <f t="shared" si="12"/>
        <v>0</v>
      </c>
      <c r="AJ8" s="168" t="s">
        <v>1823</v>
      </c>
      <c r="AK8" s="166">
        <f t="shared" si="21"/>
        <v>0</v>
      </c>
      <c r="AL8" s="168" t="s">
        <v>1823</v>
      </c>
      <c r="AM8" s="24">
        <v>0</v>
      </c>
      <c r="AN8" s="5">
        <v>0</v>
      </c>
      <c r="AO8" s="133"/>
      <c r="AP8" s="166">
        <f t="shared" ref="AP8:AP9" si="25">+AR8</f>
        <v>0</v>
      </c>
      <c r="AQ8" s="168" t="s">
        <v>1823</v>
      </c>
      <c r="AR8" s="166">
        <f t="shared" ref="AR8:AR9" si="26">+AT8</f>
        <v>0</v>
      </c>
      <c r="AS8" s="168" t="s">
        <v>1823</v>
      </c>
      <c r="AT8" s="39">
        <v>0</v>
      </c>
      <c r="AU8" s="40">
        <v>0</v>
      </c>
      <c r="AV8" s="166">
        <f t="shared" si="13"/>
        <v>0</v>
      </c>
      <c r="AW8" s="168" t="s">
        <v>1823</v>
      </c>
      <c r="AX8" s="166">
        <f t="shared" si="14"/>
        <v>0</v>
      </c>
      <c r="AY8" s="168" t="s">
        <v>1823</v>
      </c>
      <c r="AZ8" s="58">
        <f>+BB8</f>
        <v>0</v>
      </c>
      <c r="BA8" s="170" t="s">
        <v>89</v>
      </c>
      <c r="BB8" s="39">
        <v>0</v>
      </c>
      <c r="BC8" s="40">
        <v>0</v>
      </c>
      <c r="BD8" s="39">
        <v>0</v>
      </c>
      <c r="BE8" s="40">
        <v>0</v>
      </c>
      <c r="BF8" s="39">
        <v>0</v>
      </c>
      <c r="BG8" s="40">
        <v>0</v>
      </c>
      <c r="BH8" s="166">
        <f t="shared" si="15"/>
        <v>0</v>
      </c>
      <c r="BI8" s="168" t="s">
        <v>1823</v>
      </c>
      <c r="BJ8" s="166">
        <f t="shared" si="16"/>
        <v>0</v>
      </c>
      <c r="BK8" s="168" t="s">
        <v>1823</v>
      </c>
      <c r="BL8" s="166">
        <f t="shared" si="17"/>
        <v>0</v>
      </c>
      <c r="BM8" s="168" t="s">
        <v>1823</v>
      </c>
      <c r="BN8" s="166">
        <f t="shared" si="18"/>
        <v>0</v>
      </c>
      <c r="BO8" s="168" t="s">
        <v>1823</v>
      </c>
      <c r="BP8" s="133"/>
      <c r="BQ8" s="147"/>
      <c r="BR8" s="148"/>
      <c r="BS8" s="147"/>
      <c r="BT8" s="148"/>
      <c r="BU8" s="147"/>
      <c r="BV8" s="148"/>
      <c r="BW8" s="147"/>
      <c r="BX8" s="148"/>
      <c r="BY8" s="147"/>
      <c r="BZ8" s="148"/>
      <c r="CA8" s="147"/>
      <c r="CB8" s="147"/>
      <c r="CC8" s="38" t="s">
        <v>271</v>
      </c>
    </row>
    <row r="9" spans="1:89" ht="16.5">
      <c r="A9" t="s">
        <v>2132</v>
      </c>
      <c r="B9" t="s">
        <v>4</v>
      </c>
      <c r="C9" s="16" t="s">
        <v>1039</v>
      </c>
      <c r="D9" t="s">
        <v>1040</v>
      </c>
      <c r="E9" s="127" t="s">
        <v>1057</v>
      </c>
      <c r="F9" s="200" t="s">
        <v>345</v>
      </c>
      <c r="G9" s="9"/>
      <c r="H9" s="2"/>
      <c r="I9" s="39">
        <v>0</v>
      </c>
      <c r="J9" s="4">
        <v>0</v>
      </c>
      <c r="K9" s="41">
        <v>1</v>
      </c>
      <c r="L9" s="30">
        <v>0</v>
      </c>
      <c r="M9" s="39">
        <v>1</v>
      </c>
      <c r="N9" s="4">
        <v>0</v>
      </c>
      <c r="O9" s="166">
        <f t="shared" ref="O9" si="27">+M9</f>
        <v>1</v>
      </c>
      <c r="P9" s="168" t="s">
        <v>1823</v>
      </c>
      <c r="Q9" s="3">
        <v>1</v>
      </c>
      <c r="R9" s="4">
        <v>0</v>
      </c>
      <c r="S9" s="166">
        <v>0</v>
      </c>
      <c r="T9" s="168" t="s">
        <v>1823</v>
      </c>
      <c r="U9" s="166">
        <f t="shared" si="24"/>
        <v>0</v>
      </c>
      <c r="V9" s="168" t="s">
        <v>1823</v>
      </c>
      <c r="W9" s="3">
        <v>0</v>
      </c>
      <c r="X9" s="4">
        <v>0</v>
      </c>
      <c r="Y9" s="39">
        <v>1</v>
      </c>
      <c r="Z9" s="40">
        <v>0</v>
      </c>
      <c r="AA9" s="166">
        <f t="shared" si="2"/>
        <v>1</v>
      </c>
      <c r="AB9" s="168" t="s">
        <v>1823</v>
      </c>
      <c r="AC9" s="39">
        <v>1</v>
      </c>
      <c r="AD9" s="40">
        <v>0</v>
      </c>
      <c r="AE9" s="39">
        <v>1</v>
      </c>
      <c r="AF9" s="40">
        <v>0</v>
      </c>
      <c r="AG9" s="166">
        <f t="shared" si="11"/>
        <v>1</v>
      </c>
      <c r="AH9" s="168" t="s">
        <v>1823</v>
      </c>
      <c r="AI9" s="166">
        <f t="shared" si="12"/>
        <v>1</v>
      </c>
      <c r="AJ9" s="168" t="s">
        <v>1823</v>
      </c>
      <c r="AK9" s="166">
        <f t="shared" si="21"/>
        <v>0</v>
      </c>
      <c r="AL9" s="168" t="s">
        <v>1823</v>
      </c>
      <c r="AM9" s="24">
        <v>0</v>
      </c>
      <c r="AN9" s="5">
        <v>0</v>
      </c>
      <c r="AO9" s="133"/>
      <c r="AP9" s="166">
        <f t="shared" si="25"/>
        <v>0</v>
      </c>
      <c r="AQ9" s="168" t="s">
        <v>1823</v>
      </c>
      <c r="AR9" s="166">
        <f t="shared" si="26"/>
        <v>0</v>
      </c>
      <c r="AS9" s="168" t="s">
        <v>1823</v>
      </c>
      <c r="AT9" s="39">
        <v>0</v>
      </c>
      <c r="AU9" s="40">
        <v>0</v>
      </c>
      <c r="AV9" s="166">
        <f t="shared" si="13"/>
        <v>0</v>
      </c>
      <c r="AW9" s="168" t="s">
        <v>1823</v>
      </c>
      <c r="AX9" s="166">
        <f t="shared" si="14"/>
        <v>0</v>
      </c>
      <c r="AY9" s="168" t="s">
        <v>1823</v>
      </c>
      <c r="AZ9" s="58">
        <f>+BB9</f>
        <v>0</v>
      </c>
      <c r="BA9" s="170" t="s">
        <v>89</v>
      </c>
      <c r="BB9" s="39">
        <v>0</v>
      </c>
      <c r="BC9" s="5">
        <v>1</v>
      </c>
      <c r="BD9" s="98">
        <v>0</v>
      </c>
      <c r="BE9" s="5">
        <v>1</v>
      </c>
      <c r="BF9" s="98">
        <v>0</v>
      </c>
      <c r="BG9" s="5">
        <v>1</v>
      </c>
      <c r="BH9" s="166">
        <f t="shared" si="15"/>
        <v>0</v>
      </c>
      <c r="BI9" s="168" t="s">
        <v>1823</v>
      </c>
      <c r="BJ9" s="166">
        <f t="shared" si="16"/>
        <v>0</v>
      </c>
      <c r="BK9" s="168" t="s">
        <v>1823</v>
      </c>
      <c r="BL9" s="166">
        <f t="shared" si="17"/>
        <v>0</v>
      </c>
      <c r="BM9" s="168" t="s">
        <v>1823</v>
      </c>
      <c r="BN9" s="166">
        <f t="shared" si="18"/>
        <v>0</v>
      </c>
      <c r="BO9" s="168" t="s">
        <v>1823</v>
      </c>
      <c r="BP9" s="133"/>
      <c r="BQ9" s="147"/>
      <c r="BR9" s="148"/>
      <c r="BS9" s="147"/>
      <c r="BT9" s="148"/>
      <c r="BU9" s="147"/>
      <c r="BV9" s="148"/>
      <c r="BW9" s="147"/>
      <c r="BX9" s="148"/>
      <c r="BY9" s="147"/>
      <c r="BZ9" s="148"/>
      <c r="CA9" s="147"/>
      <c r="CB9" s="147"/>
    </row>
    <row r="10" spans="1:89" ht="16.5">
      <c r="A10" t="s">
        <v>2132</v>
      </c>
      <c r="B10" t="s">
        <v>4</v>
      </c>
      <c r="C10" s="16" t="s">
        <v>1039</v>
      </c>
      <c r="D10" t="s">
        <v>1040</v>
      </c>
      <c r="E10" s="127" t="s">
        <v>1057</v>
      </c>
      <c r="F10" s="200" t="s">
        <v>1</v>
      </c>
      <c r="G10" s="9"/>
      <c r="H10" s="2"/>
      <c r="I10" s="3">
        <v>16</v>
      </c>
      <c r="J10" s="4">
        <v>38</v>
      </c>
      <c r="K10" s="10">
        <v>15</v>
      </c>
      <c r="L10" s="10">
        <v>45</v>
      </c>
      <c r="M10" s="3">
        <v>23</v>
      </c>
      <c r="N10" s="4">
        <v>45</v>
      </c>
      <c r="O10" s="166">
        <f>+Q10</f>
        <v>11</v>
      </c>
      <c r="P10" s="168">
        <f>+R10</f>
        <v>44</v>
      </c>
      <c r="Q10" s="3">
        <v>11</v>
      </c>
      <c r="R10" s="4">
        <v>44</v>
      </c>
      <c r="S10" s="166">
        <f>+Q10</f>
        <v>11</v>
      </c>
      <c r="T10" s="168">
        <f>+R10</f>
        <v>44</v>
      </c>
      <c r="U10" s="166">
        <f t="shared" si="24"/>
        <v>11</v>
      </c>
      <c r="V10" s="168">
        <f>+T10</f>
        <v>44</v>
      </c>
      <c r="W10" s="3">
        <v>11</v>
      </c>
      <c r="X10" s="4">
        <v>24</v>
      </c>
      <c r="Y10" s="3">
        <v>11</v>
      </c>
      <c r="Z10" s="4">
        <v>20</v>
      </c>
      <c r="AA10" s="166">
        <f>+Y10</f>
        <v>11</v>
      </c>
      <c r="AB10" s="168">
        <f>+Z10</f>
        <v>20</v>
      </c>
      <c r="AC10" s="3">
        <v>18</v>
      </c>
      <c r="AD10" s="5">
        <v>18</v>
      </c>
      <c r="AE10" s="3">
        <v>20</v>
      </c>
      <c r="AF10" s="5">
        <v>18</v>
      </c>
      <c r="AG10" s="166">
        <f>+AE10</f>
        <v>20</v>
      </c>
      <c r="AH10" s="168">
        <f>+AF10</f>
        <v>18</v>
      </c>
      <c r="AI10" s="166">
        <f>+AG10</f>
        <v>20</v>
      </c>
      <c r="AJ10" s="168">
        <f>+AH10</f>
        <v>18</v>
      </c>
      <c r="AK10" s="166">
        <f>+AM10</f>
        <v>4</v>
      </c>
      <c r="AL10" s="168">
        <f>+AN10</f>
        <v>7</v>
      </c>
      <c r="AM10" s="24">
        <v>4</v>
      </c>
      <c r="AN10" s="5">
        <v>7</v>
      </c>
      <c r="AO10" s="134"/>
      <c r="AP10" s="166">
        <f>+AR10</f>
        <v>11</v>
      </c>
      <c r="AQ10" s="44">
        <f>+AS10</f>
        <v>5</v>
      </c>
      <c r="AR10" s="166">
        <f>+AT10</f>
        <v>11</v>
      </c>
      <c r="AS10" s="44">
        <f>+AU10</f>
        <v>5</v>
      </c>
      <c r="AT10" s="39">
        <v>11</v>
      </c>
      <c r="AU10" s="5">
        <v>5</v>
      </c>
      <c r="AV10" s="58">
        <f t="shared" ref="AV10:BA10" si="28">+AX10</f>
        <v>3</v>
      </c>
      <c r="AW10" s="44">
        <f t="shared" si="28"/>
        <v>8</v>
      </c>
      <c r="AX10" s="58">
        <f t="shared" si="28"/>
        <v>3</v>
      </c>
      <c r="AY10" s="44">
        <f t="shared" si="28"/>
        <v>8</v>
      </c>
      <c r="AZ10" s="58">
        <f t="shared" si="28"/>
        <v>3</v>
      </c>
      <c r="BA10" s="44">
        <f t="shared" si="28"/>
        <v>8</v>
      </c>
      <c r="BB10" s="39">
        <v>3</v>
      </c>
      <c r="BC10" s="5">
        <v>8</v>
      </c>
      <c r="BD10" s="18">
        <v>10</v>
      </c>
      <c r="BE10" s="5">
        <v>11</v>
      </c>
      <c r="BF10" s="18">
        <v>9</v>
      </c>
      <c r="BG10" s="5">
        <v>12</v>
      </c>
      <c r="BH10" s="166">
        <f t="shared" si="15"/>
        <v>9</v>
      </c>
      <c r="BI10" s="168">
        <f>+BG10</f>
        <v>12</v>
      </c>
      <c r="BJ10" s="166">
        <f t="shared" ref="BJ10" si="29">+BH10</f>
        <v>9</v>
      </c>
      <c r="BK10" s="168">
        <f>+BI10</f>
        <v>12</v>
      </c>
      <c r="BL10" s="166">
        <f t="shared" ref="BL10" si="30">+BJ10</f>
        <v>9</v>
      </c>
      <c r="BM10" s="168">
        <f>+BK10</f>
        <v>12</v>
      </c>
      <c r="BN10" s="166">
        <f t="shared" si="18"/>
        <v>9</v>
      </c>
      <c r="BO10" s="168" t="s">
        <v>1823</v>
      </c>
      <c r="BP10" s="134"/>
      <c r="BQ10" s="96"/>
      <c r="BR10" s="55"/>
      <c r="BS10" s="96"/>
      <c r="BT10" s="55"/>
      <c r="BU10" s="96"/>
      <c r="BV10" s="55"/>
      <c r="BW10" s="96"/>
      <c r="BX10" s="55"/>
      <c r="BY10" s="96"/>
      <c r="BZ10" s="55"/>
      <c r="CA10" s="96"/>
      <c r="CB10" s="96"/>
      <c r="CC10" s="38" t="s">
        <v>271</v>
      </c>
      <c r="CD10" s="124" t="s">
        <v>1023</v>
      </c>
    </row>
    <row r="11" spans="1:89" ht="16.5">
      <c r="A11" t="s">
        <v>2132</v>
      </c>
      <c r="B11" t="s">
        <v>4</v>
      </c>
      <c r="C11" s="16" t="s">
        <v>1039</v>
      </c>
      <c r="D11" t="s">
        <v>1040</v>
      </c>
      <c r="E11" s="127" t="s">
        <v>1057</v>
      </c>
      <c r="F11" s="200" t="s">
        <v>1844</v>
      </c>
      <c r="G11" s="9"/>
      <c r="H11" s="2"/>
      <c r="I11" s="3">
        <v>2</v>
      </c>
      <c r="J11" s="4">
        <v>0</v>
      </c>
      <c r="K11" s="30">
        <v>5</v>
      </c>
      <c r="L11" s="30"/>
      <c r="M11" s="3">
        <v>5</v>
      </c>
      <c r="N11" s="4">
        <v>0</v>
      </c>
      <c r="O11" s="166">
        <f>+Q11</f>
        <v>4</v>
      </c>
      <c r="P11" s="168" t="s">
        <v>1823</v>
      </c>
      <c r="Q11" s="3">
        <v>4</v>
      </c>
      <c r="R11" s="4">
        <v>0</v>
      </c>
      <c r="S11" s="166">
        <f t="shared" ref="S11" si="31">+Q11</f>
        <v>4</v>
      </c>
      <c r="T11" s="168" t="s">
        <v>1823</v>
      </c>
      <c r="U11" s="166">
        <f t="shared" si="24"/>
        <v>4</v>
      </c>
      <c r="V11" s="168" t="s">
        <v>1823</v>
      </c>
      <c r="W11" s="3">
        <v>3</v>
      </c>
      <c r="X11" s="4">
        <v>0</v>
      </c>
      <c r="Y11" s="3">
        <v>4</v>
      </c>
      <c r="Z11" s="4">
        <v>0</v>
      </c>
      <c r="AA11" s="166">
        <f>+Y11</f>
        <v>4</v>
      </c>
      <c r="AB11" s="168" t="s">
        <v>1823</v>
      </c>
      <c r="AC11" s="3">
        <v>0</v>
      </c>
      <c r="AD11" s="5">
        <v>0</v>
      </c>
      <c r="AE11" s="3">
        <v>1</v>
      </c>
      <c r="AF11" s="5">
        <v>0</v>
      </c>
      <c r="AG11" s="166">
        <f t="shared" ref="AG11:AG14" si="32">+AE11</f>
        <v>1</v>
      </c>
      <c r="AH11" s="168" t="s">
        <v>1823</v>
      </c>
      <c r="AI11" s="166">
        <f t="shared" ref="AI11:AI14" si="33">+AG11</f>
        <v>1</v>
      </c>
      <c r="AJ11" s="168" t="s">
        <v>1823</v>
      </c>
      <c r="AK11" s="166">
        <f t="shared" ref="AK11:AK15" si="34">+AM11</f>
        <v>0</v>
      </c>
      <c r="AL11" s="168" t="s">
        <v>1823</v>
      </c>
      <c r="AM11" s="24">
        <v>0</v>
      </c>
      <c r="AN11" s="5">
        <v>0</v>
      </c>
      <c r="AO11" s="133"/>
      <c r="AP11" s="166">
        <f t="shared" ref="AP11:AP29" si="35">+AR11</f>
        <v>0</v>
      </c>
      <c r="AQ11" s="168" t="s">
        <v>1823</v>
      </c>
      <c r="AR11" s="166">
        <f t="shared" ref="AR11:AR29" si="36">+AT11</f>
        <v>0</v>
      </c>
      <c r="AS11" s="168" t="s">
        <v>1823</v>
      </c>
      <c r="AT11" s="39">
        <v>0</v>
      </c>
      <c r="AU11" s="40">
        <v>0</v>
      </c>
      <c r="AV11" s="166">
        <f t="shared" ref="AV11:AV13" si="37">+AT11</f>
        <v>0</v>
      </c>
      <c r="AW11" s="168" t="s">
        <v>1823</v>
      </c>
      <c r="AX11" s="166">
        <f t="shared" ref="AX11:AX13" si="38">+AV11</f>
        <v>0</v>
      </c>
      <c r="AY11" s="168" t="s">
        <v>1823</v>
      </c>
      <c r="AZ11" s="58">
        <f>+AX11</f>
        <v>0</v>
      </c>
      <c r="BA11" s="170" t="s">
        <v>89</v>
      </c>
      <c r="BB11" s="39">
        <v>1</v>
      </c>
      <c r="BC11" s="40">
        <v>0</v>
      </c>
      <c r="BD11" s="39">
        <v>0</v>
      </c>
      <c r="BE11" s="40">
        <v>0</v>
      </c>
      <c r="BF11" s="39">
        <v>0</v>
      </c>
      <c r="BG11" s="40">
        <v>0</v>
      </c>
      <c r="BH11" s="166">
        <f t="shared" si="15"/>
        <v>0</v>
      </c>
      <c r="BI11" s="168" t="s">
        <v>1823</v>
      </c>
      <c r="BJ11" s="166">
        <f t="shared" si="16"/>
        <v>0</v>
      </c>
      <c r="BK11" s="168" t="s">
        <v>1823</v>
      </c>
      <c r="BL11" s="166">
        <f t="shared" si="17"/>
        <v>0</v>
      </c>
      <c r="BM11" s="168" t="s">
        <v>1823</v>
      </c>
      <c r="BN11" s="166">
        <f t="shared" si="18"/>
        <v>0</v>
      </c>
      <c r="BO11" s="168" t="s">
        <v>1823</v>
      </c>
      <c r="BP11" s="133"/>
      <c r="BQ11" s="147"/>
      <c r="BR11" s="148"/>
      <c r="BS11" s="147"/>
      <c r="BT11" s="148"/>
      <c r="BU11" s="147"/>
      <c r="BV11" s="148"/>
      <c r="BW11" s="147"/>
      <c r="BX11" s="148"/>
      <c r="BY11" s="147"/>
      <c r="BZ11" s="148"/>
      <c r="CA11" s="147"/>
      <c r="CB11" s="147"/>
      <c r="CC11" s="38" t="s">
        <v>271</v>
      </c>
    </row>
    <row r="12" spans="1:89" ht="16.5">
      <c r="A12" t="s">
        <v>2132</v>
      </c>
      <c r="B12" t="s">
        <v>4</v>
      </c>
      <c r="C12" s="16" t="s">
        <v>1039</v>
      </c>
      <c r="D12" t="s">
        <v>1040</v>
      </c>
      <c r="E12" s="127" t="s">
        <v>1057</v>
      </c>
      <c r="F12" s="200" t="s">
        <v>1821</v>
      </c>
      <c r="G12" s="9"/>
      <c r="H12" s="2"/>
      <c r="I12" s="3">
        <v>0</v>
      </c>
      <c r="J12" s="4">
        <v>0</v>
      </c>
      <c r="K12" s="30">
        <v>0</v>
      </c>
      <c r="L12" s="30">
        <v>0</v>
      </c>
      <c r="M12" s="3">
        <v>0</v>
      </c>
      <c r="N12" s="4">
        <v>0</v>
      </c>
      <c r="O12" s="166">
        <f t="shared" ref="O12:O24" si="39">+Q12</f>
        <v>4</v>
      </c>
      <c r="P12" s="168" t="s">
        <v>1823</v>
      </c>
      <c r="Q12" s="3">
        <v>4</v>
      </c>
      <c r="R12" s="4">
        <v>0</v>
      </c>
      <c r="S12" s="166">
        <f t="shared" ref="S12" si="40">+Q12</f>
        <v>4</v>
      </c>
      <c r="T12" s="168" t="s">
        <v>1823</v>
      </c>
      <c r="U12" s="166">
        <f t="shared" si="24"/>
        <v>4</v>
      </c>
      <c r="V12" s="168" t="s">
        <v>1823</v>
      </c>
      <c r="W12" s="175">
        <v>2</v>
      </c>
      <c r="X12" s="1043" t="s">
        <v>1273</v>
      </c>
      <c r="Y12" s="175">
        <v>3</v>
      </c>
      <c r="Z12" s="1043" t="s">
        <v>1273</v>
      </c>
      <c r="AA12" s="166">
        <f t="shared" ref="AA12:AA20" si="41">+Y12</f>
        <v>3</v>
      </c>
      <c r="AB12" s="168" t="s">
        <v>1823</v>
      </c>
      <c r="AC12" s="3">
        <v>3</v>
      </c>
      <c r="AD12" s="5">
        <v>0</v>
      </c>
      <c r="AE12" s="175">
        <v>0</v>
      </c>
      <c r="AF12" s="181" t="s">
        <v>1274</v>
      </c>
      <c r="AG12" s="166">
        <f t="shared" si="32"/>
        <v>0</v>
      </c>
      <c r="AH12" s="168" t="s">
        <v>1823</v>
      </c>
      <c r="AI12" s="166">
        <f t="shared" si="33"/>
        <v>0</v>
      </c>
      <c r="AJ12" s="168" t="s">
        <v>1823</v>
      </c>
      <c r="AK12" s="166">
        <f t="shared" si="34"/>
        <v>0</v>
      </c>
      <c r="AL12" s="168" t="s">
        <v>1823</v>
      </c>
      <c r="AM12" s="24">
        <v>0</v>
      </c>
      <c r="AN12" s="5">
        <v>0</v>
      </c>
      <c r="AO12" s="133"/>
      <c r="AP12" s="166">
        <f t="shared" si="35"/>
        <v>3</v>
      </c>
      <c r="AQ12" s="168" t="s">
        <v>1823</v>
      </c>
      <c r="AR12" s="166">
        <f t="shared" si="36"/>
        <v>3</v>
      </c>
      <c r="AS12" s="168" t="s">
        <v>1823</v>
      </c>
      <c r="AT12" s="39">
        <v>3</v>
      </c>
      <c r="AU12" s="40">
        <v>0</v>
      </c>
      <c r="AV12" s="166">
        <f t="shared" si="37"/>
        <v>3</v>
      </c>
      <c r="AW12" s="168" t="s">
        <v>1823</v>
      </c>
      <c r="AX12" s="166">
        <f t="shared" si="38"/>
        <v>3</v>
      </c>
      <c r="AY12" s="168" t="s">
        <v>1823</v>
      </c>
      <c r="AZ12" s="166">
        <f t="shared" ref="AZ12:AZ16" si="42">+AX12</f>
        <v>3</v>
      </c>
      <c r="BA12" s="168" t="s">
        <v>1823</v>
      </c>
      <c r="BB12" s="39">
        <v>0</v>
      </c>
      <c r="BC12" s="40">
        <v>0</v>
      </c>
      <c r="BD12" s="39">
        <v>0</v>
      </c>
      <c r="BE12" s="98">
        <v>0</v>
      </c>
      <c r="BF12" s="39">
        <v>0</v>
      </c>
      <c r="BG12" s="40">
        <v>0</v>
      </c>
      <c r="BH12" s="166">
        <f t="shared" si="15"/>
        <v>0</v>
      </c>
      <c r="BI12" s="168" t="s">
        <v>1823</v>
      </c>
      <c r="BJ12" s="166">
        <f t="shared" si="16"/>
        <v>0</v>
      </c>
      <c r="BK12" s="168" t="s">
        <v>1823</v>
      </c>
      <c r="BL12" s="166">
        <f t="shared" si="17"/>
        <v>0</v>
      </c>
      <c r="BM12" s="168" t="s">
        <v>1823</v>
      </c>
      <c r="BN12" s="166">
        <f t="shared" si="18"/>
        <v>0</v>
      </c>
      <c r="BO12" s="168" t="s">
        <v>1823</v>
      </c>
      <c r="BP12" s="133"/>
      <c r="BQ12" s="147"/>
      <c r="BR12" s="148"/>
      <c r="BS12" s="147"/>
      <c r="BT12" s="148"/>
      <c r="BU12" s="147"/>
      <c r="BV12" s="148"/>
      <c r="BW12" s="147"/>
      <c r="BX12" s="148"/>
      <c r="BY12" s="147"/>
      <c r="BZ12" s="148"/>
      <c r="CA12" s="147"/>
      <c r="CB12" s="147"/>
      <c r="CC12" s="38"/>
    </row>
    <row r="13" spans="1:89" ht="16.5">
      <c r="A13" t="s">
        <v>2132</v>
      </c>
      <c r="B13" t="s">
        <v>4</v>
      </c>
      <c r="C13" s="16" t="s">
        <v>1039</v>
      </c>
      <c r="D13" t="s">
        <v>1040</v>
      </c>
      <c r="E13" s="127" t="s">
        <v>1057</v>
      </c>
      <c r="F13" s="200" t="s">
        <v>1829</v>
      </c>
      <c r="G13" s="9"/>
      <c r="H13" s="2"/>
      <c r="I13" s="3">
        <v>40</v>
      </c>
      <c r="J13" s="4"/>
      <c r="K13" s="30">
        <v>63</v>
      </c>
      <c r="L13" s="30">
        <v>0</v>
      </c>
      <c r="M13" s="3">
        <v>50</v>
      </c>
      <c r="N13" s="4">
        <v>0</v>
      </c>
      <c r="O13" s="166">
        <f t="shared" si="39"/>
        <v>50</v>
      </c>
      <c r="P13" s="168" t="s">
        <v>1823</v>
      </c>
      <c r="Q13" s="3">
        <v>50</v>
      </c>
      <c r="R13" s="4">
        <v>0</v>
      </c>
      <c r="S13" s="3">
        <f>21+18+22</f>
        <v>61</v>
      </c>
      <c r="T13" s="4">
        <v>0</v>
      </c>
      <c r="U13" s="166">
        <f t="shared" si="24"/>
        <v>61</v>
      </c>
      <c r="V13" s="168" t="s">
        <v>1823</v>
      </c>
      <c r="W13" s="3">
        <f>22+23+26+11+12</f>
        <v>94</v>
      </c>
      <c r="X13" s="4">
        <v>0</v>
      </c>
      <c r="Y13" s="3">
        <v>96</v>
      </c>
      <c r="Z13" s="4">
        <v>0</v>
      </c>
      <c r="AA13" s="166">
        <f t="shared" si="41"/>
        <v>96</v>
      </c>
      <c r="AB13" s="168" t="s">
        <v>1823</v>
      </c>
      <c r="AC13" s="3">
        <f>11+28+7+24+20</f>
        <v>90</v>
      </c>
      <c r="AD13" s="5">
        <v>0</v>
      </c>
      <c r="AE13" s="3">
        <v>92</v>
      </c>
      <c r="AF13" s="5">
        <v>0</v>
      </c>
      <c r="AG13" s="166">
        <f t="shared" si="32"/>
        <v>92</v>
      </c>
      <c r="AH13" s="168" t="s">
        <v>1823</v>
      </c>
      <c r="AI13" s="166">
        <f t="shared" si="33"/>
        <v>92</v>
      </c>
      <c r="AJ13" s="168" t="s">
        <v>1823</v>
      </c>
      <c r="AK13" s="166">
        <f t="shared" si="34"/>
        <v>0</v>
      </c>
      <c r="AL13" s="168" t="s">
        <v>1823</v>
      </c>
      <c r="AM13" s="24">
        <v>0</v>
      </c>
      <c r="AN13" s="5">
        <v>0</v>
      </c>
      <c r="AO13" s="133"/>
      <c r="AP13" s="166">
        <f t="shared" si="35"/>
        <v>0</v>
      </c>
      <c r="AQ13" s="168" t="s">
        <v>1823</v>
      </c>
      <c r="AR13" s="166">
        <f t="shared" si="36"/>
        <v>0</v>
      </c>
      <c r="AS13" s="168" t="s">
        <v>1823</v>
      </c>
      <c r="AT13" s="39">
        <v>0</v>
      </c>
      <c r="AU13" s="40">
        <v>0</v>
      </c>
      <c r="AV13" s="166">
        <f t="shared" si="37"/>
        <v>0</v>
      </c>
      <c r="AW13" s="168" t="s">
        <v>1823</v>
      </c>
      <c r="AX13" s="166">
        <f t="shared" si="38"/>
        <v>0</v>
      </c>
      <c r="AY13" s="168" t="s">
        <v>1823</v>
      </c>
      <c r="AZ13" s="166">
        <f t="shared" si="42"/>
        <v>0</v>
      </c>
      <c r="BA13" s="168" t="s">
        <v>1823</v>
      </c>
      <c r="BB13" s="39">
        <v>0</v>
      </c>
      <c r="BC13" s="40">
        <v>0</v>
      </c>
      <c r="BD13" s="39">
        <v>0</v>
      </c>
      <c r="BE13" s="40">
        <v>0</v>
      </c>
      <c r="BF13" s="39">
        <v>0</v>
      </c>
      <c r="BG13" s="40">
        <v>0</v>
      </c>
      <c r="BH13" s="166">
        <f t="shared" si="15"/>
        <v>0</v>
      </c>
      <c r="BI13" s="168" t="s">
        <v>1823</v>
      </c>
      <c r="BJ13" s="166">
        <f t="shared" si="16"/>
        <v>0</v>
      </c>
      <c r="BK13" s="168" t="s">
        <v>1823</v>
      </c>
      <c r="BL13" s="166">
        <f t="shared" si="17"/>
        <v>0</v>
      </c>
      <c r="BM13" s="168" t="s">
        <v>1823</v>
      </c>
      <c r="BN13" s="166">
        <f t="shared" si="18"/>
        <v>0</v>
      </c>
      <c r="BO13" s="168" t="s">
        <v>1823</v>
      </c>
      <c r="BP13" s="133"/>
      <c r="BQ13" s="147"/>
      <c r="BR13" s="148"/>
      <c r="BS13" s="147"/>
      <c r="BT13" s="148"/>
      <c r="BU13" s="147"/>
      <c r="BV13" s="148"/>
      <c r="BW13" s="147"/>
      <c r="BX13" s="148"/>
      <c r="BY13" s="147"/>
      <c r="BZ13" s="148"/>
      <c r="CA13" s="147"/>
      <c r="CB13" s="147"/>
      <c r="CC13" s="38" t="s">
        <v>271</v>
      </c>
    </row>
    <row r="14" spans="1:89" ht="16.5">
      <c r="A14" t="s">
        <v>2132</v>
      </c>
      <c r="B14" t="s">
        <v>4</v>
      </c>
      <c r="C14" s="16" t="s">
        <v>1039</v>
      </c>
      <c r="D14" t="s">
        <v>1040</v>
      </c>
      <c r="E14" s="127" t="s">
        <v>1057</v>
      </c>
      <c r="F14" s="200" t="s">
        <v>1830</v>
      </c>
      <c r="G14" s="9"/>
      <c r="H14" s="2"/>
      <c r="I14" s="3">
        <v>11</v>
      </c>
      <c r="J14" s="4">
        <v>3</v>
      </c>
      <c r="K14" s="10">
        <v>20</v>
      </c>
      <c r="L14" s="30">
        <v>0</v>
      </c>
      <c r="M14" s="3">
        <v>15</v>
      </c>
      <c r="N14" s="4">
        <v>0</v>
      </c>
      <c r="O14" s="166">
        <f t="shared" si="39"/>
        <v>22</v>
      </c>
      <c r="P14" s="168" t="s">
        <v>1823</v>
      </c>
      <c r="Q14" s="3">
        <v>22</v>
      </c>
      <c r="R14" s="4">
        <v>0</v>
      </c>
      <c r="S14" s="166">
        <f t="shared" ref="S14" si="43">+Q14</f>
        <v>22</v>
      </c>
      <c r="T14" s="168" t="s">
        <v>1823</v>
      </c>
      <c r="U14" s="166">
        <f t="shared" si="24"/>
        <v>22</v>
      </c>
      <c r="V14" s="168" t="s">
        <v>1823</v>
      </c>
      <c r="W14" s="3">
        <v>12</v>
      </c>
      <c r="X14" s="4">
        <v>0</v>
      </c>
      <c r="Y14" s="3">
        <v>12</v>
      </c>
      <c r="Z14" s="4">
        <v>0</v>
      </c>
      <c r="AA14" s="166">
        <f t="shared" si="41"/>
        <v>12</v>
      </c>
      <c r="AB14" s="168" t="s">
        <v>1823</v>
      </c>
      <c r="AC14" s="3">
        <v>6</v>
      </c>
      <c r="AD14" s="5">
        <v>0</v>
      </c>
      <c r="AE14" s="3">
        <v>7</v>
      </c>
      <c r="AF14" s="5">
        <v>0</v>
      </c>
      <c r="AG14" s="166">
        <f t="shared" si="32"/>
        <v>7</v>
      </c>
      <c r="AH14" s="168" t="s">
        <v>1823</v>
      </c>
      <c r="AI14" s="166">
        <f t="shared" si="33"/>
        <v>7</v>
      </c>
      <c r="AJ14" s="168" t="s">
        <v>1823</v>
      </c>
      <c r="AK14" s="166">
        <f t="shared" si="34"/>
        <v>6</v>
      </c>
      <c r="AL14" s="168" t="s">
        <v>1823</v>
      </c>
      <c r="AM14" s="24">
        <v>6</v>
      </c>
      <c r="AN14" s="5">
        <v>0</v>
      </c>
      <c r="AO14" s="133"/>
      <c r="AP14" s="166">
        <f t="shared" si="35"/>
        <v>7</v>
      </c>
      <c r="AQ14" s="168" t="s">
        <v>1823</v>
      </c>
      <c r="AR14" s="166">
        <f t="shared" si="36"/>
        <v>7</v>
      </c>
      <c r="AS14" s="168" t="s">
        <v>1823</v>
      </c>
      <c r="AT14" s="39">
        <v>7</v>
      </c>
      <c r="AU14" s="40">
        <v>0</v>
      </c>
      <c r="AV14" s="166">
        <f t="shared" ref="AV14:AV16" si="44">+AT14</f>
        <v>7</v>
      </c>
      <c r="AW14" s="168" t="s">
        <v>1823</v>
      </c>
      <c r="AX14" s="166">
        <f t="shared" ref="AX14:AX16" si="45">+AV14</f>
        <v>7</v>
      </c>
      <c r="AY14" s="168" t="s">
        <v>1823</v>
      </c>
      <c r="AZ14" s="166">
        <f t="shared" si="42"/>
        <v>7</v>
      </c>
      <c r="BA14" s="168" t="s">
        <v>1823</v>
      </c>
      <c r="BB14" s="39">
        <v>7</v>
      </c>
      <c r="BC14" s="40">
        <v>0</v>
      </c>
      <c r="BD14" s="39">
        <v>3</v>
      </c>
      <c r="BE14" s="98">
        <v>0</v>
      </c>
      <c r="BF14" s="39">
        <v>4</v>
      </c>
      <c r="BG14" s="40">
        <v>0</v>
      </c>
      <c r="BH14" s="166">
        <f t="shared" si="15"/>
        <v>4</v>
      </c>
      <c r="BI14" s="168" t="s">
        <v>1823</v>
      </c>
      <c r="BJ14" s="166">
        <f t="shared" si="16"/>
        <v>4</v>
      </c>
      <c r="BK14" s="168" t="s">
        <v>1823</v>
      </c>
      <c r="BL14" s="166">
        <f t="shared" si="17"/>
        <v>4</v>
      </c>
      <c r="BM14" s="168" t="s">
        <v>1823</v>
      </c>
      <c r="BN14" s="166">
        <f t="shared" si="18"/>
        <v>4</v>
      </c>
      <c r="BO14" s="168" t="s">
        <v>1823</v>
      </c>
      <c r="BP14" s="133"/>
      <c r="BQ14" s="147"/>
      <c r="BR14" s="148"/>
      <c r="BS14" s="147"/>
      <c r="BT14" s="148"/>
      <c r="BU14" s="147"/>
      <c r="BV14" s="148"/>
      <c r="BW14" s="147"/>
      <c r="BX14" s="148"/>
      <c r="BY14" s="147"/>
      <c r="BZ14" s="148"/>
      <c r="CA14" s="147"/>
      <c r="CB14" s="147"/>
      <c r="CC14" s="38" t="s">
        <v>271</v>
      </c>
    </row>
    <row r="15" spans="1:89" ht="16.5">
      <c r="A15" t="s">
        <v>2132</v>
      </c>
      <c r="B15" t="s">
        <v>4</v>
      </c>
      <c r="C15" s="16" t="s">
        <v>1039</v>
      </c>
      <c r="D15" t="s">
        <v>1040</v>
      </c>
      <c r="E15" s="127" t="s">
        <v>1057</v>
      </c>
      <c r="F15" s="200" t="s">
        <v>1831</v>
      </c>
      <c r="G15" s="9"/>
      <c r="H15" s="2"/>
      <c r="I15" s="42">
        <v>3</v>
      </c>
      <c r="J15" s="4"/>
      <c r="K15" s="41">
        <v>2</v>
      </c>
      <c r="L15" s="30">
        <v>0</v>
      </c>
      <c r="M15" s="39">
        <v>2</v>
      </c>
      <c r="N15" s="4">
        <v>0</v>
      </c>
      <c r="O15" s="166">
        <f t="shared" si="39"/>
        <v>5</v>
      </c>
      <c r="P15" s="168" t="s">
        <v>1823</v>
      </c>
      <c r="Q15" s="3">
        <v>5</v>
      </c>
      <c r="R15" s="4">
        <v>0</v>
      </c>
      <c r="S15" s="166">
        <f t="shared" ref="S15" si="46">+Q15</f>
        <v>5</v>
      </c>
      <c r="T15" s="168" t="s">
        <v>1823</v>
      </c>
      <c r="U15" s="166">
        <f t="shared" si="24"/>
        <v>5</v>
      </c>
      <c r="V15" s="168" t="s">
        <v>1823</v>
      </c>
      <c r="W15" s="3">
        <v>5</v>
      </c>
      <c r="X15" s="4">
        <v>3</v>
      </c>
      <c r="Y15" s="3">
        <v>6</v>
      </c>
      <c r="Z15" s="4">
        <v>3</v>
      </c>
      <c r="AA15" s="166">
        <f t="shared" si="41"/>
        <v>6</v>
      </c>
      <c r="AB15" s="168" t="s">
        <v>1823</v>
      </c>
      <c r="AC15" s="3">
        <v>0</v>
      </c>
      <c r="AD15" s="5">
        <v>3</v>
      </c>
      <c r="AE15" s="39">
        <v>4</v>
      </c>
      <c r="AF15" s="5">
        <v>2</v>
      </c>
      <c r="AG15" s="166">
        <f>+AE15</f>
        <v>4</v>
      </c>
      <c r="AH15" s="168">
        <f>+AF15</f>
        <v>2</v>
      </c>
      <c r="AI15" s="166">
        <f>+AG15</f>
        <v>4</v>
      </c>
      <c r="AJ15" s="168">
        <f>+AH15</f>
        <v>2</v>
      </c>
      <c r="AK15" s="166">
        <f t="shared" si="34"/>
        <v>1</v>
      </c>
      <c r="AL15" s="168" t="s">
        <v>1823</v>
      </c>
      <c r="AM15" s="24">
        <v>1</v>
      </c>
      <c r="AN15" s="5">
        <v>0</v>
      </c>
      <c r="AO15" s="134"/>
      <c r="AP15" s="166">
        <f t="shared" si="35"/>
        <v>2</v>
      </c>
      <c r="AQ15" s="168" t="s">
        <v>1823</v>
      </c>
      <c r="AR15" s="166">
        <f t="shared" si="36"/>
        <v>2</v>
      </c>
      <c r="AS15" s="168" t="s">
        <v>1823</v>
      </c>
      <c r="AT15" s="39">
        <v>2</v>
      </c>
      <c r="AU15" s="5">
        <v>1</v>
      </c>
      <c r="AV15" s="166">
        <f t="shared" si="44"/>
        <v>2</v>
      </c>
      <c r="AW15" s="168" t="s">
        <v>1823</v>
      </c>
      <c r="AX15" s="166">
        <f t="shared" si="45"/>
        <v>2</v>
      </c>
      <c r="AY15" s="168" t="s">
        <v>1823</v>
      </c>
      <c r="AZ15" s="166">
        <f t="shared" si="42"/>
        <v>2</v>
      </c>
      <c r="BA15" s="168" t="s">
        <v>1823</v>
      </c>
      <c r="BB15" s="39">
        <v>2</v>
      </c>
      <c r="BC15" s="40">
        <v>0</v>
      </c>
      <c r="BD15" s="39">
        <v>1</v>
      </c>
      <c r="BE15" s="40">
        <v>0</v>
      </c>
      <c r="BF15" s="39">
        <v>1</v>
      </c>
      <c r="BG15" s="40">
        <v>0</v>
      </c>
      <c r="BH15" s="166">
        <f t="shared" si="15"/>
        <v>1</v>
      </c>
      <c r="BI15" s="168" t="s">
        <v>1823</v>
      </c>
      <c r="BJ15" s="166">
        <f t="shared" si="16"/>
        <v>1</v>
      </c>
      <c r="BK15" s="168" t="s">
        <v>1823</v>
      </c>
      <c r="BL15" s="166">
        <f t="shared" si="17"/>
        <v>1</v>
      </c>
      <c r="BM15" s="168" t="s">
        <v>1823</v>
      </c>
      <c r="BN15" s="166">
        <f t="shared" si="18"/>
        <v>1</v>
      </c>
      <c r="BO15" s="168" t="s">
        <v>1823</v>
      </c>
      <c r="BP15" s="134"/>
      <c r="BQ15" s="96"/>
      <c r="BR15" s="55"/>
      <c r="BS15" s="96"/>
      <c r="BT15" s="55"/>
      <c r="BU15" s="96"/>
      <c r="BV15" s="55"/>
      <c r="BW15" s="96"/>
      <c r="BX15" s="55"/>
      <c r="BY15" s="96"/>
      <c r="BZ15" s="55"/>
      <c r="CA15" s="96"/>
      <c r="CB15" s="96"/>
      <c r="CC15" t="s">
        <v>563</v>
      </c>
    </row>
    <row r="16" spans="1:89" ht="16.5">
      <c r="A16" t="s">
        <v>2132</v>
      </c>
      <c r="B16" t="s">
        <v>4</v>
      </c>
      <c r="C16" s="16" t="s">
        <v>1039</v>
      </c>
      <c r="D16" t="s">
        <v>1040</v>
      </c>
      <c r="E16" s="127" t="s">
        <v>1057</v>
      </c>
      <c r="F16" s="200" t="s">
        <v>1832</v>
      </c>
      <c r="G16" s="9"/>
      <c r="H16" s="2"/>
      <c r="I16" s="3">
        <v>2</v>
      </c>
      <c r="J16" s="4">
        <v>2</v>
      </c>
      <c r="K16" s="30">
        <v>0</v>
      </c>
      <c r="L16" s="30">
        <v>0</v>
      </c>
      <c r="M16" s="3">
        <v>18</v>
      </c>
      <c r="N16" s="4">
        <v>30</v>
      </c>
      <c r="O16" s="166">
        <f t="shared" si="39"/>
        <v>0</v>
      </c>
      <c r="P16" s="168" t="s">
        <v>1823</v>
      </c>
      <c r="Q16" s="3">
        <v>0</v>
      </c>
      <c r="R16" s="4">
        <v>0</v>
      </c>
      <c r="S16" s="3">
        <v>0</v>
      </c>
      <c r="T16" s="4">
        <v>0</v>
      </c>
      <c r="U16" s="166">
        <f t="shared" si="24"/>
        <v>0</v>
      </c>
      <c r="V16" s="168" t="s">
        <v>1823</v>
      </c>
      <c r="W16" s="3">
        <v>5</v>
      </c>
      <c r="X16" s="5">
        <v>0</v>
      </c>
      <c r="Y16" s="175">
        <v>0</v>
      </c>
      <c r="Z16" s="416" t="s">
        <v>1266</v>
      </c>
      <c r="AA16" s="166">
        <f t="shared" si="41"/>
        <v>0</v>
      </c>
      <c r="AB16" s="168" t="s">
        <v>1823</v>
      </c>
      <c r="AC16" s="3">
        <v>0</v>
      </c>
      <c r="AD16" s="5">
        <v>0</v>
      </c>
      <c r="AE16" s="3">
        <v>1</v>
      </c>
      <c r="AF16" s="5">
        <v>0</v>
      </c>
      <c r="AG16" s="166">
        <f>+AE16</f>
        <v>1</v>
      </c>
      <c r="AH16" s="168" t="s">
        <v>1823</v>
      </c>
      <c r="AI16" s="166">
        <f t="shared" ref="AI16:AI22" si="47">+AG16</f>
        <v>1</v>
      </c>
      <c r="AJ16" s="168" t="s">
        <v>1823</v>
      </c>
      <c r="AK16" s="166">
        <f t="shared" ref="AK16" si="48">+AM16</f>
        <v>0</v>
      </c>
      <c r="AL16" s="168" t="s">
        <v>1823</v>
      </c>
      <c r="AM16" s="24">
        <v>0</v>
      </c>
      <c r="AN16" s="5">
        <v>0</v>
      </c>
      <c r="AO16" s="133"/>
      <c r="AP16" s="166">
        <f t="shared" si="35"/>
        <v>0</v>
      </c>
      <c r="AQ16" s="168" t="s">
        <v>1823</v>
      </c>
      <c r="AR16" s="166">
        <f t="shared" si="36"/>
        <v>0</v>
      </c>
      <c r="AS16" s="168" t="s">
        <v>1823</v>
      </c>
      <c r="AT16" s="39">
        <v>0</v>
      </c>
      <c r="AU16" s="40">
        <v>0</v>
      </c>
      <c r="AV16" s="166">
        <f t="shared" si="44"/>
        <v>0</v>
      </c>
      <c r="AW16" s="168" t="s">
        <v>1823</v>
      </c>
      <c r="AX16" s="166">
        <f t="shared" si="45"/>
        <v>0</v>
      </c>
      <c r="AY16" s="168" t="s">
        <v>1823</v>
      </c>
      <c r="AZ16" s="166">
        <f t="shared" si="42"/>
        <v>0</v>
      </c>
      <c r="BA16" s="168" t="s">
        <v>1823</v>
      </c>
      <c r="BB16" s="39">
        <v>0</v>
      </c>
      <c r="BC16" s="40">
        <v>0</v>
      </c>
      <c r="BD16" s="39">
        <v>0</v>
      </c>
      <c r="BE16" s="40">
        <v>0</v>
      </c>
      <c r="BF16" s="39">
        <v>0</v>
      </c>
      <c r="BG16" s="40">
        <v>0</v>
      </c>
      <c r="BH16" s="166">
        <f t="shared" si="15"/>
        <v>0</v>
      </c>
      <c r="BI16" s="168" t="s">
        <v>1823</v>
      </c>
      <c r="BJ16" s="166">
        <f t="shared" si="16"/>
        <v>0</v>
      </c>
      <c r="BK16" s="168" t="s">
        <v>1823</v>
      </c>
      <c r="BL16" s="166">
        <f t="shared" si="17"/>
        <v>0</v>
      </c>
      <c r="BM16" s="168" t="s">
        <v>1823</v>
      </c>
      <c r="BN16" s="166">
        <f t="shared" si="18"/>
        <v>0</v>
      </c>
      <c r="BO16" s="168" t="s">
        <v>1823</v>
      </c>
      <c r="BP16" s="133"/>
      <c r="BQ16" s="147"/>
      <c r="BR16" s="148"/>
      <c r="BS16" s="147"/>
      <c r="BT16" s="148"/>
      <c r="BU16" s="147"/>
      <c r="BV16" s="148"/>
      <c r="BW16" s="147"/>
      <c r="BX16" s="148"/>
      <c r="BY16" s="147"/>
      <c r="BZ16" s="148"/>
      <c r="CA16" s="147"/>
      <c r="CB16" s="147"/>
      <c r="CC16" t="s">
        <v>939</v>
      </c>
    </row>
    <row r="17" spans="1:16381" ht="16.5">
      <c r="A17" t="s">
        <v>2132</v>
      </c>
      <c r="B17" t="s">
        <v>4</v>
      </c>
      <c r="C17" s="16" t="s">
        <v>1039</v>
      </c>
      <c r="D17" t="s">
        <v>1040</v>
      </c>
      <c r="E17" s="127" t="s">
        <v>1057</v>
      </c>
      <c r="F17" s="200" t="s">
        <v>1833</v>
      </c>
      <c r="G17" s="5">
        <v>0</v>
      </c>
      <c r="H17" s="5"/>
      <c r="I17" s="3">
        <v>0</v>
      </c>
      <c r="J17" s="5">
        <v>0</v>
      </c>
      <c r="K17" s="10">
        <v>0</v>
      </c>
      <c r="L17" s="5">
        <v>0</v>
      </c>
      <c r="M17" s="3">
        <v>0</v>
      </c>
      <c r="N17" s="5">
        <v>0</v>
      </c>
      <c r="O17" s="166">
        <f t="shared" si="39"/>
        <v>0</v>
      </c>
      <c r="P17" s="168" t="s">
        <v>1823</v>
      </c>
      <c r="Q17" s="3">
        <v>0</v>
      </c>
      <c r="R17" s="4">
        <v>0</v>
      </c>
      <c r="S17" s="3">
        <v>0</v>
      </c>
      <c r="T17" s="4">
        <v>0</v>
      </c>
      <c r="U17" s="166">
        <f t="shared" si="24"/>
        <v>0</v>
      </c>
      <c r="V17" s="168" t="s">
        <v>1823</v>
      </c>
      <c r="W17" s="3">
        <v>0</v>
      </c>
      <c r="X17" s="5">
        <v>0</v>
      </c>
      <c r="Y17" s="3">
        <v>0</v>
      </c>
      <c r="Z17" s="4">
        <v>0</v>
      </c>
      <c r="AA17" s="166">
        <f t="shared" ref="AA17" si="49">+Y17</f>
        <v>0</v>
      </c>
      <c r="AB17" s="168" t="s">
        <v>1823</v>
      </c>
      <c r="AC17" s="3">
        <v>0</v>
      </c>
      <c r="AD17" s="5">
        <v>0</v>
      </c>
      <c r="AE17" s="3">
        <v>0</v>
      </c>
      <c r="AF17" s="5">
        <v>0</v>
      </c>
      <c r="AG17" s="166">
        <f t="shared" ref="AG17:AG22" si="50">+AE17</f>
        <v>0</v>
      </c>
      <c r="AH17" s="168" t="s">
        <v>1823</v>
      </c>
      <c r="AI17" s="166">
        <f t="shared" si="47"/>
        <v>0</v>
      </c>
      <c r="AJ17" s="168" t="s">
        <v>1823</v>
      </c>
      <c r="AK17" s="166">
        <v>0</v>
      </c>
      <c r="AL17" s="168" t="s">
        <v>1823</v>
      </c>
      <c r="AM17" s="185">
        <v>3</v>
      </c>
      <c r="AN17" s="181" t="s">
        <v>1274</v>
      </c>
      <c r="AO17" s="133"/>
      <c r="AP17" s="166">
        <f t="shared" si="35"/>
        <v>0</v>
      </c>
      <c r="AQ17" s="168" t="s">
        <v>1823</v>
      </c>
      <c r="AR17" s="166">
        <f t="shared" si="36"/>
        <v>0</v>
      </c>
      <c r="AS17" s="168" t="s">
        <v>1823</v>
      </c>
      <c r="AT17" s="39">
        <v>0</v>
      </c>
      <c r="AU17" s="40">
        <v>0</v>
      </c>
      <c r="AV17" s="166">
        <f t="shared" ref="AV17" si="51">+AT17</f>
        <v>0</v>
      </c>
      <c r="AW17" s="168" t="s">
        <v>1823</v>
      </c>
      <c r="AX17" s="166">
        <f t="shared" ref="AX17" si="52">+AV17</f>
        <v>0</v>
      </c>
      <c r="AY17" s="168" t="s">
        <v>1823</v>
      </c>
      <c r="AZ17" s="166">
        <f t="shared" ref="AZ17" si="53">+AX17</f>
        <v>0</v>
      </c>
      <c r="BA17" s="168" t="s">
        <v>1823</v>
      </c>
      <c r="BB17" s="39">
        <v>0</v>
      </c>
      <c r="BC17" s="40">
        <v>0</v>
      </c>
      <c r="BD17" s="39">
        <v>0</v>
      </c>
      <c r="BE17" s="40">
        <v>0</v>
      </c>
      <c r="BF17" s="39">
        <v>0</v>
      </c>
      <c r="BG17" s="40">
        <v>0</v>
      </c>
      <c r="BH17" s="166">
        <f t="shared" si="15"/>
        <v>0</v>
      </c>
      <c r="BI17" s="168" t="s">
        <v>1823</v>
      </c>
      <c r="BJ17" s="166">
        <f t="shared" si="16"/>
        <v>0</v>
      </c>
      <c r="BK17" s="168" t="s">
        <v>1823</v>
      </c>
      <c r="BL17" s="166">
        <f t="shared" si="17"/>
        <v>0</v>
      </c>
      <c r="BM17" s="168" t="s">
        <v>1823</v>
      </c>
      <c r="BN17" s="166">
        <f t="shared" si="18"/>
        <v>0</v>
      </c>
      <c r="BO17" s="168" t="s">
        <v>1823</v>
      </c>
      <c r="BP17" s="3"/>
      <c r="BQ17" s="5"/>
      <c r="BR17" s="3"/>
      <c r="BS17" s="5"/>
      <c r="BT17" s="3"/>
      <c r="BU17" s="5"/>
      <c r="BV17" s="3"/>
      <c r="BW17" s="5"/>
      <c r="BX17" s="3"/>
      <c r="BY17" s="5"/>
      <c r="BZ17" s="3"/>
      <c r="CA17" s="5"/>
      <c r="CB17" s="3"/>
      <c r="CC17" s="5"/>
      <c r="CD17" s="3"/>
      <c r="CE17" s="5"/>
      <c r="CF17" s="3"/>
      <c r="CG17" s="5"/>
      <c r="CH17" s="3"/>
      <c r="CI17" s="5"/>
      <c r="CJ17" s="3"/>
      <c r="CK17" s="5"/>
      <c r="CL17" s="3"/>
      <c r="CM17" s="5"/>
      <c r="CN17" s="3"/>
      <c r="CO17" s="5"/>
      <c r="CP17" s="3"/>
      <c r="CQ17" s="5"/>
      <c r="CR17" s="3"/>
      <c r="CS17" s="5"/>
      <c r="CT17" s="3"/>
      <c r="CU17" s="5"/>
      <c r="CV17" s="3"/>
      <c r="CW17" s="5"/>
      <c r="CX17" s="3"/>
      <c r="CY17" s="5"/>
      <c r="CZ17" s="3"/>
      <c r="DA17" s="5"/>
      <c r="DB17" s="3"/>
      <c r="DC17" s="5"/>
      <c r="DD17" s="3"/>
      <c r="DE17" s="5"/>
      <c r="DF17" s="3"/>
      <c r="DG17" s="5"/>
      <c r="DH17" s="3"/>
      <c r="DI17" s="5"/>
      <c r="DJ17" s="3"/>
      <c r="DK17" s="5"/>
      <c r="DL17" s="3"/>
      <c r="DM17" s="5"/>
      <c r="DN17" s="3"/>
      <c r="DO17" s="5"/>
      <c r="DP17" s="3"/>
      <c r="DQ17" s="5"/>
      <c r="DR17" s="3"/>
      <c r="DS17" s="5"/>
      <c r="DT17" s="3"/>
      <c r="DU17" s="5"/>
      <c r="DV17" s="3"/>
      <c r="DW17" s="5"/>
      <c r="DX17" s="3"/>
      <c r="DY17" s="5"/>
      <c r="DZ17" s="3"/>
      <c r="EA17" s="5"/>
      <c r="EB17" s="3"/>
      <c r="EC17" s="5"/>
      <c r="ED17" s="3"/>
      <c r="EE17" s="5"/>
      <c r="EF17" s="3"/>
      <c r="EG17" s="5"/>
      <c r="EH17" s="3"/>
      <c r="EI17" s="5"/>
      <c r="EJ17" s="3"/>
      <c r="EK17" s="5"/>
      <c r="EL17" s="3"/>
      <c r="EM17" s="5"/>
      <c r="EN17" s="3"/>
      <c r="EO17" s="5"/>
      <c r="EP17" s="3"/>
      <c r="EQ17" s="5"/>
      <c r="ER17" s="3"/>
      <c r="ES17" s="5"/>
      <c r="ET17" s="3"/>
      <c r="EU17" s="5"/>
      <c r="EV17" s="3"/>
      <c r="EW17" s="5"/>
      <c r="EX17" s="3"/>
      <c r="EY17" s="5"/>
      <c r="EZ17" s="3"/>
      <c r="FA17" s="5"/>
      <c r="FB17" s="3"/>
      <c r="FC17" s="5"/>
      <c r="FD17" s="3"/>
      <c r="FE17" s="5"/>
      <c r="FF17" s="3"/>
      <c r="FG17" s="5"/>
      <c r="FH17" s="3"/>
      <c r="FI17" s="5"/>
      <c r="FJ17" s="3"/>
      <c r="FK17" s="5"/>
      <c r="FL17" s="3"/>
      <c r="FM17" s="5"/>
      <c r="FN17" s="3"/>
      <c r="FO17" s="5"/>
      <c r="FP17" s="3"/>
      <c r="FQ17" s="5"/>
      <c r="FR17" s="3"/>
      <c r="FS17" s="5"/>
      <c r="FT17" s="3"/>
      <c r="FU17" s="5"/>
      <c r="FV17" s="3"/>
      <c r="FW17" s="5"/>
      <c r="FX17" s="3"/>
      <c r="FY17" s="5"/>
      <c r="FZ17" s="3"/>
      <c r="GA17" s="5"/>
      <c r="GB17" s="3"/>
      <c r="GC17" s="5"/>
      <c r="GD17" s="3"/>
      <c r="GE17" s="5"/>
      <c r="GF17" s="3"/>
      <c r="GG17" s="5"/>
      <c r="GH17" s="3"/>
      <c r="GI17" s="5"/>
      <c r="GJ17" s="3"/>
      <c r="GK17" s="5"/>
      <c r="GL17" s="3"/>
      <c r="GM17" s="5"/>
      <c r="GN17" s="3"/>
      <c r="GO17" s="5"/>
      <c r="GP17" s="3"/>
      <c r="GQ17" s="5"/>
      <c r="GR17" s="3"/>
      <c r="GS17" s="5"/>
      <c r="GT17" s="3"/>
      <c r="GU17" s="5"/>
      <c r="GV17" s="3"/>
      <c r="GW17" s="5"/>
      <c r="GX17" s="3"/>
      <c r="GY17" s="5"/>
      <c r="GZ17" s="3"/>
      <c r="HA17" s="5"/>
      <c r="HB17" s="3"/>
      <c r="HC17" s="5"/>
      <c r="HD17" s="3"/>
      <c r="HE17" s="5"/>
      <c r="HF17" s="3"/>
      <c r="HG17" s="5"/>
      <c r="HH17" s="3"/>
      <c r="HI17" s="5"/>
      <c r="HJ17" s="3"/>
      <c r="HK17" s="5"/>
      <c r="HL17" s="3"/>
      <c r="HM17" s="5"/>
      <c r="HN17" s="3"/>
      <c r="HO17" s="5"/>
      <c r="HP17" s="3"/>
      <c r="HQ17" s="5"/>
      <c r="HR17" s="3"/>
      <c r="HS17" s="5"/>
      <c r="HT17" s="3"/>
      <c r="HU17" s="5"/>
      <c r="HV17" s="3"/>
      <c r="HW17" s="5"/>
      <c r="HX17" s="3"/>
      <c r="HY17" s="5"/>
      <c r="HZ17" s="3"/>
      <c r="IA17" s="5"/>
      <c r="IB17" s="3"/>
      <c r="IC17" s="5"/>
      <c r="ID17" s="3"/>
      <c r="IE17" s="5"/>
      <c r="IF17" s="3"/>
      <c r="IG17" s="5"/>
      <c r="IH17" s="3"/>
      <c r="II17" s="5"/>
      <c r="IJ17" s="3"/>
      <c r="IK17" s="5"/>
      <c r="IL17" s="3"/>
      <c r="IM17" s="5"/>
      <c r="IN17" s="3"/>
      <c r="IO17" s="5"/>
      <c r="IP17" s="3"/>
      <c r="IQ17" s="5"/>
      <c r="IR17" s="3"/>
      <c r="IS17" s="5"/>
      <c r="IT17" s="3"/>
      <c r="IU17" s="5"/>
      <c r="IV17" s="3"/>
      <c r="IW17" s="5"/>
      <c r="IX17" s="3"/>
      <c r="IY17" s="5"/>
      <c r="IZ17" s="3"/>
      <c r="JA17" s="5"/>
      <c r="JB17" s="3"/>
      <c r="JC17" s="5"/>
      <c r="JD17" s="3"/>
      <c r="JE17" s="5"/>
      <c r="JF17" s="3"/>
      <c r="JG17" s="5"/>
      <c r="JH17" s="3"/>
      <c r="JI17" s="5"/>
      <c r="JJ17" s="3"/>
      <c r="JK17" s="5"/>
      <c r="JL17" s="3"/>
      <c r="JM17" s="5"/>
      <c r="JN17" s="3"/>
      <c r="JO17" s="5"/>
      <c r="JP17" s="3"/>
      <c r="JQ17" s="5"/>
      <c r="JR17" s="3"/>
      <c r="JS17" s="5"/>
      <c r="JT17" s="3"/>
      <c r="JU17" s="5"/>
      <c r="JV17" s="3"/>
      <c r="JW17" s="5"/>
      <c r="JX17" s="3"/>
      <c r="JY17" s="5"/>
      <c r="JZ17" s="3"/>
      <c r="KA17" s="5"/>
      <c r="KB17" s="3"/>
      <c r="KC17" s="5"/>
      <c r="KD17" s="3"/>
      <c r="KE17" s="5"/>
      <c r="KF17" s="3"/>
      <c r="KG17" s="5"/>
      <c r="KH17" s="3"/>
      <c r="KI17" s="5"/>
      <c r="KJ17" s="3"/>
      <c r="KK17" s="5"/>
      <c r="KL17" s="3"/>
      <c r="KM17" s="5"/>
      <c r="KN17" s="3"/>
      <c r="KO17" s="5"/>
      <c r="KP17" s="3"/>
      <c r="KQ17" s="5"/>
      <c r="KR17" s="3"/>
      <c r="KS17" s="5"/>
      <c r="KT17" s="3"/>
      <c r="KU17" s="5"/>
      <c r="KV17" s="3"/>
      <c r="KW17" s="5"/>
      <c r="KX17" s="3"/>
      <c r="KY17" s="5"/>
      <c r="KZ17" s="3"/>
      <c r="LA17" s="5"/>
      <c r="LB17" s="3"/>
      <c r="LC17" s="5"/>
      <c r="LD17" s="3"/>
      <c r="LE17" s="5"/>
      <c r="LF17" s="3"/>
      <c r="LG17" s="5"/>
      <c r="LH17" s="3"/>
      <c r="LI17" s="5"/>
      <c r="LJ17" s="3"/>
      <c r="LK17" s="5"/>
      <c r="LL17" s="3"/>
      <c r="LM17" s="5"/>
      <c r="LN17" s="3"/>
      <c r="LO17" s="5"/>
      <c r="LP17" s="3"/>
      <c r="LQ17" s="5"/>
      <c r="LR17" s="3"/>
      <c r="LS17" s="5"/>
      <c r="LT17" s="3"/>
      <c r="LU17" s="5"/>
      <c r="LV17" s="3"/>
      <c r="LW17" s="5"/>
      <c r="LX17" s="3"/>
      <c r="LY17" s="5"/>
      <c r="LZ17" s="3"/>
      <c r="MA17" s="5"/>
      <c r="MB17" s="3"/>
      <c r="MC17" s="5"/>
      <c r="MD17" s="3"/>
      <c r="ME17" s="5"/>
      <c r="MF17" s="3"/>
      <c r="MG17" s="5"/>
      <c r="MH17" s="3"/>
      <c r="MI17" s="5"/>
      <c r="MJ17" s="3"/>
      <c r="MK17" s="5"/>
      <c r="ML17" s="3"/>
      <c r="MM17" s="5"/>
      <c r="MN17" s="3"/>
      <c r="MO17" s="5"/>
      <c r="MP17" s="3"/>
      <c r="MQ17" s="5"/>
      <c r="MR17" s="3"/>
      <c r="MS17" s="5"/>
      <c r="MT17" s="3"/>
      <c r="MU17" s="5"/>
      <c r="MV17" s="3"/>
      <c r="MW17" s="5"/>
      <c r="MX17" s="3"/>
      <c r="MY17" s="5"/>
      <c r="MZ17" s="3"/>
      <c r="NA17" s="5"/>
      <c r="NB17" s="3"/>
      <c r="NC17" s="5"/>
      <c r="ND17" s="3"/>
      <c r="NE17" s="5"/>
      <c r="NF17" s="3"/>
      <c r="NG17" s="5"/>
      <c r="NH17" s="3"/>
      <c r="NI17" s="5"/>
      <c r="NJ17" s="3"/>
      <c r="NK17" s="5"/>
      <c r="NL17" s="3"/>
      <c r="NM17" s="5"/>
      <c r="NN17" s="3"/>
      <c r="NO17" s="5"/>
      <c r="NP17" s="3"/>
      <c r="NQ17" s="5"/>
      <c r="NR17" s="3"/>
      <c r="NS17" s="5"/>
      <c r="NT17" s="3"/>
      <c r="NU17" s="5"/>
      <c r="NV17" s="3"/>
      <c r="NW17" s="5"/>
      <c r="NX17" s="3"/>
      <c r="NY17" s="5"/>
      <c r="NZ17" s="3"/>
      <c r="OA17" s="5"/>
      <c r="OB17" s="3"/>
      <c r="OC17" s="5"/>
      <c r="OD17" s="3"/>
      <c r="OE17" s="5"/>
      <c r="OF17" s="3"/>
      <c r="OG17" s="5"/>
      <c r="OH17" s="3"/>
      <c r="OI17" s="5"/>
      <c r="OJ17" s="3"/>
      <c r="OK17" s="5"/>
      <c r="OL17" s="3"/>
      <c r="OM17" s="5"/>
      <c r="ON17" s="3"/>
      <c r="OO17" s="5"/>
      <c r="OP17" s="3"/>
      <c r="OQ17" s="5"/>
      <c r="OR17" s="3"/>
      <c r="OS17" s="5"/>
      <c r="OT17" s="3"/>
      <c r="OU17" s="5"/>
      <c r="OV17" s="3"/>
      <c r="OW17" s="5"/>
      <c r="OX17" s="3"/>
      <c r="OY17" s="5"/>
      <c r="OZ17" s="3"/>
      <c r="PA17" s="5"/>
      <c r="PB17" s="3"/>
      <c r="PC17" s="5"/>
      <c r="PD17" s="3"/>
      <c r="PE17" s="5"/>
      <c r="PF17" s="3"/>
      <c r="PG17" s="5"/>
      <c r="PH17" s="3"/>
      <c r="PI17" s="5"/>
      <c r="PJ17" s="3"/>
      <c r="PK17" s="5"/>
      <c r="PL17" s="3"/>
      <c r="PM17" s="5"/>
      <c r="PN17" s="3"/>
      <c r="PO17" s="5"/>
      <c r="PP17" s="3"/>
      <c r="PQ17" s="5"/>
      <c r="PR17" s="3"/>
      <c r="PS17" s="5"/>
      <c r="PT17" s="3"/>
      <c r="PU17" s="5"/>
      <c r="PV17" s="3"/>
      <c r="PW17" s="5"/>
      <c r="PX17" s="3"/>
      <c r="PY17" s="5"/>
      <c r="PZ17" s="3"/>
      <c r="QA17" s="5"/>
      <c r="QB17" s="3"/>
      <c r="QC17" s="5"/>
      <c r="QD17" s="3"/>
      <c r="QE17" s="5"/>
      <c r="QF17" s="3"/>
      <c r="QG17" s="5"/>
      <c r="QH17" s="3"/>
      <c r="QI17" s="5"/>
      <c r="QJ17" s="3"/>
      <c r="QK17" s="5"/>
      <c r="QL17" s="3"/>
      <c r="QM17" s="5"/>
      <c r="QN17" s="3"/>
      <c r="QO17" s="5"/>
      <c r="QP17" s="3"/>
      <c r="QQ17" s="5"/>
      <c r="QR17" s="3"/>
      <c r="QS17" s="5"/>
      <c r="QT17" s="3"/>
      <c r="QU17" s="5"/>
      <c r="QV17" s="3"/>
      <c r="QW17" s="5"/>
      <c r="QX17" s="3"/>
      <c r="QY17" s="5"/>
      <c r="QZ17" s="3"/>
      <c r="RA17" s="5"/>
      <c r="RB17" s="3"/>
      <c r="RC17" s="5"/>
      <c r="RD17" s="3"/>
      <c r="RE17" s="5"/>
      <c r="RF17" s="3"/>
      <c r="RG17" s="5"/>
      <c r="RH17" s="3"/>
      <c r="RI17" s="5"/>
      <c r="RJ17" s="3"/>
      <c r="RK17" s="5"/>
      <c r="RL17" s="3"/>
      <c r="RM17" s="5"/>
      <c r="RN17" s="3"/>
      <c r="RO17" s="5"/>
      <c r="RP17" s="3"/>
      <c r="RQ17" s="5"/>
      <c r="RR17" s="3"/>
      <c r="RS17" s="5"/>
      <c r="RT17" s="3"/>
      <c r="RU17" s="5"/>
      <c r="RV17" s="3"/>
      <c r="RW17" s="5"/>
      <c r="RX17" s="3"/>
      <c r="RY17" s="5"/>
      <c r="RZ17" s="3"/>
      <c r="SA17" s="5"/>
      <c r="SB17" s="3"/>
      <c r="SC17" s="5"/>
      <c r="SD17" s="3"/>
      <c r="SE17" s="5"/>
      <c r="SF17" s="3"/>
      <c r="SG17" s="5"/>
      <c r="SH17" s="3"/>
      <c r="SI17" s="5"/>
      <c r="SJ17" s="3"/>
      <c r="SK17" s="5"/>
      <c r="SL17" s="3"/>
      <c r="SM17" s="5"/>
      <c r="SN17" s="3"/>
      <c r="SO17" s="5"/>
      <c r="SP17" s="3"/>
      <c r="SQ17" s="5"/>
      <c r="SR17" s="3"/>
      <c r="SS17" s="5"/>
      <c r="ST17" s="3"/>
      <c r="SU17" s="5"/>
      <c r="SV17" s="3"/>
      <c r="SW17" s="5"/>
      <c r="SX17" s="3"/>
      <c r="SY17" s="5"/>
      <c r="SZ17" s="3"/>
      <c r="TA17" s="5"/>
      <c r="TB17" s="3"/>
      <c r="TC17" s="5"/>
      <c r="TD17" s="3"/>
      <c r="TE17" s="5"/>
      <c r="TF17" s="3"/>
      <c r="TG17" s="5"/>
      <c r="TH17" s="3"/>
      <c r="TI17" s="5"/>
      <c r="TJ17" s="3"/>
      <c r="TK17" s="5"/>
      <c r="TL17" s="3"/>
      <c r="TM17" s="5"/>
      <c r="TN17" s="3"/>
      <c r="TO17" s="5"/>
      <c r="TP17" s="3"/>
      <c r="TQ17" s="5"/>
      <c r="TR17" s="3"/>
      <c r="TS17" s="5"/>
      <c r="TT17" s="3"/>
      <c r="TU17" s="5"/>
      <c r="TV17" s="3"/>
      <c r="TW17" s="5"/>
      <c r="TX17" s="3"/>
      <c r="TY17" s="5"/>
      <c r="TZ17" s="3"/>
      <c r="UA17" s="5"/>
      <c r="UB17" s="3"/>
      <c r="UC17" s="5"/>
      <c r="UD17" s="3"/>
      <c r="UE17" s="5"/>
      <c r="UF17" s="3"/>
      <c r="UG17" s="5"/>
      <c r="UH17" s="3"/>
      <c r="UI17" s="5"/>
      <c r="UJ17" s="3"/>
      <c r="UK17" s="5"/>
      <c r="UL17" s="3"/>
      <c r="UM17" s="5"/>
      <c r="UN17" s="3"/>
      <c r="UO17" s="5"/>
      <c r="UP17" s="3"/>
      <c r="UQ17" s="5"/>
      <c r="UR17" s="3"/>
      <c r="US17" s="5"/>
      <c r="UT17" s="3"/>
      <c r="UU17" s="5"/>
      <c r="UV17" s="3"/>
      <c r="UW17" s="5"/>
      <c r="UX17" s="3"/>
      <c r="UY17" s="5"/>
      <c r="UZ17" s="3"/>
      <c r="VA17" s="5"/>
      <c r="VB17" s="3"/>
      <c r="VC17" s="5"/>
      <c r="VD17" s="3"/>
      <c r="VE17" s="5"/>
      <c r="VF17" s="3"/>
      <c r="VG17" s="5"/>
      <c r="VH17" s="3"/>
      <c r="VI17" s="5"/>
      <c r="VJ17" s="3"/>
      <c r="VK17" s="5"/>
      <c r="VL17" s="3"/>
      <c r="VM17" s="5"/>
      <c r="VN17" s="3"/>
      <c r="VO17" s="5"/>
      <c r="VP17" s="3"/>
      <c r="VQ17" s="5"/>
      <c r="VR17" s="3"/>
      <c r="VS17" s="5"/>
      <c r="VT17" s="3"/>
      <c r="VU17" s="5"/>
      <c r="VV17" s="3"/>
      <c r="VW17" s="5"/>
      <c r="VX17" s="3"/>
      <c r="VY17" s="5"/>
      <c r="VZ17" s="3"/>
      <c r="WA17" s="5"/>
      <c r="WB17" s="3"/>
      <c r="WC17" s="5"/>
      <c r="WD17" s="3"/>
      <c r="WE17" s="5"/>
      <c r="WF17" s="3"/>
      <c r="WG17" s="5"/>
      <c r="WH17" s="3"/>
      <c r="WI17" s="5"/>
      <c r="WJ17" s="3"/>
      <c r="WK17" s="5"/>
      <c r="WL17" s="3"/>
      <c r="WM17" s="5"/>
      <c r="WN17" s="3"/>
      <c r="WO17" s="5"/>
      <c r="WP17" s="3"/>
      <c r="WQ17" s="5"/>
      <c r="WR17" s="3"/>
      <c r="WS17" s="5"/>
      <c r="WT17" s="3"/>
      <c r="WU17" s="5"/>
      <c r="WV17" s="3"/>
      <c r="WW17" s="5"/>
      <c r="WX17" s="3"/>
      <c r="WY17" s="5"/>
      <c r="WZ17" s="3"/>
      <c r="XA17" s="5"/>
      <c r="XB17" s="3"/>
      <c r="XC17" s="5"/>
      <c r="XD17" s="3"/>
      <c r="XE17" s="5"/>
      <c r="XF17" s="3"/>
      <c r="XG17" s="5"/>
      <c r="XH17" s="3"/>
      <c r="XI17" s="5"/>
      <c r="XJ17" s="3"/>
      <c r="XK17" s="5"/>
      <c r="XL17" s="3"/>
      <c r="XM17" s="5"/>
      <c r="XN17" s="3"/>
      <c r="XO17" s="5"/>
      <c r="XP17" s="3"/>
      <c r="XQ17" s="5"/>
      <c r="XR17" s="3"/>
      <c r="XS17" s="5"/>
      <c r="XT17" s="3"/>
      <c r="XU17" s="5"/>
      <c r="XV17" s="3"/>
      <c r="XW17" s="5"/>
      <c r="XX17" s="3"/>
      <c r="XY17" s="5"/>
      <c r="XZ17" s="3"/>
      <c r="YA17" s="5"/>
      <c r="YB17" s="3"/>
      <c r="YC17" s="5"/>
      <c r="YD17" s="3"/>
      <c r="YE17" s="5"/>
      <c r="YF17" s="3"/>
      <c r="YG17" s="5"/>
      <c r="YH17" s="3"/>
      <c r="YI17" s="5"/>
      <c r="YJ17" s="3"/>
      <c r="YK17" s="5"/>
      <c r="YL17" s="3"/>
      <c r="YM17" s="5"/>
      <c r="YN17" s="3"/>
      <c r="YO17" s="5"/>
      <c r="YP17" s="3"/>
      <c r="YQ17" s="5"/>
      <c r="YR17" s="3"/>
      <c r="YS17" s="5"/>
      <c r="YT17" s="3"/>
      <c r="YU17" s="5"/>
      <c r="YV17" s="3"/>
      <c r="YW17" s="5"/>
      <c r="YX17" s="3"/>
      <c r="YY17" s="5"/>
      <c r="YZ17" s="3"/>
      <c r="ZA17" s="5"/>
      <c r="ZB17" s="3"/>
      <c r="ZC17" s="5"/>
      <c r="ZD17" s="3"/>
      <c r="ZE17" s="5"/>
      <c r="ZF17" s="3"/>
      <c r="ZG17" s="5"/>
      <c r="ZH17" s="3"/>
      <c r="ZI17" s="5"/>
      <c r="ZJ17" s="3"/>
      <c r="ZK17" s="5"/>
      <c r="ZL17" s="3"/>
      <c r="ZM17" s="5"/>
      <c r="ZN17" s="3"/>
      <c r="ZO17" s="5"/>
      <c r="ZP17" s="3"/>
      <c r="ZQ17" s="5"/>
      <c r="ZR17" s="3"/>
      <c r="ZS17" s="5"/>
      <c r="ZT17" s="3"/>
      <c r="ZU17" s="5"/>
      <c r="ZV17" s="3"/>
      <c r="ZW17" s="5"/>
      <c r="ZX17" s="3"/>
      <c r="ZY17" s="5"/>
      <c r="ZZ17" s="3"/>
      <c r="AAA17" s="5"/>
      <c r="AAB17" s="3"/>
      <c r="AAC17" s="5"/>
      <c r="AAD17" s="3"/>
      <c r="AAE17" s="5"/>
      <c r="AAF17" s="3"/>
      <c r="AAG17" s="5"/>
      <c r="AAH17" s="3"/>
      <c r="AAI17" s="5"/>
      <c r="AAJ17" s="3"/>
      <c r="AAK17" s="5"/>
      <c r="AAL17" s="3"/>
      <c r="AAM17" s="5"/>
      <c r="AAN17" s="3"/>
      <c r="AAO17" s="5"/>
      <c r="AAP17" s="3"/>
      <c r="AAQ17" s="5"/>
      <c r="AAR17" s="3"/>
      <c r="AAS17" s="5"/>
      <c r="AAT17" s="3"/>
      <c r="AAU17" s="5"/>
      <c r="AAV17" s="3"/>
      <c r="AAW17" s="5"/>
      <c r="AAX17" s="3"/>
      <c r="AAY17" s="5"/>
      <c r="AAZ17" s="3"/>
      <c r="ABA17" s="5"/>
      <c r="ABB17" s="3"/>
      <c r="ABC17" s="5"/>
      <c r="ABD17" s="3"/>
      <c r="ABE17" s="5"/>
      <c r="ABF17" s="3"/>
      <c r="ABG17" s="5"/>
      <c r="ABH17" s="3"/>
      <c r="ABI17" s="5"/>
      <c r="ABJ17" s="3"/>
      <c r="ABK17" s="5"/>
      <c r="ABL17" s="3"/>
      <c r="ABM17" s="5"/>
      <c r="ABN17" s="3"/>
      <c r="ABO17" s="5"/>
      <c r="ABP17" s="3"/>
      <c r="ABQ17" s="5"/>
      <c r="ABR17" s="3"/>
      <c r="ABS17" s="5"/>
      <c r="ABT17" s="3"/>
      <c r="ABU17" s="5"/>
      <c r="ABV17" s="3"/>
      <c r="ABW17" s="5"/>
      <c r="ABX17" s="3"/>
      <c r="ABY17" s="5"/>
      <c r="ABZ17" s="3"/>
      <c r="ACA17" s="5"/>
      <c r="ACB17" s="3"/>
      <c r="ACC17" s="5"/>
      <c r="ACD17" s="3"/>
      <c r="ACE17" s="5"/>
      <c r="ACF17" s="3"/>
      <c r="ACG17" s="5"/>
      <c r="ACH17" s="3"/>
      <c r="ACI17" s="5"/>
      <c r="ACJ17" s="3"/>
      <c r="ACK17" s="5"/>
      <c r="ACL17" s="3"/>
      <c r="ACM17" s="5"/>
      <c r="ACN17" s="3"/>
      <c r="ACO17" s="5"/>
      <c r="ACP17" s="3"/>
      <c r="ACQ17" s="5"/>
      <c r="ACR17" s="3"/>
      <c r="ACS17" s="5"/>
      <c r="ACT17" s="3"/>
      <c r="ACU17" s="5"/>
      <c r="ACV17" s="3"/>
      <c r="ACW17" s="5"/>
      <c r="ACX17" s="3"/>
      <c r="ACY17" s="5"/>
      <c r="ACZ17" s="3"/>
      <c r="ADA17" s="5"/>
      <c r="ADB17" s="3"/>
      <c r="ADC17" s="5"/>
      <c r="ADD17" s="3"/>
      <c r="ADE17" s="5"/>
      <c r="ADF17" s="3"/>
      <c r="ADG17" s="5"/>
      <c r="ADH17" s="3"/>
      <c r="ADI17" s="5"/>
      <c r="ADJ17" s="3"/>
      <c r="ADK17" s="5"/>
      <c r="ADL17" s="3"/>
      <c r="ADM17" s="5"/>
      <c r="ADN17" s="3"/>
      <c r="ADO17" s="5"/>
      <c r="ADP17" s="3"/>
      <c r="ADQ17" s="5"/>
      <c r="ADR17" s="3"/>
      <c r="ADS17" s="5"/>
      <c r="ADT17" s="3"/>
      <c r="ADU17" s="5"/>
      <c r="ADV17" s="3"/>
      <c r="ADW17" s="5"/>
      <c r="ADX17" s="3"/>
      <c r="ADY17" s="5"/>
      <c r="ADZ17" s="3"/>
      <c r="AEA17" s="5"/>
      <c r="AEB17" s="3"/>
      <c r="AEC17" s="5"/>
      <c r="AED17" s="3"/>
      <c r="AEE17" s="5"/>
      <c r="AEF17" s="3"/>
      <c r="AEG17" s="5"/>
      <c r="AEH17" s="3"/>
      <c r="AEI17" s="5"/>
      <c r="AEJ17" s="3"/>
      <c r="AEK17" s="5"/>
      <c r="AEL17" s="3"/>
      <c r="AEM17" s="5"/>
      <c r="AEN17" s="3"/>
      <c r="AEO17" s="5"/>
      <c r="AEP17" s="3"/>
      <c r="AEQ17" s="5"/>
      <c r="AER17" s="3"/>
      <c r="AES17" s="5"/>
      <c r="AET17" s="3"/>
      <c r="AEU17" s="5"/>
      <c r="AEV17" s="3"/>
      <c r="AEW17" s="5"/>
      <c r="AEX17" s="3"/>
      <c r="AEY17" s="5"/>
      <c r="AEZ17" s="3"/>
      <c r="AFA17" s="5"/>
      <c r="AFB17" s="3"/>
      <c r="AFC17" s="5"/>
      <c r="AFD17" s="3"/>
      <c r="AFE17" s="5"/>
      <c r="AFF17" s="3"/>
      <c r="AFG17" s="5"/>
      <c r="AFH17" s="3"/>
      <c r="AFI17" s="5"/>
      <c r="AFJ17" s="3"/>
      <c r="AFK17" s="5"/>
      <c r="AFL17" s="3"/>
      <c r="AFM17" s="5"/>
      <c r="AFN17" s="3"/>
      <c r="AFO17" s="5"/>
      <c r="AFP17" s="3"/>
      <c r="AFQ17" s="5"/>
      <c r="AFR17" s="3"/>
      <c r="AFS17" s="5"/>
      <c r="AFT17" s="3"/>
      <c r="AFU17" s="5"/>
      <c r="AFV17" s="3"/>
      <c r="AFW17" s="5"/>
      <c r="AFX17" s="3"/>
      <c r="AFY17" s="5"/>
      <c r="AFZ17" s="3"/>
      <c r="AGA17" s="5"/>
      <c r="AGB17" s="3"/>
      <c r="AGC17" s="5"/>
      <c r="AGD17" s="3"/>
      <c r="AGE17" s="5"/>
      <c r="AGF17" s="3"/>
      <c r="AGG17" s="5"/>
      <c r="AGH17" s="3"/>
      <c r="AGI17" s="5"/>
      <c r="AGJ17" s="3"/>
      <c r="AGK17" s="5"/>
      <c r="AGL17" s="3"/>
      <c r="AGM17" s="5"/>
      <c r="AGN17" s="3"/>
      <c r="AGO17" s="5"/>
      <c r="AGP17" s="3"/>
      <c r="AGQ17" s="5"/>
      <c r="AGR17" s="3"/>
      <c r="AGS17" s="5"/>
      <c r="AGT17" s="3"/>
      <c r="AGU17" s="5"/>
      <c r="AGV17" s="3"/>
      <c r="AGW17" s="5"/>
      <c r="AGX17" s="3"/>
      <c r="AGY17" s="5"/>
      <c r="AGZ17" s="3"/>
      <c r="AHA17" s="5"/>
      <c r="AHB17" s="3"/>
      <c r="AHC17" s="5"/>
      <c r="AHD17" s="3"/>
      <c r="AHE17" s="5"/>
      <c r="AHF17" s="3"/>
      <c r="AHG17" s="5"/>
      <c r="AHH17" s="3"/>
      <c r="AHI17" s="5"/>
      <c r="AHJ17" s="3"/>
      <c r="AHK17" s="5"/>
      <c r="AHL17" s="3"/>
      <c r="AHM17" s="5"/>
      <c r="AHN17" s="3"/>
      <c r="AHO17" s="5"/>
      <c r="AHP17" s="3"/>
      <c r="AHQ17" s="5"/>
      <c r="AHR17" s="3"/>
      <c r="AHS17" s="5"/>
      <c r="AHT17" s="3"/>
      <c r="AHU17" s="5"/>
      <c r="AHV17" s="3"/>
      <c r="AHW17" s="5"/>
      <c r="AHX17" s="3"/>
      <c r="AHY17" s="5"/>
      <c r="AHZ17" s="3"/>
      <c r="AIA17" s="5"/>
      <c r="AIB17" s="3"/>
      <c r="AIC17" s="5"/>
      <c r="AID17" s="3"/>
      <c r="AIE17" s="5"/>
      <c r="AIF17" s="3"/>
      <c r="AIG17" s="5"/>
      <c r="AIH17" s="3"/>
      <c r="AII17" s="5"/>
      <c r="AIJ17" s="3"/>
      <c r="AIK17" s="5"/>
      <c r="AIL17" s="3"/>
      <c r="AIM17" s="5"/>
      <c r="AIN17" s="3"/>
      <c r="AIO17" s="5"/>
      <c r="AIP17" s="3"/>
      <c r="AIQ17" s="5"/>
      <c r="AIR17" s="3"/>
      <c r="AIS17" s="5"/>
      <c r="AIT17" s="3"/>
      <c r="AIU17" s="5"/>
      <c r="AIV17" s="3"/>
      <c r="AIW17" s="5"/>
      <c r="AIX17" s="3"/>
      <c r="AIY17" s="5"/>
      <c r="AIZ17" s="3"/>
      <c r="AJA17" s="5"/>
      <c r="AJB17" s="3"/>
      <c r="AJC17" s="5"/>
      <c r="AJD17" s="3"/>
      <c r="AJE17" s="5"/>
      <c r="AJF17" s="3"/>
      <c r="AJG17" s="5"/>
      <c r="AJH17" s="3"/>
      <c r="AJI17" s="5"/>
      <c r="AJJ17" s="3"/>
      <c r="AJK17" s="5"/>
      <c r="AJL17" s="3"/>
      <c r="AJM17" s="5"/>
      <c r="AJN17" s="3"/>
      <c r="AJO17" s="5"/>
      <c r="AJP17" s="3"/>
      <c r="AJQ17" s="5"/>
      <c r="AJR17" s="3"/>
      <c r="AJS17" s="5"/>
      <c r="AJT17" s="3"/>
      <c r="AJU17" s="5"/>
      <c r="AJV17" s="3"/>
      <c r="AJW17" s="5"/>
      <c r="AJX17" s="3"/>
      <c r="AJY17" s="5"/>
      <c r="AJZ17" s="3"/>
      <c r="AKA17" s="5"/>
      <c r="AKB17" s="3"/>
      <c r="AKC17" s="5"/>
      <c r="AKD17" s="3"/>
      <c r="AKE17" s="5"/>
      <c r="AKF17" s="3"/>
      <c r="AKG17" s="5"/>
      <c r="AKH17" s="3"/>
      <c r="AKI17" s="5"/>
      <c r="AKJ17" s="3"/>
      <c r="AKK17" s="5"/>
      <c r="AKL17" s="3"/>
      <c r="AKM17" s="5"/>
      <c r="AKN17" s="3"/>
      <c r="AKO17" s="5"/>
      <c r="AKP17" s="3"/>
      <c r="AKQ17" s="5"/>
      <c r="AKR17" s="3"/>
      <c r="AKS17" s="5"/>
      <c r="AKT17" s="3"/>
      <c r="AKU17" s="5"/>
      <c r="AKV17" s="3"/>
      <c r="AKW17" s="5"/>
      <c r="AKX17" s="3"/>
      <c r="AKY17" s="5"/>
      <c r="AKZ17" s="3"/>
      <c r="ALA17" s="5"/>
      <c r="ALB17" s="3"/>
      <c r="ALC17" s="5"/>
      <c r="ALD17" s="3"/>
      <c r="ALE17" s="5"/>
      <c r="ALF17" s="3"/>
      <c r="ALG17" s="5"/>
      <c r="ALH17" s="3"/>
      <c r="ALI17" s="5"/>
      <c r="ALJ17" s="3"/>
      <c r="ALK17" s="5"/>
      <c r="ALL17" s="3"/>
      <c r="ALM17" s="5"/>
      <c r="ALN17" s="3"/>
      <c r="ALO17" s="5"/>
      <c r="ALP17" s="3"/>
      <c r="ALQ17" s="5"/>
      <c r="ALR17" s="3"/>
      <c r="ALS17" s="5"/>
      <c r="ALT17" s="3"/>
      <c r="ALU17" s="5"/>
      <c r="ALV17" s="3"/>
      <c r="ALW17" s="5"/>
      <c r="ALX17" s="3"/>
      <c r="ALY17" s="5"/>
      <c r="ALZ17" s="3"/>
      <c r="AMA17" s="5"/>
      <c r="AMB17" s="3"/>
      <c r="AMC17" s="5"/>
      <c r="AMD17" s="3"/>
      <c r="AME17" s="5"/>
      <c r="AMF17" s="3"/>
      <c r="AMG17" s="5"/>
      <c r="AMH17" s="3"/>
      <c r="AMI17" s="5"/>
      <c r="AMJ17" s="3"/>
      <c r="AMK17" s="5"/>
      <c r="AML17" s="3"/>
      <c r="AMM17" s="5"/>
      <c r="AMN17" s="3"/>
      <c r="AMO17" s="5"/>
      <c r="AMP17" s="3"/>
      <c r="AMQ17" s="5"/>
      <c r="AMR17" s="3"/>
      <c r="AMS17" s="5"/>
      <c r="AMT17" s="3"/>
      <c r="AMU17" s="5"/>
      <c r="AMV17" s="3"/>
      <c r="AMW17" s="5"/>
      <c r="AMX17" s="3"/>
      <c r="AMY17" s="5"/>
      <c r="AMZ17" s="3"/>
      <c r="ANA17" s="5"/>
      <c r="ANB17" s="3"/>
      <c r="ANC17" s="5"/>
      <c r="AND17" s="3"/>
      <c r="ANE17" s="5"/>
      <c r="ANF17" s="3"/>
      <c r="ANG17" s="5"/>
      <c r="ANH17" s="3"/>
      <c r="ANI17" s="5"/>
      <c r="ANJ17" s="3"/>
      <c r="ANK17" s="5"/>
      <c r="ANL17" s="3"/>
      <c r="ANM17" s="5"/>
      <c r="ANN17" s="3"/>
      <c r="ANO17" s="5"/>
      <c r="ANP17" s="3"/>
      <c r="ANQ17" s="5"/>
      <c r="ANR17" s="3"/>
      <c r="ANS17" s="5"/>
      <c r="ANT17" s="3"/>
      <c r="ANU17" s="5"/>
      <c r="ANV17" s="3"/>
      <c r="ANW17" s="5"/>
      <c r="ANX17" s="3"/>
      <c r="ANY17" s="5"/>
      <c r="ANZ17" s="3"/>
      <c r="AOA17" s="5"/>
      <c r="AOB17" s="3"/>
      <c r="AOC17" s="5"/>
      <c r="AOD17" s="3"/>
      <c r="AOE17" s="5"/>
      <c r="AOF17" s="3"/>
      <c r="AOG17" s="5"/>
      <c r="AOH17" s="3"/>
      <c r="AOI17" s="5"/>
      <c r="AOJ17" s="3"/>
      <c r="AOK17" s="5"/>
      <c r="AOL17" s="3"/>
      <c r="AOM17" s="5"/>
      <c r="AON17" s="3"/>
      <c r="AOO17" s="5"/>
      <c r="AOP17" s="3"/>
      <c r="AOQ17" s="5"/>
      <c r="AOR17" s="3"/>
      <c r="AOS17" s="5"/>
      <c r="AOT17" s="3"/>
      <c r="AOU17" s="5"/>
      <c r="AOV17" s="3"/>
      <c r="AOW17" s="5"/>
      <c r="AOX17" s="3"/>
      <c r="AOY17" s="5"/>
      <c r="AOZ17" s="3"/>
      <c r="APA17" s="5"/>
      <c r="APB17" s="3"/>
      <c r="APC17" s="5"/>
      <c r="APD17" s="3"/>
      <c r="APE17" s="5"/>
      <c r="APF17" s="3"/>
      <c r="APG17" s="5"/>
      <c r="APH17" s="3"/>
      <c r="API17" s="5"/>
      <c r="APJ17" s="3"/>
      <c r="APK17" s="5"/>
      <c r="APL17" s="3"/>
      <c r="APM17" s="5"/>
      <c r="APN17" s="3"/>
      <c r="APO17" s="5"/>
      <c r="APP17" s="3"/>
      <c r="APQ17" s="5"/>
      <c r="APR17" s="3"/>
      <c r="APS17" s="5"/>
      <c r="APT17" s="3"/>
      <c r="APU17" s="5"/>
      <c r="APV17" s="3"/>
      <c r="APW17" s="5"/>
      <c r="APX17" s="3"/>
      <c r="APY17" s="5"/>
      <c r="APZ17" s="3"/>
      <c r="AQA17" s="5"/>
      <c r="AQB17" s="3"/>
      <c r="AQC17" s="5"/>
      <c r="AQD17" s="3"/>
      <c r="AQE17" s="5"/>
      <c r="AQF17" s="3"/>
      <c r="AQG17" s="5"/>
      <c r="AQH17" s="3"/>
      <c r="AQI17" s="5"/>
      <c r="AQJ17" s="3"/>
      <c r="AQK17" s="5"/>
      <c r="AQL17" s="3"/>
      <c r="AQM17" s="5"/>
      <c r="AQN17" s="3"/>
      <c r="AQO17" s="5"/>
      <c r="AQP17" s="3"/>
      <c r="AQQ17" s="5"/>
      <c r="AQR17" s="3"/>
      <c r="AQS17" s="5"/>
      <c r="AQT17" s="3"/>
      <c r="AQU17" s="5"/>
      <c r="AQV17" s="3"/>
      <c r="AQW17" s="5"/>
      <c r="AQX17" s="3"/>
      <c r="AQY17" s="5"/>
      <c r="AQZ17" s="3"/>
      <c r="ARA17" s="5"/>
      <c r="ARB17" s="3"/>
      <c r="ARC17" s="5"/>
      <c r="ARD17" s="3"/>
      <c r="ARE17" s="5"/>
      <c r="ARF17" s="3"/>
      <c r="ARG17" s="5"/>
      <c r="ARH17" s="3"/>
      <c r="ARI17" s="5"/>
      <c r="ARJ17" s="3"/>
      <c r="ARK17" s="5"/>
      <c r="ARL17" s="3"/>
      <c r="ARM17" s="5"/>
      <c r="ARN17" s="3"/>
      <c r="ARO17" s="5"/>
      <c r="ARP17" s="3"/>
      <c r="ARQ17" s="5"/>
      <c r="ARR17" s="3"/>
      <c r="ARS17" s="5"/>
      <c r="ART17" s="3"/>
      <c r="ARU17" s="5"/>
      <c r="ARV17" s="3"/>
      <c r="ARW17" s="5"/>
      <c r="ARX17" s="3"/>
      <c r="ARY17" s="5"/>
      <c r="ARZ17" s="3"/>
      <c r="ASA17" s="5"/>
      <c r="ASB17" s="3"/>
      <c r="ASC17" s="5"/>
      <c r="ASD17" s="3"/>
      <c r="ASE17" s="5"/>
      <c r="ASF17" s="3"/>
      <c r="ASG17" s="5"/>
      <c r="ASH17" s="3"/>
      <c r="ASI17" s="5"/>
      <c r="ASJ17" s="3"/>
      <c r="ASK17" s="5"/>
      <c r="ASL17" s="3"/>
      <c r="ASM17" s="5"/>
      <c r="ASN17" s="3"/>
      <c r="ASO17" s="5"/>
      <c r="ASP17" s="3"/>
      <c r="ASQ17" s="5"/>
      <c r="ASR17" s="3"/>
      <c r="ASS17" s="5"/>
      <c r="AST17" s="3"/>
      <c r="ASU17" s="5"/>
      <c r="ASV17" s="3"/>
      <c r="ASW17" s="5"/>
      <c r="ASX17" s="3"/>
      <c r="ASY17" s="5"/>
      <c r="ASZ17" s="3"/>
      <c r="ATA17" s="5"/>
      <c r="ATB17" s="3"/>
      <c r="ATC17" s="5"/>
      <c r="ATD17" s="3"/>
      <c r="ATE17" s="5"/>
      <c r="ATF17" s="3"/>
      <c r="ATG17" s="5"/>
      <c r="ATH17" s="3"/>
      <c r="ATI17" s="5"/>
      <c r="ATJ17" s="3"/>
      <c r="ATK17" s="5"/>
      <c r="ATL17" s="3"/>
      <c r="ATM17" s="5"/>
      <c r="ATN17" s="3"/>
      <c r="ATO17" s="5"/>
      <c r="ATP17" s="3"/>
      <c r="ATQ17" s="5"/>
      <c r="ATR17" s="3"/>
      <c r="ATS17" s="5"/>
      <c r="ATT17" s="3"/>
      <c r="ATU17" s="5"/>
      <c r="ATV17" s="3"/>
      <c r="ATW17" s="5"/>
      <c r="ATX17" s="3"/>
      <c r="ATY17" s="5"/>
      <c r="ATZ17" s="3"/>
      <c r="AUA17" s="5"/>
      <c r="AUB17" s="3"/>
      <c r="AUC17" s="5"/>
      <c r="AUD17" s="3"/>
      <c r="AUE17" s="5"/>
      <c r="AUF17" s="3"/>
      <c r="AUG17" s="5"/>
      <c r="AUH17" s="3"/>
      <c r="AUI17" s="5"/>
      <c r="AUJ17" s="3"/>
      <c r="AUK17" s="5"/>
      <c r="AUL17" s="3"/>
      <c r="AUM17" s="5"/>
      <c r="AUN17" s="3"/>
      <c r="AUO17" s="5"/>
      <c r="AUP17" s="3"/>
      <c r="AUQ17" s="5"/>
      <c r="AUR17" s="3"/>
      <c r="AUS17" s="5"/>
      <c r="AUT17" s="3"/>
      <c r="AUU17" s="5"/>
      <c r="AUV17" s="3"/>
      <c r="AUW17" s="5"/>
      <c r="AUX17" s="3"/>
      <c r="AUY17" s="5"/>
      <c r="AUZ17" s="3"/>
      <c r="AVA17" s="5"/>
      <c r="AVB17" s="3"/>
      <c r="AVC17" s="5"/>
      <c r="AVD17" s="3"/>
      <c r="AVE17" s="5"/>
      <c r="AVF17" s="3"/>
      <c r="AVG17" s="5"/>
      <c r="AVH17" s="3"/>
      <c r="AVI17" s="5"/>
      <c r="AVJ17" s="3"/>
      <c r="AVK17" s="5"/>
      <c r="AVL17" s="3"/>
      <c r="AVM17" s="5"/>
      <c r="AVN17" s="3"/>
      <c r="AVO17" s="5"/>
      <c r="AVP17" s="3"/>
      <c r="AVQ17" s="5"/>
      <c r="AVR17" s="3"/>
      <c r="AVS17" s="5"/>
      <c r="AVT17" s="3"/>
      <c r="AVU17" s="5"/>
      <c r="AVV17" s="3"/>
      <c r="AVW17" s="5"/>
      <c r="AVX17" s="3"/>
      <c r="AVY17" s="5"/>
      <c r="AVZ17" s="3"/>
      <c r="AWA17" s="5"/>
      <c r="AWB17" s="3"/>
      <c r="AWC17" s="5"/>
      <c r="AWD17" s="3"/>
      <c r="AWE17" s="5"/>
      <c r="AWF17" s="3"/>
      <c r="AWG17" s="5"/>
      <c r="AWH17" s="3"/>
      <c r="AWI17" s="5"/>
      <c r="AWJ17" s="3"/>
      <c r="AWK17" s="5"/>
      <c r="AWL17" s="3"/>
      <c r="AWM17" s="5"/>
      <c r="AWN17" s="3"/>
      <c r="AWO17" s="5"/>
      <c r="AWP17" s="3"/>
      <c r="AWQ17" s="5"/>
      <c r="AWR17" s="3"/>
      <c r="AWS17" s="5"/>
      <c r="AWT17" s="3"/>
      <c r="AWU17" s="5"/>
      <c r="AWV17" s="3"/>
      <c r="AWW17" s="5"/>
      <c r="AWX17" s="3"/>
      <c r="AWY17" s="5"/>
      <c r="AWZ17" s="3"/>
      <c r="AXA17" s="5"/>
      <c r="AXB17" s="3"/>
      <c r="AXC17" s="5"/>
      <c r="AXD17" s="3"/>
      <c r="AXE17" s="5"/>
      <c r="AXF17" s="3"/>
      <c r="AXG17" s="5"/>
      <c r="AXH17" s="3"/>
      <c r="AXI17" s="5"/>
      <c r="AXJ17" s="3"/>
      <c r="AXK17" s="5"/>
      <c r="AXL17" s="3"/>
      <c r="AXM17" s="5"/>
      <c r="AXN17" s="3"/>
      <c r="AXO17" s="5"/>
      <c r="AXP17" s="3"/>
      <c r="AXQ17" s="5"/>
      <c r="AXR17" s="3"/>
      <c r="AXS17" s="5"/>
      <c r="AXT17" s="3"/>
      <c r="AXU17" s="5"/>
      <c r="AXV17" s="3"/>
      <c r="AXW17" s="5"/>
      <c r="AXX17" s="3"/>
      <c r="AXY17" s="5"/>
      <c r="AXZ17" s="3"/>
      <c r="AYA17" s="5"/>
      <c r="AYB17" s="3"/>
      <c r="AYC17" s="5"/>
      <c r="AYD17" s="3"/>
      <c r="AYE17" s="5"/>
      <c r="AYF17" s="3"/>
      <c r="AYG17" s="5"/>
      <c r="AYH17" s="3"/>
      <c r="AYI17" s="5"/>
      <c r="AYJ17" s="3"/>
      <c r="AYK17" s="5"/>
      <c r="AYL17" s="3"/>
      <c r="AYM17" s="5"/>
      <c r="AYN17" s="3"/>
      <c r="AYO17" s="5"/>
      <c r="AYP17" s="3"/>
      <c r="AYQ17" s="5"/>
      <c r="AYR17" s="3"/>
      <c r="AYS17" s="5"/>
      <c r="AYT17" s="3"/>
      <c r="AYU17" s="5"/>
      <c r="AYV17" s="3"/>
      <c r="AYW17" s="5"/>
      <c r="AYX17" s="3"/>
      <c r="AYY17" s="5"/>
      <c r="AYZ17" s="3"/>
      <c r="AZA17" s="5"/>
      <c r="AZB17" s="3"/>
      <c r="AZC17" s="5"/>
      <c r="AZD17" s="3"/>
      <c r="AZE17" s="5"/>
      <c r="AZF17" s="3"/>
      <c r="AZG17" s="5"/>
      <c r="AZH17" s="3"/>
      <c r="AZI17" s="5"/>
      <c r="AZJ17" s="3"/>
      <c r="AZK17" s="5"/>
      <c r="AZL17" s="3"/>
      <c r="AZM17" s="5"/>
      <c r="AZN17" s="3"/>
      <c r="AZO17" s="5"/>
      <c r="AZP17" s="3"/>
      <c r="AZQ17" s="5"/>
      <c r="AZR17" s="3"/>
      <c r="AZS17" s="5"/>
      <c r="AZT17" s="3"/>
      <c r="AZU17" s="5"/>
      <c r="AZV17" s="3"/>
      <c r="AZW17" s="5"/>
      <c r="AZX17" s="3"/>
      <c r="AZY17" s="5"/>
      <c r="AZZ17" s="3"/>
      <c r="BAA17" s="5"/>
      <c r="BAB17" s="3"/>
      <c r="BAC17" s="5"/>
      <c r="BAD17" s="3"/>
      <c r="BAE17" s="5"/>
      <c r="BAF17" s="3"/>
      <c r="BAG17" s="5"/>
      <c r="BAH17" s="3"/>
      <c r="BAI17" s="5"/>
      <c r="BAJ17" s="3"/>
      <c r="BAK17" s="5"/>
      <c r="BAL17" s="3"/>
      <c r="BAM17" s="5"/>
      <c r="BAN17" s="3"/>
      <c r="BAO17" s="5"/>
      <c r="BAP17" s="3"/>
      <c r="BAQ17" s="5"/>
      <c r="BAR17" s="3"/>
      <c r="BAS17" s="5"/>
      <c r="BAT17" s="3"/>
      <c r="BAU17" s="5"/>
      <c r="BAV17" s="3"/>
      <c r="BAW17" s="5"/>
      <c r="BAX17" s="3"/>
      <c r="BAY17" s="5"/>
      <c r="BAZ17" s="3"/>
      <c r="BBA17" s="5"/>
      <c r="BBB17" s="3"/>
      <c r="BBC17" s="5"/>
      <c r="BBD17" s="3"/>
      <c r="BBE17" s="5"/>
      <c r="BBF17" s="3"/>
      <c r="BBG17" s="5"/>
      <c r="BBH17" s="3"/>
      <c r="BBI17" s="5"/>
      <c r="BBJ17" s="3"/>
      <c r="BBK17" s="5"/>
      <c r="BBL17" s="3"/>
      <c r="BBM17" s="5"/>
      <c r="BBN17" s="3"/>
      <c r="BBO17" s="5"/>
      <c r="BBP17" s="3"/>
      <c r="BBQ17" s="5"/>
      <c r="BBR17" s="3"/>
      <c r="BBS17" s="5"/>
      <c r="BBT17" s="3"/>
      <c r="BBU17" s="5"/>
      <c r="BBV17" s="3"/>
      <c r="BBW17" s="5"/>
      <c r="BBX17" s="3"/>
      <c r="BBY17" s="5"/>
      <c r="BBZ17" s="3"/>
      <c r="BCA17" s="5"/>
      <c r="BCB17" s="3"/>
      <c r="BCC17" s="5"/>
      <c r="BCD17" s="3"/>
      <c r="BCE17" s="5"/>
      <c r="BCF17" s="3"/>
      <c r="BCG17" s="5"/>
      <c r="BCH17" s="3"/>
      <c r="BCI17" s="5"/>
      <c r="BCJ17" s="3"/>
      <c r="BCK17" s="5"/>
      <c r="BCL17" s="3"/>
      <c r="BCM17" s="5"/>
      <c r="BCN17" s="3"/>
      <c r="BCO17" s="5"/>
      <c r="BCP17" s="3"/>
      <c r="BCQ17" s="5"/>
      <c r="BCR17" s="3"/>
      <c r="BCS17" s="5"/>
      <c r="BCT17" s="3"/>
      <c r="BCU17" s="5"/>
      <c r="BCV17" s="3"/>
      <c r="BCW17" s="5"/>
      <c r="BCX17" s="3"/>
      <c r="BCY17" s="5"/>
      <c r="BCZ17" s="3"/>
      <c r="BDA17" s="5"/>
      <c r="BDB17" s="3"/>
      <c r="BDC17" s="5"/>
      <c r="BDD17" s="3"/>
      <c r="BDE17" s="5"/>
      <c r="BDF17" s="3"/>
      <c r="BDG17" s="5"/>
      <c r="BDH17" s="3"/>
      <c r="BDI17" s="5"/>
      <c r="BDJ17" s="3"/>
      <c r="BDK17" s="5"/>
      <c r="BDL17" s="3"/>
      <c r="BDM17" s="5"/>
      <c r="BDN17" s="3"/>
      <c r="BDO17" s="5"/>
      <c r="BDP17" s="3"/>
      <c r="BDQ17" s="5"/>
      <c r="BDR17" s="3"/>
      <c r="BDS17" s="5"/>
      <c r="BDT17" s="3"/>
      <c r="BDU17" s="5"/>
      <c r="BDV17" s="3"/>
      <c r="BDW17" s="5"/>
      <c r="BDX17" s="3"/>
      <c r="BDY17" s="5"/>
      <c r="BDZ17" s="3"/>
      <c r="BEA17" s="5"/>
      <c r="BEB17" s="3"/>
      <c r="BEC17" s="5"/>
      <c r="BED17" s="3"/>
      <c r="BEE17" s="5"/>
      <c r="BEF17" s="3"/>
      <c r="BEG17" s="5"/>
      <c r="BEH17" s="3"/>
      <c r="BEI17" s="5"/>
      <c r="BEJ17" s="3"/>
      <c r="BEK17" s="5"/>
      <c r="BEL17" s="3"/>
      <c r="BEM17" s="5"/>
      <c r="BEN17" s="3"/>
      <c r="BEO17" s="5"/>
      <c r="BEP17" s="3"/>
      <c r="BEQ17" s="5"/>
      <c r="BER17" s="3"/>
      <c r="BES17" s="5"/>
      <c r="BET17" s="3"/>
      <c r="BEU17" s="5"/>
      <c r="BEV17" s="3"/>
      <c r="BEW17" s="5"/>
      <c r="BEX17" s="3"/>
      <c r="BEY17" s="5"/>
      <c r="BEZ17" s="3"/>
      <c r="BFA17" s="5"/>
      <c r="BFB17" s="3"/>
      <c r="BFC17" s="5"/>
      <c r="BFD17" s="3"/>
      <c r="BFE17" s="5"/>
      <c r="BFF17" s="3"/>
      <c r="BFG17" s="5"/>
      <c r="BFH17" s="3"/>
      <c r="BFI17" s="5"/>
      <c r="BFJ17" s="3"/>
      <c r="BFK17" s="5"/>
      <c r="BFL17" s="3"/>
      <c r="BFM17" s="5"/>
      <c r="BFN17" s="3"/>
      <c r="BFO17" s="5"/>
      <c r="BFP17" s="3"/>
      <c r="BFQ17" s="5"/>
      <c r="BFR17" s="3"/>
      <c r="BFS17" s="5"/>
      <c r="BFT17" s="3"/>
      <c r="BFU17" s="5"/>
      <c r="BFV17" s="3"/>
      <c r="BFW17" s="5"/>
      <c r="BFX17" s="3"/>
      <c r="BFY17" s="5"/>
      <c r="BFZ17" s="3"/>
      <c r="BGA17" s="5"/>
      <c r="BGB17" s="3"/>
      <c r="BGC17" s="5"/>
      <c r="BGD17" s="3"/>
      <c r="BGE17" s="5"/>
      <c r="BGF17" s="3"/>
      <c r="BGG17" s="5"/>
      <c r="BGH17" s="3"/>
      <c r="BGI17" s="5"/>
      <c r="BGJ17" s="3"/>
      <c r="BGK17" s="5"/>
      <c r="BGL17" s="3"/>
      <c r="BGM17" s="5"/>
      <c r="BGN17" s="3"/>
      <c r="BGO17" s="5"/>
      <c r="BGP17" s="3"/>
      <c r="BGQ17" s="5"/>
      <c r="BGR17" s="3"/>
      <c r="BGS17" s="5"/>
      <c r="BGT17" s="3"/>
      <c r="BGU17" s="5"/>
      <c r="BGV17" s="3"/>
      <c r="BGW17" s="5"/>
      <c r="BGX17" s="3"/>
      <c r="BGY17" s="5"/>
      <c r="BGZ17" s="3"/>
      <c r="BHA17" s="5"/>
      <c r="BHB17" s="3"/>
      <c r="BHC17" s="5"/>
      <c r="BHD17" s="3"/>
      <c r="BHE17" s="5"/>
      <c r="BHF17" s="3"/>
      <c r="BHG17" s="5"/>
      <c r="BHH17" s="3"/>
      <c r="BHI17" s="5"/>
      <c r="BHJ17" s="3"/>
      <c r="BHK17" s="5"/>
      <c r="BHL17" s="3"/>
      <c r="BHM17" s="5"/>
      <c r="BHN17" s="3"/>
      <c r="BHO17" s="5"/>
      <c r="BHP17" s="3"/>
      <c r="BHQ17" s="5"/>
      <c r="BHR17" s="3"/>
      <c r="BHS17" s="5"/>
      <c r="BHT17" s="3"/>
      <c r="BHU17" s="5"/>
      <c r="BHV17" s="3"/>
      <c r="BHW17" s="5"/>
      <c r="BHX17" s="3"/>
      <c r="BHY17" s="5"/>
      <c r="BHZ17" s="3"/>
      <c r="BIA17" s="5"/>
      <c r="BIB17" s="3"/>
      <c r="BIC17" s="5"/>
      <c r="BID17" s="3"/>
      <c r="BIE17" s="5"/>
      <c r="BIF17" s="3"/>
      <c r="BIG17" s="5"/>
      <c r="BIH17" s="3"/>
      <c r="BII17" s="5"/>
      <c r="BIJ17" s="3"/>
      <c r="BIK17" s="5"/>
      <c r="BIL17" s="3"/>
      <c r="BIM17" s="5"/>
      <c r="BIN17" s="3"/>
      <c r="BIO17" s="5"/>
      <c r="BIP17" s="3"/>
      <c r="BIQ17" s="5"/>
      <c r="BIR17" s="3"/>
      <c r="BIS17" s="5"/>
      <c r="BIT17" s="3"/>
      <c r="BIU17" s="5"/>
      <c r="BIV17" s="3"/>
      <c r="BIW17" s="5"/>
      <c r="BIX17" s="3"/>
      <c r="BIY17" s="5"/>
      <c r="BIZ17" s="3"/>
      <c r="BJA17" s="5"/>
      <c r="BJB17" s="3"/>
      <c r="BJC17" s="5"/>
      <c r="BJD17" s="3"/>
      <c r="BJE17" s="5"/>
      <c r="BJF17" s="3"/>
      <c r="BJG17" s="5"/>
      <c r="BJH17" s="3"/>
      <c r="BJI17" s="5"/>
      <c r="BJJ17" s="3"/>
      <c r="BJK17" s="5"/>
      <c r="BJL17" s="3"/>
      <c r="BJM17" s="5"/>
      <c r="BJN17" s="3"/>
      <c r="BJO17" s="5"/>
      <c r="BJP17" s="3"/>
      <c r="BJQ17" s="5"/>
      <c r="BJR17" s="3"/>
      <c r="BJS17" s="5"/>
      <c r="BJT17" s="3"/>
      <c r="BJU17" s="5"/>
      <c r="BJV17" s="3"/>
      <c r="BJW17" s="5"/>
      <c r="BJX17" s="3"/>
      <c r="BJY17" s="5"/>
      <c r="BJZ17" s="3"/>
      <c r="BKA17" s="5"/>
      <c r="BKB17" s="3"/>
      <c r="BKC17" s="5"/>
      <c r="BKD17" s="3"/>
      <c r="BKE17" s="5"/>
      <c r="BKF17" s="3"/>
      <c r="BKG17" s="5"/>
      <c r="BKH17" s="3"/>
      <c r="BKI17" s="5"/>
      <c r="BKJ17" s="3"/>
      <c r="BKK17" s="5"/>
      <c r="BKL17" s="3"/>
      <c r="BKM17" s="5"/>
      <c r="BKN17" s="3"/>
      <c r="BKO17" s="5"/>
      <c r="BKP17" s="3"/>
      <c r="BKQ17" s="5"/>
      <c r="BKR17" s="3"/>
      <c r="BKS17" s="5"/>
      <c r="BKT17" s="3"/>
      <c r="BKU17" s="5"/>
      <c r="BKV17" s="3"/>
      <c r="BKW17" s="5"/>
      <c r="BKX17" s="3"/>
      <c r="BKY17" s="5"/>
      <c r="BKZ17" s="3"/>
      <c r="BLA17" s="5"/>
      <c r="BLB17" s="3"/>
      <c r="BLC17" s="5"/>
      <c r="BLD17" s="3"/>
      <c r="BLE17" s="5"/>
      <c r="BLF17" s="3"/>
      <c r="BLG17" s="5"/>
      <c r="BLH17" s="3"/>
      <c r="BLI17" s="5"/>
      <c r="BLJ17" s="3"/>
      <c r="BLK17" s="5"/>
      <c r="BLL17" s="3"/>
      <c r="BLM17" s="5"/>
      <c r="BLN17" s="3"/>
      <c r="BLO17" s="5"/>
      <c r="BLP17" s="3"/>
      <c r="BLQ17" s="5"/>
      <c r="BLR17" s="3"/>
      <c r="BLS17" s="5"/>
      <c r="BLT17" s="3"/>
      <c r="BLU17" s="5"/>
      <c r="BLV17" s="3"/>
      <c r="BLW17" s="5"/>
      <c r="BLX17" s="3"/>
      <c r="BLY17" s="5"/>
      <c r="BLZ17" s="3"/>
      <c r="BMA17" s="5"/>
      <c r="BMB17" s="3"/>
      <c r="BMC17" s="5"/>
      <c r="BMD17" s="3"/>
      <c r="BME17" s="5"/>
      <c r="BMF17" s="3"/>
      <c r="BMG17" s="5"/>
      <c r="BMH17" s="3"/>
      <c r="BMI17" s="5"/>
      <c r="BMJ17" s="3"/>
      <c r="BMK17" s="5"/>
      <c r="BML17" s="3"/>
      <c r="BMM17" s="5"/>
      <c r="BMN17" s="3"/>
      <c r="BMO17" s="5"/>
      <c r="BMP17" s="3"/>
      <c r="BMQ17" s="5"/>
      <c r="BMR17" s="3"/>
      <c r="BMS17" s="5"/>
      <c r="BMT17" s="3"/>
      <c r="BMU17" s="5"/>
      <c r="BMV17" s="3"/>
      <c r="BMW17" s="5"/>
      <c r="BMX17" s="3"/>
      <c r="BMY17" s="5"/>
      <c r="BMZ17" s="3"/>
      <c r="BNA17" s="5"/>
      <c r="BNB17" s="3"/>
      <c r="BNC17" s="5"/>
      <c r="BND17" s="3"/>
      <c r="BNE17" s="5"/>
      <c r="BNF17" s="3"/>
      <c r="BNG17" s="5"/>
      <c r="BNH17" s="3"/>
      <c r="BNI17" s="5"/>
      <c r="BNJ17" s="3"/>
      <c r="BNK17" s="5"/>
      <c r="BNL17" s="3"/>
      <c r="BNM17" s="5"/>
      <c r="BNN17" s="3"/>
      <c r="BNO17" s="5"/>
      <c r="BNP17" s="3"/>
      <c r="BNQ17" s="5"/>
      <c r="BNR17" s="3"/>
      <c r="BNS17" s="5"/>
      <c r="BNT17" s="3"/>
      <c r="BNU17" s="5"/>
      <c r="BNV17" s="3"/>
      <c r="BNW17" s="5"/>
      <c r="BNX17" s="3"/>
      <c r="BNY17" s="5"/>
      <c r="BNZ17" s="3"/>
      <c r="BOA17" s="5"/>
      <c r="BOB17" s="3"/>
      <c r="BOC17" s="5"/>
      <c r="BOD17" s="3"/>
      <c r="BOE17" s="5"/>
      <c r="BOF17" s="3"/>
      <c r="BOG17" s="5"/>
      <c r="BOH17" s="3"/>
      <c r="BOI17" s="5"/>
      <c r="BOJ17" s="3"/>
      <c r="BOK17" s="5"/>
      <c r="BOL17" s="3"/>
      <c r="BOM17" s="5"/>
      <c r="BON17" s="3"/>
      <c r="BOO17" s="5"/>
      <c r="BOP17" s="3"/>
      <c r="BOQ17" s="5"/>
      <c r="BOR17" s="3"/>
      <c r="BOS17" s="5"/>
      <c r="BOT17" s="3"/>
      <c r="BOU17" s="5"/>
      <c r="BOV17" s="3"/>
      <c r="BOW17" s="5"/>
      <c r="BOX17" s="3"/>
      <c r="BOY17" s="5"/>
      <c r="BOZ17" s="3"/>
      <c r="BPA17" s="5"/>
      <c r="BPB17" s="3"/>
      <c r="BPC17" s="5"/>
      <c r="BPD17" s="3"/>
      <c r="BPE17" s="5"/>
      <c r="BPF17" s="3"/>
      <c r="BPG17" s="5"/>
      <c r="BPH17" s="3"/>
      <c r="BPI17" s="5"/>
      <c r="BPJ17" s="3"/>
      <c r="BPK17" s="5"/>
      <c r="BPL17" s="3"/>
      <c r="BPM17" s="5"/>
      <c r="BPN17" s="3"/>
      <c r="BPO17" s="5"/>
      <c r="BPP17" s="3"/>
      <c r="BPQ17" s="5"/>
      <c r="BPR17" s="3"/>
      <c r="BPS17" s="5"/>
      <c r="BPT17" s="3"/>
      <c r="BPU17" s="5"/>
      <c r="BPV17" s="3"/>
      <c r="BPW17" s="5"/>
      <c r="BPX17" s="3"/>
      <c r="BPY17" s="5"/>
      <c r="BPZ17" s="3"/>
      <c r="BQA17" s="5"/>
      <c r="BQB17" s="3"/>
      <c r="BQC17" s="5"/>
      <c r="BQD17" s="3"/>
      <c r="BQE17" s="5"/>
      <c r="BQF17" s="3"/>
      <c r="BQG17" s="5"/>
      <c r="BQH17" s="3"/>
      <c r="BQI17" s="5"/>
      <c r="BQJ17" s="3"/>
      <c r="BQK17" s="5"/>
      <c r="BQL17" s="3"/>
      <c r="BQM17" s="5"/>
      <c r="BQN17" s="3"/>
      <c r="BQO17" s="5"/>
      <c r="BQP17" s="3"/>
      <c r="BQQ17" s="5"/>
      <c r="BQR17" s="3"/>
      <c r="BQS17" s="5"/>
      <c r="BQT17" s="3"/>
      <c r="BQU17" s="5"/>
      <c r="BQV17" s="3"/>
      <c r="BQW17" s="5"/>
      <c r="BQX17" s="3"/>
      <c r="BQY17" s="5"/>
      <c r="BQZ17" s="3"/>
      <c r="BRA17" s="5"/>
      <c r="BRB17" s="3"/>
      <c r="BRC17" s="5"/>
      <c r="BRD17" s="3"/>
      <c r="BRE17" s="5"/>
      <c r="BRF17" s="3"/>
      <c r="BRG17" s="5"/>
      <c r="BRH17" s="3"/>
      <c r="BRI17" s="5"/>
      <c r="BRJ17" s="3"/>
      <c r="BRK17" s="5"/>
      <c r="BRL17" s="3"/>
      <c r="BRM17" s="5"/>
      <c r="BRN17" s="3"/>
      <c r="BRO17" s="5"/>
      <c r="BRP17" s="3"/>
      <c r="BRQ17" s="5"/>
      <c r="BRR17" s="3"/>
      <c r="BRS17" s="5"/>
      <c r="BRT17" s="3"/>
      <c r="BRU17" s="5"/>
      <c r="BRV17" s="3"/>
      <c r="BRW17" s="5"/>
      <c r="BRX17" s="3"/>
      <c r="BRY17" s="5"/>
      <c r="BRZ17" s="3"/>
      <c r="BSA17" s="5"/>
      <c r="BSB17" s="3"/>
      <c r="BSC17" s="5"/>
      <c r="BSD17" s="3"/>
      <c r="BSE17" s="5"/>
      <c r="BSF17" s="3"/>
      <c r="BSG17" s="5"/>
      <c r="BSH17" s="3"/>
      <c r="BSI17" s="5"/>
      <c r="BSJ17" s="3"/>
      <c r="BSK17" s="5"/>
      <c r="BSL17" s="3"/>
      <c r="BSM17" s="5"/>
      <c r="BSN17" s="3"/>
      <c r="BSO17" s="5"/>
      <c r="BSP17" s="3"/>
      <c r="BSQ17" s="5"/>
      <c r="BSR17" s="3"/>
      <c r="BSS17" s="5"/>
      <c r="BST17" s="3"/>
      <c r="BSU17" s="5"/>
      <c r="BSV17" s="3"/>
      <c r="BSW17" s="5"/>
      <c r="BSX17" s="3"/>
      <c r="BSY17" s="5"/>
      <c r="BSZ17" s="3"/>
      <c r="BTA17" s="5"/>
      <c r="BTB17" s="3"/>
      <c r="BTC17" s="5"/>
      <c r="BTD17" s="3"/>
      <c r="BTE17" s="5"/>
      <c r="BTF17" s="3"/>
      <c r="BTG17" s="5"/>
      <c r="BTH17" s="3"/>
      <c r="BTI17" s="5"/>
      <c r="BTJ17" s="3"/>
      <c r="BTK17" s="5"/>
      <c r="BTL17" s="3"/>
      <c r="BTM17" s="5"/>
      <c r="BTN17" s="3"/>
      <c r="BTO17" s="5"/>
      <c r="BTP17" s="3"/>
      <c r="BTQ17" s="5"/>
      <c r="BTR17" s="3"/>
      <c r="BTS17" s="5"/>
      <c r="BTT17" s="3"/>
      <c r="BTU17" s="5"/>
      <c r="BTV17" s="3"/>
      <c r="BTW17" s="5"/>
      <c r="BTX17" s="3"/>
      <c r="BTY17" s="5"/>
      <c r="BTZ17" s="3"/>
      <c r="BUA17" s="5"/>
      <c r="BUB17" s="3"/>
      <c r="BUC17" s="5"/>
      <c r="BUD17" s="3"/>
      <c r="BUE17" s="5"/>
      <c r="BUF17" s="3"/>
      <c r="BUG17" s="5"/>
      <c r="BUH17" s="3"/>
      <c r="BUI17" s="5"/>
      <c r="BUJ17" s="3"/>
      <c r="BUK17" s="5"/>
      <c r="BUL17" s="3"/>
      <c r="BUM17" s="5"/>
      <c r="BUN17" s="3"/>
      <c r="BUO17" s="5"/>
      <c r="BUP17" s="3"/>
      <c r="BUQ17" s="5"/>
      <c r="BUR17" s="3"/>
      <c r="BUS17" s="5"/>
      <c r="BUT17" s="3"/>
      <c r="BUU17" s="5"/>
      <c r="BUV17" s="3"/>
      <c r="BUW17" s="5"/>
      <c r="BUX17" s="3"/>
      <c r="BUY17" s="5"/>
      <c r="BUZ17" s="3"/>
      <c r="BVA17" s="5"/>
      <c r="BVB17" s="3"/>
      <c r="BVC17" s="5"/>
      <c r="BVD17" s="3"/>
      <c r="BVE17" s="5"/>
      <c r="BVF17" s="3"/>
      <c r="BVG17" s="5"/>
      <c r="BVH17" s="3"/>
      <c r="BVI17" s="5"/>
      <c r="BVJ17" s="3"/>
      <c r="BVK17" s="5"/>
      <c r="BVL17" s="3"/>
      <c r="BVM17" s="5"/>
      <c r="BVN17" s="3"/>
      <c r="BVO17" s="5"/>
      <c r="BVP17" s="3"/>
      <c r="BVQ17" s="5"/>
      <c r="BVR17" s="3"/>
      <c r="BVS17" s="5"/>
      <c r="BVT17" s="3"/>
      <c r="BVU17" s="5"/>
      <c r="BVV17" s="3"/>
      <c r="BVW17" s="5"/>
      <c r="BVX17" s="3"/>
      <c r="BVY17" s="5"/>
      <c r="BVZ17" s="3"/>
      <c r="BWA17" s="5"/>
      <c r="BWB17" s="3"/>
      <c r="BWC17" s="5"/>
      <c r="BWD17" s="3"/>
      <c r="BWE17" s="5"/>
      <c r="BWF17" s="3"/>
      <c r="BWG17" s="5"/>
      <c r="BWH17" s="3"/>
      <c r="BWI17" s="5"/>
      <c r="BWJ17" s="3"/>
      <c r="BWK17" s="5"/>
      <c r="BWL17" s="3"/>
      <c r="BWM17" s="5"/>
      <c r="BWN17" s="3"/>
      <c r="BWO17" s="5"/>
      <c r="BWP17" s="3"/>
      <c r="BWQ17" s="5"/>
      <c r="BWR17" s="3"/>
      <c r="BWS17" s="5"/>
      <c r="BWT17" s="3"/>
      <c r="BWU17" s="5"/>
      <c r="BWV17" s="3"/>
      <c r="BWW17" s="5"/>
      <c r="BWX17" s="3"/>
      <c r="BWY17" s="5"/>
      <c r="BWZ17" s="3"/>
      <c r="BXA17" s="5"/>
      <c r="BXB17" s="3"/>
      <c r="BXC17" s="5"/>
      <c r="BXD17" s="3"/>
      <c r="BXE17" s="5"/>
      <c r="BXF17" s="3"/>
      <c r="BXG17" s="5"/>
      <c r="BXH17" s="3"/>
      <c r="BXI17" s="5"/>
      <c r="BXJ17" s="3"/>
      <c r="BXK17" s="5"/>
      <c r="BXL17" s="3"/>
      <c r="BXM17" s="5"/>
      <c r="BXN17" s="3"/>
      <c r="BXO17" s="5"/>
      <c r="BXP17" s="3"/>
      <c r="BXQ17" s="5"/>
      <c r="BXR17" s="3"/>
      <c r="BXS17" s="5"/>
      <c r="BXT17" s="3"/>
      <c r="BXU17" s="5"/>
      <c r="BXV17" s="3"/>
      <c r="BXW17" s="5"/>
      <c r="BXX17" s="3"/>
      <c r="BXY17" s="5"/>
      <c r="BXZ17" s="3"/>
      <c r="BYA17" s="5"/>
      <c r="BYB17" s="3"/>
      <c r="BYC17" s="5"/>
      <c r="BYD17" s="3"/>
      <c r="BYE17" s="5"/>
      <c r="BYF17" s="3"/>
      <c r="BYG17" s="5"/>
      <c r="BYH17" s="3"/>
      <c r="BYI17" s="5"/>
      <c r="BYJ17" s="3"/>
      <c r="BYK17" s="5"/>
      <c r="BYL17" s="3"/>
      <c r="BYM17" s="5"/>
      <c r="BYN17" s="3"/>
      <c r="BYO17" s="5"/>
      <c r="BYP17" s="3"/>
      <c r="BYQ17" s="5"/>
      <c r="BYR17" s="3"/>
      <c r="BYS17" s="5"/>
      <c r="BYT17" s="3"/>
      <c r="BYU17" s="5"/>
      <c r="BYV17" s="3"/>
      <c r="BYW17" s="5"/>
      <c r="BYX17" s="3"/>
      <c r="BYY17" s="5"/>
      <c r="BYZ17" s="3"/>
      <c r="BZA17" s="5"/>
      <c r="BZB17" s="3"/>
      <c r="BZC17" s="5"/>
      <c r="BZD17" s="3"/>
      <c r="BZE17" s="5"/>
      <c r="BZF17" s="3"/>
      <c r="BZG17" s="5"/>
      <c r="BZH17" s="3"/>
      <c r="BZI17" s="5"/>
      <c r="BZJ17" s="3"/>
      <c r="BZK17" s="5"/>
      <c r="BZL17" s="3"/>
      <c r="BZM17" s="5"/>
      <c r="BZN17" s="3"/>
      <c r="BZO17" s="5"/>
      <c r="BZP17" s="3"/>
      <c r="BZQ17" s="5"/>
      <c r="BZR17" s="3"/>
      <c r="BZS17" s="5"/>
      <c r="BZT17" s="3"/>
      <c r="BZU17" s="5"/>
      <c r="BZV17" s="3"/>
      <c r="BZW17" s="5"/>
      <c r="BZX17" s="3"/>
      <c r="BZY17" s="5"/>
      <c r="BZZ17" s="3"/>
      <c r="CAA17" s="5"/>
      <c r="CAB17" s="3"/>
      <c r="CAC17" s="5"/>
      <c r="CAD17" s="3"/>
      <c r="CAE17" s="5"/>
      <c r="CAF17" s="3"/>
      <c r="CAG17" s="5"/>
      <c r="CAH17" s="3"/>
      <c r="CAI17" s="5"/>
      <c r="CAJ17" s="3"/>
      <c r="CAK17" s="5"/>
      <c r="CAL17" s="3"/>
      <c r="CAM17" s="5"/>
      <c r="CAN17" s="3"/>
      <c r="CAO17" s="5"/>
      <c r="CAP17" s="3"/>
      <c r="CAQ17" s="5"/>
      <c r="CAR17" s="3"/>
      <c r="CAS17" s="5"/>
      <c r="CAT17" s="3"/>
      <c r="CAU17" s="5"/>
      <c r="CAV17" s="3"/>
      <c r="CAW17" s="5"/>
      <c r="CAX17" s="3"/>
      <c r="CAY17" s="5"/>
      <c r="CAZ17" s="3"/>
      <c r="CBA17" s="5"/>
      <c r="CBB17" s="3"/>
      <c r="CBC17" s="5"/>
      <c r="CBD17" s="3"/>
      <c r="CBE17" s="5"/>
      <c r="CBF17" s="3"/>
      <c r="CBG17" s="5"/>
      <c r="CBH17" s="3"/>
      <c r="CBI17" s="5"/>
      <c r="CBJ17" s="3"/>
      <c r="CBK17" s="5"/>
      <c r="CBL17" s="3"/>
      <c r="CBM17" s="5"/>
      <c r="CBN17" s="3"/>
      <c r="CBO17" s="5"/>
      <c r="CBP17" s="3"/>
      <c r="CBQ17" s="5"/>
      <c r="CBR17" s="3"/>
      <c r="CBS17" s="5"/>
      <c r="CBT17" s="3"/>
      <c r="CBU17" s="5"/>
      <c r="CBV17" s="3"/>
      <c r="CBW17" s="5"/>
      <c r="CBX17" s="3"/>
      <c r="CBY17" s="5"/>
      <c r="CBZ17" s="3"/>
      <c r="CCA17" s="5"/>
      <c r="CCB17" s="3"/>
      <c r="CCC17" s="5"/>
      <c r="CCD17" s="3"/>
      <c r="CCE17" s="5"/>
      <c r="CCF17" s="3"/>
      <c r="CCG17" s="5"/>
      <c r="CCH17" s="3"/>
      <c r="CCI17" s="5"/>
      <c r="CCJ17" s="3"/>
      <c r="CCK17" s="5"/>
      <c r="CCL17" s="3"/>
      <c r="CCM17" s="5"/>
      <c r="CCN17" s="3"/>
      <c r="CCO17" s="5"/>
      <c r="CCP17" s="3"/>
      <c r="CCQ17" s="5"/>
      <c r="CCR17" s="3"/>
      <c r="CCS17" s="5"/>
      <c r="CCT17" s="3"/>
      <c r="CCU17" s="5"/>
      <c r="CCV17" s="3"/>
      <c r="CCW17" s="5"/>
      <c r="CCX17" s="3"/>
      <c r="CCY17" s="5"/>
      <c r="CCZ17" s="3"/>
      <c r="CDA17" s="5"/>
      <c r="CDB17" s="3"/>
      <c r="CDC17" s="5"/>
      <c r="CDD17" s="3"/>
      <c r="CDE17" s="5"/>
      <c r="CDF17" s="3"/>
      <c r="CDG17" s="5"/>
      <c r="CDH17" s="3"/>
      <c r="CDI17" s="5"/>
      <c r="CDJ17" s="3"/>
      <c r="CDK17" s="5"/>
      <c r="CDL17" s="3"/>
      <c r="CDM17" s="5"/>
      <c r="CDN17" s="3"/>
      <c r="CDO17" s="5"/>
      <c r="CDP17" s="3"/>
      <c r="CDQ17" s="5"/>
      <c r="CDR17" s="3"/>
      <c r="CDS17" s="5"/>
      <c r="CDT17" s="3"/>
      <c r="CDU17" s="5"/>
      <c r="CDV17" s="3"/>
      <c r="CDW17" s="5"/>
      <c r="CDX17" s="3"/>
      <c r="CDY17" s="5"/>
      <c r="CDZ17" s="3"/>
      <c r="CEA17" s="5"/>
      <c r="CEB17" s="3"/>
      <c r="CEC17" s="5"/>
      <c r="CED17" s="3"/>
      <c r="CEE17" s="5"/>
      <c r="CEF17" s="3"/>
      <c r="CEG17" s="5"/>
      <c r="CEH17" s="3"/>
      <c r="CEI17" s="5"/>
      <c r="CEJ17" s="3"/>
      <c r="CEK17" s="5"/>
      <c r="CEL17" s="3"/>
      <c r="CEM17" s="5"/>
      <c r="CEN17" s="3"/>
      <c r="CEO17" s="5"/>
      <c r="CEP17" s="3"/>
      <c r="CEQ17" s="5"/>
      <c r="CER17" s="3"/>
      <c r="CES17" s="5"/>
      <c r="CET17" s="3"/>
      <c r="CEU17" s="5"/>
      <c r="CEV17" s="3"/>
      <c r="CEW17" s="5"/>
      <c r="CEX17" s="3"/>
      <c r="CEY17" s="5"/>
      <c r="CEZ17" s="3"/>
      <c r="CFA17" s="5"/>
      <c r="CFB17" s="3"/>
      <c r="CFC17" s="5"/>
      <c r="CFD17" s="3"/>
      <c r="CFE17" s="5"/>
      <c r="CFF17" s="3"/>
      <c r="CFG17" s="5"/>
      <c r="CFH17" s="3"/>
      <c r="CFI17" s="5"/>
      <c r="CFJ17" s="3"/>
      <c r="CFK17" s="5"/>
      <c r="CFL17" s="3"/>
      <c r="CFM17" s="5"/>
      <c r="CFN17" s="3"/>
      <c r="CFO17" s="5"/>
      <c r="CFP17" s="3"/>
      <c r="CFQ17" s="5"/>
      <c r="CFR17" s="3"/>
      <c r="CFS17" s="5"/>
      <c r="CFT17" s="3"/>
      <c r="CFU17" s="5"/>
      <c r="CFV17" s="3"/>
      <c r="CFW17" s="5"/>
      <c r="CFX17" s="3"/>
      <c r="CFY17" s="5"/>
      <c r="CFZ17" s="3"/>
      <c r="CGA17" s="5"/>
      <c r="CGB17" s="3"/>
      <c r="CGC17" s="5"/>
      <c r="CGD17" s="3"/>
      <c r="CGE17" s="5"/>
      <c r="CGF17" s="3"/>
      <c r="CGG17" s="5"/>
      <c r="CGH17" s="3"/>
      <c r="CGI17" s="5"/>
      <c r="CGJ17" s="3"/>
      <c r="CGK17" s="5"/>
      <c r="CGL17" s="3"/>
      <c r="CGM17" s="5"/>
      <c r="CGN17" s="3"/>
      <c r="CGO17" s="5"/>
      <c r="CGP17" s="3"/>
      <c r="CGQ17" s="5"/>
      <c r="CGR17" s="3"/>
      <c r="CGS17" s="5"/>
      <c r="CGT17" s="3"/>
      <c r="CGU17" s="5"/>
      <c r="CGV17" s="3"/>
      <c r="CGW17" s="5"/>
      <c r="CGX17" s="3"/>
      <c r="CGY17" s="5"/>
      <c r="CGZ17" s="3"/>
      <c r="CHA17" s="5"/>
      <c r="CHB17" s="3"/>
      <c r="CHC17" s="5"/>
      <c r="CHD17" s="3"/>
      <c r="CHE17" s="5"/>
      <c r="CHF17" s="3"/>
      <c r="CHG17" s="5"/>
      <c r="CHH17" s="3"/>
      <c r="CHI17" s="5"/>
      <c r="CHJ17" s="3"/>
      <c r="CHK17" s="5"/>
      <c r="CHL17" s="3"/>
      <c r="CHM17" s="5"/>
      <c r="CHN17" s="3"/>
      <c r="CHO17" s="5"/>
      <c r="CHP17" s="3"/>
      <c r="CHQ17" s="5"/>
      <c r="CHR17" s="3"/>
      <c r="CHS17" s="5"/>
      <c r="CHT17" s="3"/>
      <c r="CHU17" s="5"/>
      <c r="CHV17" s="3"/>
      <c r="CHW17" s="5"/>
      <c r="CHX17" s="3"/>
      <c r="CHY17" s="5"/>
      <c r="CHZ17" s="3"/>
      <c r="CIA17" s="5"/>
      <c r="CIB17" s="3"/>
      <c r="CIC17" s="5"/>
      <c r="CID17" s="3"/>
      <c r="CIE17" s="5"/>
      <c r="CIF17" s="3"/>
      <c r="CIG17" s="5"/>
      <c r="CIH17" s="3"/>
      <c r="CII17" s="5"/>
      <c r="CIJ17" s="3"/>
      <c r="CIK17" s="5"/>
      <c r="CIL17" s="3"/>
      <c r="CIM17" s="5"/>
      <c r="CIN17" s="3"/>
      <c r="CIO17" s="5"/>
      <c r="CIP17" s="3"/>
      <c r="CIQ17" s="5"/>
      <c r="CIR17" s="3"/>
      <c r="CIS17" s="5"/>
      <c r="CIT17" s="3"/>
      <c r="CIU17" s="5"/>
      <c r="CIV17" s="3"/>
      <c r="CIW17" s="5"/>
      <c r="CIX17" s="3"/>
      <c r="CIY17" s="5"/>
      <c r="CIZ17" s="3"/>
      <c r="CJA17" s="5"/>
      <c r="CJB17" s="3"/>
      <c r="CJC17" s="5"/>
      <c r="CJD17" s="3"/>
      <c r="CJE17" s="5"/>
      <c r="CJF17" s="3"/>
      <c r="CJG17" s="5"/>
      <c r="CJH17" s="3"/>
      <c r="CJI17" s="5"/>
      <c r="CJJ17" s="3"/>
      <c r="CJK17" s="5"/>
      <c r="CJL17" s="3"/>
      <c r="CJM17" s="5"/>
      <c r="CJN17" s="3"/>
      <c r="CJO17" s="5"/>
      <c r="CJP17" s="3"/>
      <c r="CJQ17" s="5"/>
      <c r="CJR17" s="3"/>
      <c r="CJS17" s="5"/>
      <c r="CJT17" s="3"/>
      <c r="CJU17" s="5"/>
      <c r="CJV17" s="3"/>
      <c r="CJW17" s="5"/>
      <c r="CJX17" s="3"/>
      <c r="CJY17" s="5"/>
      <c r="CJZ17" s="3"/>
      <c r="CKA17" s="5"/>
      <c r="CKB17" s="3"/>
      <c r="CKC17" s="5"/>
      <c r="CKD17" s="3"/>
      <c r="CKE17" s="5"/>
      <c r="CKF17" s="3"/>
      <c r="CKG17" s="5"/>
      <c r="CKH17" s="3"/>
      <c r="CKI17" s="5"/>
      <c r="CKJ17" s="3"/>
      <c r="CKK17" s="5"/>
      <c r="CKL17" s="3"/>
      <c r="CKM17" s="5"/>
      <c r="CKN17" s="3"/>
      <c r="CKO17" s="5"/>
      <c r="CKP17" s="3"/>
      <c r="CKQ17" s="5"/>
      <c r="CKR17" s="3"/>
      <c r="CKS17" s="5"/>
      <c r="CKT17" s="3"/>
      <c r="CKU17" s="5"/>
      <c r="CKV17" s="3"/>
      <c r="CKW17" s="5"/>
      <c r="CKX17" s="3"/>
      <c r="CKY17" s="5"/>
      <c r="CKZ17" s="3"/>
      <c r="CLA17" s="5"/>
      <c r="CLB17" s="3"/>
      <c r="CLC17" s="5"/>
      <c r="CLD17" s="3"/>
      <c r="CLE17" s="5"/>
      <c r="CLF17" s="3"/>
      <c r="CLG17" s="5"/>
      <c r="CLH17" s="3"/>
      <c r="CLI17" s="5"/>
      <c r="CLJ17" s="3"/>
      <c r="CLK17" s="5"/>
      <c r="CLL17" s="3"/>
      <c r="CLM17" s="5"/>
      <c r="CLN17" s="3"/>
      <c r="CLO17" s="5"/>
      <c r="CLP17" s="3"/>
      <c r="CLQ17" s="5"/>
      <c r="CLR17" s="3"/>
      <c r="CLS17" s="5"/>
      <c r="CLT17" s="3"/>
      <c r="CLU17" s="5"/>
      <c r="CLV17" s="3"/>
      <c r="CLW17" s="5"/>
      <c r="CLX17" s="3"/>
      <c r="CLY17" s="5"/>
      <c r="CLZ17" s="3"/>
      <c r="CMA17" s="5"/>
      <c r="CMB17" s="3"/>
      <c r="CMC17" s="5"/>
      <c r="CMD17" s="3"/>
      <c r="CME17" s="5"/>
      <c r="CMF17" s="3"/>
      <c r="CMG17" s="5"/>
      <c r="CMH17" s="3"/>
      <c r="CMI17" s="5"/>
      <c r="CMJ17" s="3"/>
      <c r="CMK17" s="5"/>
      <c r="CML17" s="3"/>
      <c r="CMM17" s="5"/>
      <c r="CMN17" s="3"/>
      <c r="CMO17" s="5"/>
      <c r="CMP17" s="3"/>
      <c r="CMQ17" s="5"/>
      <c r="CMR17" s="3"/>
      <c r="CMS17" s="5"/>
      <c r="CMT17" s="3"/>
      <c r="CMU17" s="5"/>
      <c r="CMV17" s="3"/>
      <c r="CMW17" s="5"/>
      <c r="CMX17" s="3"/>
      <c r="CMY17" s="5"/>
      <c r="CMZ17" s="3"/>
      <c r="CNA17" s="5"/>
      <c r="CNB17" s="3"/>
      <c r="CNC17" s="5"/>
      <c r="CND17" s="3"/>
      <c r="CNE17" s="5"/>
      <c r="CNF17" s="3"/>
      <c r="CNG17" s="5"/>
      <c r="CNH17" s="3"/>
      <c r="CNI17" s="5"/>
      <c r="CNJ17" s="3"/>
      <c r="CNK17" s="5"/>
      <c r="CNL17" s="3"/>
      <c r="CNM17" s="5"/>
      <c r="CNN17" s="3"/>
      <c r="CNO17" s="5"/>
      <c r="CNP17" s="3"/>
      <c r="CNQ17" s="5"/>
      <c r="CNR17" s="3"/>
      <c r="CNS17" s="5"/>
      <c r="CNT17" s="3"/>
      <c r="CNU17" s="5"/>
      <c r="CNV17" s="3"/>
      <c r="CNW17" s="5"/>
      <c r="CNX17" s="3"/>
      <c r="CNY17" s="5"/>
      <c r="CNZ17" s="3"/>
      <c r="COA17" s="5"/>
      <c r="COB17" s="3"/>
      <c r="COC17" s="5"/>
      <c r="COD17" s="3"/>
      <c r="COE17" s="5"/>
      <c r="COF17" s="3"/>
      <c r="COG17" s="5"/>
      <c r="COH17" s="3"/>
      <c r="COI17" s="5"/>
      <c r="COJ17" s="3"/>
      <c r="COK17" s="5"/>
      <c r="COL17" s="3"/>
      <c r="COM17" s="5"/>
      <c r="CON17" s="3"/>
      <c r="COO17" s="5"/>
      <c r="COP17" s="3"/>
      <c r="COQ17" s="5"/>
      <c r="COR17" s="3"/>
      <c r="COS17" s="5"/>
      <c r="COT17" s="3"/>
      <c r="COU17" s="5"/>
      <c r="COV17" s="3"/>
      <c r="COW17" s="5"/>
      <c r="COX17" s="3"/>
      <c r="COY17" s="5"/>
      <c r="COZ17" s="3"/>
      <c r="CPA17" s="5"/>
      <c r="CPB17" s="3"/>
      <c r="CPC17" s="5"/>
      <c r="CPD17" s="3"/>
      <c r="CPE17" s="5"/>
      <c r="CPF17" s="3"/>
      <c r="CPG17" s="5"/>
      <c r="CPH17" s="3"/>
      <c r="CPI17" s="5"/>
      <c r="CPJ17" s="3"/>
      <c r="CPK17" s="5"/>
      <c r="CPL17" s="3"/>
      <c r="CPM17" s="5"/>
      <c r="CPN17" s="3"/>
      <c r="CPO17" s="5"/>
      <c r="CPP17" s="3"/>
      <c r="CPQ17" s="5"/>
      <c r="CPR17" s="3"/>
      <c r="CPS17" s="5"/>
      <c r="CPT17" s="3"/>
      <c r="CPU17" s="5"/>
      <c r="CPV17" s="3"/>
      <c r="CPW17" s="5"/>
      <c r="CPX17" s="3"/>
      <c r="CPY17" s="5"/>
      <c r="CPZ17" s="3"/>
      <c r="CQA17" s="5"/>
      <c r="CQB17" s="3"/>
      <c r="CQC17" s="5"/>
      <c r="CQD17" s="3"/>
      <c r="CQE17" s="5"/>
      <c r="CQF17" s="3"/>
      <c r="CQG17" s="5"/>
      <c r="CQH17" s="3"/>
      <c r="CQI17" s="5"/>
      <c r="CQJ17" s="3"/>
      <c r="CQK17" s="5"/>
      <c r="CQL17" s="3"/>
      <c r="CQM17" s="5"/>
      <c r="CQN17" s="3"/>
      <c r="CQO17" s="5"/>
      <c r="CQP17" s="3"/>
      <c r="CQQ17" s="5"/>
      <c r="CQR17" s="3"/>
      <c r="CQS17" s="5"/>
      <c r="CQT17" s="3"/>
      <c r="CQU17" s="5"/>
      <c r="CQV17" s="3"/>
      <c r="CQW17" s="5"/>
      <c r="CQX17" s="3"/>
      <c r="CQY17" s="5"/>
      <c r="CQZ17" s="3"/>
      <c r="CRA17" s="5"/>
      <c r="CRB17" s="3"/>
      <c r="CRC17" s="5"/>
      <c r="CRD17" s="3"/>
      <c r="CRE17" s="5"/>
      <c r="CRF17" s="3"/>
      <c r="CRG17" s="5"/>
      <c r="CRH17" s="3"/>
      <c r="CRI17" s="5"/>
      <c r="CRJ17" s="3"/>
      <c r="CRK17" s="5"/>
      <c r="CRL17" s="3"/>
      <c r="CRM17" s="5"/>
      <c r="CRN17" s="3"/>
      <c r="CRO17" s="5"/>
      <c r="CRP17" s="3"/>
      <c r="CRQ17" s="5"/>
      <c r="CRR17" s="3"/>
      <c r="CRS17" s="5"/>
      <c r="CRT17" s="3"/>
      <c r="CRU17" s="5"/>
      <c r="CRV17" s="3"/>
      <c r="CRW17" s="5"/>
      <c r="CRX17" s="3"/>
      <c r="CRY17" s="5"/>
      <c r="CRZ17" s="3"/>
      <c r="CSA17" s="5"/>
      <c r="CSB17" s="3"/>
      <c r="CSC17" s="5"/>
      <c r="CSD17" s="3"/>
      <c r="CSE17" s="5"/>
      <c r="CSF17" s="3"/>
      <c r="CSG17" s="5"/>
      <c r="CSH17" s="3"/>
      <c r="CSI17" s="5"/>
      <c r="CSJ17" s="3"/>
      <c r="CSK17" s="5"/>
      <c r="CSL17" s="3"/>
      <c r="CSM17" s="5"/>
      <c r="CSN17" s="3"/>
      <c r="CSO17" s="5"/>
      <c r="CSP17" s="3"/>
      <c r="CSQ17" s="5"/>
      <c r="CSR17" s="3"/>
      <c r="CSS17" s="5"/>
      <c r="CST17" s="3"/>
      <c r="CSU17" s="5"/>
      <c r="CSV17" s="3"/>
      <c r="CSW17" s="5"/>
      <c r="CSX17" s="3"/>
      <c r="CSY17" s="5"/>
      <c r="CSZ17" s="3"/>
      <c r="CTA17" s="5"/>
      <c r="CTB17" s="3"/>
      <c r="CTC17" s="5"/>
      <c r="CTD17" s="3"/>
      <c r="CTE17" s="5"/>
      <c r="CTF17" s="3"/>
      <c r="CTG17" s="5"/>
      <c r="CTH17" s="3"/>
      <c r="CTI17" s="5"/>
      <c r="CTJ17" s="3"/>
      <c r="CTK17" s="5"/>
      <c r="CTL17" s="3"/>
      <c r="CTM17" s="5"/>
      <c r="CTN17" s="3"/>
      <c r="CTO17" s="5"/>
      <c r="CTP17" s="3"/>
      <c r="CTQ17" s="5"/>
      <c r="CTR17" s="3"/>
      <c r="CTS17" s="5"/>
      <c r="CTT17" s="3"/>
      <c r="CTU17" s="5"/>
      <c r="CTV17" s="3"/>
      <c r="CTW17" s="5"/>
      <c r="CTX17" s="3"/>
      <c r="CTY17" s="5"/>
      <c r="CTZ17" s="3"/>
      <c r="CUA17" s="5"/>
      <c r="CUB17" s="3"/>
      <c r="CUC17" s="5"/>
      <c r="CUD17" s="3"/>
      <c r="CUE17" s="5"/>
      <c r="CUF17" s="3"/>
      <c r="CUG17" s="5"/>
      <c r="CUH17" s="3"/>
      <c r="CUI17" s="5"/>
      <c r="CUJ17" s="3"/>
      <c r="CUK17" s="5"/>
      <c r="CUL17" s="3"/>
      <c r="CUM17" s="5"/>
      <c r="CUN17" s="3"/>
      <c r="CUO17" s="5"/>
      <c r="CUP17" s="3"/>
      <c r="CUQ17" s="5"/>
      <c r="CUR17" s="3"/>
      <c r="CUS17" s="5"/>
      <c r="CUT17" s="3"/>
      <c r="CUU17" s="5"/>
      <c r="CUV17" s="3"/>
      <c r="CUW17" s="5"/>
      <c r="CUX17" s="3"/>
      <c r="CUY17" s="5"/>
      <c r="CUZ17" s="3"/>
      <c r="CVA17" s="5"/>
      <c r="CVB17" s="3"/>
      <c r="CVC17" s="5"/>
      <c r="CVD17" s="3"/>
      <c r="CVE17" s="5"/>
      <c r="CVF17" s="3"/>
      <c r="CVG17" s="5"/>
      <c r="CVH17" s="3"/>
      <c r="CVI17" s="5"/>
      <c r="CVJ17" s="3"/>
      <c r="CVK17" s="5"/>
      <c r="CVL17" s="3"/>
      <c r="CVM17" s="5"/>
      <c r="CVN17" s="3"/>
      <c r="CVO17" s="5"/>
      <c r="CVP17" s="3"/>
      <c r="CVQ17" s="5"/>
      <c r="CVR17" s="3"/>
      <c r="CVS17" s="5"/>
      <c r="CVT17" s="3"/>
      <c r="CVU17" s="5"/>
      <c r="CVV17" s="3"/>
      <c r="CVW17" s="5"/>
      <c r="CVX17" s="3"/>
      <c r="CVY17" s="5"/>
      <c r="CVZ17" s="3"/>
      <c r="CWA17" s="5"/>
      <c r="CWB17" s="3"/>
      <c r="CWC17" s="5"/>
      <c r="CWD17" s="3"/>
      <c r="CWE17" s="5"/>
      <c r="CWF17" s="3"/>
      <c r="CWG17" s="5"/>
      <c r="CWH17" s="3"/>
      <c r="CWI17" s="5"/>
      <c r="CWJ17" s="3"/>
      <c r="CWK17" s="5"/>
      <c r="CWL17" s="3"/>
      <c r="CWM17" s="5"/>
      <c r="CWN17" s="3"/>
      <c r="CWO17" s="5"/>
      <c r="CWP17" s="3"/>
      <c r="CWQ17" s="5"/>
      <c r="CWR17" s="3"/>
      <c r="CWS17" s="5"/>
      <c r="CWT17" s="3"/>
      <c r="CWU17" s="5"/>
      <c r="CWV17" s="3"/>
      <c r="CWW17" s="5"/>
      <c r="CWX17" s="3"/>
      <c r="CWY17" s="5"/>
      <c r="CWZ17" s="3"/>
      <c r="CXA17" s="5"/>
      <c r="CXB17" s="3"/>
      <c r="CXC17" s="5"/>
      <c r="CXD17" s="3"/>
      <c r="CXE17" s="5"/>
      <c r="CXF17" s="3"/>
      <c r="CXG17" s="5"/>
      <c r="CXH17" s="3"/>
      <c r="CXI17" s="5"/>
      <c r="CXJ17" s="3"/>
      <c r="CXK17" s="5"/>
      <c r="CXL17" s="3"/>
      <c r="CXM17" s="5"/>
      <c r="CXN17" s="3"/>
      <c r="CXO17" s="5"/>
      <c r="CXP17" s="3"/>
      <c r="CXQ17" s="5"/>
      <c r="CXR17" s="3"/>
      <c r="CXS17" s="5"/>
      <c r="CXT17" s="3"/>
      <c r="CXU17" s="5"/>
      <c r="CXV17" s="3"/>
      <c r="CXW17" s="5"/>
      <c r="CXX17" s="3"/>
      <c r="CXY17" s="5"/>
      <c r="CXZ17" s="3"/>
      <c r="CYA17" s="5"/>
      <c r="CYB17" s="3"/>
      <c r="CYC17" s="5"/>
      <c r="CYD17" s="3"/>
      <c r="CYE17" s="5"/>
      <c r="CYF17" s="3"/>
      <c r="CYG17" s="5"/>
      <c r="CYH17" s="3"/>
      <c r="CYI17" s="5"/>
      <c r="CYJ17" s="3"/>
      <c r="CYK17" s="5"/>
      <c r="CYL17" s="3"/>
      <c r="CYM17" s="5"/>
      <c r="CYN17" s="3"/>
      <c r="CYO17" s="5"/>
      <c r="CYP17" s="3"/>
      <c r="CYQ17" s="5"/>
      <c r="CYR17" s="3"/>
      <c r="CYS17" s="5"/>
      <c r="CYT17" s="3"/>
      <c r="CYU17" s="5"/>
      <c r="CYV17" s="3"/>
      <c r="CYW17" s="5"/>
      <c r="CYX17" s="3"/>
      <c r="CYY17" s="5"/>
      <c r="CYZ17" s="3"/>
      <c r="CZA17" s="5"/>
      <c r="CZB17" s="3"/>
      <c r="CZC17" s="5"/>
      <c r="CZD17" s="3"/>
      <c r="CZE17" s="5"/>
      <c r="CZF17" s="3"/>
      <c r="CZG17" s="5"/>
      <c r="CZH17" s="3"/>
      <c r="CZI17" s="5"/>
      <c r="CZJ17" s="3"/>
      <c r="CZK17" s="5"/>
      <c r="CZL17" s="3"/>
      <c r="CZM17" s="5"/>
      <c r="CZN17" s="3"/>
      <c r="CZO17" s="5"/>
      <c r="CZP17" s="3"/>
      <c r="CZQ17" s="5"/>
      <c r="CZR17" s="3"/>
      <c r="CZS17" s="5"/>
      <c r="CZT17" s="3"/>
      <c r="CZU17" s="5"/>
      <c r="CZV17" s="3"/>
      <c r="CZW17" s="5"/>
      <c r="CZX17" s="3"/>
      <c r="CZY17" s="5"/>
      <c r="CZZ17" s="3"/>
      <c r="DAA17" s="5"/>
      <c r="DAB17" s="3"/>
      <c r="DAC17" s="5"/>
      <c r="DAD17" s="3"/>
      <c r="DAE17" s="5"/>
      <c r="DAF17" s="3"/>
      <c r="DAG17" s="5"/>
      <c r="DAH17" s="3"/>
      <c r="DAI17" s="5"/>
      <c r="DAJ17" s="3"/>
      <c r="DAK17" s="5"/>
      <c r="DAL17" s="3"/>
      <c r="DAM17" s="5"/>
      <c r="DAN17" s="3"/>
      <c r="DAO17" s="5"/>
      <c r="DAP17" s="3"/>
      <c r="DAQ17" s="5"/>
      <c r="DAR17" s="3"/>
      <c r="DAS17" s="5"/>
      <c r="DAT17" s="3"/>
      <c r="DAU17" s="5"/>
      <c r="DAV17" s="3"/>
      <c r="DAW17" s="5"/>
      <c r="DAX17" s="3"/>
      <c r="DAY17" s="5"/>
      <c r="DAZ17" s="3"/>
      <c r="DBA17" s="5"/>
      <c r="DBB17" s="3"/>
      <c r="DBC17" s="5"/>
      <c r="DBD17" s="3"/>
      <c r="DBE17" s="5"/>
      <c r="DBF17" s="3"/>
      <c r="DBG17" s="5"/>
      <c r="DBH17" s="3"/>
      <c r="DBI17" s="5"/>
      <c r="DBJ17" s="3"/>
      <c r="DBK17" s="5"/>
      <c r="DBL17" s="3"/>
      <c r="DBM17" s="5"/>
      <c r="DBN17" s="3"/>
      <c r="DBO17" s="5"/>
      <c r="DBP17" s="3"/>
      <c r="DBQ17" s="5"/>
      <c r="DBR17" s="3"/>
      <c r="DBS17" s="5"/>
      <c r="DBT17" s="3"/>
      <c r="DBU17" s="5"/>
      <c r="DBV17" s="3"/>
      <c r="DBW17" s="5"/>
      <c r="DBX17" s="3"/>
      <c r="DBY17" s="5"/>
      <c r="DBZ17" s="3"/>
      <c r="DCA17" s="5"/>
      <c r="DCB17" s="3"/>
      <c r="DCC17" s="5"/>
      <c r="DCD17" s="3"/>
      <c r="DCE17" s="5"/>
      <c r="DCF17" s="3"/>
      <c r="DCG17" s="5"/>
      <c r="DCH17" s="3"/>
      <c r="DCI17" s="5"/>
      <c r="DCJ17" s="3"/>
      <c r="DCK17" s="5"/>
      <c r="DCL17" s="3"/>
      <c r="DCM17" s="5"/>
      <c r="DCN17" s="3"/>
      <c r="DCO17" s="5"/>
      <c r="DCP17" s="3"/>
      <c r="DCQ17" s="5"/>
      <c r="DCR17" s="3"/>
      <c r="DCS17" s="5"/>
      <c r="DCT17" s="3"/>
      <c r="DCU17" s="5"/>
      <c r="DCV17" s="3"/>
      <c r="DCW17" s="5"/>
      <c r="DCX17" s="3"/>
      <c r="DCY17" s="5"/>
      <c r="DCZ17" s="3"/>
      <c r="DDA17" s="5"/>
      <c r="DDB17" s="3"/>
      <c r="DDC17" s="5"/>
      <c r="DDD17" s="3"/>
      <c r="DDE17" s="5"/>
      <c r="DDF17" s="3"/>
      <c r="DDG17" s="5"/>
      <c r="DDH17" s="3"/>
      <c r="DDI17" s="5"/>
      <c r="DDJ17" s="3"/>
      <c r="DDK17" s="5"/>
      <c r="DDL17" s="3"/>
      <c r="DDM17" s="5"/>
      <c r="DDN17" s="3"/>
      <c r="DDO17" s="5"/>
      <c r="DDP17" s="3"/>
      <c r="DDQ17" s="5"/>
      <c r="DDR17" s="3"/>
      <c r="DDS17" s="5"/>
      <c r="DDT17" s="3"/>
      <c r="DDU17" s="5"/>
      <c r="DDV17" s="3"/>
      <c r="DDW17" s="5"/>
      <c r="DDX17" s="3"/>
      <c r="DDY17" s="5"/>
      <c r="DDZ17" s="3"/>
      <c r="DEA17" s="5"/>
      <c r="DEB17" s="3"/>
      <c r="DEC17" s="5"/>
      <c r="DED17" s="3"/>
      <c r="DEE17" s="5"/>
      <c r="DEF17" s="3"/>
      <c r="DEG17" s="5"/>
      <c r="DEH17" s="3"/>
      <c r="DEI17" s="5"/>
      <c r="DEJ17" s="3"/>
      <c r="DEK17" s="5"/>
      <c r="DEL17" s="3"/>
      <c r="DEM17" s="5"/>
      <c r="DEN17" s="3"/>
      <c r="DEO17" s="5"/>
      <c r="DEP17" s="3"/>
      <c r="DEQ17" s="5"/>
      <c r="DER17" s="3"/>
      <c r="DES17" s="5"/>
      <c r="DET17" s="3"/>
      <c r="DEU17" s="5"/>
      <c r="DEV17" s="3"/>
      <c r="DEW17" s="5"/>
      <c r="DEX17" s="3"/>
      <c r="DEY17" s="5"/>
      <c r="DEZ17" s="3"/>
      <c r="DFA17" s="5"/>
      <c r="DFB17" s="3"/>
      <c r="DFC17" s="5"/>
      <c r="DFD17" s="3"/>
      <c r="DFE17" s="5"/>
      <c r="DFF17" s="3"/>
      <c r="DFG17" s="5"/>
      <c r="DFH17" s="3"/>
      <c r="DFI17" s="5"/>
      <c r="DFJ17" s="3"/>
      <c r="DFK17" s="5"/>
      <c r="DFL17" s="3"/>
      <c r="DFM17" s="5"/>
      <c r="DFN17" s="3"/>
      <c r="DFO17" s="5"/>
      <c r="DFP17" s="3"/>
      <c r="DFQ17" s="5"/>
      <c r="DFR17" s="3"/>
      <c r="DFS17" s="5"/>
      <c r="DFT17" s="3"/>
      <c r="DFU17" s="5"/>
      <c r="DFV17" s="3"/>
      <c r="DFW17" s="5"/>
      <c r="DFX17" s="3"/>
      <c r="DFY17" s="5"/>
      <c r="DFZ17" s="3"/>
      <c r="DGA17" s="5"/>
      <c r="DGB17" s="3"/>
      <c r="DGC17" s="5"/>
      <c r="DGD17" s="3"/>
      <c r="DGE17" s="5"/>
      <c r="DGF17" s="3"/>
      <c r="DGG17" s="5"/>
      <c r="DGH17" s="3"/>
      <c r="DGI17" s="5"/>
      <c r="DGJ17" s="3"/>
      <c r="DGK17" s="5"/>
      <c r="DGL17" s="3"/>
      <c r="DGM17" s="5"/>
      <c r="DGN17" s="3"/>
      <c r="DGO17" s="5"/>
      <c r="DGP17" s="3"/>
      <c r="DGQ17" s="5"/>
      <c r="DGR17" s="3"/>
      <c r="DGS17" s="5"/>
      <c r="DGT17" s="3"/>
      <c r="DGU17" s="5"/>
      <c r="DGV17" s="3"/>
      <c r="DGW17" s="5"/>
      <c r="DGX17" s="3"/>
      <c r="DGY17" s="5"/>
      <c r="DGZ17" s="3"/>
      <c r="DHA17" s="5"/>
      <c r="DHB17" s="3"/>
      <c r="DHC17" s="5"/>
      <c r="DHD17" s="3"/>
      <c r="DHE17" s="5"/>
      <c r="DHF17" s="3"/>
      <c r="DHG17" s="5"/>
      <c r="DHH17" s="3"/>
      <c r="DHI17" s="5"/>
      <c r="DHJ17" s="3"/>
      <c r="DHK17" s="5"/>
      <c r="DHL17" s="3"/>
      <c r="DHM17" s="5"/>
      <c r="DHN17" s="3"/>
      <c r="DHO17" s="5"/>
      <c r="DHP17" s="3"/>
      <c r="DHQ17" s="5"/>
      <c r="DHR17" s="3"/>
      <c r="DHS17" s="5"/>
      <c r="DHT17" s="3"/>
      <c r="DHU17" s="5"/>
      <c r="DHV17" s="3"/>
      <c r="DHW17" s="5"/>
      <c r="DHX17" s="3"/>
      <c r="DHY17" s="5"/>
      <c r="DHZ17" s="3"/>
      <c r="DIA17" s="5"/>
      <c r="DIB17" s="3"/>
      <c r="DIC17" s="5"/>
      <c r="DID17" s="3"/>
      <c r="DIE17" s="5"/>
      <c r="DIF17" s="3"/>
      <c r="DIG17" s="5"/>
      <c r="DIH17" s="3"/>
      <c r="DII17" s="5"/>
      <c r="DIJ17" s="3"/>
      <c r="DIK17" s="5"/>
      <c r="DIL17" s="3"/>
      <c r="DIM17" s="5"/>
      <c r="DIN17" s="3"/>
      <c r="DIO17" s="5"/>
      <c r="DIP17" s="3"/>
      <c r="DIQ17" s="5"/>
      <c r="DIR17" s="3"/>
      <c r="DIS17" s="5"/>
      <c r="DIT17" s="3"/>
      <c r="DIU17" s="5"/>
      <c r="DIV17" s="3"/>
      <c r="DIW17" s="5"/>
      <c r="DIX17" s="3"/>
      <c r="DIY17" s="5"/>
      <c r="DIZ17" s="3"/>
      <c r="DJA17" s="5"/>
      <c r="DJB17" s="3"/>
      <c r="DJC17" s="5"/>
      <c r="DJD17" s="3"/>
      <c r="DJE17" s="5"/>
      <c r="DJF17" s="3"/>
      <c r="DJG17" s="5"/>
      <c r="DJH17" s="3"/>
      <c r="DJI17" s="5"/>
      <c r="DJJ17" s="3"/>
      <c r="DJK17" s="5"/>
      <c r="DJL17" s="3"/>
      <c r="DJM17" s="5"/>
      <c r="DJN17" s="3"/>
      <c r="DJO17" s="5"/>
      <c r="DJP17" s="3"/>
      <c r="DJQ17" s="5"/>
      <c r="DJR17" s="3"/>
      <c r="DJS17" s="5"/>
      <c r="DJT17" s="3"/>
      <c r="DJU17" s="5"/>
      <c r="DJV17" s="3"/>
      <c r="DJW17" s="5"/>
      <c r="DJX17" s="3"/>
      <c r="DJY17" s="5"/>
      <c r="DJZ17" s="3"/>
      <c r="DKA17" s="5"/>
      <c r="DKB17" s="3"/>
      <c r="DKC17" s="5"/>
      <c r="DKD17" s="3"/>
      <c r="DKE17" s="5"/>
      <c r="DKF17" s="3"/>
      <c r="DKG17" s="5"/>
      <c r="DKH17" s="3"/>
      <c r="DKI17" s="5"/>
      <c r="DKJ17" s="3"/>
      <c r="DKK17" s="5"/>
      <c r="DKL17" s="3"/>
      <c r="DKM17" s="5"/>
      <c r="DKN17" s="3"/>
      <c r="DKO17" s="5"/>
      <c r="DKP17" s="3"/>
      <c r="DKQ17" s="5"/>
      <c r="DKR17" s="3"/>
      <c r="DKS17" s="5"/>
      <c r="DKT17" s="3"/>
      <c r="DKU17" s="5"/>
      <c r="DKV17" s="3"/>
      <c r="DKW17" s="5"/>
      <c r="DKX17" s="3"/>
      <c r="DKY17" s="5"/>
      <c r="DKZ17" s="3"/>
      <c r="DLA17" s="5"/>
      <c r="DLB17" s="3"/>
      <c r="DLC17" s="5"/>
      <c r="DLD17" s="3"/>
      <c r="DLE17" s="5"/>
      <c r="DLF17" s="3"/>
      <c r="DLG17" s="5"/>
      <c r="DLH17" s="3"/>
      <c r="DLI17" s="5"/>
      <c r="DLJ17" s="3"/>
      <c r="DLK17" s="5"/>
      <c r="DLL17" s="3"/>
      <c r="DLM17" s="5"/>
      <c r="DLN17" s="3"/>
      <c r="DLO17" s="5"/>
      <c r="DLP17" s="3"/>
      <c r="DLQ17" s="5"/>
      <c r="DLR17" s="3"/>
      <c r="DLS17" s="5"/>
      <c r="DLT17" s="3"/>
      <c r="DLU17" s="5"/>
      <c r="DLV17" s="3"/>
      <c r="DLW17" s="5"/>
      <c r="DLX17" s="3"/>
      <c r="DLY17" s="5"/>
      <c r="DLZ17" s="3"/>
      <c r="DMA17" s="5"/>
      <c r="DMB17" s="3"/>
      <c r="DMC17" s="5"/>
      <c r="DMD17" s="3"/>
      <c r="DME17" s="5"/>
      <c r="DMF17" s="3"/>
      <c r="DMG17" s="5"/>
      <c r="DMH17" s="3"/>
      <c r="DMI17" s="5"/>
      <c r="DMJ17" s="3"/>
      <c r="DMK17" s="5"/>
      <c r="DML17" s="3"/>
      <c r="DMM17" s="5"/>
      <c r="DMN17" s="3"/>
      <c r="DMO17" s="5"/>
      <c r="DMP17" s="3"/>
      <c r="DMQ17" s="5"/>
      <c r="DMR17" s="3"/>
      <c r="DMS17" s="5"/>
      <c r="DMT17" s="3"/>
      <c r="DMU17" s="5"/>
      <c r="DMV17" s="3"/>
      <c r="DMW17" s="5"/>
      <c r="DMX17" s="3"/>
      <c r="DMY17" s="5"/>
      <c r="DMZ17" s="3"/>
      <c r="DNA17" s="5"/>
      <c r="DNB17" s="3"/>
      <c r="DNC17" s="5"/>
      <c r="DND17" s="3"/>
      <c r="DNE17" s="5"/>
      <c r="DNF17" s="3"/>
      <c r="DNG17" s="5"/>
      <c r="DNH17" s="3"/>
      <c r="DNI17" s="5"/>
      <c r="DNJ17" s="3"/>
      <c r="DNK17" s="5"/>
      <c r="DNL17" s="3"/>
      <c r="DNM17" s="5"/>
      <c r="DNN17" s="3"/>
      <c r="DNO17" s="5"/>
      <c r="DNP17" s="3"/>
      <c r="DNQ17" s="5"/>
      <c r="DNR17" s="3"/>
      <c r="DNS17" s="5"/>
      <c r="DNT17" s="3"/>
      <c r="DNU17" s="5"/>
      <c r="DNV17" s="3"/>
      <c r="DNW17" s="5"/>
      <c r="DNX17" s="3"/>
      <c r="DNY17" s="5"/>
      <c r="DNZ17" s="3"/>
      <c r="DOA17" s="5"/>
      <c r="DOB17" s="3"/>
      <c r="DOC17" s="5"/>
      <c r="DOD17" s="3"/>
      <c r="DOE17" s="5"/>
      <c r="DOF17" s="3"/>
      <c r="DOG17" s="5"/>
      <c r="DOH17" s="3"/>
      <c r="DOI17" s="5"/>
      <c r="DOJ17" s="3"/>
      <c r="DOK17" s="5"/>
      <c r="DOL17" s="3"/>
      <c r="DOM17" s="5"/>
      <c r="DON17" s="3"/>
      <c r="DOO17" s="5"/>
      <c r="DOP17" s="3"/>
      <c r="DOQ17" s="5"/>
      <c r="DOR17" s="3"/>
      <c r="DOS17" s="5"/>
      <c r="DOT17" s="3"/>
      <c r="DOU17" s="5"/>
      <c r="DOV17" s="3"/>
      <c r="DOW17" s="5"/>
      <c r="DOX17" s="3"/>
      <c r="DOY17" s="5"/>
      <c r="DOZ17" s="3"/>
      <c r="DPA17" s="5"/>
      <c r="DPB17" s="3"/>
      <c r="DPC17" s="5"/>
      <c r="DPD17" s="3"/>
      <c r="DPE17" s="5"/>
      <c r="DPF17" s="3"/>
      <c r="DPG17" s="5"/>
      <c r="DPH17" s="3"/>
      <c r="DPI17" s="5"/>
      <c r="DPJ17" s="3"/>
      <c r="DPK17" s="5"/>
      <c r="DPL17" s="3"/>
      <c r="DPM17" s="5"/>
      <c r="DPN17" s="3"/>
      <c r="DPO17" s="5"/>
      <c r="DPP17" s="3"/>
      <c r="DPQ17" s="5"/>
      <c r="DPR17" s="3"/>
      <c r="DPS17" s="5"/>
      <c r="DPT17" s="3"/>
      <c r="DPU17" s="5"/>
      <c r="DPV17" s="3"/>
      <c r="DPW17" s="5"/>
      <c r="DPX17" s="3"/>
      <c r="DPY17" s="5"/>
      <c r="DPZ17" s="3"/>
      <c r="DQA17" s="5"/>
      <c r="DQB17" s="3"/>
      <c r="DQC17" s="5"/>
      <c r="DQD17" s="3"/>
      <c r="DQE17" s="5"/>
      <c r="DQF17" s="3"/>
      <c r="DQG17" s="5"/>
      <c r="DQH17" s="3"/>
      <c r="DQI17" s="5"/>
      <c r="DQJ17" s="3"/>
      <c r="DQK17" s="5"/>
      <c r="DQL17" s="3"/>
      <c r="DQM17" s="5"/>
      <c r="DQN17" s="3"/>
      <c r="DQO17" s="5"/>
      <c r="DQP17" s="3"/>
      <c r="DQQ17" s="5"/>
      <c r="DQR17" s="3"/>
      <c r="DQS17" s="5"/>
      <c r="DQT17" s="3"/>
      <c r="DQU17" s="5"/>
      <c r="DQV17" s="3"/>
      <c r="DQW17" s="5"/>
      <c r="DQX17" s="3"/>
      <c r="DQY17" s="5"/>
      <c r="DQZ17" s="3"/>
      <c r="DRA17" s="5"/>
      <c r="DRB17" s="3"/>
      <c r="DRC17" s="5"/>
      <c r="DRD17" s="3"/>
      <c r="DRE17" s="5"/>
      <c r="DRF17" s="3"/>
      <c r="DRG17" s="5"/>
      <c r="DRH17" s="3"/>
      <c r="DRI17" s="5"/>
      <c r="DRJ17" s="3"/>
      <c r="DRK17" s="5"/>
      <c r="DRL17" s="3"/>
      <c r="DRM17" s="5"/>
      <c r="DRN17" s="3"/>
      <c r="DRO17" s="5"/>
      <c r="DRP17" s="3"/>
      <c r="DRQ17" s="5"/>
      <c r="DRR17" s="3"/>
      <c r="DRS17" s="5"/>
      <c r="DRT17" s="3"/>
      <c r="DRU17" s="5"/>
      <c r="DRV17" s="3"/>
      <c r="DRW17" s="5"/>
      <c r="DRX17" s="3"/>
      <c r="DRY17" s="5"/>
      <c r="DRZ17" s="3"/>
      <c r="DSA17" s="5"/>
      <c r="DSB17" s="3"/>
      <c r="DSC17" s="5"/>
      <c r="DSD17" s="3"/>
      <c r="DSE17" s="5"/>
      <c r="DSF17" s="3"/>
      <c r="DSG17" s="5"/>
      <c r="DSH17" s="3"/>
      <c r="DSI17" s="5"/>
      <c r="DSJ17" s="3"/>
      <c r="DSK17" s="5"/>
      <c r="DSL17" s="3"/>
      <c r="DSM17" s="5"/>
      <c r="DSN17" s="3"/>
      <c r="DSO17" s="5"/>
      <c r="DSP17" s="3"/>
      <c r="DSQ17" s="5"/>
      <c r="DSR17" s="3"/>
      <c r="DSS17" s="5"/>
      <c r="DST17" s="3"/>
      <c r="DSU17" s="5"/>
      <c r="DSV17" s="3"/>
      <c r="DSW17" s="5"/>
      <c r="DSX17" s="3"/>
      <c r="DSY17" s="5"/>
      <c r="DSZ17" s="3"/>
      <c r="DTA17" s="5"/>
      <c r="DTB17" s="3"/>
      <c r="DTC17" s="5"/>
      <c r="DTD17" s="3"/>
      <c r="DTE17" s="5"/>
      <c r="DTF17" s="3"/>
      <c r="DTG17" s="5"/>
      <c r="DTH17" s="3"/>
      <c r="DTI17" s="5"/>
      <c r="DTJ17" s="3"/>
      <c r="DTK17" s="5"/>
      <c r="DTL17" s="3"/>
      <c r="DTM17" s="5"/>
      <c r="DTN17" s="3"/>
      <c r="DTO17" s="5"/>
      <c r="DTP17" s="3"/>
      <c r="DTQ17" s="5"/>
      <c r="DTR17" s="3"/>
      <c r="DTS17" s="5"/>
      <c r="DTT17" s="3"/>
      <c r="DTU17" s="5"/>
      <c r="DTV17" s="3"/>
      <c r="DTW17" s="5"/>
      <c r="DTX17" s="3"/>
      <c r="DTY17" s="5"/>
      <c r="DTZ17" s="3"/>
      <c r="DUA17" s="5"/>
      <c r="DUB17" s="3"/>
      <c r="DUC17" s="5"/>
      <c r="DUD17" s="3"/>
      <c r="DUE17" s="5"/>
      <c r="DUF17" s="3"/>
      <c r="DUG17" s="5"/>
      <c r="DUH17" s="3"/>
      <c r="DUI17" s="5"/>
      <c r="DUJ17" s="3"/>
      <c r="DUK17" s="5"/>
      <c r="DUL17" s="3"/>
      <c r="DUM17" s="5"/>
      <c r="DUN17" s="3"/>
      <c r="DUO17" s="5"/>
      <c r="DUP17" s="3"/>
      <c r="DUQ17" s="5"/>
      <c r="DUR17" s="3"/>
      <c r="DUS17" s="5"/>
      <c r="DUT17" s="3"/>
      <c r="DUU17" s="5"/>
      <c r="DUV17" s="3"/>
      <c r="DUW17" s="5"/>
      <c r="DUX17" s="3"/>
      <c r="DUY17" s="5"/>
      <c r="DUZ17" s="3"/>
      <c r="DVA17" s="5"/>
      <c r="DVB17" s="3"/>
      <c r="DVC17" s="5"/>
      <c r="DVD17" s="3"/>
      <c r="DVE17" s="5"/>
      <c r="DVF17" s="3"/>
      <c r="DVG17" s="5"/>
      <c r="DVH17" s="3"/>
      <c r="DVI17" s="5"/>
      <c r="DVJ17" s="3"/>
      <c r="DVK17" s="5"/>
      <c r="DVL17" s="3"/>
      <c r="DVM17" s="5"/>
      <c r="DVN17" s="3"/>
      <c r="DVO17" s="5"/>
      <c r="DVP17" s="3"/>
      <c r="DVQ17" s="5"/>
      <c r="DVR17" s="3"/>
      <c r="DVS17" s="5"/>
      <c r="DVT17" s="3"/>
      <c r="DVU17" s="5"/>
      <c r="DVV17" s="3"/>
      <c r="DVW17" s="5"/>
      <c r="DVX17" s="3"/>
      <c r="DVY17" s="5"/>
      <c r="DVZ17" s="3"/>
      <c r="DWA17" s="5"/>
      <c r="DWB17" s="3"/>
      <c r="DWC17" s="5"/>
      <c r="DWD17" s="3"/>
      <c r="DWE17" s="5"/>
      <c r="DWF17" s="3"/>
      <c r="DWG17" s="5"/>
      <c r="DWH17" s="3"/>
      <c r="DWI17" s="5"/>
      <c r="DWJ17" s="3"/>
      <c r="DWK17" s="5"/>
      <c r="DWL17" s="3"/>
      <c r="DWM17" s="5"/>
      <c r="DWN17" s="3"/>
      <c r="DWO17" s="5"/>
      <c r="DWP17" s="3"/>
      <c r="DWQ17" s="5"/>
      <c r="DWR17" s="3"/>
      <c r="DWS17" s="5"/>
      <c r="DWT17" s="3"/>
      <c r="DWU17" s="5"/>
      <c r="DWV17" s="3"/>
      <c r="DWW17" s="5"/>
      <c r="DWX17" s="3"/>
      <c r="DWY17" s="5"/>
      <c r="DWZ17" s="3"/>
      <c r="DXA17" s="5"/>
      <c r="DXB17" s="3"/>
      <c r="DXC17" s="5"/>
      <c r="DXD17" s="3"/>
      <c r="DXE17" s="5"/>
      <c r="DXF17" s="3"/>
      <c r="DXG17" s="5"/>
      <c r="DXH17" s="3"/>
      <c r="DXI17" s="5"/>
      <c r="DXJ17" s="3"/>
      <c r="DXK17" s="5"/>
      <c r="DXL17" s="3"/>
      <c r="DXM17" s="5"/>
      <c r="DXN17" s="3"/>
      <c r="DXO17" s="5"/>
      <c r="DXP17" s="3"/>
      <c r="DXQ17" s="5"/>
      <c r="DXR17" s="3"/>
      <c r="DXS17" s="5"/>
      <c r="DXT17" s="3"/>
      <c r="DXU17" s="5"/>
      <c r="DXV17" s="3"/>
      <c r="DXW17" s="5"/>
      <c r="DXX17" s="3"/>
      <c r="DXY17" s="5"/>
      <c r="DXZ17" s="3"/>
      <c r="DYA17" s="5"/>
      <c r="DYB17" s="3"/>
      <c r="DYC17" s="5"/>
      <c r="DYD17" s="3"/>
      <c r="DYE17" s="5"/>
      <c r="DYF17" s="3"/>
      <c r="DYG17" s="5"/>
      <c r="DYH17" s="3"/>
      <c r="DYI17" s="5"/>
      <c r="DYJ17" s="3"/>
      <c r="DYK17" s="5"/>
      <c r="DYL17" s="3"/>
      <c r="DYM17" s="5"/>
      <c r="DYN17" s="3"/>
      <c r="DYO17" s="5"/>
      <c r="DYP17" s="3"/>
      <c r="DYQ17" s="5"/>
      <c r="DYR17" s="3"/>
      <c r="DYS17" s="5"/>
      <c r="DYT17" s="3"/>
      <c r="DYU17" s="5"/>
      <c r="DYV17" s="3"/>
      <c r="DYW17" s="5"/>
      <c r="DYX17" s="3"/>
      <c r="DYY17" s="5"/>
      <c r="DYZ17" s="3"/>
      <c r="DZA17" s="5"/>
      <c r="DZB17" s="3"/>
      <c r="DZC17" s="5"/>
      <c r="DZD17" s="3"/>
      <c r="DZE17" s="5"/>
      <c r="DZF17" s="3"/>
      <c r="DZG17" s="5"/>
      <c r="DZH17" s="3"/>
      <c r="DZI17" s="5"/>
      <c r="DZJ17" s="3"/>
      <c r="DZK17" s="5"/>
      <c r="DZL17" s="3"/>
      <c r="DZM17" s="5"/>
      <c r="DZN17" s="3"/>
      <c r="DZO17" s="5"/>
      <c r="DZP17" s="3"/>
      <c r="DZQ17" s="5"/>
      <c r="DZR17" s="3"/>
      <c r="DZS17" s="5"/>
      <c r="DZT17" s="3"/>
      <c r="DZU17" s="5"/>
      <c r="DZV17" s="3"/>
      <c r="DZW17" s="5"/>
      <c r="DZX17" s="3"/>
      <c r="DZY17" s="5"/>
      <c r="DZZ17" s="3"/>
      <c r="EAA17" s="5"/>
      <c r="EAB17" s="3"/>
      <c r="EAC17" s="5"/>
      <c r="EAD17" s="3"/>
      <c r="EAE17" s="5"/>
      <c r="EAF17" s="3"/>
      <c r="EAG17" s="5"/>
      <c r="EAH17" s="3"/>
      <c r="EAI17" s="5"/>
      <c r="EAJ17" s="3"/>
      <c r="EAK17" s="5"/>
      <c r="EAL17" s="3"/>
      <c r="EAM17" s="5"/>
      <c r="EAN17" s="3"/>
      <c r="EAO17" s="5"/>
      <c r="EAP17" s="3"/>
      <c r="EAQ17" s="5"/>
      <c r="EAR17" s="3"/>
      <c r="EAS17" s="5"/>
      <c r="EAT17" s="3"/>
      <c r="EAU17" s="5"/>
      <c r="EAV17" s="3"/>
      <c r="EAW17" s="5"/>
      <c r="EAX17" s="3"/>
      <c r="EAY17" s="5"/>
      <c r="EAZ17" s="3"/>
      <c r="EBA17" s="5"/>
      <c r="EBB17" s="3"/>
      <c r="EBC17" s="5"/>
      <c r="EBD17" s="3"/>
      <c r="EBE17" s="5"/>
      <c r="EBF17" s="3"/>
      <c r="EBG17" s="5"/>
      <c r="EBH17" s="3"/>
      <c r="EBI17" s="5"/>
      <c r="EBJ17" s="3"/>
      <c r="EBK17" s="5"/>
      <c r="EBL17" s="3"/>
      <c r="EBM17" s="5"/>
      <c r="EBN17" s="3"/>
      <c r="EBO17" s="5"/>
      <c r="EBP17" s="3"/>
      <c r="EBQ17" s="5"/>
      <c r="EBR17" s="3"/>
      <c r="EBS17" s="5"/>
      <c r="EBT17" s="3"/>
      <c r="EBU17" s="5"/>
      <c r="EBV17" s="3"/>
      <c r="EBW17" s="5"/>
      <c r="EBX17" s="3"/>
      <c r="EBY17" s="5"/>
      <c r="EBZ17" s="3"/>
      <c r="ECA17" s="5"/>
      <c r="ECB17" s="3"/>
      <c r="ECC17" s="5"/>
      <c r="ECD17" s="3"/>
      <c r="ECE17" s="5"/>
      <c r="ECF17" s="3"/>
      <c r="ECG17" s="5"/>
      <c r="ECH17" s="3"/>
      <c r="ECI17" s="5"/>
      <c r="ECJ17" s="3"/>
      <c r="ECK17" s="5"/>
      <c r="ECL17" s="3"/>
      <c r="ECM17" s="5"/>
      <c r="ECN17" s="3"/>
      <c r="ECO17" s="5"/>
      <c r="ECP17" s="3"/>
      <c r="ECQ17" s="5"/>
      <c r="ECR17" s="3"/>
      <c r="ECS17" s="5"/>
      <c r="ECT17" s="3"/>
      <c r="ECU17" s="5"/>
      <c r="ECV17" s="3"/>
      <c r="ECW17" s="5"/>
      <c r="ECX17" s="3"/>
      <c r="ECY17" s="5"/>
      <c r="ECZ17" s="3"/>
      <c r="EDA17" s="5"/>
      <c r="EDB17" s="3"/>
      <c r="EDC17" s="5"/>
      <c r="EDD17" s="3"/>
      <c r="EDE17" s="5"/>
      <c r="EDF17" s="3"/>
      <c r="EDG17" s="5"/>
      <c r="EDH17" s="3"/>
      <c r="EDI17" s="5"/>
      <c r="EDJ17" s="3"/>
      <c r="EDK17" s="5"/>
      <c r="EDL17" s="3"/>
      <c r="EDM17" s="5"/>
      <c r="EDN17" s="3"/>
      <c r="EDO17" s="5"/>
      <c r="EDP17" s="3"/>
      <c r="EDQ17" s="5"/>
      <c r="EDR17" s="3"/>
      <c r="EDS17" s="5"/>
      <c r="EDT17" s="3"/>
      <c r="EDU17" s="5"/>
      <c r="EDV17" s="3"/>
      <c r="EDW17" s="5"/>
      <c r="EDX17" s="3"/>
      <c r="EDY17" s="5"/>
      <c r="EDZ17" s="3"/>
      <c r="EEA17" s="5"/>
      <c r="EEB17" s="3"/>
      <c r="EEC17" s="5"/>
      <c r="EED17" s="3"/>
      <c r="EEE17" s="5"/>
      <c r="EEF17" s="3"/>
      <c r="EEG17" s="5"/>
      <c r="EEH17" s="3"/>
      <c r="EEI17" s="5"/>
      <c r="EEJ17" s="3"/>
      <c r="EEK17" s="5"/>
      <c r="EEL17" s="3"/>
      <c r="EEM17" s="5"/>
      <c r="EEN17" s="3"/>
      <c r="EEO17" s="5"/>
      <c r="EEP17" s="3"/>
      <c r="EEQ17" s="5"/>
      <c r="EER17" s="3"/>
      <c r="EES17" s="5"/>
      <c r="EET17" s="3"/>
      <c r="EEU17" s="5"/>
      <c r="EEV17" s="3"/>
      <c r="EEW17" s="5"/>
      <c r="EEX17" s="3"/>
      <c r="EEY17" s="5"/>
      <c r="EEZ17" s="3"/>
      <c r="EFA17" s="5"/>
      <c r="EFB17" s="3"/>
      <c r="EFC17" s="5"/>
      <c r="EFD17" s="3"/>
      <c r="EFE17" s="5"/>
      <c r="EFF17" s="3"/>
      <c r="EFG17" s="5"/>
      <c r="EFH17" s="3"/>
      <c r="EFI17" s="5"/>
      <c r="EFJ17" s="3"/>
      <c r="EFK17" s="5"/>
      <c r="EFL17" s="3"/>
      <c r="EFM17" s="5"/>
      <c r="EFN17" s="3"/>
      <c r="EFO17" s="5"/>
      <c r="EFP17" s="3"/>
      <c r="EFQ17" s="5"/>
      <c r="EFR17" s="3"/>
      <c r="EFS17" s="5"/>
      <c r="EFT17" s="3"/>
      <c r="EFU17" s="5"/>
      <c r="EFV17" s="3"/>
      <c r="EFW17" s="5"/>
      <c r="EFX17" s="3"/>
      <c r="EFY17" s="5"/>
      <c r="EFZ17" s="3"/>
      <c r="EGA17" s="5"/>
      <c r="EGB17" s="3"/>
      <c r="EGC17" s="5"/>
      <c r="EGD17" s="3"/>
      <c r="EGE17" s="5"/>
      <c r="EGF17" s="3"/>
      <c r="EGG17" s="5"/>
      <c r="EGH17" s="3"/>
      <c r="EGI17" s="5"/>
      <c r="EGJ17" s="3"/>
      <c r="EGK17" s="5"/>
      <c r="EGL17" s="3"/>
      <c r="EGM17" s="5"/>
      <c r="EGN17" s="3"/>
      <c r="EGO17" s="5"/>
      <c r="EGP17" s="3"/>
      <c r="EGQ17" s="5"/>
      <c r="EGR17" s="3"/>
      <c r="EGS17" s="5"/>
      <c r="EGT17" s="3"/>
      <c r="EGU17" s="5"/>
      <c r="EGV17" s="3"/>
      <c r="EGW17" s="5"/>
      <c r="EGX17" s="3"/>
      <c r="EGY17" s="5"/>
      <c r="EGZ17" s="3"/>
      <c r="EHA17" s="5"/>
      <c r="EHB17" s="3"/>
      <c r="EHC17" s="5"/>
      <c r="EHD17" s="3"/>
      <c r="EHE17" s="5"/>
      <c r="EHF17" s="3"/>
      <c r="EHG17" s="5"/>
      <c r="EHH17" s="3"/>
      <c r="EHI17" s="5"/>
      <c r="EHJ17" s="3"/>
      <c r="EHK17" s="5"/>
      <c r="EHL17" s="3"/>
      <c r="EHM17" s="5"/>
      <c r="EHN17" s="3"/>
      <c r="EHO17" s="5"/>
      <c r="EHP17" s="3"/>
      <c r="EHQ17" s="5"/>
      <c r="EHR17" s="3"/>
      <c r="EHS17" s="5"/>
      <c r="EHT17" s="3"/>
      <c r="EHU17" s="5"/>
      <c r="EHV17" s="3"/>
      <c r="EHW17" s="5"/>
      <c r="EHX17" s="3"/>
      <c r="EHY17" s="5"/>
      <c r="EHZ17" s="3"/>
      <c r="EIA17" s="5"/>
      <c r="EIB17" s="3"/>
      <c r="EIC17" s="5"/>
      <c r="EID17" s="3"/>
      <c r="EIE17" s="5"/>
      <c r="EIF17" s="3"/>
      <c r="EIG17" s="5"/>
      <c r="EIH17" s="3"/>
      <c r="EII17" s="5"/>
      <c r="EIJ17" s="3"/>
      <c r="EIK17" s="5"/>
      <c r="EIL17" s="3"/>
      <c r="EIM17" s="5"/>
      <c r="EIN17" s="3"/>
      <c r="EIO17" s="5"/>
      <c r="EIP17" s="3"/>
      <c r="EIQ17" s="5"/>
      <c r="EIR17" s="3"/>
      <c r="EIS17" s="5"/>
      <c r="EIT17" s="3"/>
      <c r="EIU17" s="5"/>
      <c r="EIV17" s="3"/>
      <c r="EIW17" s="5"/>
      <c r="EIX17" s="3"/>
      <c r="EIY17" s="5"/>
      <c r="EIZ17" s="3"/>
      <c r="EJA17" s="5"/>
      <c r="EJB17" s="3"/>
      <c r="EJC17" s="5"/>
      <c r="EJD17" s="3"/>
      <c r="EJE17" s="5"/>
      <c r="EJF17" s="3"/>
      <c r="EJG17" s="5"/>
      <c r="EJH17" s="3"/>
      <c r="EJI17" s="5"/>
      <c r="EJJ17" s="3"/>
      <c r="EJK17" s="5"/>
      <c r="EJL17" s="3"/>
      <c r="EJM17" s="5"/>
      <c r="EJN17" s="3"/>
      <c r="EJO17" s="5"/>
      <c r="EJP17" s="3"/>
      <c r="EJQ17" s="5"/>
      <c r="EJR17" s="3"/>
      <c r="EJS17" s="5"/>
      <c r="EJT17" s="3"/>
      <c r="EJU17" s="5"/>
      <c r="EJV17" s="3"/>
      <c r="EJW17" s="5"/>
      <c r="EJX17" s="3"/>
      <c r="EJY17" s="5"/>
      <c r="EJZ17" s="3"/>
      <c r="EKA17" s="5"/>
      <c r="EKB17" s="3"/>
      <c r="EKC17" s="5"/>
      <c r="EKD17" s="3"/>
      <c r="EKE17" s="5"/>
      <c r="EKF17" s="3"/>
      <c r="EKG17" s="5"/>
      <c r="EKH17" s="3"/>
      <c r="EKI17" s="5"/>
      <c r="EKJ17" s="3"/>
      <c r="EKK17" s="5"/>
      <c r="EKL17" s="3"/>
      <c r="EKM17" s="5"/>
      <c r="EKN17" s="3"/>
      <c r="EKO17" s="5"/>
      <c r="EKP17" s="3"/>
      <c r="EKQ17" s="5"/>
      <c r="EKR17" s="3"/>
      <c r="EKS17" s="5"/>
      <c r="EKT17" s="3"/>
      <c r="EKU17" s="5"/>
      <c r="EKV17" s="3"/>
      <c r="EKW17" s="5"/>
      <c r="EKX17" s="3"/>
      <c r="EKY17" s="5"/>
      <c r="EKZ17" s="3"/>
      <c r="ELA17" s="5"/>
      <c r="ELB17" s="3"/>
      <c r="ELC17" s="5"/>
      <c r="ELD17" s="3"/>
      <c r="ELE17" s="5"/>
      <c r="ELF17" s="3"/>
      <c r="ELG17" s="5"/>
      <c r="ELH17" s="3"/>
      <c r="ELI17" s="5"/>
      <c r="ELJ17" s="3"/>
      <c r="ELK17" s="5"/>
      <c r="ELL17" s="3"/>
      <c r="ELM17" s="5"/>
      <c r="ELN17" s="3"/>
      <c r="ELO17" s="5"/>
      <c r="ELP17" s="3"/>
      <c r="ELQ17" s="5"/>
      <c r="ELR17" s="3"/>
      <c r="ELS17" s="5"/>
      <c r="ELT17" s="3"/>
      <c r="ELU17" s="5"/>
      <c r="ELV17" s="3"/>
      <c r="ELW17" s="5"/>
      <c r="ELX17" s="3"/>
      <c r="ELY17" s="5"/>
      <c r="ELZ17" s="3"/>
      <c r="EMA17" s="5"/>
      <c r="EMB17" s="3"/>
      <c r="EMC17" s="5"/>
      <c r="EMD17" s="3"/>
      <c r="EME17" s="5"/>
      <c r="EMF17" s="3"/>
      <c r="EMG17" s="5"/>
      <c r="EMH17" s="3"/>
      <c r="EMI17" s="5"/>
      <c r="EMJ17" s="3"/>
      <c r="EMK17" s="5"/>
      <c r="EML17" s="3"/>
      <c r="EMM17" s="5"/>
      <c r="EMN17" s="3"/>
      <c r="EMO17" s="5"/>
      <c r="EMP17" s="3"/>
      <c r="EMQ17" s="5"/>
      <c r="EMR17" s="3"/>
      <c r="EMS17" s="5"/>
      <c r="EMT17" s="3"/>
      <c r="EMU17" s="5"/>
      <c r="EMV17" s="3"/>
      <c r="EMW17" s="5"/>
      <c r="EMX17" s="3"/>
      <c r="EMY17" s="5"/>
      <c r="EMZ17" s="3"/>
      <c r="ENA17" s="5"/>
      <c r="ENB17" s="3"/>
      <c r="ENC17" s="5"/>
      <c r="END17" s="3"/>
      <c r="ENE17" s="5"/>
      <c r="ENF17" s="3"/>
      <c r="ENG17" s="5"/>
      <c r="ENH17" s="3"/>
      <c r="ENI17" s="5"/>
      <c r="ENJ17" s="3"/>
      <c r="ENK17" s="5"/>
      <c r="ENL17" s="3"/>
      <c r="ENM17" s="5"/>
      <c r="ENN17" s="3"/>
      <c r="ENO17" s="5"/>
      <c r="ENP17" s="3"/>
      <c r="ENQ17" s="5"/>
      <c r="ENR17" s="3"/>
      <c r="ENS17" s="5"/>
      <c r="ENT17" s="3"/>
      <c r="ENU17" s="5"/>
      <c r="ENV17" s="3"/>
      <c r="ENW17" s="5"/>
      <c r="ENX17" s="3"/>
      <c r="ENY17" s="5"/>
      <c r="ENZ17" s="3"/>
      <c r="EOA17" s="5"/>
      <c r="EOB17" s="3"/>
      <c r="EOC17" s="5"/>
      <c r="EOD17" s="3"/>
      <c r="EOE17" s="5"/>
      <c r="EOF17" s="3"/>
      <c r="EOG17" s="5"/>
      <c r="EOH17" s="3"/>
      <c r="EOI17" s="5"/>
      <c r="EOJ17" s="3"/>
      <c r="EOK17" s="5"/>
      <c r="EOL17" s="3"/>
      <c r="EOM17" s="5"/>
      <c r="EON17" s="3"/>
      <c r="EOO17" s="5"/>
      <c r="EOP17" s="3"/>
      <c r="EOQ17" s="5"/>
      <c r="EOR17" s="3"/>
      <c r="EOS17" s="5"/>
      <c r="EOT17" s="3"/>
      <c r="EOU17" s="5"/>
      <c r="EOV17" s="3"/>
      <c r="EOW17" s="5"/>
      <c r="EOX17" s="3"/>
      <c r="EOY17" s="5"/>
      <c r="EOZ17" s="3"/>
      <c r="EPA17" s="5"/>
      <c r="EPB17" s="3"/>
      <c r="EPC17" s="5"/>
      <c r="EPD17" s="3"/>
      <c r="EPE17" s="5"/>
      <c r="EPF17" s="3"/>
      <c r="EPG17" s="5"/>
      <c r="EPH17" s="3"/>
      <c r="EPI17" s="5"/>
      <c r="EPJ17" s="3"/>
      <c r="EPK17" s="5"/>
      <c r="EPL17" s="3"/>
      <c r="EPM17" s="5"/>
      <c r="EPN17" s="3"/>
      <c r="EPO17" s="5"/>
      <c r="EPP17" s="3"/>
      <c r="EPQ17" s="5"/>
      <c r="EPR17" s="3"/>
      <c r="EPS17" s="5"/>
      <c r="EPT17" s="3"/>
      <c r="EPU17" s="5"/>
      <c r="EPV17" s="3"/>
      <c r="EPW17" s="5"/>
      <c r="EPX17" s="3"/>
      <c r="EPY17" s="5"/>
      <c r="EPZ17" s="3"/>
      <c r="EQA17" s="5"/>
      <c r="EQB17" s="3"/>
      <c r="EQC17" s="5"/>
      <c r="EQD17" s="3"/>
      <c r="EQE17" s="5"/>
      <c r="EQF17" s="3"/>
      <c r="EQG17" s="5"/>
      <c r="EQH17" s="3"/>
      <c r="EQI17" s="5"/>
      <c r="EQJ17" s="3"/>
      <c r="EQK17" s="5"/>
      <c r="EQL17" s="3"/>
      <c r="EQM17" s="5"/>
      <c r="EQN17" s="3"/>
      <c r="EQO17" s="5"/>
      <c r="EQP17" s="3"/>
      <c r="EQQ17" s="5"/>
      <c r="EQR17" s="3"/>
      <c r="EQS17" s="5"/>
      <c r="EQT17" s="3"/>
      <c r="EQU17" s="5"/>
      <c r="EQV17" s="3"/>
      <c r="EQW17" s="5"/>
      <c r="EQX17" s="3"/>
      <c r="EQY17" s="5"/>
      <c r="EQZ17" s="3"/>
      <c r="ERA17" s="5"/>
      <c r="ERB17" s="3"/>
      <c r="ERC17" s="5"/>
      <c r="ERD17" s="3"/>
      <c r="ERE17" s="5"/>
      <c r="ERF17" s="3"/>
      <c r="ERG17" s="5"/>
      <c r="ERH17" s="3"/>
      <c r="ERI17" s="5"/>
      <c r="ERJ17" s="3"/>
      <c r="ERK17" s="5"/>
      <c r="ERL17" s="3"/>
      <c r="ERM17" s="5"/>
      <c r="ERN17" s="3"/>
      <c r="ERO17" s="5"/>
      <c r="ERP17" s="3"/>
      <c r="ERQ17" s="5"/>
      <c r="ERR17" s="3"/>
      <c r="ERS17" s="5"/>
      <c r="ERT17" s="3"/>
      <c r="ERU17" s="5"/>
      <c r="ERV17" s="3"/>
      <c r="ERW17" s="5"/>
      <c r="ERX17" s="3"/>
      <c r="ERY17" s="5"/>
      <c r="ERZ17" s="3"/>
      <c r="ESA17" s="5"/>
      <c r="ESB17" s="3"/>
      <c r="ESC17" s="5"/>
      <c r="ESD17" s="3"/>
      <c r="ESE17" s="5"/>
      <c r="ESF17" s="3"/>
      <c r="ESG17" s="5"/>
      <c r="ESH17" s="3"/>
      <c r="ESI17" s="5"/>
      <c r="ESJ17" s="3"/>
      <c r="ESK17" s="5"/>
      <c r="ESL17" s="3"/>
      <c r="ESM17" s="5"/>
      <c r="ESN17" s="3"/>
      <c r="ESO17" s="5"/>
      <c r="ESP17" s="3"/>
      <c r="ESQ17" s="5"/>
      <c r="ESR17" s="3"/>
      <c r="ESS17" s="5"/>
      <c r="EST17" s="3"/>
      <c r="ESU17" s="5"/>
      <c r="ESV17" s="3"/>
      <c r="ESW17" s="5"/>
      <c r="ESX17" s="3"/>
      <c r="ESY17" s="5"/>
      <c r="ESZ17" s="3"/>
      <c r="ETA17" s="5"/>
      <c r="ETB17" s="3"/>
      <c r="ETC17" s="5"/>
      <c r="ETD17" s="3"/>
      <c r="ETE17" s="5"/>
      <c r="ETF17" s="3"/>
      <c r="ETG17" s="5"/>
      <c r="ETH17" s="3"/>
      <c r="ETI17" s="5"/>
      <c r="ETJ17" s="3"/>
      <c r="ETK17" s="5"/>
      <c r="ETL17" s="3"/>
      <c r="ETM17" s="5"/>
      <c r="ETN17" s="3"/>
      <c r="ETO17" s="5"/>
      <c r="ETP17" s="3"/>
      <c r="ETQ17" s="5"/>
      <c r="ETR17" s="3"/>
      <c r="ETS17" s="5"/>
      <c r="ETT17" s="3"/>
      <c r="ETU17" s="5"/>
      <c r="ETV17" s="3"/>
      <c r="ETW17" s="5"/>
      <c r="ETX17" s="3"/>
      <c r="ETY17" s="5"/>
      <c r="ETZ17" s="3"/>
      <c r="EUA17" s="5"/>
      <c r="EUB17" s="3"/>
      <c r="EUC17" s="5"/>
      <c r="EUD17" s="3"/>
      <c r="EUE17" s="5"/>
      <c r="EUF17" s="3"/>
      <c r="EUG17" s="5"/>
      <c r="EUH17" s="3"/>
      <c r="EUI17" s="5"/>
      <c r="EUJ17" s="3"/>
      <c r="EUK17" s="5"/>
      <c r="EUL17" s="3"/>
      <c r="EUM17" s="5"/>
      <c r="EUN17" s="3"/>
      <c r="EUO17" s="5"/>
      <c r="EUP17" s="3"/>
      <c r="EUQ17" s="5"/>
      <c r="EUR17" s="3"/>
      <c r="EUS17" s="5"/>
      <c r="EUT17" s="3"/>
      <c r="EUU17" s="5"/>
      <c r="EUV17" s="3"/>
      <c r="EUW17" s="5"/>
      <c r="EUX17" s="3"/>
      <c r="EUY17" s="5"/>
      <c r="EUZ17" s="3"/>
      <c r="EVA17" s="5"/>
      <c r="EVB17" s="3"/>
      <c r="EVC17" s="5"/>
      <c r="EVD17" s="3"/>
      <c r="EVE17" s="5"/>
      <c r="EVF17" s="3"/>
      <c r="EVG17" s="5"/>
      <c r="EVH17" s="3"/>
      <c r="EVI17" s="5"/>
      <c r="EVJ17" s="3"/>
      <c r="EVK17" s="5"/>
      <c r="EVL17" s="3"/>
      <c r="EVM17" s="5"/>
      <c r="EVN17" s="3"/>
      <c r="EVO17" s="5"/>
      <c r="EVP17" s="3"/>
      <c r="EVQ17" s="5"/>
      <c r="EVR17" s="3"/>
      <c r="EVS17" s="5"/>
      <c r="EVT17" s="3"/>
      <c r="EVU17" s="5"/>
      <c r="EVV17" s="3"/>
      <c r="EVW17" s="5"/>
      <c r="EVX17" s="3"/>
      <c r="EVY17" s="5"/>
      <c r="EVZ17" s="3"/>
      <c r="EWA17" s="5"/>
      <c r="EWB17" s="3"/>
      <c r="EWC17" s="5"/>
      <c r="EWD17" s="3"/>
      <c r="EWE17" s="5"/>
      <c r="EWF17" s="3"/>
      <c r="EWG17" s="5"/>
      <c r="EWH17" s="3"/>
      <c r="EWI17" s="5"/>
      <c r="EWJ17" s="3"/>
      <c r="EWK17" s="5"/>
      <c r="EWL17" s="3"/>
      <c r="EWM17" s="5"/>
      <c r="EWN17" s="3"/>
      <c r="EWO17" s="5"/>
      <c r="EWP17" s="3"/>
      <c r="EWQ17" s="5"/>
      <c r="EWR17" s="3"/>
      <c r="EWS17" s="5"/>
      <c r="EWT17" s="3"/>
      <c r="EWU17" s="5"/>
      <c r="EWV17" s="3"/>
      <c r="EWW17" s="5"/>
      <c r="EWX17" s="3"/>
      <c r="EWY17" s="5"/>
      <c r="EWZ17" s="3"/>
      <c r="EXA17" s="5"/>
      <c r="EXB17" s="3"/>
      <c r="EXC17" s="5"/>
      <c r="EXD17" s="3"/>
      <c r="EXE17" s="5"/>
      <c r="EXF17" s="3"/>
      <c r="EXG17" s="5"/>
      <c r="EXH17" s="3"/>
      <c r="EXI17" s="5"/>
      <c r="EXJ17" s="3"/>
      <c r="EXK17" s="5"/>
      <c r="EXL17" s="3"/>
      <c r="EXM17" s="5"/>
      <c r="EXN17" s="3"/>
      <c r="EXO17" s="5"/>
      <c r="EXP17" s="3"/>
      <c r="EXQ17" s="5"/>
      <c r="EXR17" s="3"/>
      <c r="EXS17" s="5"/>
      <c r="EXT17" s="3"/>
      <c r="EXU17" s="5"/>
      <c r="EXV17" s="3"/>
      <c r="EXW17" s="5"/>
      <c r="EXX17" s="3"/>
      <c r="EXY17" s="5"/>
      <c r="EXZ17" s="3"/>
      <c r="EYA17" s="5"/>
      <c r="EYB17" s="3"/>
      <c r="EYC17" s="5"/>
      <c r="EYD17" s="3"/>
      <c r="EYE17" s="5"/>
      <c r="EYF17" s="3"/>
      <c r="EYG17" s="5"/>
      <c r="EYH17" s="3"/>
      <c r="EYI17" s="5"/>
      <c r="EYJ17" s="3"/>
      <c r="EYK17" s="5"/>
      <c r="EYL17" s="3"/>
      <c r="EYM17" s="5"/>
      <c r="EYN17" s="3"/>
      <c r="EYO17" s="5"/>
      <c r="EYP17" s="3"/>
      <c r="EYQ17" s="5"/>
      <c r="EYR17" s="3"/>
      <c r="EYS17" s="5"/>
      <c r="EYT17" s="3"/>
      <c r="EYU17" s="5"/>
      <c r="EYV17" s="3"/>
      <c r="EYW17" s="5"/>
      <c r="EYX17" s="3"/>
      <c r="EYY17" s="5"/>
      <c r="EYZ17" s="3"/>
      <c r="EZA17" s="5"/>
      <c r="EZB17" s="3"/>
      <c r="EZC17" s="5"/>
      <c r="EZD17" s="3"/>
      <c r="EZE17" s="5"/>
      <c r="EZF17" s="3"/>
      <c r="EZG17" s="5"/>
      <c r="EZH17" s="3"/>
      <c r="EZI17" s="5"/>
      <c r="EZJ17" s="3"/>
      <c r="EZK17" s="5"/>
      <c r="EZL17" s="3"/>
      <c r="EZM17" s="5"/>
      <c r="EZN17" s="3"/>
      <c r="EZO17" s="5"/>
      <c r="EZP17" s="3"/>
      <c r="EZQ17" s="5"/>
      <c r="EZR17" s="3"/>
      <c r="EZS17" s="5"/>
      <c r="EZT17" s="3"/>
      <c r="EZU17" s="5"/>
      <c r="EZV17" s="3"/>
      <c r="EZW17" s="5"/>
      <c r="EZX17" s="3"/>
      <c r="EZY17" s="5"/>
      <c r="EZZ17" s="3"/>
      <c r="FAA17" s="5"/>
      <c r="FAB17" s="3"/>
      <c r="FAC17" s="5"/>
      <c r="FAD17" s="3"/>
      <c r="FAE17" s="5"/>
      <c r="FAF17" s="3"/>
      <c r="FAG17" s="5"/>
      <c r="FAH17" s="3"/>
      <c r="FAI17" s="5"/>
      <c r="FAJ17" s="3"/>
      <c r="FAK17" s="5"/>
      <c r="FAL17" s="3"/>
      <c r="FAM17" s="5"/>
      <c r="FAN17" s="3"/>
      <c r="FAO17" s="5"/>
      <c r="FAP17" s="3"/>
      <c r="FAQ17" s="5"/>
      <c r="FAR17" s="3"/>
      <c r="FAS17" s="5"/>
      <c r="FAT17" s="3"/>
      <c r="FAU17" s="5"/>
      <c r="FAV17" s="3"/>
      <c r="FAW17" s="5"/>
      <c r="FAX17" s="3"/>
      <c r="FAY17" s="5"/>
      <c r="FAZ17" s="3"/>
      <c r="FBA17" s="5"/>
      <c r="FBB17" s="3"/>
      <c r="FBC17" s="5"/>
      <c r="FBD17" s="3"/>
      <c r="FBE17" s="5"/>
      <c r="FBF17" s="3"/>
      <c r="FBG17" s="5"/>
      <c r="FBH17" s="3"/>
      <c r="FBI17" s="5"/>
      <c r="FBJ17" s="3"/>
      <c r="FBK17" s="5"/>
      <c r="FBL17" s="3"/>
      <c r="FBM17" s="5"/>
      <c r="FBN17" s="3"/>
      <c r="FBO17" s="5"/>
      <c r="FBP17" s="3"/>
      <c r="FBQ17" s="5"/>
      <c r="FBR17" s="3"/>
      <c r="FBS17" s="5"/>
      <c r="FBT17" s="3"/>
      <c r="FBU17" s="5"/>
      <c r="FBV17" s="3"/>
      <c r="FBW17" s="5"/>
      <c r="FBX17" s="3"/>
      <c r="FBY17" s="5"/>
      <c r="FBZ17" s="3"/>
      <c r="FCA17" s="5"/>
      <c r="FCB17" s="3"/>
      <c r="FCC17" s="5"/>
      <c r="FCD17" s="3"/>
      <c r="FCE17" s="5"/>
      <c r="FCF17" s="3"/>
      <c r="FCG17" s="5"/>
      <c r="FCH17" s="3"/>
      <c r="FCI17" s="5"/>
      <c r="FCJ17" s="3"/>
      <c r="FCK17" s="5"/>
      <c r="FCL17" s="3"/>
      <c r="FCM17" s="5"/>
      <c r="FCN17" s="3"/>
      <c r="FCO17" s="5"/>
      <c r="FCP17" s="3"/>
      <c r="FCQ17" s="5"/>
      <c r="FCR17" s="3"/>
      <c r="FCS17" s="5"/>
      <c r="FCT17" s="3"/>
      <c r="FCU17" s="5"/>
      <c r="FCV17" s="3"/>
      <c r="FCW17" s="5"/>
      <c r="FCX17" s="3"/>
      <c r="FCY17" s="5"/>
      <c r="FCZ17" s="3"/>
      <c r="FDA17" s="5"/>
      <c r="FDB17" s="3"/>
      <c r="FDC17" s="5"/>
      <c r="FDD17" s="3"/>
      <c r="FDE17" s="5"/>
      <c r="FDF17" s="3"/>
      <c r="FDG17" s="5"/>
      <c r="FDH17" s="3"/>
      <c r="FDI17" s="5"/>
      <c r="FDJ17" s="3"/>
      <c r="FDK17" s="5"/>
      <c r="FDL17" s="3"/>
      <c r="FDM17" s="5"/>
      <c r="FDN17" s="3"/>
      <c r="FDO17" s="5"/>
      <c r="FDP17" s="3"/>
      <c r="FDQ17" s="5"/>
      <c r="FDR17" s="3"/>
      <c r="FDS17" s="5"/>
      <c r="FDT17" s="3"/>
      <c r="FDU17" s="5"/>
      <c r="FDV17" s="3"/>
      <c r="FDW17" s="5"/>
      <c r="FDX17" s="3"/>
      <c r="FDY17" s="5"/>
      <c r="FDZ17" s="3"/>
      <c r="FEA17" s="5"/>
      <c r="FEB17" s="3"/>
      <c r="FEC17" s="5"/>
      <c r="FED17" s="3"/>
      <c r="FEE17" s="5"/>
      <c r="FEF17" s="3"/>
      <c r="FEG17" s="5"/>
      <c r="FEH17" s="3"/>
      <c r="FEI17" s="5"/>
      <c r="FEJ17" s="3"/>
      <c r="FEK17" s="5"/>
      <c r="FEL17" s="3"/>
      <c r="FEM17" s="5"/>
      <c r="FEN17" s="3"/>
      <c r="FEO17" s="5"/>
      <c r="FEP17" s="3"/>
      <c r="FEQ17" s="5"/>
      <c r="FER17" s="3"/>
      <c r="FES17" s="5"/>
      <c r="FET17" s="3"/>
      <c r="FEU17" s="5"/>
      <c r="FEV17" s="3"/>
      <c r="FEW17" s="5"/>
      <c r="FEX17" s="3"/>
      <c r="FEY17" s="5"/>
      <c r="FEZ17" s="3"/>
      <c r="FFA17" s="5"/>
      <c r="FFB17" s="3"/>
      <c r="FFC17" s="5"/>
      <c r="FFD17" s="3"/>
      <c r="FFE17" s="5"/>
      <c r="FFF17" s="3"/>
      <c r="FFG17" s="5"/>
      <c r="FFH17" s="3"/>
      <c r="FFI17" s="5"/>
      <c r="FFJ17" s="3"/>
      <c r="FFK17" s="5"/>
      <c r="FFL17" s="3"/>
      <c r="FFM17" s="5"/>
      <c r="FFN17" s="3"/>
      <c r="FFO17" s="5"/>
      <c r="FFP17" s="3"/>
      <c r="FFQ17" s="5"/>
      <c r="FFR17" s="3"/>
      <c r="FFS17" s="5"/>
      <c r="FFT17" s="3"/>
      <c r="FFU17" s="5"/>
      <c r="FFV17" s="3"/>
      <c r="FFW17" s="5"/>
      <c r="FFX17" s="3"/>
      <c r="FFY17" s="5"/>
      <c r="FFZ17" s="3"/>
      <c r="FGA17" s="5"/>
      <c r="FGB17" s="3"/>
      <c r="FGC17" s="5"/>
      <c r="FGD17" s="3"/>
      <c r="FGE17" s="5"/>
      <c r="FGF17" s="3"/>
      <c r="FGG17" s="5"/>
      <c r="FGH17" s="3"/>
      <c r="FGI17" s="5"/>
      <c r="FGJ17" s="3"/>
      <c r="FGK17" s="5"/>
      <c r="FGL17" s="3"/>
      <c r="FGM17" s="5"/>
      <c r="FGN17" s="3"/>
      <c r="FGO17" s="5"/>
      <c r="FGP17" s="3"/>
      <c r="FGQ17" s="5"/>
      <c r="FGR17" s="3"/>
      <c r="FGS17" s="5"/>
      <c r="FGT17" s="3"/>
      <c r="FGU17" s="5"/>
      <c r="FGV17" s="3"/>
      <c r="FGW17" s="5"/>
      <c r="FGX17" s="3"/>
      <c r="FGY17" s="5"/>
      <c r="FGZ17" s="3"/>
      <c r="FHA17" s="5"/>
      <c r="FHB17" s="3"/>
      <c r="FHC17" s="5"/>
      <c r="FHD17" s="3"/>
      <c r="FHE17" s="5"/>
      <c r="FHF17" s="3"/>
      <c r="FHG17" s="5"/>
      <c r="FHH17" s="3"/>
      <c r="FHI17" s="5"/>
      <c r="FHJ17" s="3"/>
      <c r="FHK17" s="5"/>
      <c r="FHL17" s="3"/>
      <c r="FHM17" s="5"/>
      <c r="FHN17" s="3"/>
      <c r="FHO17" s="5"/>
      <c r="FHP17" s="3"/>
      <c r="FHQ17" s="5"/>
      <c r="FHR17" s="3"/>
      <c r="FHS17" s="5"/>
      <c r="FHT17" s="3"/>
      <c r="FHU17" s="5"/>
      <c r="FHV17" s="3"/>
      <c r="FHW17" s="5"/>
      <c r="FHX17" s="3"/>
      <c r="FHY17" s="5"/>
      <c r="FHZ17" s="3"/>
      <c r="FIA17" s="5"/>
      <c r="FIB17" s="3"/>
      <c r="FIC17" s="5"/>
      <c r="FID17" s="3"/>
      <c r="FIE17" s="5"/>
      <c r="FIF17" s="3"/>
      <c r="FIG17" s="5"/>
      <c r="FIH17" s="3"/>
      <c r="FII17" s="5"/>
      <c r="FIJ17" s="3"/>
      <c r="FIK17" s="5"/>
      <c r="FIL17" s="3"/>
      <c r="FIM17" s="5"/>
      <c r="FIN17" s="3"/>
      <c r="FIO17" s="5"/>
      <c r="FIP17" s="3"/>
      <c r="FIQ17" s="5"/>
      <c r="FIR17" s="3"/>
      <c r="FIS17" s="5"/>
      <c r="FIT17" s="3"/>
      <c r="FIU17" s="5"/>
      <c r="FIV17" s="3"/>
      <c r="FIW17" s="5"/>
      <c r="FIX17" s="3"/>
      <c r="FIY17" s="5"/>
      <c r="FIZ17" s="3"/>
      <c r="FJA17" s="5"/>
      <c r="FJB17" s="3"/>
      <c r="FJC17" s="5"/>
      <c r="FJD17" s="3"/>
      <c r="FJE17" s="5"/>
      <c r="FJF17" s="3"/>
      <c r="FJG17" s="5"/>
      <c r="FJH17" s="3"/>
      <c r="FJI17" s="5"/>
      <c r="FJJ17" s="3"/>
      <c r="FJK17" s="5"/>
      <c r="FJL17" s="3"/>
      <c r="FJM17" s="5"/>
      <c r="FJN17" s="3"/>
      <c r="FJO17" s="5"/>
      <c r="FJP17" s="3"/>
      <c r="FJQ17" s="5"/>
      <c r="FJR17" s="3"/>
      <c r="FJS17" s="5"/>
      <c r="FJT17" s="3"/>
      <c r="FJU17" s="5"/>
      <c r="FJV17" s="3"/>
      <c r="FJW17" s="5"/>
      <c r="FJX17" s="3"/>
      <c r="FJY17" s="5"/>
      <c r="FJZ17" s="3"/>
      <c r="FKA17" s="5"/>
      <c r="FKB17" s="3"/>
      <c r="FKC17" s="5"/>
      <c r="FKD17" s="3"/>
      <c r="FKE17" s="5"/>
      <c r="FKF17" s="3"/>
      <c r="FKG17" s="5"/>
      <c r="FKH17" s="3"/>
      <c r="FKI17" s="5"/>
      <c r="FKJ17" s="3"/>
      <c r="FKK17" s="5"/>
      <c r="FKL17" s="3"/>
      <c r="FKM17" s="5"/>
      <c r="FKN17" s="3"/>
      <c r="FKO17" s="5"/>
      <c r="FKP17" s="3"/>
      <c r="FKQ17" s="5"/>
      <c r="FKR17" s="3"/>
      <c r="FKS17" s="5"/>
      <c r="FKT17" s="3"/>
      <c r="FKU17" s="5"/>
      <c r="FKV17" s="3"/>
      <c r="FKW17" s="5"/>
      <c r="FKX17" s="3"/>
      <c r="FKY17" s="5"/>
      <c r="FKZ17" s="3"/>
      <c r="FLA17" s="5"/>
      <c r="FLB17" s="3"/>
      <c r="FLC17" s="5"/>
      <c r="FLD17" s="3"/>
      <c r="FLE17" s="5"/>
      <c r="FLF17" s="3"/>
      <c r="FLG17" s="5"/>
      <c r="FLH17" s="3"/>
      <c r="FLI17" s="5"/>
      <c r="FLJ17" s="3"/>
      <c r="FLK17" s="5"/>
      <c r="FLL17" s="3"/>
      <c r="FLM17" s="5"/>
      <c r="FLN17" s="3"/>
      <c r="FLO17" s="5"/>
      <c r="FLP17" s="3"/>
      <c r="FLQ17" s="5"/>
      <c r="FLR17" s="3"/>
      <c r="FLS17" s="5"/>
      <c r="FLT17" s="3"/>
      <c r="FLU17" s="5"/>
      <c r="FLV17" s="3"/>
      <c r="FLW17" s="5"/>
      <c r="FLX17" s="3"/>
      <c r="FLY17" s="5"/>
      <c r="FLZ17" s="3"/>
      <c r="FMA17" s="5"/>
      <c r="FMB17" s="3"/>
      <c r="FMC17" s="5"/>
      <c r="FMD17" s="3"/>
      <c r="FME17" s="5"/>
      <c r="FMF17" s="3"/>
      <c r="FMG17" s="5"/>
      <c r="FMH17" s="3"/>
      <c r="FMI17" s="5"/>
      <c r="FMJ17" s="3"/>
      <c r="FMK17" s="5"/>
      <c r="FML17" s="3"/>
      <c r="FMM17" s="5"/>
      <c r="FMN17" s="3"/>
      <c r="FMO17" s="5"/>
      <c r="FMP17" s="3"/>
      <c r="FMQ17" s="5"/>
      <c r="FMR17" s="3"/>
      <c r="FMS17" s="5"/>
      <c r="FMT17" s="3"/>
      <c r="FMU17" s="5"/>
      <c r="FMV17" s="3"/>
      <c r="FMW17" s="5"/>
      <c r="FMX17" s="3"/>
      <c r="FMY17" s="5"/>
      <c r="FMZ17" s="3"/>
      <c r="FNA17" s="5"/>
      <c r="FNB17" s="3"/>
      <c r="FNC17" s="5"/>
      <c r="FND17" s="3"/>
      <c r="FNE17" s="5"/>
      <c r="FNF17" s="3"/>
      <c r="FNG17" s="5"/>
      <c r="FNH17" s="3"/>
      <c r="FNI17" s="5"/>
      <c r="FNJ17" s="3"/>
      <c r="FNK17" s="5"/>
      <c r="FNL17" s="3"/>
      <c r="FNM17" s="5"/>
      <c r="FNN17" s="3"/>
      <c r="FNO17" s="5"/>
      <c r="FNP17" s="3"/>
      <c r="FNQ17" s="5"/>
      <c r="FNR17" s="3"/>
      <c r="FNS17" s="5"/>
      <c r="FNT17" s="3"/>
      <c r="FNU17" s="5"/>
      <c r="FNV17" s="3"/>
      <c r="FNW17" s="5"/>
      <c r="FNX17" s="3"/>
      <c r="FNY17" s="5"/>
      <c r="FNZ17" s="3"/>
      <c r="FOA17" s="5"/>
      <c r="FOB17" s="3"/>
      <c r="FOC17" s="5"/>
      <c r="FOD17" s="3"/>
      <c r="FOE17" s="5"/>
      <c r="FOF17" s="3"/>
      <c r="FOG17" s="5"/>
      <c r="FOH17" s="3"/>
      <c r="FOI17" s="5"/>
      <c r="FOJ17" s="3"/>
      <c r="FOK17" s="5"/>
      <c r="FOL17" s="3"/>
      <c r="FOM17" s="5"/>
      <c r="FON17" s="3"/>
      <c r="FOO17" s="5"/>
      <c r="FOP17" s="3"/>
      <c r="FOQ17" s="5"/>
      <c r="FOR17" s="3"/>
      <c r="FOS17" s="5"/>
      <c r="FOT17" s="3"/>
      <c r="FOU17" s="5"/>
      <c r="FOV17" s="3"/>
      <c r="FOW17" s="5"/>
      <c r="FOX17" s="3"/>
      <c r="FOY17" s="5"/>
      <c r="FOZ17" s="3"/>
      <c r="FPA17" s="5"/>
      <c r="FPB17" s="3"/>
      <c r="FPC17" s="5"/>
      <c r="FPD17" s="3"/>
      <c r="FPE17" s="5"/>
      <c r="FPF17" s="3"/>
      <c r="FPG17" s="5"/>
      <c r="FPH17" s="3"/>
      <c r="FPI17" s="5"/>
      <c r="FPJ17" s="3"/>
      <c r="FPK17" s="5"/>
      <c r="FPL17" s="3"/>
      <c r="FPM17" s="5"/>
      <c r="FPN17" s="3"/>
      <c r="FPO17" s="5"/>
      <c r="FPP17" s="3"/>
      <c r="FPQ17" s="5"/>
      <c r="FPR17" s="3"/>
      <c r="FPS17" s="5"/>
      <c r="FPT17" s="3"/>
      <c r="FPU17" s="5"/>
      <c r="FPV17" s="3"/>
      <c r="FPW17" s="5"/>
      <c r="FPX17" s="3"/>
      <c r="FPY17" s="5"/>
      <c r="FPZ17" s="3"/>
      <c r="FQA17" s="5"/>
      <c r="FQB17" s="3"/>
      <c r="FQC17" s="5"/>
      <c r="FQD17" s="3"/>
      <c r="FQE17" s="5"/>
      <c r="FQF17" s="3"/>
      <c r="FQG17" s="5"/>
      <c r="FQH17" s="3"/>
      <c r="FQI17" s="5"/>
      <c r="FQJ17" s="3"/>
      <c r="FQK17" s="5"/>
      <c r="FQL17" s="3"/>
      <c r="FQM17" s="5"/>
      <c r="FQN17" s="3"/>
      <c r="FQO17" s="5"/>
      <c r="FQP17" s="3"/>
      <c r="FQQ17" s="5"/>
      <c r="FQR17" s="3"/>
      <c r="FQS17" s="5"/>
      <c r="FQT17" s="3"/>
      <c r="FQU17" s="5"/>
      <c r="FQV17" s="3"/>
      <c r="FQW17" s="5"/>
      <c r="FQX17" s="3"/>
      <c r="FQY17" s="5"/>
      <c r="FQZ17" s="3"/>
      <c r="FRA17" s="5"/>
      <c r="FRB17" s="3"/>
      <c r="FRC17" s="5"/>
      <c r="FRD17" s="3"/>
      <c r="FRE17" s="5"/>
      <c r="FRF17" s="3"/>
      <c r="FRG17" s="5"/>
      <c r="FRH17" s="3"/>
      <c r="FRI17" s="5"/>
      <c r="FRJ17" s="3"/>
      <c r="FRK17" s="5"/>
      <c r="FRL17" s="3"/>
      <c r="FRM17" s="5"/>
      <c r="FRN17" s="3"/>
      <c r="FRO17" s="5"/>
      <c r="FRP17" s="3"/>
      <c r="FRQ17" s="5"/>
      <c r="FRR17" s="3"/>
      <c r="FRS17" s="5"/>
      <c r="FRT17" s="3"/>
      <c r="FRU17" s="5"/>
      <c r="FRV17" s="3"/>
      <c r="FRW17" s="5"/>
      <c r="FRX17" s="3"/>
      <c r="FRY17" s="5"/>
      <c r="FRZ17" s="3"/>
      <c r="FSA17" s="5"/>
      <c r="FSB17" s="3"/>
      <c r="FSC17" s="5"/>
      <c r="FSD17" s="3"/>
      <c r="FSE17" s="5"/>
      <c r="FSF17" s="3"/>
      <c r="FSG17" s="5"/>
      <c r="FSH17" s="3"/>
      <c r="FSI17" s="5"/>
      <c r="FSJ17" s="3"/>
      <c r="FSK17" s="5"/>
      <c r="FSL17" s="3"/>
      <c r="FSM17" s="5"/>
      <c r="FSN17" s="3"/>
      <c r="FSO17" s="5"/>
      <c r="FSP17" s="3"/>
      <c r="FSQ17" s="5"/>
      <c r="FSR17" s="3"/>
      <c r="FSS17" s="5"/>
      <c r="FST17" s="3"/>
      <c r="FSU17" s="5"/>
      <c r="FSV17" s="3"/>
      <c r="FSW17" s="5"/>
      <c r="FSX17" s="3"/>
      <c r="FSY17" s="5"/>
      <c r="FSZ17" s="3"/>
      <c r="FTA17" s="5"/>
      <c r="FTB17" s="3"/>
      <c r="FTC17" s="5"/>
      <c r="FTD17" s="3"/>
      <c r="FTE17" s="5"/>
      <c r="FTF17" s="3"/>
      <c r="FTG17" s="5"/>
      <c r="FTH17" s="3"/>
      <c r="FTI17" s="5"/>
      <c r="FTJ17" s="3"/>
      <c r="FTK17" s="5"/>
      <c r="FTL17" s="3"/>
      <c r="FTM17" s="5"/>
      <c r="FTN17" s="3"/>
      <c r="FTO17" s="5"/>
      <c r="FTP17" s="3"/>
      <c r="FTQ17" s="5"/>
      <c r="FTR17" s="3"/>
      <c r="FTS17" s="5"/>
      <c r="FTT17" s="3"/>
      <c r="FTU17" s="5"/>
      <c r="FTV17" s="3"/>
      <c r="FTW17" s="5"/>
      <c r="FTX17" s="3"/>
      <c r="FTY17" s="5"/>
      <c r="FTZ17" s="3"/>
      <c r="FUA17" s="5"/>
      <c r="FUB17" s="3"/>
      <c r="FUC17" s="5"/>
      <c r="FUD17" s="3"/>
      <c r="FUE17" s="5"/>
      <c r="FUF17" s="3"/>
      <c r="FUG17" s="5"/>
      <c r="FUH17" s="3"/>
      <c r="FUI17" s="5"/>
      <c r="FUJ17" s="3"/>
      <c r="FUK17" s="5"/>
      <c r="FUL17" s="3"/>
      <c r="FUM17" s="5"/>
      <c r="FUN17" s="3"/>
      <c r="FUO17" s="5"/>
      <c r="FUP17" s="3"/>
      <c r="FUQ17" s="5"/>
      <c r="FUR17" s="3"/>
      <c r="FUS17" s="5"/>
      <c r="FUT17" s="3"/>
      <c r="FUU17" s="5"/>
      <c r="FUV17" s="3"/>
      <c r="FUW17" s="5"/>
      <c r="FUX17" s="3"/>
      <c r="FUY17" s="5"/>
      <c r="FUZ17" s="3"/>
      <c r="FVA17" s="5"/>
      <c r="FVB17" s="3"/>
      <c r="FVC17" s="5"/>
      <c r="FVD17" s="3"/>
      <c r="FVE17" s="5"/>
      <c r="FVF17" s="3"/>
      <c r="FVG17" s="5"/>
      <c r="FVH17" s="3"/>
      <c r="FVI17" s="5"/>
      <c r="FVJ17" s="3"/>
      <c r="FVK17" s="5"/>
      <c r="FVL17" s="3"/>
      <c r="FVM17" s="5"/>
      <c r="FVN17" s="3"/>
      <c r="FVO17" s="5"/>
      <c r="FVP17" s="3"/>
      <c r="FVQ17" s="5"/>
      <c r="FVR17" s="3"/>
      <c r="FVS17" s="5"/>
      <c r="FVT17" s="3"/>
      <c r="FVU17" s="5"/>
      <c r="FVV17" s="3"/>
      <c r="FVW17" s="5"/>
      <c r="FVX17" s="3"/>
      <c r="FVY17" s="5"/>
      <c r="FVZ17" s="3"/>
      <c r="FWA17" s="5"/>
      <c r="FWB17" s="3"/>
      <c r="FWC17" s="5"/>
      <c r="FWD17" s="3"/>
      <c r="FWE17" s="5"/>
      <c r="FWF17" s="3"/>
      <c r="FWG17" s="5"/>
      <c r="FWH17" s="3"/>
      <c r="FWI17" s="5"/>
      <c r="FWJ17" s="3"/>
      <c r="FWK17" s="5"/>
      <c r="FWL17" s="3"/>
      <c r="FWM17" s="5"/>
      <c r="FWN17" s="3"/>
      <c r="FWO17" s="5"/>
      <c r="FWP17" s="3"/>
      <c r="FWQ17" s="5"/>
      <c r="FWR17" s="3"/>
      <c r="FWS17" s="5"/>
      <c r="FWT17" s="3"/>
      <c r="FWU17" s="5"/>
      <c r="FWV17" s="3"/>
      <c r="FWW17" s="5"/>
      <c r="FWX17" s="3"/>
      <c r="FWY17" s="5"/>
      <c r="FWZ17" s="3"/>
      <c r="FXA17" s="5"/>
      <c r="FXB17" s="3"/>
      <c r="FXC17" s="5"/>
      <c r="FXD17" s="3"/>
      <c r="FXE17" s="5"/>
      <c r="FXF17" s="3"/>
      <c r="FXG17" s="5"/>
      <c r="FXH17" s="3"/>
      <c r="FXI17" s="5"/>
      <c r="FXJ17" s="3"/>
      <c r="FXK17" s="5"/>
      <c r="FXL17" s="3"/>
      <c r="FXM17" s="5"/>
      <c r="FXN17" s="3"/>
      <c r="FXO17" s="5"/>
      <c r="FXP17" s="3"/>
      <c r="FXQ17" s="5"/>
      <c r="FXR17" s="3"/>
      <c r="FXS17" s="5"/>
      <c r="FXT17" s="3"/>
      <c r="FXU17" s="5"/>
      <c r="FXV17" s="3"/>
      <c r="FXW17" s="5"/>
      <c r="FXX17" s="3"/>
      <c r="FXY17" s="5"/>
      <c r="FXZ17" s="3"/>
      <c r="FYA17" s="5"/>
      <c r="FYB17" s="3"/>
      <c r="FYC17" s="5"/>
      <c r="FYD17" s="3"/>
      <c r="FYE17" s="5"/>
      <c r="FYF17" s="3"/>
      <c r="FYG17" s="5"/>
      <c r="FYH17" s="3"/>
      <c r="FYI17" s="5"/>
      <c r="FYJ17" s="3"/>
      <c r="FYK17" s="5"/>
      <c r="FYL17" s="3"/>
      <c r="FYM17" s="5"/>
      <c r="FYN17" s="3"/>
      <c r="FYO17" s="5"/>
      <c r="FYP17" s="3"/>
      <c r="FYQ17" s="5"/>
      <c r="FYR17" s="3"/>
      <c r="FYS17" s="5"/>
      <c r="FYT17" s="3"/>
      <c r="FYU17" s="5"/>
      <c r="FYV17" s="3"/>
      <c r="FYW17" s="5"/>
      <c r="FYX17" s="3"/>
      <c r="FYY17" s="5"/>
      <c r="FYZ17" s="3"/>
      <c r="FZA17" s="5"/>
      <c r="FZB17" s="3"/>
      <c r="FZC17" s="5"/>
      <c r="FZD17" s="3"/>
      <c r="FZE17" s="5"/>
      <c r="FZF17" s="3"/>
      <c r="FZG17" s="5"/>
      <c r="FZH17" s="3"/>
      <c r="FZI17" s="5"/>
      <c r="FZJ17" s="3"/>
      <c r="FZK17" s="5"/>
      <c r="FZL17" s="3"/>
      <c r="FZM17" s="5"/>
      <c r="FZN17" s="3"/>
      <c r="FZO17" s="5"/>
      <c r="FZP17" s="3"/>
      <c r="FZQ17" s="5"/>
      <c r="FZR17" s="3"/>
      <c r="FZS17" s="5"/>
      <c r="FZT17" s="3"/>
      <c r="FZU17" s="5"/>
      <c r="FZV17" s="3"/>
      <c r="FZW17" s="5"/>
      <c r="FZX17" s="3"/>
      <c r="FZY17" s="5"/>
      <c r="FZZ17" s="3"/>
      <c r="GAA17" s="5"/>
      <c r="GAB17" s="3"/>
      <c r="GAC17" s="5"/>
      <c r="GAD17" s="3"/>
      <c r="GAE17" s="5"/>
      <c r="GAF17" s="3"/>
      <c r="GAG17" s="5"/>
      <c r="GAH17" s="3"/>
      <c r="GAI17" s="5"/>
      <c r="GAJ17" s="3"/>
      <c r="GAK17" s="5"/>
      <c r="GAL17" s="3"/>
      <c r="GAM17" s="5"/>
      <c r="GAN17" s="3"/>
      <c r="GAO17" s="5"/>
      <c r="GAP17" s="3"/>
      <c r="GAQ17" s="5"/>
      <c r="GAR17" s="3"/>
      <c r="GAS17" s="5"/>
      <c r="GAT17" s="3"/>
      <c r="GAU17" s="5"/>
      <c r="GAV17" s="3"/>
      <c r="GAW17" s="5"/>
      <c r="GAX17" s="3"/>
      <c r="GAY17" s="5"/>
      <c r="GAZ17" s="3"/>
      <c r="GBA17" s="5"/>
      <c r="GBB17" s="3"/>
      <c r="GBC17" s="5"/>
      <c r="GBD17" s="3"/>
      <c r="GBE17" s="5"/>
      <c r="GBF17" s="3"/>
      <c r="GBG17" s="5"/>
      <c r="GBH17" s="3"/>
      <c r="GBI17" s="5"/>
      <c r="GBJ17" s="3"/>
      <c r="GBK17" s="5"/>
      <c r="GBL17" s="3"/>
      <c r="GBM17" s="5"/>
      <c r="GBN17" s="3"/>
      <c r="GBO17" s="5"/>
      <c r="GBP17" s="3"/>
      <c r="GBQ17" s="5"/>
      <c r="GBR17" s="3"/>
      <c r="GBS17" s="5"/>
      <c r="GBT17" s="3"/>
      <c r="GBU17" s="5"/>
      <c r="GBV17" s="3"/>
      <c r="GBW17" s="5"/>
      <c r="GBX17" s="3"/>
      <c r="GBY17" s="5"/>
      <c r="GBZ17" s="3"/>
      <c r="GCA17" s="5"/>
      <c r="GCB17" s="3"/>
      <c r="GCC17" s="5"/>
      <c r="GCD17" s="3"/>
      <c r="GCE17" s="5"/>
      <c r="GCF17" s="3"/>
      <c r="GCG17" s="5"/>
      <c r="GCH17" s="3"/>
      <c r="GCI17" s="5"/>
      <c r="GCJ17" s="3"/>
      <c r="GCK17" s="5"/>
      <c r="GCL17" s="3"/>
      <c r="GCM17" s="5"/>
      <c r="GCN17" s="3"/>
      <c r="GCO17" s="5"/>
      <c r="GCP17" s="3"/>
      <c r="GCQ17" s="5"/>
      <c r="GCR17" s="3"/>
      <c r="GCS17" s="5"/>
      <c r="GCT17" s="3"/>
      <c r="GCU17" s="5"/>
      <c r="GCV17" s="3"/>
      <c r="GCW17" s="5"/>
      <c r="GCX17" s="3"/>
      <c r="GCY17" s="5"/>
      <c r="GCZ17" s="3"/>
      <c r="GDA17" s="5"/>
      <c r="GDB17" s="3"/>
      <c r="GDC17" s="5"/>
      <c r="GDD17" s="3"/>
      <c r="GDE17" s="5"/>
      <c r="GDF17" s="3"/>
      <c r="GDG17" s="5"/>
      <c r="GDH17" s="3"/>
      <c r="GDI17" s="5"/>
      <c r="GDJ17" s="3"/>
      <c r="GDK17" s="5"/>
      <c r="GDL17" s="3"/>
      <c r="GDM17" s="5"/>
      <c r="GDN17" s="3"/>
      <c r="GDO17" s="5"/>
      <c r="GDP17" s="3"/>
      <c r="GDQ17" s="5"/>
      <c r="GDR17" s="3"/>
      <c r="GDS17" s="5"/>
      <c r="GDT17" s="3"/>
      <c r="GDU17" s="5"/>
      <c r="GDV17" s="3"/>
      <c r="GDW17" s="5"/>
      <c r="GDX17" s="3"/>
      <c r="GDY17" s="5"/>
      <c r="GDZ17" s="3"/>
      <c r="GEA17" s="5"/>
      <c r="GEB17" s="3"/>
      <c r="GEC17" s="5"/>
      <c r="GED17" s="3"/>
      <c r="GEE17" s="5"/>
      <c r="GEF17" s="3"/>
      <c r="GEG17" s="5"/>
      <c r="GEH17" s="3"/>
      <c r="GEI17" s="5"/>
      <c r="GEJ17" s="3"/>
      <c r="GEK17" s="5"/>
      <c r="GEL17" s="3"/>
      <c r="GEM17" s="5"/>
      <c r="GEN17" s="3"/>
      <c r="GEO17" s="5"/>
      <c r="GEP17" s="3"/>
      <c r="GEQ17" s="5"/>
      <c r="GER17" s="3"/>
      <c r="GES17" s="5"/>
      <c r="GET17" s="3"/>
      <c r="GEU17" s="5"/>
      <c r="GEV17" s="3"/>
      <c r="GEW17" s="5"/>
      <c r="GEX17" s="3"/>
      <c r="GEY17" s="5"/>
      <c r="GEZ17" s="3"/>
      <c r="GFA17" s="5"/>
      <c r="GFB17" s="3"/>
      <c r="GFC17" s="5"/>
      <c r="GFD17" s="3"/>
      <c r="GFE17" s="5"/>
      <c r="GFF17" s="3"/>
      <c r="GFG17" s="5"/>
      <c r="GFH17" s="3"/>
      <c r="GFI17" s="5"/>
      <c r="GFJ17" s="3"/>
      <c r="GFK17" s="5"/>
      <c r="GFL17" s="3"/>
      <c r="GFM17" s="5"/>
      <c r="GFN17" s="3"/>
      <c r="GFO17" s="5"/>
      <c r="GFP17" s="3"/>
      <c r="GFQ17" s="5"/>
      <c r="GFR17" s="3"/>
      <c r="GFS17" s="5"/>
      <c r="GFT17" s="3"/>
      <c r="GFU17" s="5"/>
      <c r="GFV17" s="3"/>
      <c r="GFW17" s="5"/>
      <c r="GFX17" s="3"/>
      <c r="GFY17" s="5"/>
      <c r="GFZ17" s="3"/>
      <c r="GGA17" s="5"/>
      <c r="GGB17" s="3"/>
      <c r="GGC17" s="5"/>
      <c r="GGD17" s="3"/>
      <c r="GGE17" s="5"/>
      <c r="GGF17" s="3"/>
      <c r="GGG17" s="5"/>
      <c r="GGH17" s="3"/>
      <c r="GGI17" s="5"/>
      <c r="GGJ17" s="3"/>
      <c r="GGK17" s="5"/>
      <c r="GGL17" s="3"/>
      <c r="GGM17" s="5"/>
      <c r="GGN17" s="3"/>
      <c r="GGO17" s="5"/>
      <c r="GGP17" s="3"/>
      <c r="GGQ17" s="5"/>
      <c r="GGR17" s="3"/>
      <c r="GGS17" s="5"/>
      <c r="GGT17" s="3"/>
      <c r="GGU17" s="5"/>
      <c r="GGV17" s="3"/>
      <c r="GGW17" s="5"/>
      <c r="GGX17" s="3"/>
      <c r="GGY17" s="5"/>
      <c r="GGZ17" s="3"/>
      <c r="GHA17" s="5"/>
      <c r="GHB17" s="3"/>
      <c r="GHC17" s="5"/>
      <c r="GHD17" s="3"/>
      <c r="GHE17" s="5"/>
      <c r="GHF17" s="3"/>
      <c r="GHG17" s="5"/>
      <c r="GHH17" s="3"/>
      <c r="GHI17" s="5"/>
      <c r="GHJ17" s="3"/>
      <c r="GHK17" s="5"/>
      <c r="GHL17" s="3"/>
      <c r="GHM17" s="5"/>
      <c r="GHN17" s="3"/>
      <c r="GHO17" s="5"/>
      <c r="GHP17" s="3"/>
      <c r="GHQ17" s="5"/>
      <c r="GHR17" s="3"/>
      <c r="GHS17" s="5"/>
      <c r="GHT17" s="3"/>
      <c r="GHU17" s="5"/>
      <c r="GHV17" s="3"/>
      <c r="GHW17" s="5"/>
      <c r="GHX17" s="3"/>
      <c r="GHY17" s="5"/>
      <c r="GHZ17" s="3"/>
      <c r="GIA17" s="5"/>
      <c r="GIB17" s="3"/>
      <c r="GIC17" s="5"/>
      <c r="GID17" s="3"/>
      <c r="GIE17" s="5"/>
      <c r="GIF17" s="3"/>
      <c r="GIG17" s="5"/>
      <c r="GIH17" s="3"/>
      <c r="GII17" s="5"/>
      <c r="GIJ17" s="3"/>
      <c r="GIK17" s="5"/>
      <c r="GIL17" s="3"/>
      <c r="GIM17" s="5"/>
      <c r="GIN17" s="3"/>
      <c r="GIO17" s="5"/>
      <c r="GIP17" s="3"/>
      <c r="GIQ17" s="5"/>
      <c r="GIR17" s="3"/>
      <c r="GIS17" s="5"/>
      <c r="GIT17" s="3"/>
      <c r="GIU17" s="5"/>
      <c r="GIV17" s="3"/>
      <c r="GIW17" s="5"/>
      <c r="GIX17" s="3"/>
      <c r="GIY17" s="5"/>
      <c r="GIZ17" s="3"/>
      <c r="GJA17" s="5"/>
      <c r="GJB17" s="3"/>
      <c r="GJC17" s="5"/>
      <c r="GJD17" s="3"/>
      <c r="GJE17" s="5"/>
      <c r="GJF17" s="3"/>
      <c r="GJG17" s="5"/>
      <c r="GJH17" s="3"/>
      <c r="GJI17" s="5"/>
      <c r="GJJ17" s="3"/>
      <c r="GJK17" s="5"/>
      <c r="GJL17" s="3"/>
      <c r="GJM17" s="5"/>
      <c r="GJN17" s="3"/>
      <c r="GJO17" s="5"/>
      <c r="GJP17" s="3"/>
      <c r="GJQ17" s="5"/>
      <c r="GJR17" s="3"/>
      <c r="GJS17" s="5"/>
      <c r="GJT17" s="3"/>
      <c r="GJU17" s="5"/>
      <c r="GJV17" s="3"/>
      <c r="GJW17" s="5"/>
      <c r="GJX17" s="3"/>
      <c r="GJY17" s="5"/>
      <c r="GJZ17" s="3"/>
      <c r="GKA17" s="5"/>
      <c r="GKB17" s="3"/>
      <c r="GKC17" s="5"/>
      <c r="GKD17" s="3"/>
      <c r="GKE17" s="5"/>
      <c r="GKF17" s="3"/>
      <c r="GKG17" s="5"/>
      <c r="GKH17" s="3"/>
      <c r="GKI17" s="5"/>
      <c r="GKJ17" s="3"/>
      <c r="GKK17" s="5"/>
      <c r="GKL17" s="3"/>
      <c r="GKM17" s="5"/>
      <c r="GKN17" s="3"/>
      <c r="GKO17" s="5"/>
      <c r="GKP17" s="3"/>
      <c r="GKQ17" s="5"/>
      <c r="GKR17" s="3"/>
      <c r="GKS17" s="5"/>
      <c r="GKT17" s="3"/>
      <c r="GKU17" s="5"/>
      <c r="GKV17" s="3"/>
      <c r="GKW17" s="5"/>
      <c r="GKX17" s="3"/>
      <c r="GKY17" s="5"/>
      <c r="GKZ17" s="3"/>
      <c r="GLA17" s="5"/>
      <c r="GLB17" s="3"/>
      <c r="GLC17" s="5"/>
      <c r="GLD17" s="3"/>
      <c r="GLE17" s="5"/>
      <c r="GLF17" s="3"/>
      <c r="GLG17" s="5"/>
      <c r="GLH17" s="3"/>
      <c r="GLI17" s="5"/>
      <c r="GLJ17" s="3"/>
      <c r="GLK17" s="5"/>
      <c r="GLL17" s="3"/>
      <c r="GLM17" s="5"/>
      <c r="GLN17" s="3"/>
      <c r="GLO17" s="5"/>
      <c r="GLP17" s="3"/>
      <c r="GLQ17" s="5"/>
      <c r="GLR17" s="3"/>
      <c r="GLS17" s="5"/>
      <c r="GLT17" s="3"/>
      <c r="GLU17" s="5"/>
      <c r="GLV17" s="3"/>
      <c r="GLW17" s="5"/>
      <c r="GLX17" s="3"/>
      <c r="GLY17" s="5"/>
      <c r="GLZ17" s="3"/>
      <c r="GMA17" s="5"/>
      <c r="GMB17" s="3"/>
      <c r="GMC17" s="5"/>
      <c r="GMD17" s="3"/>
      <c r="GME17" s="5"/>
      <c r="GMF17" s="3"/>
      <c r="GMG17" s="5"/>
      <c r="GMH17" s="3"/>
      <c r="GMI17" s="5"/>
      <c r="GMJ17" s="3"/>
      <c r="GMK17" s="5"/>
      <c r="GML17" s="3"/>
      <c r="GMM17" s="5"/>
      <c r="GMN17" s="3"/>
      <c r="GMO17" s="5"/>
      <c r="GMP17" s="3"/>
      <c r="GMQ17" s="5"/>
      <c r="GMR17" s="3"/>
      <c r="GMS17" s="5"/>
      <c r="GMT17" s="3"/>
      <c r="GMU17" s="5"/>
      <c r="GMV17" s="3"/>
      <c r="GMW17" s="5"/>
      <c r="GMX17" s="3"/>
      <c r="GMY17" s="5"/>
      <c r="GMZ17" s="3"/>
      <c r="GNA17" s="5"/>
      <c r="GNB17" s="3"/>
      <c r="GNC17" s="5"/>
      <c r="GND17" s="3"/>
      <c r="GNE17" s="5"/>
      <c r="GNF17" s="3"/>
      <c r="GNG17" s="5"/>
      <c r="GNH17" s="3"/>
      <c r="GNI17" s="5"/>
      <c r="GNJ17" s="3"/>
      <c r="GNK17" s="5"/>
      <c r="GNL17" s="3"/>
      <c r="GNM17" s="5"/>
      <c r="GNN17" s="3"/>
      <c r="GNO17" s="5"/>
      <c r="GNP17" s="3"/>
      <c r="GNQ17" s="5"/>
      <c r="GNR17" s="3"/>
      <c r="GNS17" s="5"/>
      <c r="GNT17" s="3"/>
      <c r="GNU17" s="5"/>
      <c r="GNV17" s="3"/>
      <c r="GNW17" s="5"/>
      <c r="GNX17" s="3"/>
      <c r="GNY17" s="5"/>
      <c r="GNZ17" s="3"/>
      <c r="GOA17" s="5"/>
      <c r="GOB17" s="3"/>
      <c r="GOC17" s="5"/>
      <c r="GOD17" s="3"/>
      <c r="GOE17" s="5"/>
      <c r="GOF17" s="3"/>
      <c r="GOG17" s="5"/>
      <c r="GOH17" s="3"/>
      <c r="GOI17" s="5"/>
      <c r="GOJ17" s="3"/>
      <c r="GOK17" s="5"/>
      <c r="GOL17" s="3"/>
      <c r="GOM17" s="5"/>
      <c r="GON17" s="3"/>
      <c r="GOO17" s="5"/>
      <c r="GOP17" s="3"/>
      <c r="GOQ17" s="5"/>
      <c r="GOR17" s="3"/>
      <c r="GOS17" s="5"/>
      <c r="GOT17" s="3"/>
      <c r="GOU17" s="5"/>
      <c r="GOV17" s="3"/>
      <c r="GOW17" s="5"/>
      <c r="GOX17" s="3"/>
      <c r="GOY17" s="5"/>
      <c r="GOZ17" s="3"/>
      <c r="GPA17" s="5"/>
      <c r="GPB17" s="3"/>
      <c r="GPC17" s="5"/>
      <c r="GPD17" s="3"/>
      <c r="GPE17" s="5"/>
      <c r="GPF17" s="3"/>
      <c r="GPG17" s="5"/>
      <c r="GPH17" s="3"/>
      <c r="GPI17" s="5"/>
      <c r="GPJ17" s="3"/>
      <c r="GPK17" s="5"/>
      <c r="GPL17" s="3"/>
      <c r="GPM17" s="5"/>
      <c r="GPN17" s="3"/>
      <c r="GPO17" s="5"/>
      <c r="GPP17" s="3"/>
      <c r="GPQ17" s="5"/>
      <c r="GPR17" s="3"/>
      <c r="GPS17" s="5"/>
      <c r="GPT17" s="3"/>
      <c r="GPU17" s="5"/>
      <c r="GPV17" s="3"/>
      <c r="GPW17" s="5"/>
      <c r="GPX17" s="3"/>
      <c r="GPY17" s="5"/>
      <c r="GPZ17" s="3"/>
      <c r="GQA17" s="5"/>
      <c r="GQB17" s="3"/>
      <c r="GQC17" s="5"/>
      <c r="GQD17" s="3"/>
      <c r="GQE17" s="5"/>
      <c r="GQF17" s="3"/>
      <c r="GQG17" s="5"/>
      <c r="GQH17" s="3"/>
      <c r="GQI17" s="5"/>
      <c r="GQJ17" s="3"/>
      <c r="GQK17" s="5"/>
      <c r="GQL17" s="3"/>
      <c r="GQM17" s="5"/>
      <c r="GQN17" s="3"/>
      <c r="GQO17" s="5"/>
      <c r="GQP17" s="3"/>
      <c r="GQQ17" s="5"/>
      <c r="GQR17" s="3"/>
      <c r="GQS17" s="5"/>
      <c r="GQT17" s="3"/>
      <c r="GQU17" s="5"/>
      <c r="GQV17" s="3"/>
      <c r="GQW17" s="5"/>
      <c r="GQX17" s="3"/>
      <c r="GQY17" s="5"/>
      <c r="GQZ17" s="3"/>
      <c r="GRA17" s="5"/>
      <c r="GRB17" s="3"/>
      <c r="GRC17" s="5"/>
      <c r="GRD17" s="3"/>
      <c r="GRE17" s="5"/>
      <c r="GRF17" s="3"/>
      <c r="GRG17" s="5"/>
      <c r="GRH17" s="3"/>
      <c r="GRI17" s="5"/>
      <c r="GRJ17" s="3"/>
      <c r="GRK17" s="5"/>
      <c r="GRL17" s="3"/>
      <c r="GRM17" s="5"/>
      <c r="GRN17" s="3"/>
      <c r="GRO17" s="5"/>
      <c r="GRP17" s="3"/>
      <c r="GRQ17" s="5"/>
      <c r="GRR17" s="3"/>
      <c r="GRS17" s="5"/>
      <c r="GRT17" s="3"/>
      <c r="GRU17" s="5"/>
      <c r="GRV17" s="3"/>
      <c r="GRW17" s="5"/>
      <c r="GRX17" s="3"/>
      <c r="GRY17" s="5"/>
      <c r="GRZ17" s="3"/>
      <c r="GSA17" s="5"/>
      <c r="GSB17" s="3"/>
      <c r="GSC17" s="5"/>
      <c r="GSD17" s="3"/>
      <c r="GSE17" s="5"/>
      <c r="GSF17" s="3"/>
      <c r="GSG17" s="5"/>
      <c r="GSH17" s="3"/>
      <c r="GSI17" s="5"/>
      <c r="GSJ17" s="3"/>
      <c r="GSK17" s="5"/>
      <c r="GSL17" s="3"/>
      <c r="GSM17" s="5"/>
      <c r="GSN17" s="3"/>
      <c r="GSO17" s="5"/>
      <c r="GSP17" s="3"/>
      <c r="GSQ17" s="5"/>
      <c r="GSR17" s="3"/>
      <c r="GSS17" s="5"/>
      <c r="GST17" s="3"/>
      <c r="GSU17" s="5"/>
      <c r="GSV17" s="3"/>
      <c r="GSW17" s="5"/>
      <c r="GSX17" s="3"/>
      <c r="GSY17" s="5"/>
      <c r="GSZ17" s="3"/>
      <c r="GTA17" s="5"/>
      <c r="GTB17" s="3"/>
      <c r="GTC17" s="5"/>
      <c r="GTD17" s="3"/>
      <c r="GTE17" s="5"/>
      <c r="GTF17" s="3"/>
      <c r="GTG17" s="5"/>
      <c r="GTH17" s="3"/>
      <c r="GTI17" s="5"/>
      <c r="GTJ17" s="3"/>
      <c r="GTK17" s="5"/>
      <c r="GTL17" s="3"/>
      <c r="GTM17" s="5"/>
      <c r="GTN17" s="3"/>
      <c r="GTO17" s="5"/>
      <c r="GTP17" s="3"/>
      <c r="GTQ17" s="5"/>
      <c r="GTR17" s="3"/>
      <c r="GTS17" s="5"/>
      <c r="GTT17" s="3"/>
      <c r="GTU17" s="5"/>
      <c r="GTV17" s="3"/>
      <c r="GTW17" s="5"/>
      <c r="GTX17" s="3"/>
      <c r="GTY17" s="5"/>
      <c r="GTZ17" s="3"/>
      <c r="GUA17" s="5"/>
      <c r="GUB17" s="3"/>
      <c r="GUC17" s="5"/>
      <c r="GUD17" s="3"/>
      <c r="GUE17" s="5"/>
      <c r="GUF17" s="3"/>
      <c r="GUG17" s="5"/>
      <c r="GUH17" s="3"/>
      <c r="GUI17" s="5"/>
      <c r="GUJ17" s="3"/>
      <c r="GUK17" s="5"/>
      <c r="GUL17" s="3"/>
      <c r="GUM17" s="5"/>
      <c r="GUN17" s="3"/>
      <c r="GUO17" s="5"/>
      <c r="GUP17" s="3"/>
      <c r="GUQ17" s="5"/>
      <c r="GUR17" s="3"/>
      <c r="GUS17" s="5"/>
      <c r="GUT17" s="3"/>
      <c r="GUU17" s="5"/>
      <c r="GUV17" s="3"/>
      <c r="GUW17" s="5"/>
      <c r="GUX17" s="3"/>
      <c r="GUY17" s="5"/>
      <c r="GUZ17" s="3"/>
      <c r="GVA17" s="5"/>
      <c r="GVB17" s="3"/>
      <c r="GVC17" s="5"/>
      <c r="GVD17" s="3"/>
      <c r="GVE17" s="5"/>
      <c r="GVF17" s="3"/>
      <c r="GVG17" s="5"/>
      <c r="GVH17" s="3"/>
      <c r="GVI17" s="5"/>
      <c r="GVJ17" s="3"/>
      <c r="GVK17" s="5"/>
      <c r="GVL17" s="3"/>
      <c r="GVM17" s="5"/>
      <c r="GVN17" s="3"/>
      <c r="GVO17" s="5"/>
      <c r="GVP17" s="3"/>
      <c r="GVQ17" s="5"/>
      <c r="GVR17" s="3"/>
      <c r="GVS17" s="5"/>
      <c r="GVT17" s="3"/>
      <c r="GVU17" s="5"/>
      <c r="GVV17" s="3"/>
      <c r="GVW17" s="5"/>
      <c r="GVX17" s="3"/>
      <c r="GVY17" s="5"/>
      <c r="GVZ17" s="3"/>
      <c r="GWA17" s="5"/>
      <c r="GWB17" s="3"/>
      <c r="GWC17" s="5"/>
      <c r="GWD17" s="3"/>
      <c r="GWE17" s="5"/>
      <c r="GWF17" s="3"/>
      <c r="GWG17" s="5"/>
      <c r="GWH17" s="3"/>
      <c r="GWI17" s="5"/>
      <c r="GWJ17" s="3"/>
      <c r="GWK17" s="5"/>
      <c r="GWL17" s="3"/>
      <c r="GWM17" s="5"/>
      <c r="GWN17" s="3"/>
      <c r="GWO17" s="5"/>
      <c r="GWP17" s="3"/>
      <c r="GWQ17" s="5"/>
      <c r="GWR17" s="3"/>
      <c r="GWS17" s="5"/>
      <c r="GWT17" s="3"/>
      <c r="GWU17" s="5"/>
      <c r="GWV17" s="3"/>
      <c r="GWW17" s="5"/>
      <c r="GWX17" s="3"/>
      <c r="GWY17" s="5"/>
      <c r="GWZ17" s="3"/>
      <c r="GXA17" s="5"/>
      <c r="GXB17" s="3"/>
      <c r="GXC17" s="5"/>
      <c r="GXD17" s="3"/>
      <c r="GXE17" s="5"/>
      <c r="GXF17" s="3"/>
      <c r="GXG17" s="5"/>
      <c r="GXH17" s="3"/>
      <c r="GXI17" s="5"/>
      <c r="GXJ17" s="3"/>
      <c r="GXK17" s="5"/>
      <c r="GXL17" s="3"/>
      <c r="GXM17" s="5"/>
      <c r="GXN17" s="3"/>
      <c r="GXO17" s="5"/>
      <c r="GXP17" s="3"/>
      <c r="GXQ17" s="5"/>
      <c r="GXR17" s="3"/>
      <c r="GXS17" s="5"/>
      <c r="GXT17" s="3"/>
      <c r="GXU17" s="5"/>
      <c r="GXV17" s="3"/>
      <c r="GXW17" s="5"/>
      <c r="GXX17" s="3"/>
      <c r="GXY17" s="5"/>
      <c r="GXZ17" s="3"/>
      <c r="GYA17" s="5"/>
      <c r="GYB17" s="3"/>
      <c r="GYC17" s="5"/>
      <c r="GYD17" s="3"/>
      <c r="GYE17" s="5"/>
      <c r="GYF17" s="3"/>
      <c r="GYG17" s="5"/>
      <c r="GYH17" s="3"/>
      <c r="GYI17" s="5"/>
      <c r="GYJ17" s="3"/>
      <c r="GYK17" s="5"/>
      <c r="GYL17" s="3"/>
      <c r="GYM17" s="5"/>
      <c r="GYN17" s="3"/>
      <c r="GYO17" s="5"/>
      <c r="GYP17" s="3"/>
      <c r="GYQ17" s="5"/>
      <c r="GYR17" s="3"/>
      <c r="GYS17" s="5"/>
      <c r="GYT17" s="3"/>
      <c r="GYU17" s="5"/>
      <c r="GYV17" s="3"/>
      <c r="GYW17" s="5"/>
      <c r="GYX17" s="3"/>
      <c r="GYY17" s="5"/>
      <c r="GYZ17" s="3"/>
      <c r="GZA17" s="5"/>
      <c r="GZB17" s="3"/>
      <c r="GZC17" s="5"/>
      <c r="GZD17" s="3"/>
      <c r="GZE17" s="5"/>
      <c r="GZF17" s="3"/>
      <c r="GZG17" s="5"/>
      <c r="GZH17" s="3"/>
      <c r="GZI17" s="5"/>
      <c r="GZJ17" s="3"/>
      <c r="GZK17" s="5"/>
      <c r="GZL17" s="3"/>
      <c r="GZM17" s="5"/>
      <c r="GZN17" s="3"/>
      <c r="GZO17" s="5"/>
      <c r="GZP17" s="3"/>
      <c r="GZQ17" s="5"/>
      <c r="GZR17" s="3"/>
      <c r="GZS17" s="5"/>
      <c r="GZT17" s="3"/>
      <c r="GZU17" s="5"/>
      <c r="GZV17" s="3"/>
      <c r="GZW17" s="5"/>
      <c r="GZX17" s="3"/>
      <c r="GZY17" s="5"/>
      <c r="GZZ17" s="3"/>
      <c r="HAA17" s="5"/>
      <c r="HAB17" s="3"/>
      <c r="HAC17" s="5"/>
      <c r="HAD17" s="3"/>
      <c r="HAE17" s="5"/>
      <c r="HAF17" s="3"/>
      <c r="HAG17" s="5"/>
      <c r="HAH17" s="3"/>
      <c r="HAI17" s="5"/>
      <c r="HAJ17" s="3"/>
      <c r="HAK17" s="5"/>
      <c r="HAL17" s="3"/>
      <c r="HAM17" s="5"/>
      <c r="HAN17" s="3"/>
      <c r="HAO17" s="5"/>
      <c r="HAP17" s="3"/>
      <c r="HAQ17" s="5"/>
      <c r="HAR17" s="3"/>
      <c r="HAS17" s="5"/>
      <c r="HAT17" s="3"/>
      <c r="HAU17" s="5"/>
      <c r="HAV17" s="3"/>
      <c r="HAW17" s="5"/>
      <c r="HAX17" s="3"/>
      <c r="HAY17" s="5"/>
      <c r="HAZ17" s="3"/>
      <c r="HBA17" s="5"/>
      <c r="HBB17" s="3"/>
      <c r="HBC17" s="5"/>
      <c r="HBD17" s="3"/>
      <c r="HBE17" s="5"/>
      <c r="HBF17" s="3"/>
      <c r="HBG17" s="5"/>
      <c r="HBH17" s="3"/>
      <c r="HBI17" s="5"/>
      <c r="HBJ17" s="3"/>
      <c r="HBK17" s="5"/>
      <c r="HBL17" s="3"/>
      <c r="HBM17" s="5"/>
      <c r="HBN17" s="3"/>
      <c r="HBO17" s="5"/>
      <c r="HBP17" s="3"/>
      <c r="HBQ17" s="5"/>
      <c r="HBR17" s="3"/>
      <c r="HBS17" s="5"/>
      <c r="HBT17" s="3"/>
      <c r="HBU17" s="5"/>
      <c r="HBV17" s="3"/>
      <c r="HBW17" s="5"/>
      <c r="HBX17" s="3"/>
      <c r="HBY17" s="5"/>
      <c r="HBZ17" s="3"/>
      <c r="HCA17" s="5"/>
      <c r="HCB17" s="3"/>
      <c r="HCC17" s="5"/>
      <c r="HCD17" s="3"/>
      <c r="HCE17" s="5"/>
      <c r="HCF17" s="3"/>
      <c r="HCG17" s="5"/>
      <c r="HCH17" s="3"/>
      <c r="HCI17" s="5"/>
      <c r="HCJ17" s="3"/>
      <c r="HCK17" s="5"/>
      <c r="HCL17" s="3"/>
      <c r="HCM17" s="5"/>
      <c r="HCN17" s="3"/>
      <c r="HCO17" s="5"/>
      <c r="HCP17" s="3"/>
      <c r="HCQ17" s="5"/>
      <c r="HCR17" s="3"/>
      <c r="HCS17" s="5"/>
      <c r="HCT17" s="3"/>
      <c r="HCU17" s="5"/>
      <c r="HCV17" s="3"/>
      <c r="HCW17" s="5"/>
      <c r="HCX17" s="3"/>
      <c r="HCY17" s="5"/>
      <c r="HCZ17" s="3"/>
      <c r="HDA17" s="5"/>
      <c r="HDB17" s="3"/>
      <c r="HDC17" s="5"/>
      <c r="HDD17" s="3"/>
      <c r="HDE17" s="5"/>
      <c r="HDF17" s="3"/>
      <c r="HDG17" s="5"/>
      <c r="HDH17" s="3"/>
      <c r="HDI17" s="5"/>
      <c r="HDJ17" s="3"/>
      <c r="HDK17" s="5"/>
      <c r="HDL17" s="3"/>
      <c r="HDM17" s="5"/>
      <c r="HDN17" s="3"/>
      <c r="HDO17" s="5"/>
      <c r="HDP17" s="3"/>
      <c r="HDQ17" s="5"/>
      <c r="HDR17" s="3"/>
      <c r="HDS17" s="5"/>
      <c r="HDT17" s="3"/>
      <c r="HDU17" s="5"/>
      <c r="HDV17" s="3"/>
      <c r="HDW17" s="5"/>
      <c r="HDX17" s="3"/>
      <c r="HDY17" s="5"/>
      <c r="HDZ17" s="3"/>
      <c r="HEA17" s="5"/>
      <c r="HEB17" s="3"/>
      <c r="HEC17" s="5"/>
      <c r="HED17" s="3"/>
      <c r="HEE17" s="5"/>
      <c r="HEF17" s="3"/>
      <c r="HEG17" s="5"/>
      <c r="HEH17" s="3"/>
      <c r="HEI17" s="5"/>
      <c r="HEJ17" s="3"/>
      <c r="HEK17" s="5"/>
      <c r="HEL17" s="3"/>
      <c r="HEM17" s="5"/>
      <c r="HEN17" s="3"/>
      <c r="HEO17" s="5"/>
      <c r="HEP17" s="3"/>
      <c r="HEQ17" s="5"/>
      <c r="HER17" s="3"/>
      <c r="HES17" s="5"/>
      <c r="HET17" s="3"/>
      <c r="HEU17" s="5"/>
      <c r="HEV17" s="3"/>
      <c r="HEW17" s="5"/>
      <c r="HEX17" s="3"/>
      <c r="HEY17" s="5"/>
      <c r="HEZ17" s="3"/>
      <c r="HFA17" s="5"/>
      <c r="HFB17" s="3"/>
      <c r="HFC17" s="5"/>
      <c r="HFD17" s="3"/>
      <c r="HFE17" s="5"/>
      <c r="HFF17" s="3"/>
      <c r="HFG17" s="5"/>
      <c r="HFH17" s="3"/>
      <c r="HFI17" s="5"/>
      <c r="HFJ17" s="3"/>
      <c r="HFK17" s="5"/>
      <c r="HFL17" s="3"/>
      <c r="HFM17" s="5"/>
      <c r="HFN17" s="3"/>
      <c r="HFO17" s="5"/>
      <c r="HFP17" s="3"/>
      <c r="HFQ17" s="5"/>
      <c r="HFR17" s="3"/>
      <c r="HFS17" s="5"/>
      <c r="HFT17" s="3"/>
      <c r="HFU17" s="5"/>
      <c r="HFV17" s="3"/>
      <c r="HFW17" s="5"/>
      <c r="HFX17" s="3"/>
      <c r="HFY17" s="5"/>
      <c r="HFZ17" s="3"/>
      <c r="HGA17" s="5"/>
      <c r="HGB17" s="3"/>
      <c r="HGC17" s="5"/>
      <c r="HGD17" s="3"/>
      <c r="HGE17" s="5"/>
      <c r="HGF17" s="3"/>
      <c r="HGG17" s="5"/>
      <c r="HGH17" s="3"/>
      <c r="HGI17" s="5"/>
      <c r="HGJ17" s="3"/>
      <c r="HGK17" s="5"/>
      <c r="HGL17" s="3"/>
      <c r="HGM17" s="5"/>
      <c r="HGN17" s="3"/>
      <c r="HGO17" s="5"/>
      <c r="HGP17" s="3"/>
      <c r="HGQ17" s="5"/>
      <c r="HGR17" s="3"/>
      <c r="HGS17" s="5"/>
      <c r="HGT17" s="3"/>
      <c r="HGU17" s="5"/>
      <c r="HGV17" s="3"/>
      <c r="HGW17" s="5"/>
      <c r="HGX17" s="3"/>
      <c r="HGY17" s="5"/>
      <c r="HGZ17" s="3"/>
      <c r="HHA17" s="5"/>
      <c r="HHB17" s="3"/>
      <c r="HHC17" s="5"/>
      <c r="HHD17" s="3"/>
      <c r="HHE17" s="5"/>
      <c r="HHF17" s="3"/>
      <c r="HHG17" s="5"/>
      <c r="HHH17" s="3"/>
      <c r="HHI17" s="5"/>
      <c r="HHJ17" s="3"/>
      <c r="HHK17" s="5"/>
      <c r="HHL17" s="3"/>
      <c r="HHM17" s="5"/>
      <c r="HHN17" s="3"/>
      <c r="HHO17" s="5"/>
      <c r="HHP17" s="3"/>
      <c r="HHQ17" s="5"/>
      <c r="HHR17" s="3"/>
      <c r="HHS17" s="5"/>
      <c r="HHT17" s="3"/>
      <c r="HHU17" s="5"/>
      <c r="HHV17" s="3"/>
      <c r="HHW17" s="5"/>
      <c r="HHX17" s="3"/>
      <c r="HHY17" s="5"/>
      <c r="HHZ17" s="3"/>
      <c r="HIA17" s="5"/>
      <c r="HIB17" s="3"/>
      <c r="HIC17" s="5"/>
      <c r="HID17" s="3"/>
      <c r="HIE17" s="5"/>
      <c r="HIF17" s="3"/>
      <c r="HIG17" s="5"/>
      <c r="HIH17" s="3"/>
      <c r="HII17" s="5"/>
      <c r="HIJ17" s="3"/>
      <c r="HIK17" s="5"/>
      <c r="HIL17" s="3"/>
      <c r="HIM17" s="5"/>
      <c r="HIN17" s="3"/>
      <c r="HIO17" s="5"/>
      <c r="HIP17" s="3"/>
      <c r="HIQ17" s="5"/>
      <c r="HIR17" s="3"/>
      <c r="HIS17" s="5"/>
      <c r="HIT17" s="3"/>
      <c r="HIU17" s="5"/>
      <c r="HIV17" s="3"/>
      <c r="HIW17" s="5"/>
      <c r="HIX17" s="3"/>
      <c r="HIY17" s="5"/>
      <c r="HIZ17" s="3"/>
      <c r="HJA17" s="5"/>
      <c r="HJB17" s="3"/>
      <c r="HJC17" s="5"/>
      <c r="HJD17" s="3"/>
      <c r="HJE17" s="5"/>
      <c r="HJF17" s="3"/>
      <c r="HJG17" s="5"/>
      <c r="HJH17" s="3"/>
      <c r="HJI17" s="5"/>
      <c r="HJJ17" s="3"/>
      <c r="HJK17" s="5"/>
      <c r="HJL17" s="3"/>
      <c r="HJM17" s="5"/>
      <c r="HJN17" s="3"/>
      <c r="HJO17" s="5"/>
      <c r="HJP17" s="3"/>
      <c r="HJQ17" s="5"/>
      <c r="HJR17" s="3"/>
      <c r="HJS17" s="5"/>
      <c r="HJT17" s="3"/>
      <c r="HJU17" s="5"/>
      <c r="HJV17" s="3"/>
      <c r="HJW17" s="5"/>
      <c r="HJX17" s="3"/>
      <c r="HJY17" s="5"/>
      <c r="HJZ17" s="3"/>
      <c r="HKA17" s="5"/>
      <c r="HKB17" s="3"/>
      <c r="HKC17" s="5"/>
      <c r="HKD17" s="3"/>
      <c r="HKE17" s="5"/>
      <c r="HKF17" s="3"/>
      <c r="HKG17" s="5"/>
      <c r="HKH17" s="3"/>
      <c r="HKI17" s="5"/>
      <c r="HKJ17" s="3"/>
      <c r="HKK17" s="5"/>
      <c r="HKL17" s="3"/>
      <c r="HKM17" s="5"/>
      <c r="HKN17" s="3"/>
      <c r="HKO17" s="5"/>
      <c r="HKP17" s="3"/>
      <c r="HKQ17" s="5"/>
      <c r="HKR17" s="3"/>
      <c r="HKS17" s="5"/>
      <c r="HKT17" s="3"/>
      <c r="HKU17" s="5"/>
      <c r="HKV17" s="3"/>
      <c r="HKW17" s="5"/>
      <c r="HKX17" s="3"/>
      <c r="HKY17" s="5"/>
      <c r="HKZ17" s="3"/>
      <c r="HLA17" s="5"/>
      <c r="HLB17" s="3"/>
      <c r="HLC17" s="5"/>
      <c r="HLD17" s="3"/>
      <c r="HLE17" s="5"/>
      <c r="HLF17" s="3"/>
      <c r="HLG17" s="5"/>
      <c r="HLH17" s="3"/>
      <c r="HLI17" s="5"/>
      <c r="HLJ17" s="3"/>
      <c r="HLK17" s="5"/>
      <c r="HLL17" s="3"/>
      <c r="HLM17" s="5"/>
      <c r="HLN17" s="3"/>
      <c r="HLO17" s="5"/>
      <c r="HLP17" s="3"/>
      <c r="HLQ17" s="5"/>
      <c r="HLR17" s="3"/>
      <c r="HLS17" s="5"/>
      <c r="HLT17" s="3"/>
      <c r="HLU17" s="5"/>
      <c r="HLV17" s="3"/>
      <c r="HLW17" s="5"/>
      <c r="HLX17" s="3"/>
      <c r="HLY17" s="5"/>
      <c r="HLZ17" s="3"/>
      <c r="HMA17" s="5"/>
      <c r="HMB17" s="3"/>
      <c r="HMC17" s="5"/>
      <c r="HMD17" s="3"/>
      <c r="HME17" s="5"/>
      <c r="HMF17" s="3"/>
      <c r="HMG17" s="5"/>
      <c r="HMH17" s="3"/>
      <c r="HMI17" s="5"/>
      <c r="HMJ17" s="3"/>
      <c r="HMK17" s="5"/>
      <c r="HML17" s="3"/>
      <c r="HMM17" s="5"/>
      <c r="HMN17" s="3"/>
      <c r="HMO17" s="5"/>
      <c r="HMP17" s="3"/>
      <c r="HMQ17" s="5"/>
      <c r="HMR17" s="3"/>
      <c r="HMS17" s="5"/>
      <c r="HMT17" s="3"/>
      <c r="HMU17" s="5"/>
      <c r="HMV17" s="3"/>
      <c r="HMW17" s="5"/>
      <c r="HMX17" s="3"/>
      <c r="HMY17" s="5"/>
      <c r="HMZ17" s="3"/>
      <c r="HNA17" s="5"/>
      <c r="HNB17" s="3"/>
      <c r="HNC17" s="5"/>
      <c r="HND17" s="3"/>
      <c r="HNE17" s="5"/>
      <c r="HNF17" s="3"/>
      <c r="HNG17" s="5"/>
      <c r="HNH17" s="3"/>
      <c r="HNI17" s="5"/>
      <c r="HNJ17" s="3"/>
      <c r="HNK17" s="5"/>
      <c r="HNL17" s="3"/>
      <c r="HNM17" s="5"/>
      <c r="HNN17" s="3"/>
      <c r="HNO17" s="5"/>
      <c r="HNP17" s="3"/>
      <c r="HNQ17" s="5"/>
      <c r="HNR17" s="3"/>
      <c r="HNS17" s="5"/>
      <c r="HNT17" s="3"/>
      <c r="HNU17" s="5"/>
      <c r="HNV17" s="3"/>
      <c r="HNW17" s="5"/>
      <c r="HNX17" s="3"/>
      <c r="HNY17" s="5"/>
      <c r="HNZ17" s="3"/>
      <c r="HOA17" s="5"/>
      <c r="HOB17" s="3"/>
      <c r="HOC17" s="5"/>
      <c r="HOD17" s="3"/>
      <c r="HOE17" s="5"/>
      <c r="HOF17" s="3"/>
      <c r="HOG17" s="5"/>
      <c r="HOH17" s="3"/>
      <c r="HOI17" s="5"/>
      <c r="HOJ17" s="3"/>
      <c r="HOK17" s="5"/>
      <c r="HOL17" s="3"/>
      <c r="HOM17" s="5"/>
      <c r="HON17" s="3"/>
      <c r="HOO17" s="5"/>
      <c r="HOP17" s="3"/>
      <c r="HOQ17" s="5"/>
      <c r="HOR17" s="3"/>
      <c r="HOS17" s="5"/>
      <c r="HOT17" s="3"/>
      <c r="HOU17" s="5"/>
      <c r="HOV17" s="3"/>
      <c r="HOW17" s="5"/>
      <c r="HOX17" s="3"/>
      <c r="HOY17" s="5"/>
      <c r="HOZ17" s="3"/>
      <c r="HPA17" s="5"/>
      <c r="HPB17" s="3"/>
      <c r="HPC17" s="5"/>
      <c r="HPD17" s="3"/>
      <c r="HPE17" s="5"/>
      <c r="HPF17" s="3"/>
      <c r="HPG17" s="5"/>
      <c r="HPH17" s="3"/>
      <c r="HPI17" s="5"/>
      <c r="HPJ17" s="3"/>
      <c r="HPK17" s="5"/>
      <c r="HPL17" s="3"/>
      <c r="HPM17" s="5"/>
      <c r="HPN17" s="3"/>
      <c r="HPO17" s="5"/>
      <c r="HPP17" s="3"/>
      <c r="HPQ17" s="5"/>
      <c r="HPR17" s="3"/>
      <c r="HPS17" s="5"/>
      <c r="HPT17" s="3"/>
      <c r="HPU17" s="5"/>
      <c r="HPV17" s="3"/>
      <c r="HPW17" s="5"/>
      <c r="HPX17" s="3"/>
      <c r="HPY17" s="5"/>
      <c r="HPZ17" s="3"/>
      <c r="HQA17" s="5"/>
      <c r="HQB17" s="3"/>
      <c r="HQC17" s="5"/>
      <c r="HQD17" s="3"/>
      <c r="HQE17" s="5"/>
      <c r="HQF17" s="3"/>
      <c r="HQG17" s="5"/>
      <c r="HQH17" s="3"/>
      <c r="HQI17" s="5"/>
      <c r="HQJ17" s="3"/>
      <c r="HQK17" s="5"/>
      <c r="HQL17" s="3"/>
      <c r="HQM17" s="5"/>
      <c r="HQN17" s="3"/>
      <c r="HQO17" s="5"/>
      <c r="HQP17" s="3"/>
      <c r="HQQ17" s="5"/>
      <c r="HQR17" s="3"/>
      <c r="HQS17" s="5"/>
      <c r="HQT17" s="3"/>
      <c r="HQU17" s="5"/>
      <c r="HQV17" s="3"/>
      <c r="HQW17" s="5"/>
      <c r="HQX17" s="3"/>
      <c r="HQY17" s="5"/>
      <c r="HQZ17" s="3"/>
      <c r="HRA17" s="5"/>
      <c r="HRB17" s="3"/>
      <c r="HRC17" s="5"/>
      <c r="HRD17" s="3"/>
      <c r="HRE17" s="5"/>
      <c r="HRF17" s="3"/>
      <c r="HRG17" s="5"/>
      <c r="HRH17" s="3"/>
      <c r="HRI17" s="5"/>
      <c r="HRJ17" s="3"/>
      <c r="HRK17" s="5"/>
      <c r="HRL17" s="3"/>
      <c r="HRM17" s="5"/>
      <c r="HRN17" s="3"/>
      <c r="HRO17" s="5"/>
      <c r="HRP17" s="3"/>
      <c r="HRQ17" s="5"/>
      <c r="HRR17" s="3"/>
      <c r="HRS17" s="5"/>
      <c r="HRT17" s="3"/>
      <c r="HRU17" s="5"/>
      <c r="HRV17" s="3"/>
      <c r="HRW17" s="5"/>
      <c r="HRX17" s="3"/>
      <c r="HRY17" s="5"/>
      <c r="HRZ17" s="3"/>
      <c r="HSA17" s="5"/>
      <c r="HSB17" s="3"/>
      <c r="HSC17" s="5"/>
      <c r="HSD17" s="3"/>
      <c r="HSE17" s="5"/>
      <c r="HSF17" s="3"/>
      <c r="HSG17" s="5"/>
      <c r="HSH17" s="3"/>
      <c r="HSI17" s="5"/>
      <c r="HSJ17" s="3"/>
      <c r="HSK17" s="5"/>
      <c r="HSL17" s="3"/>
      <c r="HSM17" s="5"/>
      <c r="HSN17" s="3"/>
      <c r="HSO17" s="5"/>
      <c r="HSP17" s="3"/>
      <c r="HSQ17" s="5"/>
      <c r="HSR17" s="3"/>
      <c r="HSS17" s="5"/>
      <c r="HST17" s="3"/>
      <c r="HSU17" s="5"/>
      <c r="HSV17" s="3"/>
      <c r="HSW17" s="5"/>
      <c r="HSX17" s="3"/>
      <c r="HSY17" s="5"/>
      <c r="HSZ17" s="3"/>
      <c r="HTA17" s="5"/>
      <c r="HTB17" s="3"/>
      <c r="HTC17" s="5"/>
      <c r="HTD17" s="3"/>
      <c r="HTE17" s="5"/>
      <c r="HTF17" s="3"/>
      <c r="HTG17" s="5"/>
      <c r="HTH17" s="3"/>
      <c r="HTI17" s="5"/>
      <c r="HTJ17" s="3"/>
      <c r="HTK17" s="5"/>
      <c r="HTL17" s="3"/>
      <c r="HTM17" s="5"/>
      <c r="HTN17" s="3"/>
      <c r="HTO17" s="5"/>
      <c r="HTP17" s="3"/>
      <c r="HTQ17" s="5"/>
      <c r="HTR17" s="3"/>
      <c r="HTS17" s="5"/>
      <c r="HTT17" s="3"/>
      <c r="HTU17" s="5"/>
      <c r="HTV17" s="3"/>
      <c r="HTW17" s="5"/>
      <c r="HTX17" s="3"/>
      <c r="HTY17" s="5"/>
      <c r="HTZ17" s="3"/>
      <c r="HUA17" s="5"/>
      <c r="HUB17" s="3"/>
      <c r="HUC17" s="5"/>
      <c r="HUD17" s="3"/>
      <c r="HUE17" s="5"/>
      <c r="HUF17" s="3"/>
      <c r="HUG17" s="5"/>
      <c r="HUH17" s="3"/>
      <c r="HUI17" s="5"/>
      <c r="HUJ17" s="3"/>
      <c r="HUK17" s="5"/>
      <c r="HUL17" s="3"/>
      <c r="HUM17" s="5"/>
      <c r="HUN17" s="3"/>
      <c r="HUO17" s="5"/>
      <c r="HUP17" s="3"/>
      <c r="HUQ17" s="5"/>
      <c r="HUR17" s="3"/>
      <c r="HUS17" s="5"/>
      <c r="HUT17" s="3"/>
      <c r="HUU17" s="5"/>
      <c r="HUV17" s="3"/>
      <c r="HUW17" s="5"/>
      <c r="HUX17" s="3"/>
      <c r="HUY17" s="5"/>
      <c r="HUZ17" s="3"/>
      <c r="HVA17" s="5"/>
      <c r="HVB17" s="3"/>
      <c r="HVC17" s="5"/>
      <c r="HVD17" s="3"/>
      <c r="HVE17" s="5"/>
      <c r="HVF17" s="3"/>
      <c r="HVG17" s="5"/>
      <c r="HVH17" s="3"/>
      <c r="HVI17" s="5"/>
      <c r="HVJ17" s="3"/>
      <c r="HVK17" s="5"/>
      <c r="HVL17" s="3"/>
      <c r="HVM17" s="5"/>
      <c r="HVN17" s="3"/>
      <c r="HVO17" s="5"/>
      <c r="HVP17" s="3"/>
      <c r="HVQ17" s="5"/>
      <c r="HVR17" s="3"/>
      <c r="HVS17" s="5"/>
      <c r="HVT17" s="3"/>
      <c r="HVU17" s="5"/>
      <c r="HVV17" s="3"/>
      <c r="HVW17" s="5"/>
      <c r="HVX17" s="3"/>
      <c r="HVY17" s="5"/>
      <c r="HVZ17" s="3"/>
      <c r="HWA17" s="5"/>
      <c r="HWB17" s="3"/>
      <c r="HWC17" s="5"/>
      <c r="HWD17" s="3"/>
      <c r="HWE17" s="5"/>
      <c r="HWF17" s="3"/>
      <c r="HWG17" s="5"/>
      <c r="HWH17" s="3"/>
      <c r="HWI17" s="5"/>
      <c r="HWJ17" s="3"/>
      <c r="HWK17" s="5"/>
      <c r="HWL17" s="3"/>
      <c r="HWM17" s="5"/>
      <c r="HWN17" s="3"/>
      <c r="HWO17" s="5"/>
      <c r="HWP17" s="3"/>
      <c r="HWQ17" s="5"/>
      <c r="HWR17" s="3"/>
      <c r="HWS17" s="5"/>
      <c r="HWT17" s="3"/>
      <c r="HWU17" s="5"/>
      <c r="HWV17" s="3"/>
      <c r="HWW17" s="5"/>
      <c r="HWX17" s="3"/>
      <c r="HWY17" s="5"/>
      <c r="HWZ17" s="3"/>
      <c r="HXA17" s="5"/>
      <c r="HXB17" s="3"/>
      <c r="HXC17" s="5"/>
      <c r="HXD17" s="3"/>
      <c r="HXE17" s="5"/>
      <c r="HXF17" s="3"/>
      <c r="HXG17" s="5"/>
      <c r="HXH17" s="3"/>
      <c r="HXI17" s="5"/>
      <c r="HXJ17" s="3"/>
      <c r="HXK17" s="5"/>
      <c r="HXL17" s="3"/>
      <c r="HXM17" s="5"/>
      <c r="HXN17" s="3"/>
      <c r="HXO17" s="5"/>
      <c r="HXP17" s="3"/>
      <c r="HXQ17" s="5"/>
      <c r="HXR17" s="3"/>
      <c r="HXS17" s="5"/>
      <c r="HXT17" s="3"/>
      <c r="HXU17" s="5"/>
      <c r="HXV17" s="3"/>
      <c r="HXW17" s="5"/>
      <c r="HXX17" s="3"/>
      <c r="HXY17" s="5"/>
      <c r="HXZ17" s="3"/>
      <c r="HYA17" s="5"/>
      <c r="HYB17" s="3"/>
      <c r="HYC17" s="5"/>
      <c r="HYD17" s="3"/>
      <c r="HYE17" s="5"/>
      <c r="HYF17" s="3"/>
      <c r="HYG17" s="5"/>
      <c r="HYH17" s="3"/>
      <c r="HYI17" s="5"/>
      <c r="HYJ17" s="3"/>
      <c r="HYK17" s="5"/>
      <c r="HYL17" s="3"/>
      <c r="HYM17" s="5"/>
      <c r="HYN17" s="3"/>
      <c r="HYO17" s="5"/>
      <c r="HYP17" s="3"/>
      <c r="HYQ17" s="5"/>
      <c r="HYR17" s="3"/>
      <c r="HYS17" s="5"/>
      <c r="HYT17" s="3"/>
      <c r="HYU17" s="5"/>
      <c r="HYV17" s="3"/>
      <c r="HYW17" s="5"/>
      <c r="HYX17" s="3"/>
      <c r="HYY17" s="5"/>
      <c r="HYZ17" s="3"/>
      <c r="HZA17" s="5"/>
      <c r="HZB17" s="3"/>
      <c r="HZC17" s="5"/>
      <c r="HZD17" s="3"/>
      <c r="HZE17" s="5"/>
      <c r="HZF17" s="3"/>
      <c r="HZG17" s="5"/>
      <c r="HZH17" s="3"/>
      <c r="HZI17" s="5"/>
      <c r="HZJ17" s="3"/>
      <c r="HZK17" s="5"/>
      <c r="HZL17" s="3"/>
      <c r="HZM17" s="5"/>
      <c r="HZN17" s="3"/>
      <c r="HZO17" s="5"/>
      <c r="HZP17" s="3"/>
      <c r="HZQ17" s="5"/>
      <c r="HZR17" s="3"/>
      <c r="HZS17" s="5"/>
      <c r="HZT17" s="3"/>
      <c r="HZU17" s="5"/>
      <c r="HZV17" s="3"/>
      <c r="HZW17" s="5"/>
      <c r="HZX17" s="3"/>
      <c r="HZY17" s="5"/>
      <c r="HZZ17" s="3"/>
      <c r="IAA17" s="5"/>
      <c r="IAB17" s="3"/>
      <c r="IAC17" s="5"/>
      <c r="IAD17" s="3"/>
      <c r="IAE17" s="5"/>
      <c r="IAF17" s="3"/>
      <c r="IAG17" s="5"/>
      <c r="IAH17" s="3"/>
      <c r="IAI17" s="5"/>
      <c r="IAJ17" s="3"/>
      <c r="IAK17" s="5"/>
      <c r="IAL17" s="3"/>
      <c r="IAM17" s="5"/>
      <c r="IAN17" s="3"/>
      <c r="IAO17" s="5"/>
      <c r="IAP17" s="3"/>
      <c r="IAQ17" s="5"/>
      <c r="IAR17" s="3"/>
      <c r="IAS17" s="5"/>
      <c r="IAT17" s="3"/>
      <c r="IAU17" s="5"/>
      <c r="IAV17" s="3"/>
      <c r="IAW17" s="5"/>
      <c r="IAX17" s="3"/>
      <c r="IAY17" s="5"/>
      <c r="IAZ17" s="3"/>
      <c r="IBA17" s="5"/>
      <c r="IBB17" s="3"/>
      <c r="IBC17" s="5"/>
      <c r="IBD17" s="3"/>
      <c r="IBE17" s="5"/>
      <c r="IBF17" s="3"/>
      <c r="IBG17" s="5"/>
      <c r="IBH17" s="3"/>
      <c r="IBI17" s="5"/>
      <c r="IBJ17" s="3"/>
      <c r="IBK17" s="5"/>
      <c r="IBL17" s="3"/>
      <c r="IBM17" s="5"/>
      <c r="IBN17" s="3"/>
      <c r="IBO17" s="5"/>
      <c r="IBP17" s="3"/>
      <c r="IBQ17" s="5"/>
      <c r="IBR17" s="3"/>
      <c r="IBS17" s="5"/>
      <c r="IBT17" s="3"/>
      <c r="IBU17" s="5"/>
      <c r="IBV17" s="3"/>
      <c r="IBW17" s="5"/>
      <c r="IBX17" s="3"/>
      <c r="IBY17" s="5"/>
      <c r="IBZ17" s="3"/>
      <c r="ICA17" s="5"/>
      <c r="ICB17" s="3"/>
      <c r="ICC17" s="5"/>
      <c r="ICD17" s="3"/>
      <c r="ICE17" s="5"/>
      <c r="ICF17" s="3"/>
      <c r="ICG17" s="5"/>
      <c r="ICH17" s="3"/>
      <c r="ICI17" s="5"/>
      <c r="ICJ17" s="3"/>
      <c r="ICK17" s="5"/>
      <c r="ICL17" s="3"/>
      <c r="ICM17" s="5"/>
      <c r="ICN17" s="3"/>
      <c r="ICO17" s="5"/>
      <c r="ICP17" s="3"/>
      <c r="ICQ17" s="5"/>
      <c r="ICR17" s="3"/>
      <c r="ICS17" s="5"/>
      <c r="ICT17" s="3"/>
      <c r="ICU17" s="5"/>
      <c r="ICV17" s="3"/>
      <c r="ICW17" s="5"/>
      <c r="ICX17" s="3"/>
      <c r="ICY17" s="5"/>
      <c r="ICZ17" s="3"/>
      <c r="IDA17" s="5"/>
      <c r="IDB17" s="3"/>
      <c r="IDC17" s="5"/>
      <c r="IDD17" s="3"/>
      <c r="IDE17" s="5"/>
      <c r="IDF17" s="3"/>
      <c r="IDG17" s="5"/>
      <c r="IDH17" s="3"/>
      <c r="IDI17" s="5"/>
      <c r="IDJ17" s="3"/>
      <c r="IDK17" s="5"/>
      <c r="IDL17" s="3"/>
      <c r="IDM17" s="5"/>
      <c r="IDN17" s="3"/>
      <c r="IDO17" s="5"/>
      <c r="IDP17" s="3"/>
      <c r="IDQ17" s="5"/>
      <c r="IDR17" s="3"/>
      <c r="IDS17" s="5"/>
      <c r="IDT17" s="3"/>
      <c r="IDU17" s="5"/>
      <c r="IDV17" s="3"/>
      <c r="IDW17" s="5"/>
      <c r="IDX17" s="3"/>
      <c r="IDY17" s="5"/>
      <c r="IDZ17" s="3"/>
      <c r="IEA17" s="5"/>
      <c r="IEB17" s="3"/>
      <c r="IEC17" s="5"/>
      <c r="IED17" s="3"/>
      <c r="IEE17" s="5"/>
      <c r="IEF17" s="3"/>
      <c r="IEG17" s="5"/>
      <c r="IEH17" s="3"/>
      <c r="IEI17" s="5"/>
      <c r="IEJ17" s="3"/>
      <c r="IEK17" s="5"/>
      <c r="IEL17" s="3"/>
      <c r="IEM17" s="5"/>
      <c r="IEN17" s="3"/>
      <c r="IEO17" s="5"/>
      <c r="IEP17" s="3"/>
      <c r="IEQ17" s="5"/>
      <c r="IER17" s="3"/>
      <c r="IES17" s="5"/>
      <c r="IET17" s="3"/>
      <c r="IEU17" s="5"/>
      <c r="IEV17" s="3"/>
      <c r="IEW17" s="5"/>
      <c r="IEX17" s="3"/>
      <c r="IEY17" s="5"/>
      <c r="IEZ17" s="3"/>
      <c r="IFA17" s="5"/>
      <c r="IFB17" s="3"/>
      <c r="IFC17" s="5"/>
      <c r="IFD17" s="3"/>
      <c r="IFE17" s="5"/>
      <c r="IFF17" s="3"/>
      <c r="IFG17" s="5"/>
      <c r="IFH17" s="3"/>
      <c r="IFI17" s="5"/>
      <c r="IFJ17" s="3"/>
      <c r="IFK17" s="5"/>
      <c r="IFL17" s="3"/>
      <c r="IFM17" s="5"/>
      <c r="IFN17" s="3"/>
      <c r="IFO17" s="5"/>
      <c r="IFP17" s="3"/>
      <c r="IFQ17" s="5"/>
      <c r="IFR17" s="3"/>
      <c r="IFS17" s="5"/>
      <c r="IFT17" s="3"/>
      <c r="IFU17" s="5"/>
      <c r="IFV17" s="3"/>
      <c r="IFW17" s="5"/>
      <c r="IFX17" s="3"/>
      <c r="IFY17" s="5"/>
      <c r="IFZ17" s="3"/>
      <c r="IGA17" s="5"/>
      <c r="IGB17" s="3"/>
      <c r="IGC17" s="5"/>
      <c r="IGD17" s="3"/>
      <c r="IGE17" s="5"/>
      <c r="IGF17" s="3"/>
      <c r="IGG17" s="5"/>
      <c r="IGH17" s="3"/>
      <c r="IGI17" s="5"/>
      <c r="IGJ17" s="3"/>
      <c r="IGK17" s="5"/>
      <c r="IGL17" s="3"/>
      <c r="IGM17" s="5"/>
      <c r="IGN17" s="3"/>
      <c r="IGO17" s="5"/>
      <c r="IGP17" s="3"/>
      <c r="IGQ17" s="5"/>
      <c r="IGR17" s="3"/>
      <c r="IGS17" s="5"/>
      <c r="IGT17" s="3"/>
      <c r="IGU17" s="5"/>
      <c r="IGV17" s="3"/>
      <c r="IGW17" s="5"/>
      <c r="IGX17" s="3"/>
      <c r="IGY17" s="5"/>
      <c r="IGZ17" s="3"/>
      <c r="IHA17" s="5"/>
      <c r="IHB17" s="3"/>
      <c r="IHC17" s="5"/>
      <c r="IHD17" s="3"/>
      <c r="IHE17" s="5"/>
      <c r="IHF17" s="3"/>
      <c r="IHG17" s="5"/>
      <c r="IHH17" s="3"/>
      <c r="IHI17" s="5"/>
      <c r="IHJ17" s="3"/>
      <c r="IHK17" s="5"/>
      <c r="IHL17" s="3"/>
      <c r="IHM17" s="5"/>
      <c r="IHN17" s="3"/>
      <c r="IHO17" s="5"/>
      <c r="IHP17" s="3"/>
      <c r="IHQ17" s="5"/>
      <c r="IHR17" s="3"/>
      <c r="IHS17" s="5"/>
      <c r="IHT17" s="3"/>
      <c r="IHU17" s="5"/>
      <c r="IHV17" s="3"/>
      <c r="IHW17" s="5"/>
      <c r="IHX17" s="3"/>
      <c r="IHY17" s="5"/>
      <c r="IHZ17" s="3"/>
      <c r="IIA17" s="5"/>
      <c r="IIB17" s="3"/>
      <c r="IIC17" s="5"/>
      <c r="IID17" s="3"/>
      <c r="IIE17" s="5"/>
      <c r="IIF17" s="3"/>
      <c r="IIG17" s="5"/>
      <c r="IIH17" s="3"/>
      <c r="III17" s="5"/>
      <c r="IIJ17" s="3"/>
      <c r="IIK17" s="5"/>
      <c r="IIL17" s="3"/>
      <c r="IIM17" s="5"/>
      <c r="IIN17" s="3"/>
      <c r="IIO17" s="5"/>
      <c r="IIP17" s="3"/>
      <c r="IIQ17" s="5"/>
      <c r="IIR17" s="3"/>
      <c r="IIS17" s="5"/>
      <c r="IIT17" s="3"/>
      <c r="IIU17" s="5"/>
      <c r="IIV17" s="3"/>
      <c r="IIW17" s="5"/>
      <c r="IIX17" s="3"/>
      <c r="IIY17" s="5"/>
      <c r="IIZ17" s="3"/>
      <c r="IJA17" s="5"/>
      <c r="IJB17" s="3"/>
      <c r="IJC17" s="5"/>
      <c r="IJD17" s="3"/>
      <c r="IJE17" s="5"/>
      <c r="IJF17" s="3"/>
      <c r="IJG17" s="5"/>
      <c r="IJH17" s="3"/>
      <c r="IJI17" s="5"/>
      <c r="IJJ17" s="3"/>
      <c r="IJK17" s="5"/>
      <c r="IJL17" s="3"/>
      <c r="IJM17" s="5"/>
      <c r="IJN17" s="3"/>
      <c r="IJO17" s="5"/>
      <c r="IJP17" s="3"/>
      <c r="IJQ17" s="5"/>
      <c r="IJR17" s="3"/>
      <c r="IJS17" s="5"/>
      <c r="IJT17" s="3"/>
      <c r="IJU17" s="5"/>
      <c r="IJV17" s="3"/>
      <c r="IJW17" s="5"/>
      <c r="IJX17" s="3"/>
      <c r="IJY17" s="5"/>
      <c r="IJZ17" s="3"/>
      <c r="IKA17" s="5"/>
      <c r="IKB17" s="3"/>
      <c r="IKC17" s="5"/>
      <c r="IKD17" s="3"/>
      <c r="IKE17" s="5"/>
      <c r="IKF17" s="3"/>
      <c r="IKG17" s="5"/>
      <c r="IKH17" s="3"/>
      <c r="IKI17" s="5"/>
      <c r="IKJ17" s="3"/>
      <c r="IKK17" s="5"/>
      <c r="IKL17" s="3"/>
      <c r="IKM17" s="5"/>
      <c r="IKN17" s="3"/>
      <c r="IKO17" s="5"/>
      <c r="IKP17" s="3"/>
      <c r="IKQ17" s="5"/>
      <c r="IKR17" s="3"/>
      <c r="IKS17" s="5"/>
      <c r="IKT17" s="3"/>
      <c r="IKU17" s="5"/>
      <c r="IKV17" s="3"/>
      <c r="IKW17" s="5"/>
      <c r="IKX17" s="3"/>
      <c r="IKY17" s="5"/>
      <c r="IKZ17" s="3"/>
      <c r="ILA17" s="5"/>
      <c r="ILB17" s="3"/>
      <c r="ILC17" s="5"/>
      <c r="ILD17" s="3"/>
      <c r="ILE17" s="5"/>
      <c r="ILF17" s="3"/>
      <c r="ILG17" s="5"/>
      <c r="ILH17" s="3"/>
      <c r="ILI17" s="5"/>
      <c r="ILJ17" s="3"/>
      <c r="ILK17" s="5"/>
      <c r="ILL17" s="3"/>
      <c r="ILM17" s="5"/>
      <c r="ILN17" s="3"/>
      <c r="ILO17" s="5"/>
      <c r="ILP17" s="3"/>
      <c r="ILQ17" s="5"/>
      <c r="ILR17" s="3"/>
      <c r="ILS17" s="5"/>
      <c r="ILT17" s="3"/>
      <c r="ILU17" s="5"/>
      <c r="ILV17" s="3"/>
      <c r="ILW17" s="5"/>
      <c r="ILX17" s="3"/>
      <c r="ILY17" s="5"/>
      <c r="ILZ17" s="3"/>
      <c r="IMA17" s="5"/>
      <c r="IMB17" s="3"/>
      <c r="IMC17" s="5"/>
      <c r="IMD17" s="3"/>
      <c r="IME17" s="5"/>
      <c r="IMF17" s="3"/>
      <c r="IMG17" s="5"/>
      <c r="IMH17" s="3"/>
      <c r="IMI17" s="5"/>
      <c r="IMJ17" s="3"/>
      <c r="IMK17" s="5"/>
      <c r="IML17" s="3"/>
      <c r="IMM17" s="5"/>
      <c r="IMN17" s="3"/>
      <c r="IMO17" s="5"/>
      <c r="IMP17" s="3"/>
      <c r="IMQ17" s="5"/>
      <c r="IMR17" s="3"/>
      <c r="IMS17" s="5"/>
      <c r="IMT17" s="3"/>
      <c r="IMU17" s="5"/>
      <c r="IMV17" s="3"/>
      <c r="IMW17" s="5"/>
      <c r="IMX17" s="3"/>
      <c r="IMY17" s="5"/>
      <c r="IMZ17" s="3"/>
      <c r="INA17" s="5"/>
      <c r="INB17" s="3"/>
      <c r="INC17" s="5"/>
      <c r="IND17" s="3"/>
      <c r="INE17" s="5"/>
      <c r="INF17" s="3"/>
      <c r="ING17" s="5"/>
      <c r="INH17" s="3"/>
      <c r="INI17" s="5"/>
      <c r="INJ17" s="3"/>
      <c r="INK17" s="5"/>
      <c r="INL17" s="3"/>
      <c r="INM17" s="5"/>
      <c r="INN17" s="3"/>
      <c r="INO17" s="5"/>
      <c r="INP17" s="3"/>
      <c r="INQ17" s="5"/>
      <c r="INR17" s="3"/>
      <c r="INS17" s="5"/>
      <c r="INT17" s="3"/>
      <c r="INU17" s="5"/>
      <c r="INV17" s="3"/>
      <c r="INW17" s="5"/>
      <c r="INX17" s="3"/>
      <c r="INY17" s="5"/>
      <c r="INZ17" s="3"/>
      <c r="IOA17" s="5"/>
      <c r="IOB17" s="3"/>
      <c r="IOC17" s="5"/>
      <c r="IOD17" s="3"/>
      <c r="IOE17" s="5"/>
      <c r="IOF17" s="3"/>
      <c r="IOG17" s="5"/>
      <c r="IOH17" s="3"/>
      <c r="IOI17" s="5"/>
      <c r="IOJ17" s="3"/>
      <c r="IOK17" s="5"/>
      <c r="IOL17" s="3"/>
      <c r="IOM17" s="5"/>
      <c r="ION17" s="3"/>
      <c r="IOO17" s="5"/>
      <c r="IOP17" s="3"/>
      <c r="IOQ17" s="5"/>
      <c r="IOR17" s="3"/>
      <c r="IOS17" s="5"/>
      <c r="IOT17" s="3"/>
      <c r="IOU17" s="5"/>
      <c r="IOV17" s="3"/>
      <c r="IOW17" s="5"/>
      <c r="IOX17" s="3"/>
      <c r="IOY17" s="5"/>
      <c r="IOZ17" s="3"/>
      <c r="IPA17" s="5"/>
      <c r="IPB17" s="3"/>
      <c r="IPC17" s="5"/>
      <c r="IPD17" s="3"/>
      <c r="IPE17" s="5"/>
      <c r="IPF17" s="3"/>
      <c r="IPG17" s="5"/>
      <c r="IPH17" s="3"/>
      <c r="IPI17" s="5"/>
      <c r="IPJ17" s="3"/>
      <c r="IPK17" s="5"/>
      <c r="IPL17" s="3"/>
      <c r="IPM17" s="5"/>
      <c r="IPN17" s="3"/>
      <c r="IPO17" s="5"/>
      <c r="IPP17" s="3"/>
      <c r="IPQ17" s="5"/>
      <c r="IPR17" s="3"/>
      <c r="IPS17" s="5"/>
      <c r="IPT17" s="3"/>
      <c r="IPU17" s="5"/>
      <c r="IPV17" s="3"/>
      <c r="IPW17" s="5"/>
      <c r="IPX17" s="3"/>
      <c r="IPY17" s="5"/>
      <c r="IPZ17" s="3"/>
      <c r="IQA17" s="5"/>
      <c r="IQB17" s="3"/>
      <c r="IQC17" s="5"/>
      <c r="IQD17" s="3"/>
      <c r="IQE17" s="5"/>
      <c r="IQF17" s="3"/>
      <c r="IQG17" s="5"/>
      <c r="IQH17" s="3"/>
      <c r="IQI17" s="5"/>
      <c r="IQJ17" s="3"/>
      <c r="IQK17" s="5"/>
      <c r="IQL17" s="3"/>
      <c r="IQM17" s="5"/>
      <c r="IQN17" s="3"/>
      <c r="IQO17" s="5"/>
      <c r="IQP17" s="3"/>
      <c r="IQQ17" s="5"/>
      <c r="IQR17" s="3"/>
      <c r="IQS17" s="5"/>
      <c r="IQT17" s="3"/>
      <c r="IQU17" s="5"/>
      <c r="IQV17" s="3"/>
      <c r="IQW17" s="5"/>
      <c r="IQX17" s="3"/>
      <c r="IQY17" s="5"/>
      <c r="IQZ17" s="3"/>
      <c r="IRA17" s="5"/>
      <c r="IRB17" s="3"/>
      <c r="IRC17" s="5"/>
      <c r="IRD17" s="3"/>
      <c r="IRE17" s="5"/>
      <c r="IRF17" s="3"/>
      <c r="IRG17" s="5"/>
      <c r="IRH17" s="3"/>
      <c r="IRI17" s="5"/>
      <c r="IRJ17" s="3"/>
      <c r="IRK17" s="5"/>
      <c r="IRL17" s="3"/>
      <c r="IRM17" s="5"/>
      <c r="IRN17" s="3"/>
      <c r="IRO17" s="5"/>
      <c r="IRP17" s="3"/>
      <c r="IRQ17" s="5"/>
      <c r="IRR17" s="3"/>
      <c r="IRS17" s="5"/>
      <c r="IRT17" s="3"/>
      <c r="IRU17" s="5"/>
      <c r="IRV17" s="3"/>
      <c r="IRW17" s="5"/>
      <c r="IRX17" s="3"/>
      <c r="IRY17" s="5"/>
      <c r="IRZ17" s="3"/>
      <c r="ISA17" s="5"/>
      <c r="ISB17" s="3"/>
      <c r="ISC17" s="5"/>
      <c r="ISD17" s="3"/>
      <c r="ISE17" s="5"/>
      <c r="ISF17" s="3"/>
      <c r="ISG17" s="5"/>
      <c r="ISH17" s="3"/>
      <c r="ISI17" s="5"/>
      <c r="ISJ17" s="3"/>
      <c r="ISK17" s="5"/>
      <c r="ISL17" s="3"/>
      <c r="ISM17" s="5"/>
      <c r="ISN17" s="3"/>
      <c r="ISO17" s="5"/>
      <c r="ISP17" s="3"/>
      <c r="ISQ17" s="5"/>
      <c r="ISR17" s="3"/>
      <c r="ISS17" s="5"/>
      <c r="IST17" s="3"/>
      <c r="ISU17" s="5"/>
      <c r="ISV17" s="3"/>
      <c r="ISW17" s="5"/>
      <c r="ISX17" s="3"/>
      <c r="ISY17" s="5"/>
      <c r="ISZ17" s="3"/>
      <c r="ITA17" s="5"/>
      <c r="ITB17" s="3"/>
      <c r="ITC17" s="5"/>
      <c r="ITD17" s="3"/>
      <c r="ITE17" s="5"/>
      <c r="ITF17" s="3"/>
      <c r="ITG17" s="5"/>
      <c r="ITH17" s="3"/>
      <c r="ITI17" s="5"/>
      <c r="ITJ17" s="3"/>
      <c r="ITK17" s="5"/>
      <c r="ITL17" s="3"/>
      <c r="ITM17" s="5"/>
      <c r="ITN17" s="3"/>
      <c r="ITO17" s="5"/>
      <c r="ITP17" s="3"/>
      <c r="ITQ17" s="5"/>
      <c r="ITR17" s="3"/>
      <c r="ITS17" s="5"/>
      <c r="ITT17" s="3"/>
      <c r="ITU17" s="5"/>
      <c r="ITV17" s="3"/>
      <c r="ITW17" s="5"/>
      <c r="ITX17" s="3"/>
      <c r="ITY17" s="5"/>
      <c r="ITZ17" s="3"/>
      <c r="IUA17" s="5"/>
      <c r="IUB17" s="3"/>
      <c r="IUC17" s="5"/>
      <c r="IUD17" s="3"/>
      <c r="IUE17" s="5"/>
      <c r="IUF17" s="3"/>
      <c r="IUG17" s="5"/>
      <c r="IUH17" s="3"/>
      <c r="IUI17" s="5"/>
      <c r="IUJ17" s="3"/>
      <c r="IUK17" s="5"/>
      <c r="IUL17" s="3"/>
      <c r="IUM17" s="5"/>
      <c r="IUN17" s="3"/>
      <c r="IUO17" s="5"/>
      <c r="IUP17" s="3"/>
      <c r="IUQ17" s="5"/>
      <c r="IUR17" s="3"/>
      <c r="IUS17" s="5"/>
      <c r="IUT17" s="3"/>
      <c r="IUU17" s="5"/>
      <c r="IUV17" s="3"/>
      <c r="IUW17" s="5"/>
      <c r="IUX17" s="3"/>
      <c r="IUY17" s="5"/>
      <c r="IUZ17" s="3"/>
      <c r="IVA17" s="5"/>
      <c r="IVB17" s="3"/>
      <c r="IVC17" s="5"/>
      <c r="IVD17" s="3"/>
      <c r="IVE17" s="5"/>
      <c r="IVF17" s="3"/>
      <c r="IVG17" s="5"/>
      <c r="IVH17" s="3"/>
      <c r="IVI17" s="5"/>
      <c r="IVJ17" s="3"/>
      <c r="IVK17" s="5"/>
      <c r="IVL17" s="3"/>
      <c r="IVM17" s="5"/>
      <c r="IVN17" s="3"/>
      <c r="IVO17" s="5"/>
      <c r="IVP17" s="3"/>
      <c r="IVQ17" s="5"/>
      <c r="IVR17" s="3"/>
      <c r="IVS17" s="5"/>
      <c r="IVT17" s="3"/>
      <c r="IVU17" s="5"/>
      <c r="IVV17" s="3"/>
      <c r="IVW17" s="5"/>
      <c r="IVX17" s="3"/>
      <c r="IVY17" s="5"/>
      <c r="IVZ17" s="3"/>
      <c r="IWA17" s="5"/>
      <c r="IWB17" s="3"/>
      <c r="IWC17" s="5"/>
      <c r="IWD17" s="3"/>
      <c r="IWE17" s="5"/>
      <c r="IWF17" s="3"/>
      <c r="IWG17" s="5"/>
      <c r="IWH17" s="3"/>
      <c r="IWI17" s="5"/>
      <c r="IWJ17" s="3"/>
      <c r="IWK17" s="5"/>
      <c r="IWL17" s="3"/>
      <c r="IWM17" s="5"/>
      <c r="IWN17" s="3"/>
      <c r="IWO17" s="5"/>
      <c r="IWP17" s="3"/>
      <c r="IWQ17" s="5"/>
      <c r="IWR17" s="3"/>
      <c r="IWS17" s="5"/>
      <c r="IWT17" s="3"/>
      <c r="IWU17" s="5"/>
      <c r="IWV17" s="3"/>
      <c r="IWW17" s="5"/>
      <c r="IWX17" s="3"/>
      <c r="IWY17" s="5"/>
      <c r="IWZ17" s="3"/>
      <c r="IXA17" s="5"/>
      <c r="IXB17" s="3"/>
      <c r="IXC17" s="5"/>
      <c r="IXD17" s="3"/>
      <c r="IXE17" s="5"/>
      <c r="IXF17" s="3"/>
      <c r="IXG17" s="5"/>
      <c r="IXH17" s="3"/>
      <c r="IXI17" s="5"/>
      <c r="IXJ17" s="3"/>
      <c r="IXK17" s="5"/>
      <c r="IXL17" s="3"/>
      <c r="IXM17" s="5"/>
      <c r="IXN17" s="3"/>
      <c r="IXO17" s="5"/>
      <c r="IXP17" s="3"/>
      <c r="IXQ17" s="5"/>
      <c r="IXR17" s="3"/>
      <c r="IXS17" s="5"/>
      <c r="IXT17" s="3"/>
      <c r="IXU17" s="5"/>
      <c r="IXV17" s="3"/>
      <c r="IXW17" s="5"/>
      <c r="IXX17" s="3"/>
      <c r="IXY17" s="5"/>
      <c r="IXZ17" s="3"/>
      <c r="IYA17" s="5"/>
      <c r="IYB17" s="3"/>
      <c r="IYC17" s="5"/>
      <c r="IYD17" s="3"/>
      <c r="IYE17" s="5"/>
      <c r="IYF17" s="3"/>
      <c r="IYG17" s="5"/>
      <c r="IYH17" s="3"/>
      <c r="IYI17" s="5"/>
      <c r="IYJ17" s="3"/>
      <c r="IYK17" s="5"/>
      <c r="IYL17" s="3"/>
      <c r="IYM17" s="5"/>
      <c r="IYN17" s="3"/>
      <c r="IYO17" s="5"/>
      <c r="IYP17" s="3"/>
      <c r="IYQ17" s="5"/>
      <c r="IYR17" s="3"/>
      <c r="IYS17" s="5"/>
      <c r="IYT17" s="3"/>
      <c r="IYU17" s="5"/>
      <c r="IYV17" s="3"/>
      <c r="IYW17" s="5"/>
      <c r="IYX17" s="3"/>
      <c r="IYY17" s="5"/>
      <c r="IYZ17" s="3"/>
      <c r="IZA17" s="5"/>
      <c r="IZB17" s="3"/>
      <c r="IZC17" s="5"/>
      <c r="IZD17" s="3"/>
      <c r="IZE17" s="5"/>
      <c r="IZF17" s="3"/>
      <c r="IZG17" s="5"/>
      <c r="IZH17" s="3"/>
      <c r="IZI17" s="5"/>
      <c r="IZJ17" s="3"/>
      <c r="IZK17" s="5"/>
      <c r="IZL17" s="3"/>
      <c r="IZM17" s="5"/>
      <c r="IZN17" s="3"/>
      <c r="IZO17" s="5"/>
      <c r="IZP17" s="3"/>
      <c r="IZQ17" s="5"/>
      <c r="IZR17" s="3"/>
      <c r="IZS17" s="5"/>
      <c r="IZT17" s="3"/>
      <c r="IZU17" s="5"/>
      <c r="IZV17" s="3"/>
      <c r="IZW17" s="5"/>
      <c r="IZX17" s="3"/>
      <c r="IZY17" s="5"/>
      <c r="IZZ17" s="3"/>
      <c r="JAA17" s="5"/>
      <c r="JAB17" s="3"/>
      <c r="JAC17" s="5"/>
      <c r="JAD17" s="3"/>
      <c r="JAE17" s="5"/>
      <c r="JAF17" s="3"/>
      <c r="JAG17" s="5"/>
      <c r="JAH17" s="3"/>
      <c r="JAI17" s="5"/>
      <c r="JAJ17" s="3"/>
      <c r="JAK17" s="5"/>
      <c r="JAL17" s="3"/>
      <c r="JAM17" s="5"/>
      <c r="JAN17" s="3"/>
      <c r="JAO17" s="5"/>
      <c r="JAP17" s="3"/>
      <c r="JAQ17" s="5"/>
      <c r="JAR17" s="3"/>
      <c r="JAS17" s="5"/>
      <c r="JAT17" s="3"/>
      <c r="JAU17" s="5"/>
      <c r="JAV17" s="3"/>
      <c r="JAW17" s="5"/>
      <c r="JAX17" s="3"/>
      <c r="JAY17" s="5"/>
      <c r="JAZ17" s="3"/>
      <c r="JBA17" s="5"/>
      <c r="JBB17" s="3"/>
      <c r="JBC17" s="5"/>
      <c r="JBD17" s="3"/>
      <c r="JBE17" s="5"/>
      <c r="JBF17" s="3"/>
      <c r="JBG17" s="5"/>
      <c r="JBH17" s="3"/>
      <c r="JBI17" s="5"/>
      <c r="JBJ17" s="3"/>
      <c r="JBK17" s="5"/>
      <c r="JBL17" s="3"/>
      <c r="JBM17" s="5"/>
      <c r="JBN17" s="3"/>
      <c r="JBO17" s="5"/>
      <c r="JBP17" s="3"/>
      <c r="JBQ17" s="5"/>
      <c r="JBR17" s="3"/>
      <c r="JBS17" s="5"/>
      <c r="JBT17" s="3"/>
      <c r="JBU17" s="5"/>
      <c r="JBV17" s="3"/>
      <c r="JBW17" s="5"/>
      <c r="JBX17" s="3"/>
      <c r="JBY17" s="5"/>
      <c r="JBZ17" s="3"/>
      <c r="JCA17" s="5"/>
      <c r="JCB17" s="3"/>
      <c r="JCC17" s="5"/>
      <c r="JCD17" s="3"/>
      <c r="JCE17" s="5"/>
      <c r="JCF17" s="3"/>
      <c r="JCG17" s="5"/>
      <c r="JCH17" s="3"/>
      <c r="JCI17" s="5"/>
      <c r="JCJ17" s="3"/>
      <c r="JCK17" s="5"/>
      <c r="JCL17" s="3"/>
      <c r="JCM17" s="5"/>
      <c r="JCN17" s="3"/>
      <c r="JCO17" s="5"/>
      <c r="JCP17" s="3"/>
      <c r="JCQ17" s="5"/>
      <c r="JCR17" s="3"/>
      <c r="JCS17" s="5"/>
      <c r="JCT17" s="3"/>
      <c r="JCU17" s="5"/>
      <c r="JCV17" s="3"/>
      <c r="JCW17" s="5"/>
      <c r="JCX17" s="3"/>
      <c r="JCY17" s="5"/>
      <c r="JCZ17" s="3"/>
      <c r="JDA17" s="5"/>
      <c r="JDB17" s="3"/>
      <c r="JDC17" s="5"/>
      <c r="JDD17" s="3"/>
      <c r="JDE17" s="5"/>
      <c r="JDF17" s="3"/>
      <c r="JDG17" s="5"/>
      <c r="JDH17" s="3"/>
      <c r="JDI17" s="5"/>
      <c r="JDJ17" s="3"/>
      <c r="JDK17" s="5"/>
      <c r="JDL17" s="3"/>
      <c r="JDM17" s="5"/>
      <c r="JDN17" s="3"/>
      <c r="JDO17" s="5"/>
      <c r="JDP17" s="3"/>
      <c r="JDQ17" s="5"/>
      <c r="JDR17" s="3"/>
      <c r="JDS17" s="5"/>
      <c r="JDT17" s="3"/>
      <c r="JDU17" s="5"/>
      <c r="JDV17" s="3"/>
      <c r="JDW17" s="5"/>
      <c r="JDX17" s="3"/>
      <c r="JDY17" s="5"/>
      <c r="JDZ17" s="3"/>
      <c r="JEA17" s="5"/>
      <c r="JEB17" s="3"/>
      <c r="JEC17" s="5"/>
      <c r="JED17" s="3"/>
      <c r="JEE17" s="5"/>
      <c r="JEF17" s="3"/>
      <c r="JEG17" s="5"/>
      <c r="JEH17" s="3"/>
      <c r="JEI17" s="5"/>
      <c r="JEJ17" s="3"/>
      <c r="JEK17" s="5"/>
      <c r="JEL17" s="3"/>
      <c r="JEM17" s="5"/>
      <c r="JEN17" s="3"/>
      <c r="JEO17" s="5"/>
      <c r="JEP17" s="3"/>
      <c r="JEQ17" s="5"/>
      <c r="JER17" s="3"/>
      <c r="JES17" s="5"/>
      <c r="JET17" s="3"/>
      <c r="JEU17" s="5"/>
      <c r="JEV17" s="3"/>
      <c r="JEW17" s="5"/>
      <c r="JEX17" s="3"/>
      <c r="JEY17" s="5"/>
      <c r="JEZ17" s="3"/>
      <c r="JFA17" s="5"/>
      <c r="JFB17" s="3"/>
      <c r="JFC17" s="5"/>
      <c r="JFD17" s="3"/>
      <c r="JFE17" s="5"/>
      <c r="JFF17" s="3"/>
      <c r="JFG17" s="5"/>
      <c r="JFH17" s="3"/>
      <c r="JFI17" s="5"/>
      <c r="JFJ17" s="3"/>
      <c r="JFK17" s="5"/>
      <c r="JFL17" s="3"/>
      <c r="JFM17" s="5"/>
      <c r="JFN17" s="3"/>
      <c r="JFO17" s="5"/>
      <c r="JFP17" s="3"/>
      <c r="JFQ17" s="5"/>
      <c r="JFR17" s="3"/>
      <c r="JFS17" s="5"/>
      <c r="JFT17" s="3"/>
      <c r="JFU17" s="5"/>
      <c r="JFV17" s="3"/>
      <c r="JFW17" s="5"/>
      <c r="JFX17" s="3"/>
      <c r="JFY17" s="5"/>
      <c r="JFZ17" s="3"/>
      <c r="JGA17" s="5"/>
      <c r="JGB17" s="3"/>
      <c r="JGC17" s="5"/>
      <c r="JGD17" s="3"/>
      <c r="JGE17" s="5"/>
      <c r="JGF17" s="3"/>
      <c r="JGG17" s="5"/>
      <c r="JGH17" s="3"/>
      <c r="JGI17" s="5"/>
      <c r="JGJ17" s="3"/>
      <c r="JGK17" s="5"/>
      <c r="JGL17" s="3"/>
      <c r="JGM17" s="5"/>
      <c r="JGN17" s="3"/>
      <c r="JGO17" s="5"/>
      <c r="JGP17" s="3"/>
      <c r="JGQ17" s="5"/>
      <c r="JGR17" s="3"/>
      <c r="JGS17" s="5"/>
      <c r="JGT17" s="3"/>
      <c r="JGU17" s="5"/>
      <c r="JGV17" s="3"/>
      <c r="JGW17" s="5"/>
      <c r="JGX17" s="3"/>
      <c r="JGY17" s="5"/>
      <c r="JGZ17" s="3"/>
      <c r="JHA17" s="5"/>
      <c r="JHB17" s="3"/>
      <c r="JHC17" s="5"/>
      <c r="JHD17" s="3"/>
      <c r="JHE17" s="5"/>
      <c r="JHF17" s="3"/>
      <c r="JHG17" s="5"/>
      <c r="JHH17" s="3"/>
      <c r="JHI17" s="5"/>
      <c r="JHJ17" s="3"/>
      <c r="JHK17" s="5"/>
      <c r="JHL17" s="3"/>
      <c r="JHM17" s="5"/>
      <c r="JHN17" s="3"/>
      <c r="JHO17" s="5"/>
      <c r="JHP17" s="3"/>
      <c r="JHQ17" s="5"/>
      <c r="JHR17" s="3"/>
      <c r="JHS17" s="5"/>
      <c r="JHT17" s="3"/>
      <c r="JHU17" s="5"/>
      <c r="JHV17" s="3"/>
      <c r="JHW17" s="5"/>
      <c r="JHX17" s="3"/>
      <c r="JHY17" s="5"/>
      <c r="JHZ17" s="3"/>
      <c r="JIA17" s="5"/>
      <c r="JIB17" s="3"/>
      <c r="JIC17" s="5"/>
      <c r="JID17" s="3"/>
      <c r="JIE17" s="5"/>
      <c r="JIF17" s="3"/>
      <c r="JIG17" s="5"/>
      <c r="JIH17" s="3"/>
      <c r="JII17" s="5"/>
      <c r="JIJ17" s="3"/>
      <c r="JIK17" s="5"/>
      <c r="JIL17" s="3"/>
      <c r="JIM17" s="5"/>
      <c r="JIN17" s="3"/>
      <c r="JIO17" s="5"/>
      <c r="JIP17" s="3"/>
      <c r="JIQ17" s="5"/>
      <c r="JIR17" s="3"/>
      <c r="JIS17" s="5"/>
      <c r="JIT17" s="3"/>
      <c r="JIU17" s="5"/>
      <c r="JIV17" s="3"/>
      <c r="JIW17" s="5"/>
      <c r="JIX17" s="3"/>
      <c r="JIY17" s="5"/>
      <c r="JIZ17" s="3"/>
      <c r="JJA17" s="5"/>
      <c r="JJB17" s="3"/>
      <c r="JJC17" s="5"/>
      <c r="JJD17" s="3"/>
      <c r="JJE17" s="5"/>
      <c r="JJF17" s="3"/>
      <c r="JJG17" s="5"/>
      <c r="JJH17" s="3"/>
      <c r="JJI17" s="5"/>
      <c r="JJJ17" s="3"/>
      <c r="JJK17" s="5"/>
      <c r="JJL17" s="3"/>
      <c r="JJM17" s="5"/>
      <c r="JJN17" s="3"/>
      <c r="JJO17" s="5"/>
      <c r="JJP17" s="3"/>
      <c r="JJQ17" s="5"/>
      <c r="JJR17" s="3"/>
      <c r="JJS17" s="5"/>
      <c r="JJT17" s="3"/>
      <c r="JJU17" s="5"/>
      <c r="JJV17" s="3"/>
      <c r="JJW17" s="5"/>
      <c r="JJX17" s="3"/>
      <c r="JJY17" s="5"/>
      <c r="JJZ17" s="3"/>
      <c r="JKA17" s="5"/>
      <c r="JKB17" s="3"/>
      <c r="JKC17" s="5"/>
      <c r="JKD17" s="3"/>
      <c r="JKE17" s="5"/>
      <c r="JKF17" s="3"/>
      <c r="JKG17" s="5"/>
      <c r="JKH17" s="3"/>
      <c r="JKI17" s="5"/>
      <c r="JKJ17" s="3"/>
      <c r="JKK17" s="5"/>
      <c r="JKL17" s="3"/>
      <c r="JKM17" s="5"/>
      <c r="JKN17" s="3"/>
      <c r="JKO17" s="5"/>
      <c r="JKP17" s="3"/>
      <c r="JKQ17" s="5"/>
      <c r="JKR17" s="3"/>
      <c r="JKS17" s="5"/>
      <c r="JKT17" s="3"/>
      <c r="JKU17" s="5"/>
      <c r="JKV17" s="3"/>
      <c r="JKW17" s="5"/>
      <c r="JKX17" s="3"/>
      <c r="JKY17" s="5"/>
      <c r="JKZ17" s="3"/>
      <c r="JLA17" s="5"/>
      <c r="JLB17" s="3"/>
      <c r="JLC17" s="5"/>
      <c r="JLD17" s="3"/>
      <c r="JLE17" s="5"/>
      <c r="JLF17" s="3"/>
      <c r="JLG17" s="5"/>
      <c r="JLH17" s="3"/>
      <c r="JLI17" s="5"/>
      <c r="JLJ17" s="3"/>
      <c r="JLK17" s="5"/>
      <c r="JLL17" s="3"/>
      <c r="JLM17" s="5"/>
      <c r="JLN17" s="3"/>
      <c r="JLO17" s="5"/>
      <c r="JLP17" s="3"/>
      <c r="JLQ17" s="5"/>
      <c r="JLR17" s="3"/>
      <c r="JLS17" s="5"/>
      <c r="JLT17" s="3"/>
      <c r="JLU17" s="5"/>
      <c r="JLV17" s="3"/>
      <c r="JLW17" s="5"/>
      <c r="JLX17" s="3"/>
      <c r="JLY17" s="5"/>
      <c r="JLZ17" s="3"/>
      <c r="JMA17" s="5"/>
      <c r="JMB17" s="3"/>
      <c r="JMC17" s="5"/>
      <c r="JMD17" s="3"/>
      <c r="JME17" s="5"/>
      <c r="JMF17" s="3"/>
      <c r="JMG17" s="5"/>
      <c r="JMH17" s="3"/>
      <c r="JMI17" s="5"/>
      <c r="JMJ17" s="3"/>
      <c r="JMK17" s="5"/>
      <c r="JML17" s="3"/>
      <c r="JMM17" s="5"/>
      <c r="JMN17" s="3"/>
      <c r="JMO17" s="5"/>
      <c r="JMP17" s="3"/>
      <c r="JMQ17" s="5"/>
      <c r="JMR17" s="3"/>
      <c r="JMS17" s="5"/>
      <c r="JMT17" s="3"/>
      <c r="JMU17" s="5"/>
      <c r="JMV17" s="3"/>
      <c r="JMW17" s="5"/>
      <c r="JMX17" s="3"/>
      <c r="JMY17" s="5"/>
      <c r="JMZ17" s="3"/>
      <c r="JNA17" s="5"/>
      <c r="JNB17" s="3"/>
      <c r="JNC17" s="5"/>
      <c r="JND17" s="3"/>
      <c r="JNE17" s="5"/>
      <c r="JNF17" s="3"/>
      <c r="JNG17" s="5"/>
      <c r="JNH17" s="3"/>
      <c r="JNI17" s="5"/>
      <c r="JNJ17" s="3"/>
      <c r="JNK17" s="5"/>
      <c r="JNL17" s="3"/>
      <c r="JNM17" s="5"/>
      <c r="JNN17" s="3"/>
      <c r="JNO17" s="5"/>
      <c r="JNP17" s="3"/>
      <c r="JNQ17" s="5"/>
      <c r="JNR17" s="3"/>
      <c r="JNS17" s="5"/>
      <c r="JNT17" s="3"/>
      <c r="JNU17" s="5"/>
      <c r="JNV17" s="3"/>
      <c r="JNW17" s="5"/>
      <c r="JNX17" s="3"/>
      <c r="JNY17" s="5"/>
      <c r="JNZ17" s="3"/>
      <c r="JOA17" s="5"/>
      <c r="JOB17" s="3"/>
      <c r="JOC17" s="5"/>
      <c r="JOD17" s="3"/>
      <c r="JOE17" s="5"/>
      <c r="JOF17" s="3"/>
      <c r="JOG17" s="5"/>
      <c r="JOH17" s="3"/>
      <c r="JOI17" s="5"/>
      <c r="JOJ17" s="3"/>
      <c r="JOK17" s="5"/>
      <c r="JOL17" s="3"/>
      <c r="JOM17" s="5"/>
      <c r="JON17" s="3"/>
      <c r="JOO17" s="5"/>
      <c r="JOP17" s="3"/>
      <c r="JOQ17" s="5"/>
      <c r="JOR17" s="3"/>
      <c r="JOS17" s="5"/>
      <c r="JOT17" s="3"/>
      <c r="JOU17" s="5"/>
      <c r="JOV17" s="3"/>
      <c r="JOW17" s="5"/>
      <c r="JOX17" s="3"/>
      <c r="JOY17" s="5"/>
      <c r="JOZ17" s="3"/>
      <c r="JPA17" s="5"/>
      <c r="JPB17" s="3"/>
      <c r="JPC17" s="5"/>
      <c r="JPD17" s="3"/>
      <c r="JPE17" s="5"/>
      <c r="JPF17" s="3"/>
      <c r="JPG17" s="5"/>
      <c r="JPH17" s="3"/>
      <c r="JPI17" s="5"/>
      <c r="JPJ17" s="3"/>
      <c r="JPK17" s="5"/>
      <c r="JPL17" s="3"/>
      <c r="JPM17" s="5"/>
      <c r="JPN17" s="3"/>
      <c r="JPO17" s="5"/>
      <c r="JPP17" s="3"/>
      <c r="JPQ17" s="5"/>
      <c r="JPR17" s="3"/>
      <c r="JPS17" s="5"/>
      <c r="JPT17" s="3"/>
      <c r="JPU17" s="5"/>
      <c r="JPV17" s="3"/>
      <c r="JPW17" s="5"/>
      <c r="JPX17" s="3"/>
      <c r="JPY17" s="5"/>
      <c r="JPZ17" s="3"/>
      <c r="JQA17" s="5"/>
      <c r="JQB17" s="3"/>
      <c r="JQC17" s="5"/>
      <c r="JQD17" s="3"/>
      <c r="JQE17" s="5"/>
      <c r="JQF17" s="3"/>
      <c r="JQG17" s="5"/>
      <c r="JQH17" s="3"/>
      <c r="JQI17" s="5"/>
      <c r="JQJ17" s="3"/>
      <c r="JQK17" s="5"/>
      <c r="JQL17" s="3"/>
      <c r="JQM17" s="5"/>
      <c r="JQN17" s="3"/>
      <c r="JQO17" s="5"/>
      <c r="JQP17" s="3"/>
      <c r="JQQ17" s="5"/>
      <c r="JQR17" s="3"/>
      <c r="JQS17" s="5"/>
      <c r="JQT17" s="3"/>
      <c r="JQU17" s="5"/>
      <c r="JQV17" s="3"/>
      <c r="JQW17" s="5"/>
      <c r="JQX17" s="3"/>
      <c r="JQY17" s="5"/>
      <c r="JQZ17" s="3"/>
      <c r="JRA17" s="5"/>
      <c r="JRB17" s="3"/>
      <c r="JRC17" s="5"/>
      <c r="JRD17" s="3"/>
      <c r="JRE17" s="5"/>
      <c r="JRF17" s="3"/>
      <c r="JRG17" s="5"/>
      <c r="JRH17" s="3"/>
      <c r="JRI17" s="5"/>
      <c r="JRJ17" s="3"/>
      <c r="JRK17" s="5"/>
      <c r="JRL17" s="3"/>
      <c r="JRM17" s="5"/>
      <c r="JRN17" s="3"/>
      <c r="JRO17" s="5"/>
      <c r="JRP17" s="3"/>
      <c r="JRQ17" s="5"/>
      <c r="JRR17" s="3"/>
      <c r="JRS17" s="5"/>
      <c r="JRT17" s="3"/>
      <c r="JRU17" s="5"/>
      <c r="JRV17" s="3"/>
      <c r="JRW17" s="5"/>
      <c r="JRX17" s="3"/>
      <c r="JRY17" s="5"/>
      <c r="JRZ17" s="3"/>
      <c r="JSA17" s="5"/>
      <c r="JSB17" s="3"/>
      <c r="JSC17" s="5"/>
      <c r="JSD17" s="3"/>
      <c r="JSE17" s="5"/>
      <c r="JSF17" s="3"/>
      <c r="JSG17" s="5"/>
      <c r="JSH17" s="3"/>
      <c r="JSI17" s="5"/>
      <c r="JSJ17" s="3"/>
      <c r="JSK17" s="5"/>
      <c r="JSL17" s="3"/>
      <c r="JSM17" s="5"/>
      <c r="JSN17" s="3"/>
      <c r="JSO17" s="5"/>
      <c r="JSP17" s="3"/>
      <c r="JSQ17" s="5"/>
      <c r="JSR17" s="3"/>
      <c r="JSS17" s="5"/>
      <c r="JST17" s="3"/>
      <c r="JSU17" s="5"/>
      <c r="JSV17" s="3"/>
      <c r="JSW17" s="5"/>
      <c r="JSX17" s="3"/>
      <c r="JSY17" s="5"/>
      <c r="JSZ17" s="3"/>
      <c r="JTA17" s="5"/>
      <c r="JTB17" s="3"/>
      <c r="JTC17" s="5"/>
      <c r="JTD17" s="3"/>
      <c r="JTE17" s="5"/>
      <c r="JTF17" s="3"/>
      <c r="JTG17" s="5"/>
      <c r="JTH17" s="3"/>
      <c r="JTI17" s="5"/>
      <c r="JTJ17" s="3"/>
      <c r="JTK17" s="5"/>
      <c r="JTL17" s="3"/>
      <c r="JTM17" s="5"/>
      <c r="JTN17" s="3"/>
      <c r="JTO17" s="5"/>
      <c r="JTP17" s="3"/>
      <c r="JTQ17" s="5"/>
      <c r="JTR17" s="3"/>
      <c r="JTS17" s="5"/>
      <c r="JTT17" s="3"/>
      <c r="JTU17" s="5"/>
      <c r="JTV17" s="3"/>
      <c r="JTW17" s="5"/>
      <c r="JTX17" s="3"/>
      <c r="JTY17" s="5"/>
      <c r="JTZ17" s="3"/>
      <c r="JUA17" s="5"/>
      <c r="JUB17" s="3"/>
      <c r="JUC17" s="5"/>
      <c r="JUD17" s="3"/>
      <c r="JUE17" s="5"/>
      <c r="JUF17" s="3"/>
      <c r="JUG17" s="5"/>
      <c r="JUH17" s="3"/>
      <c r="JUI17" s="5"/>
      <c r="JUJ17" s="3"/>
      <c r="JUK17" s="5"/>
      <c r="JUL17" s="3"/>
      <c r="JUM17" s="5"/>
      <c r="JUN17" s="3"/>
      <c r="JUO17" s="5"/>
      <c r="JUP17" s="3"/>
      <c r="JUQ17" s="5"/>
      <c r="JUR17" s="3"/>
      <c r="JUS17" s="5"/>
      <c r="JUT17" s="3"/>
      <c r="JUU17" s="5"/>
      <c r="JUV17" s="3"/>
      <c r="JUW17" s="5"/>
      <c r="JUX17" s="3"/>
      <c r="JUY17" s="5"/>
      <c r="JUZ17" s="3"/>
      <c r="JVA17" s="5"/>
      <c r="JVB17" s="3"/>
      <c r="JVC17" s="5"/>
      <c r="JVD17" s="3"/>
      <c r="JVE17" s="5"/>
      <c r="JVF17" s="3"/>
      <c r="JVG17" s="5"/>
      <c r="JVH17" s="3"/>
      <c r="JVI17" s="5"/>
      <c r="JVJ17" s="3"/>
      <c r="JVK17" s="5"/>
      <c r="JVL17" s="3"/>
      <c r="JVM17" s="5"/>
      <c r="JVN17" s="3"/>
      <c r="JVO17" s="5"/>
      <c r="JVP17" s="3"/>
      <c r="JVQ17" s="5"/>
      <c r="JVR17" s="3"/>
      <c r="JVS17" s="5"/>
      <c r="JVT17" s="3"/>
      <c r="JVU17" s="5"/>
      <c r="JVV17" s="3"/>
      <c r="JVW17" s="5"/>
      <c r="JVX17" s="3"/>
      <c r="JVY17" s="5"/>
      <c r="JVZ17" s="3"/>
      <c r="JWA17" s="5"/>
      <c r="JWB17" s="3"/>
      <c r="JWC17" s="5"/>
      <c r="JWD17" s="3"/>
      <c r="JWE17" s="5"/>
      <c r="JWF17" s="3"/>
      <c r="JWG17" s="5"/>
      <c r="JWH17" s="3"/>
      <c r="JWI17" s="5"/>
      <c r="JWJ17" s="3"/>
      <c r="JWK17" s="5"/>
      <c r="JWL17" s="3"/>
      <c r="JWM17" s="5"/>
      <c r="JWN17" s="3"/>
      <c r="JWO17" s="5"/>
      <c r="JWP17" s="3"/>
      <c r="JWQ17" s="5"/>
      <c r="JWR17" s="3"/>
      <c r="JWS17" s="5"/>
      <c r="JWT17" s="3"/>
      <c r="JWU17" s="5"/>
      <c r="JWV17" s="3"/>
      <c r="JWW17" s="5"/>
      <c r="JWX17" s="3"/>
      <c r="JWY17" s="5"/>
      <c r="JWZ17" s="3"/>
      <c r="JXA17" s="5"/>
      <c r="JXB17" s="3"/>
      <c r="JXC17" s="5"/>
      <c r="JXD17" s="3"/>
      <c r="JXE17" s="5"/>
      <c r="JXF17" s="3"/>
      <c r="JXG17" s="5"/>
      <c r="JXH17" s="3"/>
      <c r="JXI17" s="5"/>
      <c r="JXJ17" s="3"/>
      <c r="JXK17" s="5"/>
      <c r="JXL17" s="3"/>
      <c r="JXM17" s="5"/>
      <c r="JXN17" s="3"/>
      <c r="JXO17" s="5"/>
      <c r="JXP17" s="3"/>
      <c r="JXQ17" s="5"/>
      <c r="JXR17" s="3"/>
      <c r="JXS17" s="5"/>
      <c r="JXT17" s="3"/>
      <c r="JXU17" s="5"/>
      <c r="JXV17" s="3"/>
      <c r="JXW17" s="5"/>
      <c r="JXX17" s="3"/>
      <c r="JXY17" s="5"/>
      <c r="JXZ17" s="3"/>
      <c r="JYA17" s="5"/>
      <c r="JYB17" s="3"/>
      <c r="JYC17" s="5"/>
      <c r="JYD17" s="3"/>
      <c r="JYE17" s="5"/>
      <c r="JYF17" s="3"/>
      <c r="JYG17" s="5"/>
      <c r="JYH17" s="3"/>
      <c r="JYI17" s="5"/>
      <c r="JYJ17" s="3"/>
      <c r="JYK17" s="5"/>
      <c r="JYL17" s="3"/>
      <c r="JYM17" s="5"/>
      <c r="JYN17" s="3"/>
      <c r="JYO17" s="5"/>
      <c r="JYP17" s="3"/>
      <c r="JYQ17" s="5"/>
      <c r="JYR17" s="3"/>
      <c r="JYS17" s="5"/>
      <c r="JYT17" s="3"/>
      <c r="JYU17" s="5"/>
      <c r="JYV17" s="3"/>
      <c r="JYW17" s="5"/>
      <c r="JYX17" s="3"/>
      <c r="JYY17" s="5"/>
      <c r="JYZ17" s="3"/>
      <c r="JZA17" s="5"/>
      <c r="JZB17" s="3"/>
      <c r="JZC17" s="5"/>
      <c r="JZD17" s="3"/>
      <c r="JZE17" s="5"/>
      <c r="JZF17" s="3"/>
      <c r="JZG17" s="5"/>
      <c r="JZH17" s="3"/>
      <c r="JZI17" s="5"/>
      <c r="JZJ17" s="3"/>
      <c r="JZK17" s="5"/>
      <c r="JZL17" s="3"/>
      <c r="JZM17" s="5"/>
      <c r="JZN17" s="3"/>
      <c r="JZO17" s="5"/>
      <c r="JZP17" s="3"/>
      <c r="JZQ17" s="5"/>
      <c r="JZR17" s="3"/>
      <c r="JZS17" s="5"/>
      <c r="JZT17" s="3"/>
      <c r="JZU17" s="5"/>
      <c r="JZV17" s="3"/>
      <c r="JZW17" s="5"/>
      <c r="JZX17" s="3"/>
      <c r="JZY17" s="5"/>
      <c r="JZZ17" s="3"/>
      <c r="KAA17" s="5"/>
      <c r="KAB17" s="3"/>
      <c r="KAC17" s="5"/>
      <c r="KAD17" s="3"/>
      <c r="KAE17" s="5"/>
      <c r="KAF17" s="3"/>
      <c r="KAG17" s="5"/>
      <c r="KAH17" s="3"/>
      <c r="KAI17" s="5"/>
      <c r="KAJ17" s="3"/>
      <c r="KAK17" s="5"/>
      <c r="KAL17" s="3"/>
      <c r="KAM17" s="5"/>
      <c r="KAN17" s="3"/>
      <c r="KAO17" s="5"/>
      <c r="KAP17" s="3"/>
      <c r="KAQ17" s="5"/>
      <c r="KAR17" s="3"/>
      <c r="KAS17" s="5"/>
      <c r="KAT17" s="3"/>
      <c r="KAU17" s="5"/>
      <c r="KAV17" s="3"/>
      <c r="KAW17" s="5"/>
      <c r="KAX17" s="3"/>
      <c r="KAY17" s="5"/>
      <c r="KAZ17" s="3"/>
      <c r="KBA17" s="5"/>
      <c r="KBB17" s="3"/>
      <c r="KBC17" s="5"/>
      <c r="KBD17" s="3"/>
      <c r="KBE17" s="5"/>
      <c r="KBF17" s="3"/>
      <c r="KBG17" s="5"/>
      <c r="KBH17" s="3"/>
      <c r="KBI17" s="5"/>
      <c r="KBJ17" s="3"/>
      <c r="KBK17" s="5"/>
      <c r="KBL17" s="3"/>
      <c r="KBM17" s="5"/>
      <c r="KBN17" s="3"/>
      <c r="KBO17" s="5"/>
      <c r="KBP17" s="3"/>
      <c r="KBQ17" s="5"/>
      <c r="KBR17" s="3"/>
      <c r="KBS17" s="5"/>
      <c r="KBT17" s="3"/>
      <c r="KBU17" s="5"/>
      <c r="KBV17" s="3"/>
      <c r="KBW17" s="5"/>
      <c r="KBX17" s="3"/>
      <c r="KBY17" s="5"/>
      <c r="KBZ17" s="3"/>
      <c r="KCA17" s="5"/>
      <c r="KCB17" s="3"/>
      <c r="KCC17" s="5"/>
      <c r="KCD17" s="3"/>
      <c r="KCE17" s="5"/>
      <c r="KCF17" s="3"/>
      <c r="KCG17" s="5"/>
      <c r="KCH17" s="3"/>
      <c r="KCI17" s="5"/>
      <c r="KCJ17" s="3"/>
      <c r="KCK17" s="5"/>
      <c r="KCL17" s="3"/>
      <c r="KCM17" s="5"/>
      <c r="KCN17" s="3"/>
      <c r="KCO17" s="5"/>
      <c r="KCP17" s="3"/>
      <c r="KCQ17" s="5"/>
      <c r="KCR17" s="3"/>
      <c r="KCS17" s="5"/>
      <c r="KCT17" s="3"/>
      <c r="KCU17" s="5"/>
      <c r="KCV17" s="3"/>
      <c r="KCW17" s="5"/>
      <c r="KCX17" s="3"/>
      <c r="KCY17" s="5"/>
      <c r="KCZ17" s="3"/>
      <c r="KDA17" s="5"/>
      <c r="KDB17" s="3"/>
      <c r="KDC17" s="5"/>
      <c r="KDD17" s="3"/>
      <c r="KDE17" s="5"/>
      <c r="KDF17" s="3"/>
      <c r="KDG17" s="5"/>
      <c r="KDH17" s="3"/>
      <c r="KDI17" s="5"/>
      <c r="KDJ17" s="3"/>
      <c r="KDK17" s="5"/>
      <c r="KDL17" s="3"/>
      <c r="KDM17" s="5"/>
      <c r="KDN17" s="3"/>
      <c r="KDO17" s="5"/>
      <c r="KDP17" s="3"/>
      <c r="KDQ17" s="5"/>
      <c r="KDR17" s="3"/>
      <c r="KDS17" s="5"/>
      <c r="KDT17" s="3"/>
      <c r="KDU17" s="5"/>
      <c r="KDV17" s="3"/>
      <c r="KDW17" s="5"/>
      <c r="KDX17" s="3"/>
      <c r="KDY17" s="5"/>
      <c r="KDZ17" s="3"/>
      <c r="KEA17" s="5"/>
      <c r="KEB17" s="3"/>
      <c r="KEC17" s="5"/>
      <c r="KED17" s="3"/>
      <c r="KEE17" s="5"/>
      <c r="KEF17" s="3"/>
      <c r="KEG17" s="5"/>
      <c r="KEH17" s="3"/>
      <c r="KEI17" s="5"/>
      <c r="KEJ17" s="3"/>
      <c r="KEK17" s="5"/>
      <c r="KEL17" s="3"/>
      <c r="KEM17" s="5"/>
      <c r="KEN17" s="3"/>
      <c r="KEO17" s="5"/>
      <c r="KEP17" s="3"/>
      <c r="KEQ17" s="5"/>
      <c r="KER17" s="3"/>
      <c r="KES17" s="5"/>
      <c r="KET17" s="3"/>
      <c r="KEU17" s="5"/>
      <c r="KEV17" s="3"/>
      <c r="KEW17" s="5"/>
      <c r="KEX17" s="3"/>
      <c r="KEY17" s="5"/>
      <c r="KEZ17" s="3"/>
      <c r="KFA17" s="5"/>
      <c r="KFB17" s="3"/>
      <c r="KFC17" s="5"/>
      <c r="KFD17" s="3"/>
      <c r="KFE17" s="5"/>
      <c r="KFF17" s="3"/>
      <c r="KFG17" s="5"/>
      <c r="KFH17" s="3"/>
      <c r="KFI17" s="5"/>
      <c r="KFJ17" s="3"/>
      <c r="KFK17" s="5"/>
      <c r="KFL17" s="3"/>
      <c r="KFM17" s="5"/>
      <c r="KFN17" s="3"/>
      <c r="KFO17" s="5"/>
      <c r="KFP17" s="3"/>
      <c r="KFQ17" s="5"/>
      <c r="KFR17" s="3"/>
      <c r="KFS17" s="5"/>
      <c r="KFT17" s="3"/>
      <c r="KFU17" s="5"/>
      <c r="KFV17" s="3"/>
      <c r="KFW17" s="5"/>
      <c r="KFX17" s="3"/>
      <c r="KFY17" s="5"/>
      <c r="KFZ17" s="3"/>
      <c r="KGA17" s="5"/>
      <c r="KGB17" s="3"/>
      <c r="KGC17" s="5"/>
      <c r="KGD17" s="3"/>
      <c r="KGE17" s="5"/>
      <c r="KGF17" s="3"/>
      <c r="KGG17" s="5"/>
      <c r="KGH17" s="3"/>
      <c r="KGI17" s="5"/>
      <c r="KGJ17" s="3"/>
      <c r="KGK17" s="5"/>
      <c r="KGL17" s="3"/>
      <c r="KGM17" s="5"/>
      <c r="KGN17" s="3"/>
      <c r="KGO17" s="5"/>
      <c r="KGP17" s="3"/>
      <c r="KGQ17" s="5"/>
      <c r="KGR17" s="3"/>
      <c r="KGS17" s="5"/>
      <c r="KGT17" s="3"/>
      <c r="KGU17" s="5"/>
      <c r="KGV17" s="3"/>
      <c r="KGW17" s="5"/>
      <c r="KGX17" s="3"/>
      <c r="KGY17" s="5"/>
      <c r="KGZ17" s="3"/>
      <c r="KHA17" s="5"/>
      <c r="KHB17" s="3"/>
      <c r="KHC17" s="5"/>
      <c r="KHD17" s="3"/>
      <c r="KHE17" s="5"/>
      <c r="KHF17" s="3"/>
      <c r="KHG17" s="5"/>
      <c r="KHH17" s="3"/>
      <c r="KHI17" s="5"/>
      <c r="KHJ17" s="3"/>
      <c r="KHK17" s="5"/>
      <c r="KHL17" s="3"/>
      <c r="KHM17" s="5"/>
      <c r="KHN17" s="3"/>
      <c r="KHO17" s="5"/>
      <c r="KHP17" s="3"/>
      <c r="KHQ17" s="5"/>
      <c r="KHR17" s="3"/>
      <c r="KHS17" s="5"/>
      <c r="KHT17" s="3"/>
      <c r="KHU17" s="5"/>
      <c r="KHV17" s="3"/>
      <c r="KHW17" s="5"/>
      <c r="KHX17" s="3"/>
      <c r="KHY17" s="5"/>
      <c r="KHZ17" s="3"/>
      <c r="KIA17" s="5"/>
      <c r="KIB17" s="3"/>
      <c r="KIC17" s="5"/>
      <c r="KID17" s="3"/>
      <c r="KIE17" s="5"/>
      <c r="KIF17" s="3"/>
      <c r="KIG17" s="5"/>
      <c r="KIH17" s="3"/>
      <c r="KII17" s="5"/>
      <c r="KIJ17" s="3"/>
      <c r="KIK17" s="5"/>
      <c r="KIL17" s="3"/>
      <c r="KIM17" s="5"/>
      <c r="KIN17" s="3"/>
      <c r="KIO17" s="5"/>
      <c r="KIP17" s="3"/>
      <c r="KIQ17" s="5"/>
      <c r="KIR17" s="3"/>
      <c r="KIS17" s="5"/>
      <c r="KIT17" s="3"/>
      <c r="KIU17" s="5"/>
      <c r="KIV17" s="3"/>
      <c r="KIW17" s="5"/>
      <c r="KIX17" s="3"/>
      <c r="KIY17" s="5"/>
      <c r="KIZ17" s="3"/>
      <c r="KJA17" s="5"/>
      <c r="KJB17" s="3"/>
      <c r="KJC17" s="5"/>
      <c r="KJD17" s="3"/>
      <c r="KJE17" s="5"/>
      <c r="KJF17" s="3"/>
      <c r="KJG17" s="5"/>
      <c r="KJH17" s="3"/>
      <c r="KJI17" s="5"/>
      <c r="KJJ17" s="3"/>
      <c r="KJK17" s="5"/>
      <c r="KJL17" s="3"/>
      <c r="KJM17" s="5"/>
      <c r="KJN17" s="3"/>
      <c r="KJO17" s="5"/>
      <c r="KJP17" s="3"/>
      <c r="KJQ17" s="5"/>
      <c r="KJR17" s="3"/>
      <c r="KJS17" s="5"/>
      <c r="KJT17" s="3"/>
      <c r="KJU17" s="5"/>
      <c r="KJV17" s="3"/>
      <c r="KJW17" s="5"/>
      <c r="KJX17" s="3"/>
      <c r="KJY17" s="5"/>
      <c r="KJZ17" s="3"/>
      <c r="KKA17" s="5"/>
      <c r="KKB17" s="3"/>
      <c r="KKC17" s="5"/>
      <c r="KKD17" s="3"/>
      <c r="KKE17" s="5"/>
      <c r="KKF17" s="3"/>
      <c r="KKG17" s="5"/>
      <c r="KKH17" s="3"/>
      <c r="KKI17" s="5"/>
      <c r="KKJ17" s="3"/>
      <c r="KKK17" s="5"/>
      <c r="KKL17" s="3"/>
      <c r="KKM17" s="5"/>
      <c r="KKN17" s="3"/>
      <c r="KKO17" s="5"/>
      <c r="KKP17" s="3"/>
      <c r="KKQ17" s="5"/>
      <c r="KKR17" s="3"/>
      <c r="KKS17" s="5"/>
      <c r="KKT17" s="3"/>
      <c r="KKU17" s="5"/>
      <c r="KKV17" s="3"/>
      <c r="KKW17" s="5"/>
      <c r="KKX17" s="3"/>
      <c r="KKY17" s="5"/>
      <c r="KKZ17" s="3"/>
      <c r="KLA17" s="5"/>
      <c r="KLB17" s="3"/>
      <c r="KLC17" s="5"/>
      <c r="KLD17" s="3"/>
      <c r="KLE17" s="5"/>
      <c r="KLF17" s="3"/>
      <c r="KLG17" s="5"/>
      <c r="KLH17" s="3"/>
      <c r="KLI17" s="5"/>
      <c r="KLJ17" s="3"/>
      <c r="KLK17" s="5"/>
      <c r="KLL17" s="3"/>
      <c r="KLM17" s="5"/>
      <c r="KLN17" s="3"/>
      <c r="KLO17" s="5"/>
      <c r="KLP17" s="3"/>
      <c r="KLQ17" s="5"/>
      <c r="KLR17" s="3"/>
      <c r="KLS17" s="5"/>
      <c r="KLT17" s="3"/>
      <c r="KLU17" s="5"/>
      <c r="KLV17" s="3"/>
      <c r="KLW17" s="5"/>
      <c r="KLX17" s="3"/>
      <c r="KLY17" s="5"/>
      <c r="KLZ17" s="3"/>
      <c r="KMA17" s="5"/>
      <c r="KMB17" s="3"/>
      <c r="KMC17" s="5"/>
      <c r="KMD17" s="3"/>
      <c r="KME17" s="5"/>
      <c r="KMF17" s="3"/>
      <c r="KMG17" s="5"/>
      <c r="KMH17" s="3"/>
      <c r="KMI17" s="5"/>
      <c r="KMJ17" s="3"/>
      <c r="KMK17" s="5"/>
      <c r="KML17" s="3"/>
      <c r="KMM17" s="5"/>
      <c r="KMN17" s="3"/>
      <c r="KMO17" s="5"/>
      <c r="KMP17" s="3"/>
      <c r="KMQ17" s="5"/>
      <c r="KMR17" s="3"/>
      <c r="KMS17" s="5"/>
      <c r="KMT17" s="3"/>
      <c r="KMU17" s="5"/>
      <c r="KMV17" s="3"/>
      <c r="KMW17" s="5"/>
      <c r="KMX17" s="3"/>
      <c r="KMY17" s="5"/>
      <c r="KMZ17" s="3"/>
      <c r="KNA17" s="5"/>
      <c r="KNB17" s="3"/>
      <c r="KNC17" s="5"/>
      <c r="KND17" s="3"/>
      <c r="KNE17" s="5"/>
      <c r="KNF17" s="3"/>
      <c r="KNG17" s="5"/>
      <c r="KNH17" s="3"/>
      <c r="KNI17" s="5"/>
      <c r="KNJ17" s="3"/>
      <c r="KNK17" s="5"/>
      <c r="KNL17" s="3"/>
      <c r="KNM17" s="5"/>
      <c r="KNN17" s="3"/>
      <c r="KNO17" s="5"/>
      <c r="KNP17" s="3"/>
      <c r="KNQ17" s="5"/>
      <c r="KNR17" s="3"/>
      <c r="KNS17" s="5"/>
      <c r="KNT17" s="3"/>
      <c r="KNU17" s="5"/>
      <c r="KNV17" s="3"/>
      <c r="KNW17" s="5"/>
      <c r="KNX17" s="3"/>
      <c r="KNY17" s="5"/>
      <c r="KNZ17" s="3"/>
      <c r="KOA17" s="5"/>
      <c r="KOB17" s="3"/>
      <c r="KOC17" s="5"/>
      <c r="KOD17" s="3"/>
      <c r="KOE17" s="5"/>
      <c r="KOF17" s="3"/>
      <c r="KOG17" s="5"/>
      <c r="KOH17" s="3"/>
      <c r="KOI17" s="5"/>
      <c r="KOJ17" s="3"/>
      <c r="KOK17" s="5"/>
      <c r="KOL17" s="3"/>
      <c r="KOM17" s="5"/>
      <c r="KON17" s="3"/>
      <c r="KOO17" s="5"/>
      <c r="KOP17" s="3"/>
      <c r="KOQ17" s="5"/>
      <c r="KOR17" s="3"/>
      <c r="KOS17" s="5"/>
      <c r="KOT17" s="3"/>
      <c r="KOU17" s="5"/>
      <c r="KOV17" s="3"/>
      <c r="KOW17" s="5"/>
      <c r="KOX17" s="3"/>
      <c r="KOY17" s="5"/>
      <c r="KOZ17" s="3"/>
      <c r="KPA17" s="5"/>
      <c r="KPB17" s="3"/>
      <c r="KPC17" s="5"/>
      <c r="KPD17" s="3"/>
      <c r="KPE17" s="5"/>
      <c r="KPF17" s="3"/>
      <c r="KPG17" s="5"/>
      <c r="KPH17" s="3"/>
      <c r="KPI17" s="5"/>
      <c r="KPJ17" s="3"/>
      <c r="KPK17" s="5"/>
      <c r="KPL17" s="3"/>
      <c r="KPM17" s="5"/>
      <c r="KPN17" s="3"/>
      <c r="KPO17" s="5"/>
      <c r="KPP17" s="3"/>
      <c r="KPQ17" s="5"/>
      <c r="KPR17" s="3"/>
      <c r="KPS17" s="5"/>
      <c r="KPT17" s="3"/>
      <c r="KPU17" s="5"/>
      <c r="KPV17" s="3"/>
      <c r="KPW17" s="5"/>
      <c r="KPX17" s="3"/>
      <c r="KPY17" s="5"/>
      <c r="KPZ17" s="3"/>
      <c r="KQA17" s="5"/>
      <c r="KQB17" s="3"/>
      <c r="KQC17" s="5"/>
      <c r="KQD17" s="3"/>
      <c r="KQE17" s="5"/>
      <c r="KQF17" s="3"/>
      <c r="KQG17" s="5"/>
      <c r="KQH17" s="3"/>
      <c r="KQI17" s="5"/>
      <c r="KQJ17" s="3"/>
      <c r="KQK17" s="5"/>
      <c r="KQL17" s="3"/>
      <c r="KQM17" s="5"/>
      <c r="KQN17" s="3"/>
      <c r="KQO17" s="5"/>
      <c r="KQP17" s="3"/>
      <c r="KQQ17" s="5"/>
      <c r="KQR17" s="3"/>
      <c r="KQS17" s="5"/>
      <c r="KQT17" s="3"/>
      <c r="KQU17" s="5"/>
      <c r="KQV17" s="3"/>
      <c r="KQW17" s="5"/>
      <c r="KQX17" s="3"/>
      <c r="KQY17" s="5"/>
      <c r="KQZ17" s="3"/>
      <c r="KRA17" s="5"/>
      <c r="KRB17" s="3"/>
      <c r="KRC17" s="5"/>
      <c r="KRD17" s="3"/>
      <c r="KRE17" s="5"/>
      <c r="KRF17" s="3"/>
      <c r="KRG17" s="5"/>
      <c r="KRH17" s="3"/>
      <c r="KRI17" s="5"/>
      <c r="KRJ17" s="3"/>
      <c r="KRK17" s="5"/>
      <c r="KRL17" s="3"/>
      <c r="KRM17" s="5"/>
      <c r="KRN17" s="3"/>
      <c r="KRO17" s="5"/>
      <c r="KRP17" s="3"/>
      <c r="KRQ17" s="5"/>
      <c r="KRR17" s="3"/>
      <c r="KRS17" s="5"/>
      <c r="KRT17" s="3"/>
      <c r="KRU17" s="5"/>
      <c r="KRV17" s="3"/>
      <c r="KRW17" s="5"/>
      <c r="KRX17" s="3"/>
      <c r="KRY17" s="5"/>
      <c r="KRZ17" s="3"/>
      <c r="KSA17" s="5"/>
      <c r="KSB17" s="3"/>
      <c r="KSC17" s="5"/>
      <c r="KSD17" s="3"/>
      <c r="KSE17" s="5"/>
      <c r="KSF17" s="3"/>
      <c r="KSG17" s="5"/>
      <c r="KSH17" s="3"/>
      <c r="KSI17" s="5"/>
      <c r="KSJ17" s="3"/>
      <c r="KSK17" s="5"/>
      <c r="KSL17" s="3"/>
      <c r="KSM17" s="5"/>
      <c r="KSN17" s="3"/>
      <c r="KSO17" s="5"/>
      <c r="KSP17" s="3"/>
      <c r="KSQ17" s="5"/>
      <c r="KSR17" s="3"/>
      <c r="KSS17" s="5"/>
      <c r="KST17" s="3"/>
      <c r="KSU17" s="5"/>
      <c r="KSV17" s="3"/>
      <c r="KSW17" s="5"/>
      <c r="KSX17" s="3"/>
      <c r="KSY17" s="5"/>
      <c r="KSZ17" s="3"/>
      <c r="KTA17" s="5"/>
      <c r="KTB17" s="3"/>
      <c r="KTC17" s="5"/>
      <c r="KTD17" s="3"/>
      <c r="KTE17" s="5"/>
      <c r="KTF17" s="3"/>
      <c r="KTG17" s="5"/>
      <c r="KTH17" s="3"/>
      <c r="KTI17" s="5"/>
      <c r="KTJ17" s="3"/>
      <c r="KTK17" s="5"/>
      <c r="KTL17" s="3"/>
      <c r="KTM17" s="5"/>
      <c r="KTN17" s="3"/>
      <c r="KTO17" s="5"/>
      <c r="KTP17" s="3"/>
      <c r="KTQ17" s="5"/>
      <c r="KTR17" s="3"/>
      <c r="KTS17" s="5"/>
      <c r="KTT17" s="3"/>
      <c r="KTU17" s="5"/>
      <c r="KTV17" s="3"/>
      <c r="KTW17" s="5"/>
      <c r="KTX17" s="3"/>
      <c r="KTY17" s="5"/>
      <c r="KTZ17" s="3"/>
      <c r="KUA17" s="5"/>
      <c r="KUB17" s="3"/>
      <c r="KUC17" s="5"/>
      <c r="KUD17" s="3"/>
      <c r="KUE17" s="5"/>
      <c r="KUF17" s="3"/>
      <c r="KUG17" s="5"/>
      <c r="KUH17" s="3"/>
      <c r="KUI17" s="5"/>
      <c r="KUJ17" s="3"/>
      <c r="KUK17" s="5"/>
      <c r="KUL17" s="3"/>
      <c r="KUM17" s="5"/>
      <c r="KUN17" s="3"/>
      <c r="KUO17" s="5"/>
      <c r="KUP17" s="3"/>
      <c r="KUQ17" s="5"/>
      <c r="KUR17" s="3"/>
      <c r="KUS17" s="5"/>
      <c r="KUT17" s="3"/>
      <c r="KUU17" s="5"/>
      <c r="KUV17" s="3"/>
      <c r="KUW17" s="5"/>
      <c r="KUX17" s="3"/>
      <c r="KUY17" s="5"/>
      <c r="KUZ17" s="3"/>
      <c r="KVA17" s="5"/>
      <c r="KVB17" s="3"/>
      <c r="KVC17" s="5"/>
      <c r="KVD17" s="3"/>
      <c r="KVE17" s="5"/>
      <c r="KVF17" s="3"/>
      <c r="KVG17" s="5"/>
      <c r="KVH17" s="3"/>
      <c r="KVI17" s="5"/>
      <c r="KVJ17" s="3"/>
      <c r="KVK17" s="5"/>
      <c r="KVL17" s="3"/>
      <c r="KVM17" s="5"/>
      <c r="KVN17" s="3"/>
      <c r="KVO17" s="5"/>
      <c r="KVP17" s="3"/>
      <c r="KVQ17" s="5"/>
      <c r="KVR17" s="3"/>
      <c r="KVS17" s="5"/>
      <c r="KVT17" s="3"/>
      <c r="KVU17" s="5"/>
      <c r="KVV17" s="3"/>
      <c r="KVW17" s="5"/>
      <c r="KVX17" s="3"/>
      <c r="KVY17" s="5"/>
      <c r="KVZ17" s="3"/>
      <c r="KWA17" s="5"/>
      <c r="KWB17" s="3"/>
      <c r="KWC17" s="5"/>
      <c r="KWD17" s="3"/>
      <c r="KWE17" s="5"/>
      <c r="KWF17" s="3"/>
      <c r="KWG17" s="5"/>
      <c r="KWH17" s="3"/>
      <c r="KWI17" s="5"/>
      <c r="KWJ17" s="3"/>
      <c r="KWK17" s="5"/>
      <c r="KWL17" s="3"/>
      <c r="KWM17" s="5"/>
      <c r="KWN17" s="3"/>
      <c r="KWO17" s="5"/>
      <c r="KWP17" s="3"/>
      <c r="KWQ17" s="5"/>
      <c r="KWR17" s="3"/>
      <c r="KWS17" s="5"/>
      <c r="KWT17" s="3"/>
      <c r="KWU17" s="5"/>
      <c r="KWV17" s="3"/>
      <c r="KWW17" s="5"/>
      <c r="KWX17" s="3"/>
      <c r="KWY17" s="5"/>
      <c r="KWZ17" s="3"/>
      <c r="KXA17" s="5"/>
      <c r="KXB17" s="3"/>
      <c r="KXC17" s="5"/>
      <c r="KXD17" s="3"/>
      <c r="KXE17" s="5"/>
      <c r="KXF17" s="3"/>
      <c r="KXG17" s="5"/>
      <c r="KXH17" s="3"/>
      <c r="KXI17" s="5"/>
      <c r="KXJ17" s="3"/>
      <c r="KXK17" s="5"/>
      <c r="KXL17" s="3"/>
      <c r="KXM17" s="5"/>
      <c r="KXN17" s="3"/>
      <c r="KXO17" s="5"/>
      <c r="KXP17" s="3"/>
      <c r="KXQ17" s="5"/>
      <c r="KXR17" s="3"/>
      <c r="KXS17" s="5"/>
      <c r="KXT17" s="3"/>
      <c r="KXU17" s="5"/>
      <c r="KXV17" s="3"/>
      <c r="KXW17" s="5"/>
      <c r="KXX17" s="3"/>
      <c r="KXY17" s="5"/>
      <c r="KXZ17" s="3"/>
      <c r="KYA17" s="5"/>
      <c r="KYB17" s="3"/>
      <c r="KYC17" s="5"/>
      <c r="KYD17" s="3"/>
      <c r="KYE17" s="5"/>
      <c r="KYF17" s="3"/>
      <c r="KYG17" s="5"/>
      <c r="KYH17" s="3"/>
      <c r="KYI17" s="5"/>
      <c r="KYJ17" s="3"/>
      <c r="KYK17" s="5"/>
      <c r="KYL17" s="3"/>
      <c r="KYM17" s="5"/>
      <c r="KYN17" s="3"/>
      <c r="KYO17" s="5"/>
      <c r="KYP17" s="3"/>
      <c r="KYQ17" s="5"/>
      <c r="KYR17" s="3"/>
      <c r="KYS17" s="5"/>
      <c r="KYT17" s="3"/>
      <c r="KYU17" s="5"/>
      <c r="KYV17" s="3"/>
      <c r="KYW17" s="5"/>
      <c r="KYX17" s="3"/>
      <c r="KYY17" s="5"/>
      <c r="KYZ17" s="3"/>
      <c r="KZA17" s="5"/>
      <c r="KZB17" s="3"/>
      <c r="KZC17" s="5"/>
      <c r="KZD17" s="3"/>
      <c r="KZE17" s="5"/>
      <c r="KZF17" s="3"/>
      <c r="KZG17" s="5"/>
      <c r="KZH17" s="3"/>
      <c r="KZI17" s="5"/>
      <c r="KZJ17" s="3"/>
      <c r="KZK17" s="5"/>
      <c r="KZL17" s="3"/>
      <c r="KZM17" s="5"/>
      <c r="KZN17" s="3"/>
      <c r="KZO17" s="5"/>
      <c r="KZP17" s="3"/>
      <c r="KZQ17" s="5"/>
      <c r="KZR17" s="3"/>
      <c r="KZS17" s="5"/>
      <c r="KZT17" s="3"/>
      <c r="KZU17" s="5"/>
      <c r="KZV17" s="3"/>
      <c r="KZW17" s="5"/>
      <c r="KZX17" s="3"/>
      <c r="KZY17" s="5"/>
      <c r="KZZ17" s="3"/>
      <c r="LAA17" s="5"/>
      <c r="LAB17" s="3"/>
      <c r="LAC17" s="5"/>
      <c r="LAD17" s="3"/>
      <c r="LAE17" s="5"/>
      <c r="LAF17" s="3"/>
      <c r="LAG17" s="5"/>
      <c r="LAH17" s="3"/>
      <c r="LAI17" s="5"/>
      <c r="LAJ17" s="3"/>
      <c r="LAK17" s="5"/>
      <c r="LAL17" s="3"/>
      <c r="LAM17" s="5"/>
      <c r="LAN17" s="3"/>
      <c r="LAO17" s="5"/>
      <c r="LAP17" s="3"/>
      <c r="LAQ17" s="5"/>
      <c r="LAR17" s="3"/>
      <c r="LAS17" s="5"/>
      <c r="LAT17" s="3"/>
      <c r="LAU17" s="5"/>
      <c r="LAV17" s="3"/>
      <c r="LAW17" s="5"/>
      <c r="LAX17" s="3"/>
      <c r="LAY17" s="5"/>
      <c r="LAZ17" s="3"/>
      <c r="LBA17" s="5"/>
      <c r="LBB17" s="3"/>
      <c r="LBC17" s="5"/>
      <c r="LBD17" s="3"/>
      <c r="LBE17" s="5"/>
      <c r="LBF17" s="3"/>
      <c r="LBG17" s="5"/>
      <c r="LBH17" s="3"/>
      <c r="LBI17" s="5"/>
      <c r="LBJ17" s="3"/>
      <c r="LBK17" s="5"/>
      <c r="LBL17" s="3"/>
      <c r="LBM17" s="5"/>
      <c r="LBN17" s="3"/>
      <c r="LBO17" s="5"/>
      <c r="LBP17" s="3"/>
      <c r="LBQ17" s="5"/>
      <c r="LBR17" s="3"/>
      <c r="LBS17" s="5"/>
      <c r="LBT17" s="3"/>
      <c r="LBU17" s="5"/>
      <c r="LBV17" s="3"/>
      <c r="LBW17" s="5"/>
      <c r="LBX17" s="3"/>
      <c r="LBY17" s="5"/>
      <c r="LBZ17" s="3"/>
      <c r="LCA17" s="5"/>
      <c r="LCB17" s="3"/>
      <c r="LCC17" s="5"/>
      <c r="LCD17" s="3"/>
      <c r="LCE17" s="5"/>
      <c r="LCF17" s="3"/>
      <c r="LCG17" s="5"/>
      <c r="LCH17" s="3"/>
      <c r="LCI17" s="5"/>
      <c r="LCJ17" s="3"/>
      <c r="LCK17" s="5"/>
      <c r="LCL17" s="3"/>
      <c r="LCM17" s="5"/>
      <c r="LCN17" s="3"/>
      <c r="LCO17" s="5"/>
      <c r="LCP17" s="3"/>
      <c r="LCQ17" s="5"/>
      <c r="LCR17" s="3"/>
      <c r="LCS17" s="5"/>
      <c r="LCT17" s="3"/>
      <c r="LCU17" s="5"/>
      <c r="LCV17" s="3"/>
      <c r="LCW17" s="5"/>
      <c r="LCX17" s="3"/>
      <c r="LCY17" s="5"/>
      <c r="LCZ17" s="3"/>
      <c r="LDA17" s="5"/>
      <c r="LDB17" s="3"/>
      <c r="LDC17" s="5"/>
      <c r="LDD17" s="3"/>
      <c r="LDE17" s="5"/>
      <c r="LDF17" s="3"/>
      <c r="LDG17" s="5"/>
      <c r="LDH17" s="3"/>
      <c r="LDI17" s="5"/>
      <c r="LDJ17" s="3"/>
      <c r="LDK17" s="5"/>
      <c r="LDL17" s="3"/>
      <c r="LDM17" s="5"/>
      <c r="LDN17" s="3"/>
      <c r="LDO17" s="5"/>
      <c r="LDP17" s="3"/>
      <c r="LDQ17" s="5"/>
      <c r="LDR17" s="3"/>
      <c r="LDS17" s="5"/>
      <c r="LDT17" s="3"/>
      <c r="LDU17" s="5"/>
      <c r="LDV17" s="3"/>
      <c r="LDW17" s="5"/>
      <c r="LDX17" s="3"/>
      <c r="LDY17" s="5"/>
      <c r="LDZ17" s="3"/>
      <c r="LEA17" s="5"/>
      <c r="LEB17" s="3"/>
      <c r="LEC17" s="5"/>
      <c r="LED17" s="3"/>
      <c r="LEE17" s="5"/>
      <c r="LEF17" s="3"/>
      <c r="LEG17" s="5"/>
      <c r="LEH17" s="3"/>
      <c r="LEI17" s="5"/>
      <c r="LEJ17" s="3"/>
      <c r="LEK17" s="5"/>
      <c r="LEL17" s="3"/>
      <c r="LEM17" s="5"/>
      <c r="LEN17" s="3"/>
      <c r="LEO17" s="5"/>
      <c r="LEP17" s="3"/>
      <c r="LEQ17" s="5"/>
      <c r="LER17" s="3"/>
      <c r="LES17" s="5"/>
      <c r="LET17" s="3"/>
      <c r="LEU17" s="5"/>
      <c r="LEV17" s="3"/>
      <c r="LEW17" s="5"/>
      <c r="LEX17" s="3"/>
      <c r="LEY17" s="5"/>
      <c r="LEZ17" s="3"/>
      <c r="LFA17" s="5"/>
      <c r="LFB17" s="3"/>
      <c r="LFC17" s="5"/>
      <c r="LFD17" s="3"/>
      <c r="LFE17" s="5"/>
      <c r="LFF17" s="3"/>
      <c r="LFG17" s="5"/>
      <c r="LFH17" s="3"/>
      <c r="LFI17" s="5"/>
      <c r="LFJ17" s="3"/>
      <c r="LFK17" s="5"/>
      <c r="LFL17" s="3"/>
      <c r="LFM17" s="5"/>
      <c r="LFN17" s="3"/>
      <c r="LFO17" s="5"/>
      <c r="LFP17" s="3"/>
      <c r="LFQ17" s="5"/>
      <c r="LFR17" s="3"/>
      <c r="LFS17" s="5"/>
      <c r="LFT17" s="3"/>
      <c r="LFU17" s="5"/>
      <c r="LFV17" s="3"/>
      <c r="LFW17" s="5"/>
      <c r="LFX17" s="3"/>
      <c r="LFY17" s="5"/>
      <c r="LFZ17" s="3"/>
      <c r="LGA17" s="5"/>
      <c r="LGB17" s="3"/>
      <c r="LGC17" s="5"/>
      <c r="LGD17" s="3"/>
      <c r="LGE17" s="5"/>
      <c r="LGF17" s="3"/>
      <c r="LGG17" s="5"/>
      <c r="LGH17" s="3"/>
      <c r="LGI17" s="5"/>
      <c r="LGJ17" s="3"/>
      <c r="LGK17" s="5"/>
      <c r="LGL17" s="3"/>
      <c r="LGM17" s="5"/>
      <c r="LGN17" s="3"/>
      <c r="LGO17" s="5"/>
      <c r="LGP17" s="3"/>
      <c r="LGQ17" s="5"/>
      <c r="LGR17" s="3"/>
      <c r="LGS17" s="5"/>
      <c r="LGT17" s="3"/>
      <c r="LGU17" s="5"/>
      <c r="LGV17" s="3"/>
      <c r="LGW17" s="5"/>
      <c r="LGX17" s="3"/>
      <c r="LGY17" s="5"/>
      <c r="LGZ17" s="3"/>
      <c r="LHA17" s="5"/>
      <c r="LHB17" s="3"/>
      <c r="LHC17" s="5"/>
      <c r="LHD17" s="3"/>
      <c r="LHE17" s="5"/>
      <c r="LHF17" s="3"/>
      <c r="LHG17" s="5"/>
      <c r="LHH17" s="3"/>
      <c r="LHI17" s="5"/>
      <c r="LHJ17" s="3"/>
      <c r="LHK17" s="5"/>
      <c r="LHL17" s="3"/>
      <c r="LHM17" s="5"/>
      <c r="LHN17" s="3"/>
      <c r="LHO17" s="5"/>
      <c r="LHP17" s="3"/>
      <c r="LHQ17" s="5"/>
      <c r="LHR17" s="3"/>
      <c r="LHS17" s="5"/>
      <c r="LHT17" s="3"/>
      <c r="LHU17" s="5"/>
      <c r="LHV17" s="3"/>
      <c r="LHW17" s="5"/>
      <c r="LHX17" s="3"/>
      <c r="LHY17" s="5"/>
      <c r="LHZ17" s="3"/>
      <c r="LIA17" s="5"/>
      <c r="LIB17" s="3"/>
      <c r="LIC17" s="5"/>
      <c r="LID17" s="3"/>
      <c r="LIE17" s="5"/>
      <c r="LIF17" s="3"/>
      <c r="LIG17" s="5"/>
      <c r="LIH17" s="3"/>
      <c r="LII17" s="5"/>
      <c r="LIJ17" s="3"/>
      <c r="LIK17" s="5"/>
      <c r="LIL17" s="3"/>
      <c r="LIM17" s="5"/>
      <c r="LIN17" s="3"/>
      <c r="LIO17" s="5"/>
      <c r="LIP17" s="3"/>
      <c r="LIQ17" s="5"/>
      <c r="LIR17" s="3"/>
      <c r="LIS17" s="5"/>
      <c r="LIT17" s="3"/>
      <c r="LIU17" s="5"/>
      <c r="LIV17" s="3"/>
      <c r="LIW17" s="5"/>
      <c r="LIX17" s="3"/>
      <c r="LIY17" s="5"/>
      <c r="LIZ17" s="3"/>
      <c r="LJA17" s="5"/>
      <c r="LJB17" s="3"/>
      <c r="LJC17" s="5"/>
      <c r="LJD17" s="3"/>
      <c r="LJE17" s="5"/>
      <c r="LJF17" s="3"/>
      <c r="LJG17" s="5"/>
      <c r="LJH17" s="3"/>
      <c r="LJI17" s="5"/>
      <c r="LJJ17" s="3"/>
      <c r="LJK17" s="5"/>
      <c r="LJL17" s="3"/>
      <c r="LJM17" s="5"/>
      <c r="LJN17" s="3"/>
      <c r="LJO17" s="5"/>
      <c r="LJP17" s="3"/>
      <c r="LJQ17" s="5"/>
      <c r="LJR17" s="3"/>
      <c r="LJS17" s="5"/>
      <c r="LJT17" s="3"/>
      <c r="LJU17" s="5"/>
      <c r="LJV17" s="3"/>
      <c r="LJW17" s="5"/>
      <c r="LJX17" s="3"/>
      <c r="LJY17" s="5"/>
      <c r="LJZ17" s="3"/>
      <c r="LKA17" s="5"/>
      <c r="LKB17" s="3"/>
      <c r="LKC17" s="5"/>
      <c r="LKD17" s="3"/>
      <c r="LKE17" s="5"/>
      <c r="LKF17" s="3"/>
      <c r="LKG17" s="5"/>
      <c r="LKH17" s="3"/>
      <c r="LKI17" s="5"/>
      <c r="LKJ17" s="3"/>
      <c r="LKK17" s="5"/>
      <c r="LKL17" s="3"/>
      <c r="LKM17" s="5"/>
      <c r="LKN17" s="3"/>
      <c r="LKO17" s="5"/>
      <c r="LKP17" s="3"/>
      <c r="LKQ17" s="5"/>
      <c r="LKR17" s="3"/>
      <c r="LKS17" s="5"/>
      <c r="LKT17" s="3"/>
      <c r="LKU17" s="5"/>
      <c r="LKV17" s="3"/>
      <c r="LKW17" s="5"/>
      <c r="LKX17" s="3"/>
      <c r="LKY17" s="5"/>
      <c r="LKZ17" s="3"/>
      <c r="LLA17" s="5"/>
      <c r="LLB17" s="3"/>
      <c r="LLC17" s="5"/>
      <c r="LLD17" s="3"/>
      <c r="LLE17" s="5"/>
      <c r="LLF17" s="3"/>
      <c r="LLG17" s="5"/>
      <c r="LLH17" s="3"/>
      <c r="LLI17" s="5"/>
      <c r="LLJ17" s="3"/>
      <c r="LLK17" s="5"/>
      <c r="LLL17" s="3"/>
      <c r="LLM17" s="5"/>
      <c r="LLN17" s="3"/>
      <c r="LLO17" s="5"/>
      <c r="LLP17" s="3"/>
      <c r="LLQ17" s="5"/>
      <c r="LLR17" s="3"/>
      <c r="LLS17" s="5"/>
      <c r="LLT17" s="3"/>
      <c r="LLU17" s="5"/>
      <c r="LLV17" s="3"/>
      <c r="LLW17" s="5"/>
      <c r="LLX17" s="3"/>
      <c r="LLY17" s="5"/>
      <c r="LLZ17" s="3"/>
      <c r="LMA17" s="5"/>
      <c r="LMB17" s="3"/>
      <c r="LMC17" s="5"/>
      <c r="LMD17" s="3"/>
      <c r="LME17" s="5"/>
      <c r="LMF17" s="3"/>
      <c r="LMG17" s="5"/>
      <c r="LMH17" s="3"/>
      <c r="LMI17" s="5"/>
      <c r="LMJ17" s="3"/>
      <c r="LMK17" s="5"/>
      <c r="LML17" s="3"/>
      <c r="LMM17" s="5"/>
      <c r="LMN17" s="3"/>
      <c r="LMO17" s="5"/>
      <c r="LMP17" s="3"/>
      <c r="LMQ17" s="5"/>
      <c r="LMR17" s="3"/>
      <c r="LMS17" s="5"/>
      <c r="LMT17" s="3"/>
      <c r="LMU17" s="5"/>
      <c r="LMV17" s="3"/>
      <c r="LMW17" s="5"/>
      <c r="LMX17" s="3"/>
      <c r="LMY17" s="5"/>
      <c r="LMZ17" s="3"/>
      <c r="LNA17" s="5"/>
      <c r="LNB17" s="3"/>
      <c r="LNC17" s="5"/>
      <c r="LND17" s="3"/>
      <c r="LNE17" s="5"/>
      <c r="LNF17" s="3"/>
      <c r="LNG17" s="5"/>
      <c r="LNH17" s="3"/>
      <c r="LNI17" s="5"/>
      <c r="LNJ17" s="3"/>
      <c r="LNK17" s="5"/>
      <c r="LNL17" s="3"/>
      <c r="LNM17" s="5"/>
      <c r="LNN17" s="3"/>
      <c r="LNO17" s="5"/>
      <c r="LNP17" s="3"/>
      <c r="LNQ17" s="5"/>
      <c r="LNR17" s="3"/>
      <c r="LNS17" s="5"/>
      <c r="LNT17" s="3"/>
      <c r="LNU17" s="5"/>
      <c r="LNV17" s="3"/>
      <c r="LNW17" s="5"/>
      <c r="LNX17" s="3"/>
      <c r="LNY17" s="5"/>
      <c r="LNZ17" s="3"/>
      <c r="LOA17" s="5"/>
      <c r="LOB17" s="3"/>
      <c r="LOC17" s="5"/>
      <c r="LOD17" s="3"/>
      <c r="LOE17" s="5"/>
      <c r="LOF17" s="3"/>
      <c r="LOG17" s="5"/>
      <c r="LOH17" s="3"/>
      <c r="LOI17" s="5"/>
      <c r="LOJ17" s="3"/>
      <c r="LOK17" s="5"/>
      <c r="LOL17" s="3"/>
      <c r="LOM17" s="5"/>
      <c r="LON17" s="3"/>
      <c r="LOO17" s="5"/>
      <c r="LOP17" s="3"/>
      <c r="LOQ17" s="5"/>
      <c r="LOR17" s="3"/>
      <c r="LOS17" s="5"/>
      <c r="LOT17" s="3"/>
      <c r="LOU17" s="5"/>
      <c r="LOV17" s="3"/>
      <c r="LOW17" s="5"/>
      <c r="LOX17" s="3"/>
      <c r="LOY17" s="5"/>
      <c r="LOZ17" s="3"/>
      <c r="LPA17" s="5"/>
      <c r="LPB17" s="3"/>
      <c r="LPC17" s="5"/>
      <c r="LPD17" s="3"/>
      <c r="LPE17" s="5"/>
      <c r="LPF17" s="3"/>
      <c r="LPG17" s="5"/>
      <c r="LPH17" s="3"/>
      <c r="LPI17" s="5"/>
      <c r="LPJ17" s="3"/>
      <c r="LPK17" s="5"/>
      <c r="LPL17" s="3"/>
      <c r="LPM17" s="5"/>
      <c r="LPN17" s="3"/>
      <c r="LPO17" s="5"/>
      <c r="LPP17" s="3"/>
      <c r="LPQ17" s="5"/>
      <c r="LPR17" s="3"/>
      <c r="LPS17" s="5"/>
      <c r="LPT17" s="3"/>
      <c r="LPU17" s="5"/>
      <c r="LPV17" s="3"/>
      <c r="LPW17" s="5"/>
      <c r="LPX17" s="3"/>
      <c r="LPY17" s="5"/>
      <c r="LPZ17" s="3"/>
      <c r="LQA17" s="5"/>
      <c r="LQB17" s="3"/>
      <c r="LQC17" s="5"/>
      <c r="LQD17" s="3"/>
      <c r="LQE17" s="5"/>
      <c r="LQF17" s="3"/>
      <c r="LQG17" s="5"/>
      <c r="LQH17" s="3"/>
      <c r="LQI17" s="5"/>
      <c r="LQJ17" s="3"/>
      <c r="LQK17" s="5"/>
      <c r="LQL17" s="3"/>
      <c r="LQM17" s="5"/>
      <c r="LQN17" s="3"/>
      <c r="LQO17" s="5"/>
      <c r="LQP17" s="3"/>
      <c r="LQQ17" s="5"/>
      <c r="LQR17" s="3"/>
      <c r="LQS17" s="5"/>
      <c r="LQT17" s="3"/>
      <c r="LQU17" s="5"/>
      <c r="LQV17" s="3"/>
      <c r="LQW17" s="5"/>
      <c r="LQX17" s="3"/>
      <c r="LQY17" s="5"/>
      <c r="LQZ17" s="3"/>
      <c r="LRA17" s="5"/>
      <c r="LRB17" s="3"/>
      <c r="LRC17" s="5"/>
      <c r="LRD17" s="3"/>
      <c r="LRE17" s="5"/>
      <c r="LRF17" s="3"/>
      <c r="LRG17" s="5"/>
      <c r="LRH17" s="3"/>
      <c r="LRI17" s="5"/>
      <c r="LRJ17" s="3"/>
      <c r="LRK17" s="5"/>
      <c r="LRL17" s="3"/>
      <c r="LRM17" s="5"/>
      <c r="LRN17" s="3"/>
      <c r="LRO17" s="5"/>
      <c r="LRP17" s="3"/>
      <c r="LRQ17" s="5"/>
      <c r="LRR17" s="3"/>
      <c r="LRS17" s="5"/>
      <c r="LRT17" s="3"/>
      <c r="LRU17" s="5"/>
      <c r="LRV17" s="3"/>
      <c r="LRW17" s="5"/>
      <c r="LRX17" s="3"/>
      <c r="LRY17" s="5"/>
      <c r="LRZ17" s="3"/>
      <c r="LSA17" s="5"/>
      <c r="LSB17" s="3"/>
      <c r="LSC17" s="5"/>
      <c r="LSD17" s="3"/>
      <c r="LSE17" s="5"/>
      <c r="LSF17" s="3"/>
      <c r="LSG17" s="5"/>
      <c r="LSH17" s="3"/>
      <c r="LSI17" s="5"/>
      <c r="LSJ17" s="3"/>
      <c r="LSK17" s="5"/>
      <c r="LSL17" s="3"/>
      <c r="LSM17" s="5"/>
      <c r="LSN17" s="3"/>
      <c r="LSO17" s="5"/>
      <c r="LSP17" s="3"/>
      <c r="LSQ17" s="5"/>
      <c r="LSR17" s="3"/>
      <c r="LSS17" s="5"/>
      <c r="LST17" s="3"/>
      <c r="LSU17" s="5"/>
      <c r="LSV17" s="3"/>
      <c r="LSW17" s="5"/>
      <c r="LSX17" s="3"/>
      <c r="LSY17" s="5"/>
      <c r="LSZ17" s="3"/>
      <c r="LTA17" s="5"/>
      <c r="LTB17" s="3"/>
      <c r="LTC17" s="5"/>
      <c r="LTD17" s="3"/>
      <c r="LTE17" s="5"/>
      <c r="LTF17" s="3"/>
      <c r="LTG17" s="5"/>
      <c r="LTH17" s="3"/>
      <c r="LTI17" s="5"/>
      <c r="LTJ17" s="3"/>
      <c r="LTK17" s="5"/>
      <c r="LTL17" s="3"/>
      <c r="LTM17" s="5"/>
      <c r="LTN17" s="3"/>
      <c r="LTO17" s="5"/>
      <c r="LTP17" s="3"/>
      <c r="LTQ17" s="5"/>
      <c r="LTR17" s="3"/>
      <c r="LTS17" s="5"/>
      <c r="LTT17" s="3"/>
      <c r="LTU17" s="5"/>
      <c r="LTV17" s="3"/>
      <c r="LTW17" s="5"/>
      <c r="LTX17" s="3"/>
      <c r="LTY17" s="5"/>
      <c r="LTZ17" s="3"/>
      <c r="LUA17" s="5"/>
      <c r="LUB17" s="3"/>
      <c r="LUC17" s="5"/>
      <c r="LUD17" s="3"/>
      <c r="LUE17" s="5"/>
      <c r="LUF17" s="3"/>
      <c r="LUG17" s="5"/>
      <c r="LUH17" s="3"/>
      <c r="LUI17" s="5"/>
      <c r="LUJ17" s="3"/>
      <c r="LUK17" s="5"/>
      <c r="LUL17" s="3"/>
      <c r="LUM17" s="5"/>
      <c r="LUN17" s="3"/>
      <c r="LUO17" s="5"/>
      <c r="LUP17" s="3"/>
      <c r="LUQ17" s="5"/>
      <c r="LUR17" s="3"/>
      <c r="LUS17" s="5"/>
      <c r="LUT17" s="3"/>
      <c r="LUU17" s="5"/>
      <c r="LUV17" s="3"/>
      <c r="LUW17" s="5"/>
      <c r="LUX17" s="3"/>
      <c r="LUY17" s="5"/>
      <c r="LUZ17" s="3"/>
      <c r="LVA17" s="5"/>
      <c r="LVB17" s="3"/>
      <c r="LVC17" s="5"/>
      <c r="LVD17" s="3"/>
      <c r="LVE17" s="5"/>
      <c r="LVF17" s="3"/>
      <c r="LVG17" s="5"/>
      <c r="LVH17" s="3"/>
      <c r="LVI17" s="5"/>
      <c r="LVJ17" s="3"/>
      <c r="LVK17" s="5"/>
      <c r="LVL17" s="3"/>
      <c r="LVM17" s="5"/>
      <c r="LVN17" s="3"/>
      <c r="LVO17" s="5"/>
      <c r="LVP17" s="3"/>
      <c r="LVQ17" s="5"/>
      <c r="LVR17" s="3"/>
      <c r="LVS17" s="5"/>
      <c r="LVT17" s="3"/>
      <c r="LVU17" s="5"/>
      <c r="LVV17" s="3"/>
      <c r="LVW17" s="5"/>
      <c r="LVX17" s="3"/>
      <c r="LVY17" s="5"/>
      <c r="LVZ17" s="3"/>
      <c r="LWA17" s="5"/>
      <c r="LWB17" s="3"/>
      <c r="LWC17" s="5"/>
      <c r="LWD17" s="3"/>
      <c r="LWE17" s="5"/>
      <c r="LWF17" s="3"/>
      <c r="LWG17" s="5"/>
      <c r="LWH17" s="3"/>
      <c r="LWI17" s="5"/>
      <c r="LWJ17" s="3"/>
      <c r="LWK17" s="5"/>
      <c r="LWL17" s="3"/>
      <c r="LWM17" s="5"/>
      <c r="LWN17" s="3"/>
      <c r="LWO17" s="5"/>
      <c r="LWP17" s="3"/>
      <c r="LWQ17" s="5"/>
      <c r="LWR17" s="3"/>
      <c r="LWS17" s="5"/>
      <c r="LWT17" s="3"/>
      <c r="LWU17" s="5"/>
      <c r="LWV17" s="3"/>
      <c r="LWW17" s="5"/>
      <c r="LWX17" s="3"/>
      <c r="LWY17" s="5"/>
      <c r="LWZ17" s="3"/>
      <c r="LXA17" s="5"/>
      <c r="LXB17" s="3"/>
      <c r="LXC17" s="5"/>
      <c r="LXD17" s="3"/>
      <c r="LXE17" s="5"/>
      <c r="LXF17" s="3"/>
      <c r="LXG17" s="5"/>
      <c r="LXH17" s="3"/>
      <c r="LXI17" s="5"/>
      <c r="LXJ17" s="3"/>
      <c r="LXK17" s="5"/>
      <c r="LXL17" s="3"/>
      <c r="LXM17" s="5"/>
      <c r="LXN17" s="3"/>
      <c r="LXO17" s="5"/>
      <c r="LXP17" s="3"/>
      <c r="LXQ17" s="5"/>
      <c r="LXR17" s="3"/>
      <c r="LXS17" s="5"/>
      <c r="LXT17" s="3"/>
      <c r="LXU17" s="5"/>
      <c r="LXV17" s="3"/>
      <c r="LXW17" s="5"/>
      <c r="LXX17" s="3"/>
      <c r="LXY17" s="5"/>
      <c r="LXZ17" s="3"/>
      <c r="LYA17" s="5"/>
      <c r="LYB17" s="3"/>
      <c r="LYC17" s="5"/>
      <c r="LYD17" s="3"/>
      <c r="LYE17" s="5"/>
      <c r="LYF17" s="3"/>
      <c r="LYG17" s="5"/>
      <c r="LYH17" s="3"/>
      <c r="LYI17" s="5"/>
      <c r="LYJ17" s="3"/>
      <c r="LYK17" s="5"/>
      <c r="LYL17" s="3"/>
      <c r="LYM17" s="5"/>
      <c r="LYN17" s="3"/>
      <c r="LYO17" s="5"/>
      <c r="LYP17" s="3"/>
      <c r="LYQ17" s="5"/>
      <c r="LYR17" s="3"/>
      <c r="LYS17" s="5"/>
      <c r="LYT17" s="3"/>
      <c r="LYU17" s="5"/>
      <c r="LYV17" s="3"/>
      <c r="LYW17" s="5"/>
      <c r="LYX17" s="3"/>
      <c r="LYY17" s="5"/>
      <c r="LYZ17" s="3"/>
      <c r="LZA17" s="5"/>
      <c r="LZB17" s="3"/>
      <c r="LZC17" s="5"/>
      <c r="LZD17" s="3"/>
      <c r="LZE17" s="5"/>
      <c r="LZF17" s="3"/>
      <c r="LZG17" s="5"/>
      <c r="LZH17" s="3"/>
      <c r="LZI17" s="5"/>
      <c r="LZJ17" s="3"/>
      <c r="LZK17" s="5"/>
      <c r="LZL17" s="3"/>
      <c r="LZM17" s="5"/>
      <c r="LZN17" s="3"/>
      <c r="LZO17" s="5"/>
      <c r="LZP17" s="3"/>
      <c r="LZQ17" s="5"/>
      <c r="LZR17" s="3"/>
      <c r="LZS17" s="5"/>
      <c r="LZT17" s="3"/>
      <c r="LZU17" s="5"/>
      <c r="LZV17" s="3"/>
      <c r="LZW17" s="5"/>
      <c r="LZX17" s="3"/>
      <c r="LZY17" s="5"/>
      <c r="LZZ17" s="3"/>
      <c r="MAA17" s="5"/>
      <c r="MAB17" s="3"/>
      <c r="MAC17" s="5"/>
      <c r="MAD17" s="3"/>
      <c r="MAE17" s="5"/>
      <c r="MAF17" s="3"/>
      <c r="MAG17" s="5"/>
      <c r="MAH17" s="3"/>
      <c r="MAI17" s="5"/>
      <c r="MAJ17" s="3"/>
      <c r="MAK17" s="5"/>
      <c r="MAL17" s="3"/>
      <c r="MAM17" s="5"/>
      <c r="MAN17" s="3"/>
      <c r="MAO17" s="5"/>
      <c r="MAP17" s="3"/>
      <c r="MAQ17" s="5"/>
      <c r="MAR17" s="3"/>
      <c r="MAS17" s="5"/>
      <c r="MAT17" s="3"/>
      <c r="MAU17" s="5"/>
      <c r="MAV17" s="3"/>
      <c r="MAW17" s="5"/>
      <c r="MAX17" s="3"/>
      <c r="MAY17" s="5"/>
      <c r="MAZ17" s="3"/>
      <c r="MBA17" s="5"/>
      <c r="MBB17" s="3"/>
      <c r="MBC17" s="5"/>
      <c r="MBD17" s="3"/>
      <c r="MBE17" s="5"/>
      <c r="MBF17" s="3"/>
      <c r="MBG17" s="5"/>
      <c r="MBH17" s="3"/>
      <c r="MBI17" s="5"/>
      <c r="MBJ17" s="3"/>
      <c r="MBK17" s="5"/>
      <c r="MBL17" s="3"/>
      <c r="MBM17" s="5"/>
      <c r="MBN17" s="3"/>
      <c r="MBO17" s="5"/>
      <c r="MBP17" s="3"/>
      <c r="MBQ17" s="5"/>
      <c r="MBR17" s="3"/>
      <c r="MBS17" s="5"/>
      <c r="MBT17" s="3"/>
      <c r="MBU17" s="5"/>
      <c r="MBV17" s="3"/>
      <c r="MBW17" s="5"/>
      <c r="MBX17" s="3"/>
      <c r="MBY17" s="5"/>
      <c r="MBZ17" s="3"/>
      <c r="MCA17" s="5"/>
      <c r="MCB17" s="3"/>
      <c r="MCC17" s="5"/>
      <c r="MCD17" s="3"/>
      <c r="MCE17" s="5"/>
      <c r="MCF17" s="3"/>
      <c r="MCG17" s="5"/>
      <c r="MCH17" s="3"/>
      <c r="MCI17" s="5"/>
      <c r="MCJ17" s="3"/>
      <c r="MCK17" s="5"/>
      <c r="MCL17" s="3"/>
      <c r="MCM17" s="5"/>
      <c r="MCN17" s="3"/>
      <c r="MCO17" s="5"/>
      <c r="MCP17" s="3"/>
      <c r="MCQ17" s="5"/>
      <c r="MCR17" s="3"/>
      <c r="MCS17" s="5"/>
      <c r="MCT17" s="3"/>
      <c r="MCU17" s="5"/>
      <c r="MCV17" s="3"/>
      <c r="MCW17" s="5"/>
      <c r="MCX17" s="3"/>
      <c r="MCY17" s="5"/>
      <c r="MCZ17" s="3"/>
      <c r="MDA17" s="5"/>
      <c r="MDB17" s="3"/>
      <c r="MDC17" s="5"/>
      <c r="MDD17" s="3"/>
      <c r="MDE17" s="5"/>
      <c r="MDF17" s="3"/>
      <c r="MDG17" s="5"/>
      <c r="MDH17" s="3"/>
      <c r="MDI17" s="5"/>
      <c r="MDJ17" s="3"/>
      <c r="MDK17" s="5"/>
      <c r="MDL17" s="3"/>
      <c r="MDM17" s="5"/>
      <c r="MDN17" s="3"/>
      <c r="MDO17" s="5"/>
      <c r="MDP17" s="3"/>
      <c r="MDQ17" s="5"/>
      <c r="MDR17" s="3"/>
      <c r="MDS17" s="5"/>
      <c r="MDT17" s="3"/>
      <c r="MDU17" s="5"/>
      <c r="MDV17" s="3"/>
      <c r="MDW17" s="5"/>
      <c r="MDX17" s="3"/>
      <c r="MDY17" s="5"/>
      <c r="MDZ17" s="3"/>
      <c r="MEA17" s="5"/>
      <c r="MEB17" s="3"/>
      <c r="MEC17" s="5"/>
      <c r="MED17" s="3"/>
      <c r="MEE17" s="5"/>
      <c r="MEF17" s="3"/>
      <c r="MEG17" s="5"/>
      <c r="MEH17" s="3"/>
      <c r="MEI17" s="5"/>
      <c r="MEJ17" s="3"/>
      <c r="MEK17" s="5"/>
      <c r="MEL17" s="3"/>
      <c r="MEM17" s="5"/>
      <c r="MEN17" s="3"/>
      <c r="MEO17" s="5"/>
      <c r="MEP17" s="3"/>
      <c r="MEQ17" s="5"/>
      <c r="MER17" s="3"/>
      <c r="MES17" s="5"/>
      <c r="MET17" s="3"/>
      <c r="MEU17" s="5"/>
      <c r="MEV17" s="3"/>
      <c r="MEW17" s="5"/>
      <c r="MEX17" s="3"/>
      <c r="MEY17" s="5"/>
      <c r="MEZ17" s="3"/>
      <c r="MFA17" s="5"/>
      <c r="MFB17" s="3"/>
      <c r="MFC17" s="5"/>
      <c r="MFD17" s="3"/>
      <c r="MFE17" s="5"/>
      <c r="MFF17" s="3"/>
      <c r="MFG17" s="5"/>
      <c r="MFH17" s="3"/>
      <c r="MFI17" s="5"/>
      <c r="MFJ17" s="3"/>
      <c r="MFK17" s="5"/>
      <c r="MFL17" s="3"/>
      <c r="MFM17" s="5"/>
      <c r="MFN17" s="3"/>
      <c r="MFO17" s="5"/>
      <c r="MFP17" s="3"/>
      <c r="MFQ17" s="5"/>
      <c r="MFR17" s="3"/>
      <c r="MFS17" s="5"/>
      <c r="MFT17" s="3"/>
      <c r="MFU17" s="5"/>
      <c r="MFV17" s="3"/>
      <c r="MFW17" s="5"/>
      <c r="MFX17" s="3"/>
      <c r="MFY17" s="5"/>
      <c r="MFZ17" s="3"/>
      <c r="MGA17" s="5"/>
      <c r="MGB17" s="3"/>
      <c r="MGC17" s="5"/>
      <c r="MGD17" s="3"/>
      <c r="MGE17" s="5"/>
      <c r="MGF17" s="3"/>
      <c r="MGG17" s="5"/>
      <c r="MGH17" s="3"/>
      <c r="MGI17" s="5"/>
      <c r="MGJ17" s="3"/>
      <c r="MGK17" s="5"/>
      <c r="MGL17" s="3"/>
      <c r="MGM17" s="5"/>
      <c r="MGN17" s="3"/>
      <c r="MGO17" s="5"/>
      <c r="MGP17" s="3"/>
      <c r="MGQ17" s="5"/>
      <c r="MGR17" s="3"/>
      <c r="MGS17" s="5"/>
      <c r="MGT17" s="3"/>
      <c r="MGU17" s="5"/>
      <c r="MGV17" s="3"/>
      <c r="MGW17" s="5"/>
      <c r="MGX17" s="3"/>
      <c r="MGY17" s="5"/>
      <c r="MGZ17" s="3"/>
      <c r="MHA17" s="5"/>
      <c r="MHB17" s="3"/>
      <c r="MHC17" s="5"/>
      <c r="MHD17" s="3"/>
      <c r="MHE17" s="5"/>
      <c r="MHF17" s="3"/>
      <c r="MHG17" s="5"/>
      <c r="MHH17" s="3"/>
      <c r="MHI17" s="5"/>
      <c r="MHJ17" s="3"/>
      <c r="MHK17" s="5"/>
      <c r="MHL17" s="3"/>
      <c r="MHM17" s="5"/>
      <c r="MHN17" s="3"/>
      <c r="MHO17" s="5"/>
      <c r="MHP17" s="3"/>
      <c r="MHQ17" s="5"/>
      <c r="MHR17" s="3"/>
      <c r="MHS17" s="5"/>
      <c r="MHT17" s="3"/>
      <c r="MHU17" s="5"/>
      <c r="MHV17" s="3"/>
      <c r="MHW17" s="5"/>
      <c r="MHX17" s="3"/>
      <c r="MHY17" s="5"/>
      <c r="MHZ17" s="3"/>
      <c r="MIA17" s="5"/>
      <c r="MIB17" s="3"/>
      <c r="MIC17" s="5"/>
      <c r="MID17" s="3"/>
      <c r="MIE17" s="5"/>
      <c r="MIF17" s="3"/>
      <c r="MIG17" s="5"/>
      <c r="MIH17" s="3"/>
      <c r="MII17" s="5"/>
      <c r="MIJ17" s="3"/>
      <c r="MIK17" s="5"/>
      <c r="MIL17" s="3"/>
      <c r="MIM17" s="5"/>
      <c r="MIN17" s="3"/>
      <c r="MIO17" s="5"/>
      <c r="MIP17" s="3"/>
      <c r="MIQ17" s="5"/>
      <c r="MIR17" s="3"/>
      <c r="MIS17" s="5"/>
      <c r="MIT17" s="3"/>
      <c r="MIU17" s="5"/>
      <c r="MIV17" s="3"/>
      <c r="MIW17" s="5"/>
      <c r="MIX17" s="3"/>
      <c r="MIY17" s="5"/>
      <c r="MIZ17" s="3"/>
      <c r="MJA17" s="5"/>
      <c r="MJB17" s="3"/>
      <c r="MJC17" s="5"/>
      <c r="MJD17" s="3"/>
      <c r="MJE17" s="5"/>
      <c r="MJF17" s="3"/>
      <c r="MJG17" s="5"/>
      <c r="MJH17" s="3"/>
      <c r="MJI17" s="5"/>
      <c r="MJJ17" s="3"/>
      <c r="MJK17" s="5"/>
      <c r="MJL17" s="3"/>
      <c r="MJM17" s="5"/>
      <c r="MJN17" s="3"/>
      <c r="MJO17" s="5"/>
      <c r="MJP17" s="3"/>
      <c r="MJQ17" s="5"/>
      <c r="MJR17" s="3"/>
      <c r="MJS17" s="5"/>
      <c r="MJT17" s="3"/>
      <c r="MJU17" s="5"/>
      <c r="MJV17" s="3"/>
      <c r="MJW17" s="5"/>
      <c r="MJX17" s="3"/>
      <c r="MJY17" s="5"/>
      <c r="MJZ17" s="3"/>
      <c r="MKA17" s="5"/>
      <c r="MKB17" s="3"/>
      <c r="MKC17" s="5"/>
      <c r="MKD17" s="3"/>
      <c r="MKE17" s="5"/>
      <c r="MKF17" s="3"/>
      <c r="MKG17" s="5"/>
      <c r="MKH17" s="3"/>
      <c r="MKI17" s="5"/>
      <c r="MKJ17" s="3"/>
      <c r="MKK17" s="5"/>
      <c r="MKL17" s="3"/>
      <c r="MKM17" s="5"/>
      <c r="MKN17" s="3"/>
      <c r="MKO17" s="5"/>
      <c r="MKP17" s="3"/>
      <c r="MKQ17" s="5"/>
      <c r="MKR17" s="3"/>
      <c r="MKS17" s="5"/>
      <c r="MKT17" s="3"/>
      <c r="MKU17" s="5"/>
      <c r="MKV17" s="3"/>
      <c r="MKW17" s="5"/>
      <c r="MKX17" s="3"/>
      <c r="MKY17" s="5"/>
      <c r="MKZ17" s="3"/>
      <c r="MLA17" s="5"/>
      <c r="MLB17" s="3"/>
      <c r="MLC17" s="5"/>
      <c r="MLD17" s="3"/>
      <c r="MLE17" s="5"/>
      <c r="MLF17" s="3"/>
      <c r="MLG17" s="5"/>
      <c r="MLH17" s="3"/>
      <c r="MLI17" s="5"/>
      <c r="MLJ17" s="3"/>
      <c r="MLK17" s="5"/>
      <c r="MLL17" s="3"/>
      <c r="MLM17" s="5"/>
      <c r="MLN17" s="3"/>
      <c r="MLO17" s="5"/>
      <c r="MLP17" s="3"/>
      <c r="MLQ17" s="5"/>
      <c r="MLR17" s="3"/>
      <c r="MLS17" s="5"/>
      <c r="MLT17" s="3"/>
      <c r="MLU17" s="5"/>
      <c r="MLV17" s="3"/>
      <c r="MLW17" s="5"/>
      <c r="MLX17" s="3"/>
      <c r="MLY17" s="5"/>
      <c r="MLZ17" s="3"/>
      <c r="MMA17" s="5"/>
      <c r="MMB17" s="3"/>
      <c r="MMC17" s="5"/>
      <c r="MMD17" s="3"/>
      <c r="MME17" s="5"/>
      <c r="MMF17" s="3"/>
      <c r="MMG17" s="5"/>
      <c r="MMH17" s="3"/>
      <c r="MMI17" s="5"/>
      <c r="MMJ17" s="3"/>
      <c r="MMK17" s="5"/>
      <c r="MML17" s="3"/>
      <c r="MMM17" s="5"/>
      <c r="MMN17" s="3"/>
      <c r="MMO17" s="5"/>
      <c r="MMP17" s="3"/>
      <c r="MMQ17" s="5"/>
      <c r="MMR17" s="3"/>
      <c r="MMS17" s="5"/>
      <c r="MMT17" s="3"/>
      <c r="MMU17" s="5"/>
      <c r="MMV17" s="3"/>
      <c r="MMW17" s="5"/>
      <c r="MMX17" s="3"/>
      <c r="MMY17" s="5"/>
      <c r="MMZ17" s="3"/>
      <c r="MNA17" s="5"/>
      <c r="MNB17" s="3"/>
      <c r="MNC17" s="5"/>
      <c r="MND17" s="3"/>
      <c r="MNE17" s="5"/>
      <c r="MNF17" s="3"/>
      <c r="MNG17" s="5"/>
      <c r="MNH17" s="3"/>
      <c r="MNI17" s="5"/>
      <c r="MNJ17" s="3"/>
      <c r="MNK17" s="5"/>
      <c r="MNL17" s="3"/>
      <c r="MNM17" s="5"/>
      <c r="MNN17" s="3"/>
      <c r="MNO17" s="5"/>
      <c r="MNP17" s="3"/>
      <c r="MNQ17" s="5"/>
      <c r="MNR17" s="3"/>
      <c r="MNS17" s="5"/>
      <c r="MNT17" s="3"/>
      <c r="MNU17" s="5"/>
      <c r="MNV17" s="3"/>
      <c r="MNW17" s="5"/>
      <c r="MNX17" s="3"/>
      <c r="MNY17" s="5"/>
      <c r="MNZ17" s="3"/>
      <c r="MOA17" s="5"/>
      <c r="MOB17" s="3"/>
      <c r="MOC17" s="5"/>
      <c r="MOD17" s="3"/>
      <c r="MOE17" s="5"/>
      <c r="MOF17" s="3"/>
      <c r="MOG17" s="5"/>
      <c r="MOH17" s="3"/>
      <c r="MOI17" s="5"/>
      <c r="MOJ17" s="3"/>
      <c r="MOK17" s="5"/>
      <c r="MOL17" s="3"/>
      <c r="MOM17" s="5"/>
      <c r="MON17" s="3"/>
      <c r="MOO17" s="5"/>
      <c r="MOP17" s="3"/>
      <c r="MOQ17" s="5"/>
      <c r="MOR17" s="3"/>
      <c r="MOS17" s="5"/>
      <c r="MOT17" s="3"/>
      <c r="MOU17" s="5"/>
      <c r="MOV17" s="3"/>
      <c r="MOW17" s="5"/>
      <c r="MOX17" s="3"/>
      <c r="MOY17" s="5"/>
      <c r="MOZ17" s="3"/>
      <c r="MPA17" s="5"/>
      <c r="MPB17" s="3"/>
      <c r="MPC17" s="5"/>
      <c r="MPD17" s="3"/>
      <c r="MPE17" s="5"/>
      <c r="MPF17" s="3"/>
      <c r="MPG17" s="5"/>
      <c r="MPH17" s="3"/>
      <c r="MPI17" s="5"/>
      <c r="MPJ17" s="3"/>
      <c r="MPK17" s="5"/>
      <c r="MPL17" s="3"/>
      <c r="MPM17" s="5"/>
      <c r="MPN17" s="3"/>
      <c r="MPO17" s="5"/>
      <c r="MPP17" s="3"/>
      <c r="MPQ17" s="5"/>
      <c r="MPR17" s="3"/>
      <c r="MPS17" s="5"/>
      <c r="MPT17" s="3"/>
      <c r="MPU17" s="5"/>
      <c r="MPV17" s="3"/>
      <c r="MPW17" s="5"/>
      <c r="MPX17" s="3"/>
      <c r="MPY17" s="5"/>
      <c r="MPZ17" s="3"/>
      <c r="MQA17" s="5"/>
      <c r="MQB17" s="3"/>
      <c r="MQC17" s="5"/>
      <c r="MQD17" s="3"/>
      <c r="MQE17" s="5"/>
      <c r="MQF17" s="3"/>
      <c r="MQG17" s="5"/>
      <c r="MQH17" s="3"/>
      <c r="MQI17" s="5"/>
      <c r="MQJ17" s="3"/>
      <c r="MQK17" s="5"/>
      <c r="MQL17" s="3"/>
      <c r="MQM17" s="5"/>
      <c r="MQN17" s="3"/>
      <c r="MQO17" s="5"/>
      <c r="MQP17" s="3"/>
      <c r="MQQ17" s="5"/>
      <c r="MQR17" s="3"/>
      <c r="MQS17" s="5"/>
      <c r="MQT17" s="3"/>
      <c r="MQU17" s="5"/>
      <c r="MQV17" s="3"/>
      <c r="MQW17" s="5"/>
      <c r="MQX17" s="3"/>
      <c r="MQY17" s="5"/>
      <c r="MQZ17" s="3"/>
      <c r="MRA17" s="5"/>
      <c r="MRB17" s="3"/>
      <c r="MRC17" s="5"/>
      <c r="MRD17" s="3"/>
      <c r="MRE17" s="5"/>
      <c r="MRF17" s="3"/>
      <c r="MRG17" s="5"/>
      <c r="MRH17" s="3"/>
      <c r="MRI17" s="5"/>
      <c r="MRJ17" s="3"/>
      <c r="MRK17" s="5"/>
      <c r="MRL17" s="3"/>
      <c r="MRM17" s="5"/>
      <c r="MRN17" s="3"/>
      <c r="MRO17" s="5"/>
      <c r="MRP17" s="3"/>
      <c r="MRQ17" s="5"/>
      <c r="MRR17" s="3"/>
      <c r="MRS17" s="5"/>
      <c r="MRT17" s="3"/>
      <c r="MRU17" s="5"/>
      <c r="MRV17" s="3"/>
      <c r="MRW17" s="5"/>
      <c r="MRX17" s="3"/>
      <c r="MRY17" s="5"/>
      <c r="MRZ17" s="3"/>
      <c r="MSA17" s="5"/>
      <c r="MSB17" s="3"/>
      <c r="MSC17" s="5"/>
      <c r="MSD17" s="3"/>
      <c r="MSE17" s="5"/>
      <c r="MSF17" s="3"/>
      <c r="MSG17" s="5"/>
      <c r="MSH17" s="3"/>
      <c r="MSI17" s="5"/>
      <c r="MSJ17" s="3"/>
      <c r="MSK17" s="5"/>
      <c r="MSL17" s="3"/>
      <c r="MSM17" s="5"/>
      <c r="MSN17" s="3"/>
      <c r="MSO17" s="5"/>
      <c r="MSP17" s="3"/>
      <c r="MSQ17" s="5"/>
      <c r="MSR17" s="3"/>
      <c r="MSS17" s="5"/>
      <c r="MST17" s="3"/>
      <c r="MSU17" s="5"/>
      <c r="MSV17" s="3"/>
      <c r="MSW17" s="5"/>
      <c r="MSX17" s="3"/>
      <c r="MSY17" s="5"/>
      <c r="MSZ17" s="3"/>
      <c r="MTA17" s="5"/>
      <c r="MTB17" s="3"/>
      <c r="MTC17" s="5"/>
      <c r="MTD17" s="3"/>
      <c r="MTE17" s="5"/>
      <c r="MTF17" s="3"/>
      <c r="MTG17" s="5"/>
      <c r="MTH17" s="3"/>
      <c r="MTI17" s="5"/>
      <c r="MTJ17" s="3"/>
      <c r="MTK17" s="5"/>
      <c r="MTL17" s="3"/>
      <c r="MTM17" s="5"/>
      <c r="MTN17" s="3"/>
      <c r="MTO17" s="5"/>
      <c r="MTP17" s="3"/>
      <c r="MTQ17" s="5"/>
      <c r="MTR17" s="3"/>
      <c r="MTS17" s="5"/>
      <c r="MTT17" s="3"/>
      <c r="MTU17" s="5"/>
      <c r="MTV17" s="3"/>
      <c r="MTW17" s="5"/>
      <c r="MTX17" s="3"/>
      <c r="MTY17" s="5"/>
      <c r="MTZ17" s="3"/>
      <c r="MUA17" s="5"/>
      <c r="MUB17" s="3"/>
      <c r="MUC17" s="5"/>
      <c r="MUD17" s="3"/>
      <c r="MUE17" s="5"/>
      <c r="MUF17" s="3"/>
      <c r="MUG17" s="5"/>
      <c r="MUH17" s="3"/>
      <c r="MUI17" s="5"/>
      <c r="MUJ17" s="3"/>
      <c r="MUK17" s="5"/>
      <c r="MUL17" s="3"/>
      <c r="MUM17" s="5"/>
      <c r="MUN17" s="3"/>
      <c r="MUO17" s="5"/>
      <c r="MUP17" s="3"/>
      <c r="MUQ17" s="5"/>
      <c r="MUR17" s="3"/>
      <c r="MUS17" s="5"/>
      <c r="MUT17" s="3"/>
      <c r="MUU17" s="5"/>
      <c r="MUV17" s="3"/>
      <c r="MUW17" s="5"/>
      <c r="MUX17" s="3"/>
      <c r="MUY17" s="5"/>
      <c r="MUZ17" s="3"/>
      <c r="MVA17" s="5"/>
      <c r="MVB17" s="3"/>
      <c r="MVC17" s="5"/>
      <c r="MVD17" s="3"/>
      <c r="MVE17" s="5"/>
      <c r="MVF17" s="3"/>
      <c r="MVG17" s="5"/>
      <c r="MVH17" s="3"/>
      <c r="MVI17" s="5"/>
      <c r="MVJ17" s="3"/>
      <c r="MVK17" s="5"/>
      <c r="MVL17" s="3"/>
      <c r="MVM17" s="5"/>
      <c r="MVN17" s="3"/>
      <c r="MVO17" s="5"/>
      <c r="MVP17" s="3"/>
      <c r="MVQ17" s="5"/>
      <c r="MVR17" s="3"/>
      <c r="MVS17" s="5"/>
      <c r="MVT17" s="3"/>
      <c r="MVU17" s="5"/>
      <c r="MVV17" s="3"/>
      <c r="MVW17" s="5"/>
      <c r="MVX17" s="3"/>
      <c r="MVY17" s="5"/>
      <c r="MVZ17" s="3"/>
      <c r="MWA17" s="5"/>
      <c r="MWB17" s="3"/>
      <c r="MWC17" s="5"/>
      <c r="MWD17" s="3"/>
      <c r="MWE17" s="5"/>
      <c r="MWF17" s="3"/>
      <c r="MWG17" s="5"/>
      <c r="MWH17" s="3"/>
      <c r="MWI17" s="5"/>
      <c r="MWJ17" s="3"/>
      <c r="MWK17" s="5"/>
      <c r="MWL17" s="3"/>
      <c r="MWM17" s="5"/>
      <c r="MWN17" s="3"/>
      <c r="MWO17" s="5"/>
      <c r="MWP17" s="3"/>
      <c r="MWQ17" s="5"/>
      <c r="MWR17" s="3"/>
      <c r="MWS17" s="5"/>
      <c r="MWT17" s="3"/>
      <c r="MWU17" s="5"/>
      <c r="MWV17" s="3"/>
      <c r="MWW17" s="5"/>
      <c r="MWX17" s="3"/>
      <c r="MWY17" s="5"/>
      <c r="MWZ17" s="3"/>
      <c r="MXA17" s="5"/>
      <c r="MXB17" s="3"/>
      <c r="MXC17" s="5"/>
      <c r="MXD17" s="3"/>
      <c r="MXE17" s="5"/>
      <c r="MXF17" s="3"/>
      <c r="MXG17" s="5"/>
      <c r="MXH17" s="3"/>
      <c r="MXI17" s="5"/>
      <c r="MXJ17" s="3"/>
      <c r="MXK17" s="5"/>
      <c r="MXL17" s="3"/>
      <c r="MXM17" s="5"/>
      <c r="MXN17" s="3"/>
      <c r="MXO17" s="5"/>
      <c r="MXP17" s="3"/>
      <c r="MXQ17" s="5"/>
      <c r="MXR17" s="3"/>
      <c r="MXS17" s="5"/>
      <c r="MXT17" s="3"/>
      <c r="MXU17" s="5"/>
      <c r="MXV17" s="3"/>
      <c r="MXW17" s="5"/>
      <c r="MXX17" s="3"/>
      <c r="MXY17" s="5"/>
      <c r="MXZ17" s="3"/>
      <c r="MYA17" s="5"/>
      <c r="MYB17" s="3"/>
      <c r="MYC17" s="5"/>
      <c r="MYD17" s="3"/>
      <c r="MYE17" s="5"/>
      <c r="MYF17" s="3"/>
      <c r="MYG17" s="5"/>
      <c r="MYH17" s="3"/>
      <c r="MYI17" s="5"/>
      <c r="MYJ17" s="3"/>
      <c r="MYK17" s="5"/>
      <c r="MYL17" s="3"/>
      <c r="MYM17" s="5"/>
      <c r="MYN17" s="3"/>
      <c r="MYO17" s="5"/>
      <c r="MYP17" s="3"/>
      <c r="MYQ17" s="5"/>
      <c r="MYR17" s="3"/>
      <c r="MYS17" s="5"/>
      <c r="MYT17" s="3"/>
      <c r="MYU17" s="5"/>
      <c r="MYV17" s="3"/>
      <c r="MYW17" s="5"/>
      <c r="MYX17" s="3"/>
      <c r="MYY17" s="5"/>
      <c r="MYZ17" s="3"/>
      <c r="MZA17" s="5"/>
      <c r="MZB17" s="3"/>
      <c r="MZC17" s="5"/>
      <c r="MZD17" s="3"/>
      <c r="MZE17" s="5"/>
      <c r="MZF17" s="3"/>
      <c r="MZG17" s="5"/>
      <c r="MZH17" s="3"/>
      <c r="MZI17" s="5"/>
      <c r="MZJ17" s="3"/>
      <c r="MZK17" s="5"/>
      <c r="MZL17" s="3"/>
      <c r="MZM17" s="5"/>
      <c r="MZN17" s="3"/>
      <c r="MZO17" s="5"/>
      <c r="MZP17" s="3"/>
      <c r="MZQ17" s="5"/>
      <c r="MZR17" s="3"/>
      <c r="MZS17" s="5"/>
      <c r="MZT17" s="3"/>
      <c r="MZU17" s="5"/>
      <c r="MZV17" s="3"/>
      <c r="MZW17" s="5"/>
      <c r="MZX17" s="3"/>
      <c r="MZY17" s="5"/>
      <c r="MZZ17" s="3"/>
      <c r="NAA17" s="5"/>
      <c r="NAB17" s="3"/>
      <c r="NAC17" s="5"/>
      <c r="NAD17" s="3"/>
      <c r="NAE17" s="5"/>
      <c r="NAF17" s="3"/>
      <c r="NAG17" s="5"/>
      <c r="NAH17" s="3"/>
      <c r="NAI17" s="5"/>
      <c r="NAJ17" s="3"/>
      <c r="NAK17" s="5"/>
      <c r="NAL17" s="3"/>
      <c r="NAM17" s="5"/>
      <c r="NAN17" s="3"/>
      <c r="NAO17" s="5"/>
      <c r="NAP17" s="3"/>
      <c r="NAQ17" s="5"/>
      <c r="NAR17" s="3"/>
      <c r="NAS17" s="5"/>
      <c r="NAT17" s="3"/>
      <c r="NAU17" s="5"/>
      <c r="NAV17" s="3"/>
      <c r="NAW17" s="5"/>
      <c r="NAX17" s="3"/>
      <c r="NAY17" s="5"/>
      <c r="NAZ17" s="3"/>
      <c r="NBA17" s="5"/>
      <c r="NBB17" s="3"/>
      <c r="NBC17" s="5"/>
      <c r="NBD17" s="3"/>
      <c r="NBE17" s="5"/>
      <c r="NBF17" s="3"/>
      <c r="NBG17" s="5"/>
      <c r="NBH17" s="3"/>
      <c r="NBI17" s="5"/>
      <c r="NBJ17" s="3"/>
      <c r="NBK17" s="5"/>
      <c r="NBL17" s="3"/>
      <c r="NBM17" s="5"/>
      <c r="NBN17" s="3"/>
      <c r="NBO17" s="5"/>
      <c r="NBP17" s="3"/>
      <c r="NBQ17" s="5"/>
      <c r="NBR17" s="3"/>
      <c r="NBS17" s="5"/>
      <c r="NBT17" s="3"/>
      <c r="NBU17" s="5"/>
      <c r="NBV17" s="3"/>
      <c r="NBW17" s="5"/>
      <c r="NBX17" s="3"/>
      <c r="NBY17" s="5"/>
      <c r="NBZ17" s="3"/>
      <c r="NCA17" s="5"/>
      <c r="NCB17" s="3"/>
      <c r="NCC17" s="5"/>
      <c r="NCD17" s="3"/>
      <c r="NCE17" s="5"/>
      <c r="NCF17" s="3"/>
      <c r="NCG17" s="5"/>
      <c r="NCH17" s="3"/>
      <c r="NCI17" s="5"/>
      <c r="NCJ17" s="3"/>
      <c r="NCK17" s="5"/>
      <c r="NCL17" s="3"/>
      <c r="NCM17" s="5"/>
      <c r="NCN17" s="3"/>
      <c r="NCO17" s="5"/>
      <c r="NCP17" s="3"/>
      <c r="NCQ17" s="5"/>
      <c r="NCR17" s="3"/>
      <c r="NCS17" s="5"/>
      <c r="NCT17" s="3"/>
      <c r="NCU17" s="5"/>
      <c r="NCV17" s="3"/>
      <c r="NCW17" s="5"/>
      <c r="NCX17" s="3"/>
      <c r="NCY17" s="5"/>
      <c r="NCZ17" s="3"/>
      <c r="NDA17" s="5"/>
      <c r="NDB17" s="3"/>
      <c r="NDC17" s="5"/>
      <c r="NDD17" s="3"/>
      <c r="NDE17" s="5"/>
      <c r="NDF17" s="3"/>
      <c r="NDG17" s="5"/>
      <c r="NDH17" s="3"/>
      <c r="NDI17" s="5"/>
      <c r="NDJ17" s="3"/>
      <c r="NDK17" s="5"/>
      <c r="NDL17" s="3"/>
      <c r="NDM17" s="5"/>
      <c r="NDN17" s="3"/>
      <c r="NDO17" s="5"/>
      <c r="NDP17" s="3"/>
      <c r="NDQ17" s="5"/>
      <c r="NDR17" s="3"/>
      <c r="NDS17" s="5"/>
      <c r="NDT17" s="3"/>
      <c r="NDU17" s="5"/>
      <c r="NDV17" s="3"/>
      <c r="NDW17" s="5"/>
      <c r="NDX17" s="3"/>
      <c r="NDY17" s="5"/>
      <c r="NDZ17" s="3"/>
      <c r="NEA17" s="5"/>
      <c r="NEB17" s="3"/>
      <c r="NEC17" s="5"/>
      <c r="NED17" s="3"/>
      <c r="NEE17" s="5"/>
      <c r="NEF17" s="3"/>
      <c r="NEG17" s="5"/>
      <c r="NEH17" s="3"/>
      <c r="NEI17" s="5"/>
      <c r="NEJ17" s="3"/>
      <c r="NEK17" s="5"/>
      <c r="NEL17" s="3"/>
      <c r="NEM17" s="5"/>
      <c r="NEN17" s="3"/>
      <c r="NEO17" s="5"/>
      <c r="NEP17" s="3"/>
      <c r="NEQ17" s="5"/>
      <c r="NER17" s="3"/>
      <c r="NES17" s="5"/>
      <c r="NET17" s="3"/>
      <c r="NEU17" s="5"/>
      <c r="NEV17" s="3"/>
      <c r="NEW17" s="5"/>
      <c r="NEX17" s="3"/>
      <c r="NEY17" s="5"/>
      <c r="NEZ17" s="3"/>
      <c r="NFA17" s="5"/>
      <c r="NFB17" s="3"/>
      <c r="NFC17" s="5"/>
      <c r="NFD17" s="3"/>
      <c r="NFE17" s="5"/>
      <c r="NFF17" s="3"/>
      <c r="NFG17" s="5"/>
      <c r="NFH17" s="3"/>
      <c r="NFI17" s="5"/>
      <c r="NFJ17" s="3"/>
      <c r="NFK17" s="5"/>
      <c r="NFL17" s="3"/>
      <c r="NFM17" s="5"/>
      <c r="NFN17" s="3"/>
      <c r="NFO17" s="5"/>
      <c r="NFP17" s="3"/>
      <c r="NFQ17" s="5"/>
      <c r="NFR17" s="3"/>
      <c r="NFS17" s="5"/>
      <c r="NFT17" s="3"/>
      <c r="NFU17" s="5"/>
      <c r="NFV17" s="3"/>
      <c r="NFW17" s="5"/>
      <c r="NFX17" s="3"/>
      <c r="NFY17" s="5"/>
      <c r="NFZ17" s="3"/>
      <c r="NGA17" s="5"/>
      <c r="NGB17" s="3"/>
      <c r="NGC17" s="5"/>
      <c r="NGD17" s="3"/>
      <c r="NGE17" s="5"/>
      <c r="NGF17" s="3"/>
      <c r="NGG17" s="5"/>
      <c r="NGH17" s="3"/>
      <c r="NGI17" s="5"/>
      <c r="NGJ17" s="3"/>
      <c r="NGK17" s="5"/>
      <c r="NGL17" s="3"/>
      <c r="NGM17" s="5"/>
      <c r="NGN17" s="3"/>
      <c r="NGO17" s="5"/>
      <c r="NGP17" s="3"/>
      <c r="NGQ17" s="5"/>
      <c r="NGR17" s="3"/>
      <c r="NGS17" s="5"/>
      <c r="NGT17" s="3"/>
      <c r="NGU17" s="5"/>
      <c r="NGV17" s="3"/>
      <c r="NGW17" s="5"/>
      <c r="NGX17" s="3"/>
      <c r="NGY17" s="5"/>
      <c r="NGZ17" s="3"/>
      <c r="NHA17" s="5"/>
      <c r="NHB17" s="3"/>
      <c r="NHC17" s="5"/>
      <c r="NHD17" s="3"/>
      <c r="NHE17" s="5"/>
      <c r="NHF17" s="3"/>
      <c r="NHG17" s="5"/>
      <c r="NHH17" s="3"/>
      <c r="NHI17" s="5"/>
      <c r="NHJ17" s="3"/>
      <c r="NHK17" s="5"/>
      <c r="NHL17" s="3"/>
      <c r="NHM17" s="5"/>
      <c r="NHN17" s="3"/>
      <c r="NHO17" s="5"/>
      <c r="NHP17" s="3"/>
      <c r="NHQ17" s="5"/>
      <c r="NHR17" s="3"/>
      <c r="NHS17" s="5"/>
      <c r="NHT17" s="3"/>
      <c r="NHU17" s="5"/>
      <c r="NHV17" s="3"/>
      <c r="NHW17" s="5"/>
      <c r="NHX17" s="3"/>
      <c r="NHY17" s="5"/>
      <c r="NHZ17" s="3"/>
      <c r="NIA17" s="5"/>
      <c r="NIB17" s="3"/>
      <c r="NIC17" s="5"/>
      <c r="NID17" s="3"/>
      <c r="NIE17" s="5"/>
      <c r="NIF17" s="3"/>
      <c r="NIG17" s="5"/>
      <c r="NIH17" s="3"/>
      <c r="NII17" s="5"/>
      <c r="NIJ17" s="3"/>
      <c r="NIK17" s="5"/>
      <c r="NIL17" s="3"/>
      <c r="NIM17" s="5"/>
      <c r="NIN17" s="3"/>
      <c r="NIO17" s="5"/>
      <c r="NIP17" s="3"/>
      <c r="NIQ17" s="5"/>
      <c r="NIR17" s="3"/>
      <c r="NIS17" s="5"/>
      <c r="NIT17" s="3"/>
      <c r="NIU17" s="5"/>
      <c r="NIV17" s="3"/>
      <c r="NIW17" s="5"/>
      <c r="NIX17" s="3"/>
      <c r="NIY17" s="5"/>
      <c r="NIZ17" s="3"/>
      <c r="NJA17" s="5"/>
      <c r="NJB17" s="3"/>
      <c r="NJC17" s="5"/>
      <c r="NJD17" s="3"/>
      <c r="NJE17" s="5"/>
      <c r="NJF17" s="3"/>
      <c r="NJG17" s="5"/>
      <c r="NJH17" s="3"/>
      <c r="NJI17" s="5"/>
      <c r="NJJ17" s="3"/>
      <c r="NJK17" s="5"/>
      <c r="NJL17" s="3"/>
      <c r="NJM17" s="5"/>
      <c r="NJN17" s="3"/>
      <c r="NJO17" s="5"/>
      <c r="NJP17" s="3"/>
      <c r="NJQ17" s="5"/>
      <c r="NJR17" s="3"/>
      <c r="NJS17" s="5"/>
      <c r="NJT17" s="3"/>
      <c r="NJU17" s="5"/>
      <c r="NJV17" s="3"/>
      <c r="NJW17" s="5"/>
      <c r="NJX17" s="3"/>
      <c r="NJY17" s="5"/>
      <c r="NJZ17" s="3"/>
      <c r="NKA17" s="5"/>
      <c r="NKB17" s="3"/>
      <c r="NKC17" s="5"/>
      <c r="NKD17" s="3"/>
      <c r="NKE17" s="5"/>
      <c r="NKF17" s="3"/>
      <c r="NKG17" s="5"/>
      <c r="NKH17" s="3"/>
      <c r="NKI17" s="5"/>
      <c r="NKJ17" s="3"/>
      <c r="NKK17" s="5"/>
      <c r="NKL17" s="3"/>
      <c r="NKM17" s="5"/>
      <c r="NKN17" s="3"/>
      <c r="NKO17" s="5"/>
      <c r="NKP17" s="3"/>
      <c r="NKQ17" s="5"/>
      <c r="NKR17" s="3"/>
      <c r="NKS17" s="5"/>
      <c r="NKT17" s="3"/>
      <c r="NKU17" s="5"/>
      <c r="NKV17" s="3"/>
      <c r="NKW17" s="5"/>
      <c r="NKX17" s="3"/>
      <c r="NKY17" s="5"/>
      <c r="NKZ17" s="3"/>
      <c r="NLA17" s="5"/>
      <c r="NLB17" s="3"/>
      <c r="NLC17" s="5"/>
      <c r="NLD17" s="3"/>
      <c r="NLE17" s="5"/>
      <c r="NLF17" s="3"/>
      <c r="NLG17" s="5"/>
      <c r="NLH17" s="3"/>
      <c r="NLI17" s="5"/>
      <c r="NLJ17" s="3"/>
      <c r="NLK17" s="5"/>
      <c r="NLL17" s="3"/>
      <c r="NLM17" s="5"/>
      <c r="NLN17" s="3"/>
      <c r="NLO17" s="5"/>
      <c r="NLP17" s="3"/>
      <c r="NLQ17" s="5"/>
      <c r="NLR17" s="3"/>
      <c r="NLS17" s="5"/>
      <c r="NLT17" s="3"/>
      <c r="NLU17" s="5"/>
      <c r="NLV17" s="3"/>
      <c r="NLW17" s="5"/>
      <c r="NLX17" s="3"/>
      <c r="NLY17" s="5"/>
      <c r="NLZ17" s="3"/>
      <c r="NMA17" s="5"/>
      <c r="NMB17" s="3"/>
      <c r="NMC17" s="5"/>
      <c r="NMD17" s="3"/>
      <c r="NME17" s="5"/>
      <c r="NMF17" s="3"/>
      <c r="NMG17" s="5"/>
      <c r="NMH17" s="3"/>
      <c r="NMI17" s="5"/>
      <c r="NMJ17" s="3"/>
      <c r="NMK17" s="5"/>
      <c r="NML17" s="3"/>
      <c r="NMM17" s="5"/>
      <c r="NMN17" s="3"/>
      <c r="NMO17" s="5"/>
      <c r="NMP17" s="3"/>
      <c r="NMQ17" s="5"/>
      <c r="NMR17" s="3"/>
      <c r="NMS17" s="5"/>
      <c r="NMT17" s="3"/>
      <c r="NMU17" s="5"/>
      <c r="NMV17" s="3"/>
      <c r="NMW17" s="5"/>
      <c r="NMX17" s="3"/>
      <c r="NMY17" s="5"/>
      <c r="NMZ17" s="3"/>
      <c r="NNA17" s="5"/>
      <c r="NNB17" s="3"/>
      <c r="NNC17" s="5"/>
      <c r="NND17" s="3"/>
      <c r="NNE17" s="5"/>
      <c r="NNF17" s="3"/>
      <c r="NNG17" s="5"/>
      <c r="NNH17" s="3"/>
      <c r="NNI17" s="5"/>
      <c r="NNJ17" s="3"/>
      <c r="NNK17" s="5"/>
      <c r="NNL17" s="3"/>
      <c r="NNM17" s="5"/>
      <c r="NNN17" s="3"/>
      <c r="NNO17" s="5"/>
      <c r="NNP17" s="3"/>
      <c r="NNQ17" s="5"/>
      <c r="NNR17" s="3"/>
      <c r="NNS17" s="5"/>
      <c r="NNT17" s="3"/>
      <c r="NNU17" s="5"/>
      <c r="NNV17" s="3"/>
      <c r="NNW17" s="5"/>
      <c r="NNX17" s="3"/>
      <c r="NNY17" s="5"/>
      <c r="NNZ17" s="3"/>
      <c r="NOA17" s="5"/>
      <c r="NOB17" s="3"/>
      <c r="NOC17" s="5"/>
      <c r="NOD17" s="3"/>
      <c r="NOE17" s="5"/>
      <c r="NOF17" s="3"/>
      <c r="NOG17" s="5"/>
      <c r="NOH17" s="3"/>
      <c r="NOI17" s="5"/>
      <c r="NOJ17" s="3"/>
      <c r="NOK17" s="5"/>
      <c r="NOL17" s="3"/>
      <c r="NOM17" s="5"/>
      <c r="NON17" s="3"/>
      <c r="NOO17" s="5"/>
      <c r="NOP17" s="3"/>
      <c r="NOQ17" s="5"/>
      <c r="NOR17" s="3"/>
      <c r="NOS17" s="5"/>
      <c r="NOT17" s="3"/>
      <c r="NOU17" s="5"/>
      <c r="NOV17" s="3"/>
      <c r="NOW17" s="5"/>
      <c r="NOX17" s="3"/>
      <c r="NOY17" s="5"/>
      <c r="NOZ17" s="3"/>
      <c r="NPA17" s="5"/>
      <c r="NPB17" s="3"/>
      <c r="NPC17" s="5"/>
      <c r="NPD17" s="3"/>
      <c r="NPE17" s="5"/>
      <c r="NPF17" s="3"/>
      <c r="NPG17" s="5"/>
      <c r="NPH17" s="3"/>
      <c r="NPI17" s="5"/>
      <c r="NPJ17" s="3"/>
      <c r="NPK17" s="5"/>
      <c r="NPL17" s="3"/>
      <c r="NPM17" s="5"/>
      <c r="NPN17" s="3"/>
      <c r="NPO17" s="5"/>
      <c r="NPP17" s="3"/>
      <c r="NPQ17" s="5"/>
      <c r="NPR17" s="3"/>
      <c r="NPS17" s="5"/>
      <c r="NPT17" s="3"/>
      <c r="NPU17" s="5"/>
      <c r="NPV17" s="3"/>
      <c r="NPW17" s="5"/>
      <c r="NPX17" s="3"/>
      <c r="NPY17" s="5"/>
      <c r="NPZ17" s="3"/>
      <c r="NQA17" s="5"/>
      <c r="NQB17" s="3"/>
      <c r="NQC17" s="5"/>
      <c r="NQD17" s="3"/>
      <c r="NQE17" s="5"/>
      <c r="NQF17" s="3"/>
      <c r="NQG17" s="5"/>
      <c r="NQH17" s="3"/>
      <c r="NQI17" s="5"/>
      <c r="NQJ17" s="3"/>
      <c r="NQK17" s="5"/>
      <c r="NQL17" s="3"/>
      <c r="NQM17" s="5"/>
      <c r="NQN17" s="3"/>
      <c r="NQO17" s="5"/>
      <c r="NQP17" s="3"/>
      <c r="NQQ17" s="5"/>
      <c r="NQR17" s="3"/>
      <c r="NQS17" s="5"/>
      <c r="NQT17" s="3"/>
      <c r="NQU17" s="5"/>
      <c r="NQV17" s="3"/>
      <c r="NQW17" s="5"/>
      <c r="NQX17" s="3"/>
      <c r="NQY17" s="5"/>
      <c r="NQZ17" s="3"/>
      <c r="NRA17" s="5"/>
      <c r="NRB17" s="3"/>
      <c r="NRC17" s="5"/>
      <c r="NRD17" s="3"/>
      <c r="NRE17" s="5"/>
      <c r="NRF17" s="3"/>
      <c r="NRG17" s="5"/>
      <c r="NRH17" s="3"/>
      <c r="NRI17" s="5"/>
      <c r="NRJ17" s="3"/>
      <c r="NRK17" s="5"/>
      <c r="NRL17" s="3"/>
      <c r="NRM17" s="5"/>
      <c r="NRN17" s="3"/>
      <c r="NRO17" s="5"/>
      <c r="NRP17" s="3"/>
      <c r="NRQ17" s="5"/>
      <c r="NRR17" s="3"/>
      <c r="NRS17" s="5"/>
      <c r="NRT17" s="3"/>
      <c r="NRU17" s="5"/>
      <c r="NRV17" s="3"/>
      <c r="NRW17" s="5"/>
      <c r="NRX17" s="3"/>
      <c r="NRY17" s="5"/>
      <c r="NRZ17" s="3"/>
      <c r="NSA17" s="5"/>
      <c r="NSB17" s="3"/>
      <c r="NSC17" s="5"/>
      <c r="NSD17" s="3"/>
      <c r="NSE17" s="5"/>
      <c r="NSF17" s="3"/>
      <c r="NSG17" s="5"/>
      <c r="NSH17" s="3"/>
      <c r="NSI17" s="5"/>
      <c r="NSJ17" s="3"/>
      <c r="NSK17" s="5"/>
      <c r="NSL17" s="3"/>
      <c r="NSM17" s="5"/>
      <c r="NSN17" s="3"/>
      <c r="NSO17" s="5"/>
      <c r="NSP17" s="3"/>
      <c r="NSQ17" s="5"/>
      <c r="NSR17" s="3"/>
      <c r="NSS17" s="5"/>
      <c r="NST17" s="3"/>
      <c r="NSU17" s="5"/>
      <c r="NSV17" s="3"/>
      <c r="NSW17" s="5"/>
      <c r="NSX17" s="3"/>
      <c r="NSY17" s="5"/>
      <c r="NSZ17" s="3"/>
      <c r="NTA17" s="5"/>
      <c r="NTB17" s="3"/>
      <c r="NTC17" s="5"/>
      <c r="NTD17" s="3"/>
      <c r="NTE17" s="5"/>
      <c r="NTF17" s="3"/>
      <c r="NTG17" s="5"/>
      <c r="NTH17" s="3"/>
      <c r="NTI17" s="5"/>
      <c r="NTJ17" s="3"/>
      <c r="NTK17" s="5"/>
      <c r="NTL17" s="3"/>
      <c r="NTM17" s="5"/>
      <c r="NTN17" s="3"/>
      <c r="NTO17" s="5"/>
      <c r="NTP17" s="3"/>
      <c r="NTQ17" s="5"/>
      <c r="NTR17" s="3"/>
      <c r="NTS17" s="5"/>
      <c r="NTT17" s="3"/>
      <c r="NTU17" s="5"/>
      <c r="NTV17" s="3"/>
      <c r="NTW17" s="5"/>
      <c r="NTX17" s="3"/>
      <c r="NTY17" s="5"/>
      <c r="NTZ17" s="3"/>
      <c r="NUA17" s="5"/>
      <c r="NUB17" s="3"/>
      <c r="NUC17" s="5"/>
      <c r="NUD17" s="3"/>
      <c r="NUE17" s="5"/>
      <c r="NUF17" s="3"/>
      <c r="NUG17" s="5"/>
      <c r="NUH17" s="3"/>
      <c r="NUI17" s="5"/>
      <c r="NUJ17" s="3"/>
      <c r="NUK17" s="5"/>
      <c r="NUL17" s="3"/>
      <c r="NUM17" s="5"/>
      <c r="NUN17" s="3"/>
      <c r="NUO17" s="5"/>
      <c r="NUP17" s="3"/>
      <c r="NUQ17" s="5"/>
      <c r="NUR17" s="3"/>
      <c r="NUS17" s="5"/>
      <c r="NUT17" s="3"/>
      <c r="NUU17" s="5"/>
      <c r="NUV17" s="3"/>
      <c r="NUW17" s="5"/>
      <c r="NUX17" s="3"/>
      <c r="NUY17" s="5"/>
      <c r="NUZ17" s="3"/>
      <c r="NVA17" s="5"/>
      <c r="NVB17" s="3"/>
      <c r="NVC17" s="5"/>
      <c r="NVD17" s="3"/>
      <c r="NVE17" s="5"/>
      <c r="NVF17" s="3"/>
      <c r="NVG17" s="5"/>
      <c r="NVH17" s="3"/>
      <c r="NVI17" s="5"/>
      <c r="NVJ17" s="3"/>
      <c r="NVK17" s="5"/>
      <c r="NVL17" s="3"/>
      <c r="NVM17" s="5"/>
      <c r="NVN17" s="3"/>
      <c r="NVO17" s="5"/>
      <c r="NVP17" s="3"/>
      <c r="NVQ17" s="5"/>
      <c r="NVR17" s="3"/>
      <c r="NVS17" s="5"/>
      <c r="NVT17" s="3"/>
      <c r="NVU17" s="5"/>
      <c r="NVV17" s="3"/>
      <c r="NVW17" s="5"/>
      <c r="NVX17" s="3"/>
      <c r="NVY17" s="5"/>
      <c r="NVZ17" s="3"/>
      <c r="NWA17" s="5"/>
      <c r="NWB17" s="3"/>
      <c r="NWC17" s="5"/>
      <c r="NWD17" s="3"/>
      <c r="NWE17" s="5"/>
      <c r="NWF17" s="3"/>
      <c r="NWG17" s="5"/>
      <c r="NWH17" s="3"/>
      <c r="NWI17" s="5"/>
      <c r="NWJ17" s="3"/>
      <c r="NWK17" s="5"/>
      <c r="NWL17" s="3"/>
      <c r="NWM17" s="5"/>
      <c r="NWN17" s="3"/>
      <c r="NWO17" s="5"/>
      <c r="NWP17" s="3"/>
      <c r="NWQ17" s="5"/>
      <c r="NWR17" s="3"/>
      <c r="NWS17" s="5"/>
      <c r="NWT17" s="3"/>
      <c r="NWU17" s="5"/>
      <c r="NWV17" s="3"/>
      <c r="NWW17" s="5"/>
      <c r="NWX17" s="3"/>
      <c r="NWY17" s="5"/>
      <c r="NWZ17" s="3"/>
      <c r="NXA17" s="5"/>
      <c r="NXB17" s="3"/>
      <c r="NXC17" s="5"/>
      <c r="NXD17" s="3"/>
      <c r="NXE17" s="5"/>
      <c r="NXF17" s="3"/>
      <c r="NXG17" s="5"/>
      <c r="NXH17" s="3"/>
      <c r="NXI17" s="5"/>
      <c r="NXJ17" s="3"/>
      <c r="NXK17" s="5"/>
      <c r="NXL17" s="3"/>
      <c r="NXM17" s="5"/>
      <c r="NXN17" s="3"/>
      <c r="NXO17" s="5"/>
      <c r="NXP17" s="3"/>
      <c r="NXQ17" s="5"/>
      <c r="NXR17" s="3"/>
      <c r="NXS17" s="5"/>
      <c r="NXT17" s="3"/>
      <c r="NXU17" s="5"/>
      <c r="NXV17" s="3"/>
      <c r="NXW17" s="5"/>
      <c r="NXX17" s="3"/>
      <c r="NXY17" s="5"/>
      <c r="NXZ17" s="3"/>
      <c r="NYA17" s="5"/>
      <c r="NYB17" s="3"/>
      <c r="NYC17" s="5"/>
      <c r="NYD17" s="3"/>
      <c r="NYE17" s="5"/>
      <c r="NYF17" s="3"/>
      <c r="NYG17" s="5"/>
      <c r="NYH17" s="3"/>
      <c r="NYI17" s="5"/>
      <c r="NYJ17" s="3"/>
      <c r="NYK17" s="5"/>
      <c r="NYL17" s="3"/>
      <c r="NYM17" s="5"/>
      <c r="NYN17" s="3"/>
      <c r="NYO17" s="5"/>
      <c r="NYP17" s="3"/>
      <c r="NYQ17" s="5"/>
      <c r="NYR17" s="3"/>
      <c r="NYS17" s="5"/>
      <c r="NYT17" s="3"/>
      <c r="NYU17" s="5"/>
      <c r="NYV17" s="3"/>
      <c r="NYW17" s="5"/>
      <c r="NYX17" s="3"/>
      <c r="NYY17" s="5"/>
      <c r="NYZ17" s="3"/>
      <c r="NZA17" s="5"/>
      <c r="NZB17" s="3"/>
      <c r="NZC17" s="5"/>
      <c r="NZD17" s="3"/>
      <c r="NZE17" s="5"/>
      <c r="NZF17" s="3"/>
      <c r="NZG17" s="5"/>
      <c r="NZH17" s="3"/>
      <c r="NZI17" s="5"/>
      <c r="NZJ17" s="3"/>
      <c r="NZK17" s="5"/>
      <c r="NZL17" s="3"/>
      <c r="NZM17" s="5"/>
      <c r="NZN17" s="3"/>
      <c r="NZO17" s="5"/>
      <c r="NZP17" s="3"/>
      <c r="NZQ17" s="5"/>
      <c r="NZR17" s="3"/>
      <c r="NZS17" s="5"/>
      <c r="NZT17" s="3"/>
      <c r="NZU17" s="5"/>
      <c r="NZV17" s="3"/>
      <c r="NZW17" s="5"/>
      <c r="NZX17" s="3"/>
      <c r="NZY17" s="5"/>
      <c r="NZZ17" s="3"/>
      <c r="OAA17" s="5"/>
      <c r="OAB17" s="3"/>
      <c r="OAC17" s="5"/>
      <c r="OAD17" s="3"/>
      <c r="OAE17" s="5"/>
      <c r="OAF17" s="3"/>
      <c r="OAG17" s="5"/>
      <c r="OAH17" s="3"/>
      <c r="OAI17" s="5"/>
      <c r="OAJ17" s="3"/>
      <c r="OAK17" s="5"/>
      <c r="OAL17" s="3"/>
      <c r="OAM17" s="5"/>
      <c r="OAN17" s="3"/>
      <c r="OAO17" s="5"/>
      <c r="OAP17" s="3"/>
      <c r="OAQ17" s="5"/>
      <c r="OAR17" s="3"/>
      <c r="OAS17" s="5"/>
      <c r="OAT17" s="3"/>
      <c r="OAU17" s="5"/>
      <c r="OAV17" s="3"/>
      <c r="OAW17" s="5"/>
      <c r="OAX17" s="3"/>
      <c r="OAY17" s="5"/>
      <c r="OAZ17" s="3"/>
      <c r="OBA17" s="5"/>
      <c r="OBB17" s="3"/>
      <c r="OBC17" s="5"/>
      <c r="OBD17" s="3"/>
      <c r="OBE17" s="5"/>
      <c r="OBF17" s="3"/>
      <c r="OBG17" s="5"/>
      <c r="OBH17" s="3"/>
      <c r="OBI17" s="5"/>
      <c r="OBJ17" s="3"/>
      <c r="OBK17" s="5"/>
      <c r="OBL17" s="3"/>
      <c r="OBM17" s="5"/>
      <c r="OBN17" s="3"/>
      <c r="OBO17" s="5"/>
      <c r="OBP17" s="3"/>
      <c r="OBQ17" s="5"/>
      <c r="OBR17" s="3"/>
      <c r="OBS17" s="5"/>
      <c r="OBT17" s="3"/>
      <c r="OBU17" s="5"/>
      <c r="OBV17" s="3"/>
      <c r="OBW17" s="5"/>
      <c r="OBX17" s="3"/>
      <c r="OBY17" s="5"/>
      <c r="OBZ17" s="3"/>
      <c r="OCA17" s="5"/>
      <c r="OCB17" s="3"/>
      <c r="OCC17" s="5"/>
      <c r="OCD17" s="3"/>
      <c r="OCE17" s="5"/>
      <c r="OCF17" s="3"/>
      <c r="OCG17" s="5"/>
      <c r="OCH17" s="3"/>
      <c r="OCI17" s="5"/>
      <c r="OCJ17" s="3"/>
      <c r="OCK17" s="5"/>
      <c r="OCL17" s="3"/>
      <c r="OCM17" s="5"/>
      <c r="OCN17" s="3"/>
      <c r="OCO17" s="5"/>
      <c r="OCP17" s="3"/>
      <c r="OCQ17" s="5"/>
      <c r="OCR17" s="3"/>
      <c r="OCS17" s="5"/>
      <c r="OCT17" s="3"/>
      <c r="OCU17" s="5"/>
      <c r="OCV17" s="3"/>
      <c r="OCW17" s="5"/>
      <c r="OCX17" s="3"/>
      <c r="OCY17" s="5"/>
      <c r="OCZ17" s="3"/>
      <c r="ODA17" s="5"/>
      <c r="ODB17" s="3"/>
      <c r="ODC17" s="5"/>
      <c r="ODD17" s="3"/>
      <c r="ODE17" s="5"/>
      <c r="ODF17" s="3"/>
      <c r="ODG17" s="5"/>
      <c r="ODH17" s="3"/>
      <c r="ODI17" s="5"/>
      <c r="ODJ17" s="3"/>
      <c r="ODK17" s="5"/>
      <c r="ODL17" s="3"/>
      <c r="ODM17" s="5"/>
      <c r="ODN17" s="3"/>
      <c r="ODO17" s="5"/>
      <c r="ODP17" s="3"/>
      <c r="ODQ17" s="5"/>
      <c r="ODR17" s="3"/>
      <c r="ODS17" s="5"/>
      <c r="ODT17" s="3"/>
      <c r="ODU17" s="5"/>
      <c r="ODV17" s="3"/>
      <c r="ODW17" s="5"/>
      <c r="ODX17" s="3"/>
      <c r="ODY17" s="5"/>
      <c r="ODZ17" s="3"/>
      <c r="OEA17" s="5"/>
      <c r="OEB17" s="3"/>
      <c r="OEC17" s="5"/>
      <c r="OED17" s="3"/>
      <c r="OEE17" s="5"/>
      <c r="OEF17" s="3"/>
      <c r="OEG17" s="5"/>
      <c r="OEH17" s="3"/>
      <c r="OEI17" s="5"/>
      <c r="OEJ17" s="3"/>
      <c r="OEK17" s="5"/>
      <c r="OEL17" s="3"/>
      <c r="OEM17" s="5"/>
      <c r="OEN17" s="3"/>
      <c r="OEO17" s="5"/>
      <c r="OEP17" s="3"/>
      <c r="OEQ17" s="5"/>
      <c r="OER17" s="3"/>
      <c r="OES17" s="5"/>
      <c r="OET17" s="3"/>
      <c r="OEU17" s="5"/>
      <c r="OEV17" s="3"/>
      <c r="OEW17" s="5"/>
      <c r="OEX17" s="3"/>
      <c r="OEY17" s="5"/>
      <c r="OEZ17" s="3"/>
      <c r="OFA17" s="5"/>
      <c r="OFB17" s="3"/>
      <c r="OFC17" s="5"/>
      <c r="OFD17" s="3"/>
      <c r="OFE17" s="5"/>
      <c r="OFF17" s="3"/>
      <c r="OFG17" s="5"/>
      <c r="OFH17" s="3"/>
      <c r="OFI17" s="5"/>
      <c r="OFJ17" s="3"/>
      <c r="OFK17" s="5"/>
      <c r="OFL17" s="3"/>
      <c r="OFM17" s="5"/>
      <c r="OFN17" s="3"/>
      <c r="OFO17" s="5"/>
      <c r="OFP17" s="3"/>
      <c r="OFQ17" s="5"/>
      <c r="OFR17" s="3"/>
      <c r="OFS17" s="5"/>
      <c r="OFT17" s="3"/>
      <c r="OFU17" s="5"/>
      <c r="OFV17" s="3"/>
      <c r="OFW17" s="5"/>
      <c r="OFX17" s="3"/>
      <c r="OFY17" s="5"/>
      <c r="OFZ17" s="3"/>
      <c r="OGA17" s="5"/>
      <c r="OGB17" s="3"/>
      <c r="OGC17" s="5"/>
      <c r="OGD17" s="3"/>
      <c r="OGE17" s="5"/>
      <c r="OGF17" s="3"/>
      <c r="OGG17" s="5"/>
      <c r="OGH17" s="3"/>
      <c r="OGI17" s="5"/>
      <c r="OGJ17" s="3"/>
      <c r="OGK17" s="5"/>
      <c r="OGL17" s="3"/>
      <c r="OGM17" s="5"/>
      <c r="OGN17" s="3"/>
      <c r="OGO17" s="5"/>
      <c r="OGP17" s="3"/>
      <c r="OGQ17" s="5"/>
      <c r="OGR17" s="3"/>
      <c r="OGS17" s="5"/>
      <c r="OGT17" s="3"/>
      <c r="OGU17" s="5"/>
      <c r="OGV17" s="3"/>
      <c r="OGW17" s="5"/>
      <c r="OGX17" s="3"/>
      <c r="OGY17" s="5"/>
      <c r="OGZ17" s="3"/>
      <c r="OHA17" s="5"/>
      <c r="OHB17" s="3"/>
      <c r="OHC17" s="5"/>
      <c r="OHD17" s="3"/>
      <c r="OHE17" s="5"/>
      <c r="OHF17" s="3"/>
      <c r="OHG17" s="5"/>
      <c r="OHH17" s="3"/>
      <c r="OHI17" s="5"/>
      <c r="OHJ17" s="3"/>
      <c r="OHK17" s="5"/>
      <c r="OHL17" s="3"/>
      <c r="OHM17" s="5"/>
      <c r="OHN17" s="3"/>
      <c r="OHO17" s="5"/>
      <c r="OHP17" s="3"/>
      <c r="OHQ17" s="5"/>
      <c r="OHR17" s="3"/>
      <c r="OHS17" s="5"/>
      <c r="OHT17" s="3"/>
      <c r="OHU17" s="5"/>
      <c r="OHV17" s="3"/>
      <c r="OHW17" s="5"/>
      <c r="OHX17" s="3"/>
      <c r="OHY17" s="5"/>
      <c r="OHZ17" s="3"/>
      <c r="OIA17" s="5"/>
      <c r="OIB17" s="3"/>
      <c r="OIC17" s="5"/>
      <c r="OID17" s="3"/>
      <c r="OIE17" s="5"/>
      <c r="OIF17" s="3"/>
      <c r="OIG17" s="5"/>
      <c r="OIH17" s="3"/>
      <c r="OII17" s="5"/>
      <c r="OIJ17" s="3"/>
      <c r="OIK17" s="5"/>
      <c r="OIL17" s="3"/>
      <c r="OIM17" s="5"/>
      <c r="OIN17" s="3"/>
      <c r="OIO17" s="5"/>
      <c r="OIP17" s="3"/>
      <c r="OIQ17" s="5"/>
      <c r="OIR17" s="3"/>
      <c r="OIS17" s="5"/>
      <c r="OIT17" s="3"/>
      <c r="OIU17" s="5"/>
      <c r="OIV17" s="3"/>
      <c r="OIW17" s="5"/>
      <c r="OIX17" s="3"/>
      <c r="OIY17" s="5"/>
      <c r="OIZ17" s="3"/>
      <c r="OJA17" s="5"/>
      <c r="OJB17" s="3"/>
      <c r="OJC17" s="5"/>
      <c r="OJD17" s="3"/>
      <c r="OJE17" s="5"/>
      <c r="OJF17" s="3"/>
      <c r="OJG17" s="5"/>
      <c r="OJH17" s="3"/>
      <c r="OJI17" s="5"/>
      <c r="OJJ17" s="3"/>
      <c r="OJK17" s="5"/>
      <c r="OJL17" s="3"/>
      <c r="OJM17" s="5"/>
      <c r="OJN17" s="3"/>
      <c r="OJO17" s="5"/>
      <c r="OJP17" s="3"/>
      <c r="OJQ17" s="5"/>
      <c r="OJR17" s="3"/>
      <c r="OJS17" s="5"/>
      <c r="OJT17" s="3"/>
      <c r="OJU17" s="5"/>
      <c r="OJV17" s="3"/>
      <c r="OJW17" s="5"/>
      <c r="OJX17" s="3"/>
      <c r="OJY17" s="5"/>
      <c r="OJZ17" s="3"/>
      <c r="OKA17" s="5"/>
      <c r="OKB17" s="3"/>
      <c r="OKC17" s="5"/>
      <c r="OKD17" s="3"/>
      <c r="OKE17" s="5"/>
      <c r="OKF17" s="3"/>
      <c r="OKG17" s="5"/>
      <c r="OKH17" s="3"/>
      <c r="OKI17" s="5"/>
      <c r="OKJ17" s="3"/>
      <c r="OKK17" s="5"/>
      <c r="OKL17" s="3"/>
      <c r="OKM17" s="5"/>
      <c r="OKN17" s="3"/>
      <c r="OKO17" s="5"/>
      <c r="OKP17" s="3"/>
      <c r="OKQ17" s="5"/>
      <c r="OKR17" s="3"/>
      <c r="OKS17" s="5"/>
      <c r="OKT17" s="3"/>
      <c r="OKU17" s="5"/>
      <c r="OKV17" s="3"/>
      <c r="OKW17" s="5"/>
      <c r="OKX17" s="3"/>
      <c r="OKY17" s="5"/>
      <c r="OKZ17" s="3"/>
      <c r="OLA17" s="5"/>
      <c r="OLB17" s="3"/>
      <c r="OLC17" s="5"/>
      <c r="OLD17" s="3"/>
      <c r="OLE17" s="5"/>
      <c r="OLF17" s="3"/>
      <c r="OLG17" s="5"/>
      <c r="OLH17" s="3"/>
      <c r="OLI17" s="5"/>
      <c r="OLJ17" s="3"/>
      <c r="OLK17" s="5"/>
      <c r="OLL17" s="3"/>
      <c r="OLM17" s="5"/>
      <c r="OLN17" s="3"/>
      <c r="OLO17" s="5"/>
      <c r="OLP17" s="3"/>
      <c r="OLQ17" s="5"/>
      <c r="OLR17" s="3"/>
      <c r="OLS17" s="5"/>
      <c r="OLT17" s="3"/>
      <c r="OLU17" s="5"/>
      <c r="OLV17" s="3"/>
      <c r="OLW17" s="5"/>
      <c r="OLX17" s="3"/>
      <c r="OLY17" s="5"/>
      <c r="OLZ17" s="3"/>
      <c r="OMA17" s="5"/>
      <c r="OMB17" s="3"/>
      <c r="OMC17" s="5"/>
      <c r="OMD17" s="3"/>
      <c r="OME17" s="5"/>
      <c r="OMF17" s="3"/>
      <c r="OMG17" s="5"/>
      <c r="OMH17" s="3"/>
      <c r="OMI17" s="5"/>
      <c r="OMJ17" s="3"/>
      <c r="OMK17" s="5"/>
      <c r="OML17" s="3"/>
      <c r="OMM17" s="5"/>
      <c r="OMN17" s="3"/>
      <c r="OMO17" s="5"/>
      <c r="OMP17" s="3"/>
      <c r="OMQ17" s="5"/>
      <c r="OMR17" s="3"/>
      <c r="OMS17" s="5"/>
      <c r="OMT17" s="3"/>
      <c r="OMU17" s="5"/>
      <c r="OMV17" s="3"/>
      <c r="OMW17" s="5"/>
      <c r="OMX17" s="3"/>
      <c r="OMY17" s="5"/>
      <c r="OMZ17" s="3"/>
      <c r="ONA17" s="5"/>
      <c r="ONB17" s="3"/>
      <c r="ONC17" s="5"/>
      <c r="OND17" s="3"/>
      <c r="ONE17" s="5"/>
      <c r="ONF17" s="3"/>
      <c r="ONG17" s="5"/>
      <c r="ONH17" s="3"/>
      <c r="ONI17" s="5"/>
      <c r="ONJ17" s="3"/>
      <c r="ONK17" s="5"/>
      <c r="ONL17" s="3"/>
      <c r="ONM17" s="5"/>
      <c r="ONN17" s="3"/>
      <c r="ONO17" s="5"/>
      <c r="ONP17" s="3"/>
      <c r="ONQ17" s="5"/>
      <c r="ONR17" s="3"/>
      <c r="ONS17" s="5"/>
      <c r="ONT17" s="3"/>
      <c r="ONU17" s="5"/>
      <c r="ONV17" s="3"/>
      <c r="ONW17" s="5"/>
      <c r="ONX17" s="3"/>
      <c r="ONY17" s="5"/>
      <c r="ONZ17" s="3"/>
      <c r="OOA17" s="5"/>
      <c r="OOB17" s="3"/>
      <c r="OOC17" s="5"/>
      <c r="OOD17" s="3"/>
      <c r="OOE17" s="5"/>
      <c r="OOF17" s="3"/>
      <c r="OOG17" s="5"/>
      <c r="OOH17" s="3"/>
      <c r="OOI17" s="5"/>
      <c r="OOJ17" s="3"/>
      <c r="OOK17" s="5"/>
      <c r="OOL17" s="3"/>
      <c r="OOM17" s="5"/>
      <c r="OON17" s="3"/>
      <c r="OOO17" s="5"/>
      <c r="OOP17" s="3"/>
      <c r="OOQ17" s="5"/>
      <c r="OOR17" s="3"/>
      <c r="OOS17" s="5"/>
      <c r="OOT17" s="3"/>
      <c r="OOU17" s="5"/>
      <c r="OOV17" s="3"/>
      <c r="OOW17" s="5"/>
      <c r="OOX17" s="3"/>
      <c r="OOY17" s="5"/>
      <c r="OOZ17" s="3"/>
      <c r="OPA17" s="5"/>
      <c r="OPB17" s="3"/>
      <c r="OPC17" s="5"/>
      <c r="OPD17" s="3"/>
      <c r="OPE17" s="5"/>
      <c r="OPF17" s="3"/>
      <c r="OPG17" s="5"/>
      <c r="OPH17" s="3"/>
      <c r="OPI17" s="5"/>
      <c r="OPJ17" s="3"/>
      <c r="OPK17" s="5"/>
      <c r="OPL17" s="3"/>
      <c r="OPM17" s="5"/>
      <c r="OPN17" s="3"/>
      <c r="OPO17" s="5"/>
      <c r="OPP17" s="3"/>
      <c r="OPQ17" s="5"/>
      <c r="OPR17" s="3"/>
      <c r="OPS17" s="5"/>
      <c r="OPT17" s="3"/>
      <c r="OPU17" s="5"/>
      <c r="OPV17" s="3"/>
      <c r="OPW17" s="5"/>
      <c r="OPX17" s="3"/>
      <c r="OPY17" s="5"/>
      <c r="OPZ17" s="3"/>
      <c r="OQA17" s="5"/>
      <c r="OQB17" s="3"/>
      <c r="OQC17" s="5"/>
      <c r="OQD17" s="3"/>
      <c r="OQE17" s="5"/>
      <c r="OQF17" s="3"/>
      <c r="OQG17" s="5"/>
      <c r="OQH17" s="3"/>
      <c r="OQI17" s="5"/>
      <c r="OQJ17" s="3"/>
      <c r="OQK17" s="5"/>
      <c r="OQL17" s="3"/>
      <c r="OQM17" s="5"/>
      <c r="OQN17" s="3"/>
      <c r="OQO17" s="5"/>
      <c r="OQP17" s="3"/>
      <c r="OQQ17" s="5"/>
      <c r="OQR17" s="3"/>
      <c r="OQS17" s="5"/>
      <c r="OQT17" s="3"/>
      <c r="OQU17" s="5"/>
      <c r="OQV17" s="3"/>
      <c r="OQW17" s="5"/>
      <c r="OQX17" s="3"/>
      <c r="OQY17" s="5"/>
      <c r="OQZ17" s="3"/>
      <c r="ORA17" s="5"/>
      <c r="ORB17" s="3"/>
      <c r="ORC17" s="5"/>
      <c r="ORD17" s="3"/>
      <c r="ORE17" s="5"/>
      <c r="ORF17" s="3"/>
      <c r="ORG17" s="5"/>
      <c r="ORH17" s="3"/>
      <c r="ORI17" s="5"/>
      <c r="ORJ17" s="3"/>
      <c r="ORK17" s="5"/>
      <c r="ORL17" s="3"/>
      <c r="ORM17" s="5"/>
      <c r="ORN17" s="3"/>
      <c r="ORO17" s="5"/>
      <c r="ORP17" s="3"/>
      <c r="ORQ17" s="5"/>
      <c r="ORR17" s="3"/>
      <c r="ORS17" s="5"/>
      <c r="ORT17" s="3"/>
      <c r="ORU17" s="5"/>
      <c r="ORV17" s="3"/>
      <c r="ORW17" s="5"/>
      <c r="ORX17" s="3"/>
      <c r="ORY17" s="5"/>
      <c r="ORZ17" s="3"/>
      <c r="OSA17" s="5"/>
      <c r="OSB17" s="3"/>
      <c r="OSC17" s="5"/>
      <c r="OSD17" s="3"/>
      <c r="OSE17" s="5"/>
      <c r="OSF17" s="3"/>
      <c r="OSG17" s="5"/>
      <c r="OSH17" s="3"/>
      <c r="OSI17" s="5"/>
      <c r="OSJ17" s="3"/>
      <c r="OSK17" s="5"/>
      <c r="OSL17" s="3"/>
      <c r="OSM17" s="5"/>
      <c r="OSN17" s="3"/>
      <c r="OSO17" s="5"/>
      <c r="OSP17" s="3"/>
      <c r="OSQ17" s="5"/>
      <c r="OSR17" s="3"/>
      <c r="OSS17" s="5"/>
      <c r="OST17" s="3"/>
      <c r="OSU17" s="5"/>
      <c r="OSV17" s="3"/>
      <c r="OSW17" s="5"/>
      <c r="OSX17" s="3"/>
      <c r="OSY17" s="5"/>
      <c r="OSZ17" s="3"/>
      <c r="OTA17" s="5"/>
      <c r="OTB17" s="3"/>
      <c r="OTC17" s="5"/>
      <c r="OTD17" s="3"/>
      <c r="OTE17" s="5"/>
      <c r="OTF17" s="3"/>
      <c r="OTG17" s="5"/>
      <c r="OTH17" s="3"/>
      <c r="OTI17" s="5"/>
      <c r="OTJ17" s="3"/>
      <c r="OTK17" s="5"/>
      <c r="OTL17" s="3"/>
      <c r="OTM17" s="5"/>
      <c r="OTN17" s="3"/>
      <c r="OTO17" s="5"/>
      <c r="OTP17" s="3"/>
      <c r="OTQ17" s="5"/>
      <c r="OTR17" s="3"/>
      <c r="OTS17" s="5"/>
      <c r="OTT17" s="3"/>
      <c r="OTU17" s="5"/>
      <c r="OTV17" s="3"/>
      <c r="OTW17" s="5"/>
      <c r="OTX17" s="3"/>
      <c r="OTY17" s="5"/>
      <c r="OTZ17" s="3"/>
      <c r="OUA17" s="5"/>
      <c r="OUB17" s="3"/>
      <c r="OUC17" s="5"/>
      <c r="OUD17" s="3"/>
      <c r="OUE17" s="5"/>
      <c r="OUF17" s="3"/>
      <c r="OUG17" s="5"/>
      <c r="OUH17" s="3"/>
      <c r="OUI17" s="5"/>
      <c r="OUJ17" s="3"/>
      <c r="OUK17" s="5"/>
      <c r="OUL17" s="3"/>
      <c r="OUM17" s="5"/>
      <c r="OUN17" s="3"/>
      <c r="OUO17" s="5"/>
      <c r="OUP17" s="3"/>
      <c r="OUQ17" s="5"/>
      <c r="OUR17" s="3"/>
      <c r="OUS17" s="5"/>
      <c r="OUT17" s="3"/>
      <c r="OUU17" s="5"/>
      <c r="OUV17" s="3"/>
      <c r="OUW17" s="5"/>
      <c r="OUX17" s="3"/>
      <c r="OUY17" s="5"/>
      <c r="OUZ17" s="3"/>
      <c r="OVA17" s="5"/>
      <c r="OVB17" s="3"/>
      <c r="OVC17" s="5"/>
      <c r="OVD17" s="3"/>
      <c r="OVE17" s="5"/>
      <c r="OVF17" s="3"/>
      <c r="OVG17" s="5"/>
      <c r="OVH17" s="3"/>
      <c r="OVI17" s="5"/>
      <c r="OVJ17" s="3"/>
      <c r="OVK17" s="5"/>
      <c r="OVL17" s="3"/>
      <c r="OVM17" s="5"/>
      <c r="OVN17" s="3"/>
      <c r="OVO17" s="5"/>
      <c r="OVP17" s="3"/>
      <c r="OVQ17" s="5"/>
      <c r="OVR17" s="3"/>
      <c r="OVS17" s="5"/>
      <c r="OVT17" s="3"/>
      <c r="OVU17" s="5"/>
      <c r="OVV17" s="3"/>
      <c r="OVW17" s="5"/>
      <c r="OVX17" s="3"/>
      <c r="OVY17" s="5"/>
      <c r="OVZ17" s="3"/>
      <c r="OWA17" s="5"/>
      <c r="OWB17" s="3"/>
      <c r="OWC17" s="5"/>
      <c r="OWD17" s="3"/>
      <c r="OWE17" s="5"/>
      <c r="OWF17" s="3"/>
      <c r="OWG17" s="5"/>
      <c r="OWH17" s="3"/>
      <c r="OWI17" s="5"/>
      <c r="OWJ17" s="3"/>
      <c r="OWK17" s="5"/>
      <c r="OWL17" s="3"/>
      <c r="OWM17" s="5"/>
      <c r="OWN17" s="3"/>
      <c r="OWO17" s="5"/>
      <c r="OWP17" s="3"/>
      <c r="OWQ17" s="5"/>
      <c r="OWR17" s="3"/>
      <c r="OWS17" s="5"/>
      <c r="OWT17" s="3"/>
      <c r="OWU17" s="5"/>
      <c r="OWV17" s="3"/>
      <c r="OWW17" s="5"/>
      <c r="OWX17" s="3"/>
      <c r="OWY17" s="5"/>
      <c r="OWZ17" s="3"/>
      <c r="OXA17" s="5"/>
      <c r="OXB17" s="3"/>
      <c r="OXC17" s="5"/>
      <c r="OXD17" s="3"/>
      <c r="OXE17" s="5"/>
      <c r="OXF17" s="3"/>
      <c r="OXG17" s="5"/>
      <c r="OXH17" s="3"/>
      <c r="OXI17" s="5"/>
      <c r="OXJ17" s="3"/>
      <c r="OXK17" s="5"/>
      <c r="OXL17" s="3"/>
      <c r="OXM17" s="5"/>
      <c r="OXN17" s="3"/>
      <c r="OXO17" s="5"/>
      <c r="OXP17" s="3"/>
      <c r="OXQ17" s="5"/>
      <c r="OXR17" s="3"/>
      <c r="OXS17" s="5"/>
      <c r="OXT17" s="3"/>
      <c r="OXU17" s="5"/>
      <c r="OXV17" s="3"/>
      <c r="OXW17" s="5"/>
      <c r="OXX17" s="3"/>
      <c r="OXY17" s="5"/>
      <c r="OXZ17" s="3"/>
      <c r="OYA17" s="5"/>
      <c r="OYB17" s="3"/>
      <c r="OYC17" s="5"/>
      <c r="OYD17" s="3"/>
      <c r="OYE17" s="5"/>
      <c r="OYF17" s="3"/>
      <c r="OYG17" s="5"/>
      <c r="OYH17" s="3"/>
      <c r="OYI17" s="5"/>
      <c r="OYJ17" s="3"/>
      <c r="OYK17" s="5"/>
      <c r="OYL17" s="3"/>
      <c r="OYM17" s="5"/>
      <c r="OYN17" s="3"/>
      <c r="OYO17" s="5"/>
      <c r="OYP17" s="3"/>
      <c r="OYQ17" s="5"/>
      <c r="OYR17" s="3"/>
      <c r="OYS17" s="5"/>
      <c r="OYT17" s="3"/>
      <c r="OYU17" s="5"/>
      <c r="OYV17" s="3"/>
      <c r="OYW17" s="5"/>
      <c r="OYX17" s="3"/>
      <c r="OYY17" s="5"/>
      <c r="OYZ17" s="3"/>
      <c r="OZA17" s="5"/>
      <c r="OZB17" s="3"/>
      <c r="OZC17" s="5"/>
      <c r="OZD17" s="3"/>
      <c r="OZE17" s="5"/>
      <c r="OZF17" s="3"/>
      <c r="OZG17" s="5"/>
      <c r="OZH17" s="3"/>
      <c r="OZI17" s="5"/>
      <c r="OZJ17" s="3"/>
      <c r="OZK17" s="5"/>
      <c r="OZL17" s="3"/>
      <c r="OZM17" s="5"/>
      <c r="OZN17" s="3"/>
      <c r="OZO17" s="5"/>
      <c r="OZP17" s="3"/>
      <c r="OZQ17" s="5"/>
      <c r="OZR17" s="3"/>
      <c r="OZS17" s="5"/>
      <c r="OZT17" s="3"/>
      <c r="OZU17" s="5"/>
      <c r="OZV17" s="3"/>
      <c r="OZW17" s="5"/>
      <c r="OZX17" s="3"/>
      <c r="OZY17" s="5"/>
      <c r="OZZ17" s="3"/>
      <c r="PAA17" s="5"/>
      <c r="PAB17" s="3"/>
      <c r="PAC17" s="5"/>
      <c r="PAD17" s="3"/>
      <c r="PAE17" s="5"/>
      <c r="PAF17" s="3"/>
      <c r="PAG17" s="5"/>
      <c r="PAH17" s="3"/>
      <c r="PAI17" s="5"/>
      <c r="PAJ17" s="3"/>
      <c r="PAK17" s="5"/>
      <c r="PAL17" s="3"/>
      <c r="PAM17" s="5"/>
      <c r="PAN17" s="3"/>
      <c r="PAO17" s="5"/>
      <c r="PAP17" s="3"/>
      <c r="PAQ17" s="5"/>
      <c r="PAR17" s="3"/>
      <c r="PAS17" s="5"/>
      <c r="PAT17" s="3"/>
      <c r="PAU17" s="5"/>
      <c r="PAV17" s="3"/>
      <c r="PAW17" s="5"/>
      <c r="PAX17" s="3"/>
      <c r="PAY17" s="5"/>
      <c r="PAZ17" s="3"/>
      <c r="PBA17" s="5"/>
      <c r="PBB17" s="3"/>
      <c r="PBC17" s="5"/>
      <c r="PBD17" s="3"/>
      <c r="PBE17" s="5"/>
      <c r="PBF17" s="3"/>
      <c r="PBG17" s="5"/>
      <c r="PBH17" s="3"/>
      <c r="PBI17" s="5"/>
      <c r="PBJ17" s="3"/>
      <c r="PBK17" s="5"/>
      <c r="PBL17" s="3"/>
      <c r="PBM17" s="5"/>
      <c r="PBN17" s="3"/>
      <c r="PBO17" s="5"/>
      <c r="PBP17" s="3"/>
      <c r="PBQ17" s="5"/>
      <c r="PBR17" s="3"/>
      <c r="PBS17" s="5"/>
      <c r="PBT17" s="3"/>
      <c r="PBU17" s="5"/>
      <c r="PBV17" s="3"/>
      <c r="PBW17" s="5"/>
      <c r="PBX17" s="3"/>
      <c r="PBY17" s="5"/>
      <c r="PBZ17" s="3"/>
      <c r="PCA17" s="5"/>
      <c r="PCB17" s="3"/>
      <c r="PCC17" s="5"/>
      <c r="PCD17" s="3"/>
      <c r="PCE17" s="5"/>
      <c r="PCF17" s="3"/>
      <c r="PCG17" s="5"/>
      <c r="PCH17" s="3"/>
      <c r="PCI17" s="5"/>
      <c r="PCJ17" s="3"/>
      <c r="PCK17" s="5"/>
      <c r="PCL17" s="3"/>
      <c r="PCM17" s="5"/>
      <c r="PCN17" s="3"/>
      <c r="PCO17" s="5"/>
      <c r="PCP17" s="3"/>
      <c r="PCQ17" s="5"/>
      <c r="PCR17" s="3"/>
      <c r="PCS17" s="5"/>
      <c r="PCT17" s="3"/>
      <c r="PCU17" s="5"/>
      <c r="PCV17" s="3"/>
      <c r="PCW17" s="5"/>
      <c r="PCX17" s="3"/>
      <c r="PCY17" s="5"/>
      <c r="PCZ17" s="3"/>
      <c r="PDA17" s="5"/>
      <c r="PDB17" s="3"/>
      <c r="PDC17" s="5"/>
      <c r="PDD17" s="3"/>
      <c r="PDE17" s="5"/>
      <c r="PDF17" s="3"/>
      <c r="PDG17" s="5"/>
      <c r="PDH17" s="3"/>
      <c r="PDI17" s="5"/>
      <c r="PDJ17" s="3"/>
      <c r="PDK17" s="5"/>
      <c r="PDL17" s="3"/>
      <c r="PDM17" s="5"/>
      <c r="PDN17" s="3"/>
      <c r="PDO17" s="5"/>
      <c r="PDP17" s="3"/>
      <c r="PDQ17" s="5"/>
      <c r="PDR17" s="3"/>
      <c r="PDS17" s="5"/>
      <c r="PDT17" s="3"/>
      <c r="PDU17" s="5"/>
      <c r="PDV17" s="3"/>
      <c r="PDW17" s="5"/>
      <c r="PDX17" s="3"/>
      <c r="PDY17" s="5"/>
      <c r="PDZ17" s="3"/>
      <c r="PEA17" s="5"/>
      <c r="PEB17" s="3"/>
      <c r="PEC17" s="5"/>
      <c r="PED17" s="3"/>
      <c r="PEE17" s="5"/>
      <c r="PEF17" s="3"/>
      <c r="PEG17" s="5"/>
      <c r="PEH17" s="3"/>
      <c r="PEI17" s="5"/>
      <c r="PEJ17" s="3"/>
      <c r="PEK17" s="5"/>
      <c r="PEL17" s="3"/>
      <c r="PEM17" s="5"/>
      <c r="PEN17" s="3"/>
      <c r="PEO17" s="5"/>
      <c r="PEP17" s="3"/>
      <c r="PEQ17" s="5"/>
      <c r="PER17" s="3"/>
      <c r="PES17" s="5"/>
      <c r="PET17" s="3"/>
      <c r="PEU17" s="5"/>
      <c r="PEV17" s="3"/>
      <c r="PEW17" s="5"/>
      <c r="PEX17" s="3"/>
      <c r="PEY17" s="5"/>
      <c r="PEZ17" s="3"/>
      <c r="PFA17" s="5"/>
      <c r="PFB17" s="3"/>
      <c r="PFC17" s="5"/>
      <c r="PFD17" s="3"/>
      <c r="PFE17" s="5"/>
      <c r="PFF17" s="3"/>
      <c r="PFG17" s="5"/>
      <c r="PFH17" s="3"/>
      <c r="PFI17" s="5"/>
      <c r="PFJ17" s="3"/>
      <c r="PFK17" s="5"/>
      <c r="PFL17" s="3"/>
      <c r="PFM17" s="5"/>
      <c r="PFN17" s="3"/>
      <c r="PFO17" s="5"/>
      <c r="PFP17" s="3"/>
      <c r="PFQ17" s="5"/>
      <c r="PFR17" s="3"/>
      <c r="PFS17" s="5"/>
      <c r="PFT17" s="3"/>
      <c r="PFU17" s="5"/>
      <c r="PFV17" s="3"/>
      <c r="PFW17" s="5"/>
      <c r="PFX17" s="3"/>
      <c r="PFY17" s="5"/>
      <c r="PFZ17" s="3"/>
      <c r="PGA17" s="5"/>
      <c r="PGB17" s="3"/>
      <c r="PGC17" s="5"/>
      <c r="PGD17" s="3"/>
      <c r="PGE17" s="5"/>
      <c r="PGF17" s="3"/>
      <c r="PGG17" s="5"/>
      <c r="PGH17" s="3"/>
      <c r="PGI17" s="5"/>
      <c r="PGJ17" s="3"/>
      <c r="PGK17" s="5"/>
      <c r="PGL17" s="3"/>
      <c r="PGM17" s="5"/>
      <c r="PGN17" s="3"/>
      <c r="PGO17" s="5"/>
      <c r="PGP17" s="3"/>
      <c r="PGQ17" s="5"/>
      <c r="PGR17" s="3"/>
      <c r="PGS17" s="5"/>
      <c r="PGT17" s="3"/>
      <c r="PGU17" s="5"/>
      <c r="PGV17" s="3"/>
      <c r="PGW17" s="5"/>
      <c r="PGX17" s="3"/>
      <c r="PGY17" s="5"/>
      <c r="PGZ17" s="3"/>
      <c r="PHA17" s="5"/>
      <c r="PHB17" s="3"/>
      <c r="PHC17" s="5"/>
      <c r="PHD17" s="3"/>
      <c r="PHE17" s="5"/>
      <c r="PHF17" s="3"/>
      <c r="PHG17" s="5"/>
      <c r="PHH17" s="3"/>
      <c r="PHI17" s="5"/>
      <c r="PHJ17" s="3"/>
      <c r="PHK17" s="5"/>
      <c r="PHL17" s="3"/>
      <c r="PHM17" s="5"/>
      <c r="PHN17" s="3"/>
      <c r="PHO17" s="5"/>
      <c r="PHP17" s="3"/>
      <c r="PHQ17" s="5"/>
      <c r="PHR17" s="3"/>
      <c r="PHS17" s="5"/>
      <c r="PHT17" s="3"/>
      <c r="PHU17" s="5"/>
      <c r="PHV17" s="3"/>
      <c r="PHW17" s="5"/>
      <c r="PHX17" s="3"/>
      <c r="PHY17" s="5"/>
      <c r="PHZ17" s="3"/>
      <c r="PIA17" s="5"/>
      <c r="PIB17" s="3"/>
      <c r="PIC17" s="5"/>
      <c r="PID17" s="3"/>
      <c r="PIE17" s="5"/>
      <c r="PIF17" s="3"/>
      <c r="PIG17" s="5"/>
      <c r="PIH17" s="3"/>
      <c r="PII17" s="5"/>
      <c r="PIJ17" s="3"/>
      <c r="PIK17" s="5"/>
      <c r="PIL17" s="3"/>
      <c r="PIM17" s="5"/>
      <c r="PIN17" s="3"/>
      <c r="PIO17" s="5"/>
      <c r="PIP17" s="3"/>
      <c r="PIQ17" s="5"/>
      <c r="PIR17" s="3"/>
      <c r="PIS17" s="5"/>
      <c r="PIT17" s="3"/>
      <c r="PIU17" s="5"/>
      <c r="PIV17" s="3"/>
      <c r="PIW17" s="5"/>
      <c r="PIX17" s="3"/>
      <c r="PIY17" s="5"/>
      <c r="PIZ17" s="3"/>
      <c r="PJA17" s="5"/>
      <c r="PJB17" s="3"/>
      <c r="PJC17" s="5"/>
      <c r="PJD17" s="3"/>
      <c r="PJE17" s="5"/>
      <c r="PJF17" s="3"/>
      <c r="PJG17" s="5"/>
      <c r="PJH17" s="3"/>
      <c r="PJI17" s="5"/>
      <c r="PJJ17" s="3"/>
      <c r="PJK17" s="5"/>
      <c r="PJL17" s="3"/>
      <c r="PJM17" s="5"/>
      <c r="PJN17" s="3"/>
      <c r="PJO17" s="5"/>
      <c r="PJP17" s="3"/>
      <c r="PJQ17" s="5"/>
      <c r="PJR17" s="3"/>
      <c r="PJS17" s="5"/>
      <c r="PJT17" s="3"/>
      <c r="PJU17" s="5"/>
      <c r="PJV17" s="3"/>
      <c r="PJW17" s="5"/>
      <c r="PJX17" s="3"/>
      <c r="PJY17" s="5"/>
      <c r="PJZ17" s="3"/>
      <c r="PKA17" s="5"/>
      <c r="PKB17" s="3"/>
      <c r="PKC17" s="5"/>
      <c r="PKD17" s="3"/>
      <c r="PKE17" s="5"/>
      <c r="PKF17" s="3"/>
      <c r="PKG17" s="5"/>
      <c r="PKH17" s="3"/>
      <c r="PKI17" s="5"/>
      <c r="PKJ17" s="3"/>
      <c r="PKK17" s="5"/>
      <c r="PKL17" s="3"/>
      <c r="PKM17" s="5"/>
      <c r="PKN17" s="3"/>
      <c r="PKO17" s="5"/>
      <c r="PKP17" s="3"/>
      <c r="PKQ17" s="5"/>
      <c r="PKR17" s="3"/>
      <c r="PKS17" s="5"/>
      <c r="PKT17" s="3"/>
      <c r="PKU17" s="5"/>
      <c r="PKV17" s="3"/>
      <c r="PKW17" s="5"/>
      <c r="PKX17" s="3"/>
      <c r="PKY17" s="5"/>
      <c r="PKZ17" s="3"/>
      <c r="PLA17" s="5"/>
      <c r="PLB17" s="3"/>
      <c r="PLC17" s="5"/>
      <c r="PLD17" s="3"/>
      <c r="PLE17" s="5"/>
      <c r="PLF17" s="3"/>
      <c r="PLG17" s="5"/>
      <c r="PLH17" s="3"/>
      <c r="PLI17" s="5"/>
      <c r="PLJ17" s="3"/>
      <c r="PLK17" s="5"/>
      <c r="PLL17" s="3"/>
      <c r="PLM17" s="5"/>
      <c r="PLN17" s="3"/>
      <c r="PLO17" s="5"/>
      <c r="PLP17" s="3"/>
      <c r="PLQ17" s="5"/>
      <c r="PLR17" s="3"/>
      <c r="PLS17" s="5"/>
      <c r="PLT17" s="3"/>
      <c r="PLU17" s="5"/>
      <c r="PLV17" s="3"/>
      <c r="PLW17" s="5"/>
      <c r="PLX17" s="3"/>
      <c r="PLY17" s="5"/>
      <c r="PLZ17" s="3"/>
      <c r="PMA17" s="5"/>
      <c r="PMB17" s="3"/>
      <c r="PMC17" s="5"/>
      <c r="PMD17" s="3"/>
      <c r="PME17" s="5"/>
      <c r="PMF17" s="3"/>
      <c r="PMG17" s="5"/>
      <c r="PMH17" s="3"/>
      <c r="PMI17" s="5"/>
      <c r="PMJ17" s="3"/>
      <c r="PMK17" s="5"/>
      <c r="PML17" s="3"/>
      <c r="PMM17" s="5"/>
      <c r="PMN17" s="3"/>
      <c r="PMO17" s="5"/>
      <c r="PMP17" s="3"/>
      <c r="PMQ17" s="5"/>
      <c r="PMR17" s="3"/>
      <c r="PMS17" s="5"/>
      <c r="PMT17" s="3"/>
      <c r="PMU17" s="5"/>
      <c r="PMV17" s="3"/>
      <c r="PMW17" s="5"/>
      <c r="PMX17" s="3"/>
      <c r="PMY17" s="5"/>
      <c r="PMZ17" s="3"/>
      <c r="PNA17" s="5"/>
      <c r="PNB17" s="3"/>
      <c r="PNC17" s="5"/>
      <c r="PND17" s="3"/>
      <c r="PNE17" s="5"/>
      <c r="PNF17" s="3"/>
      <c r="PNG17" s="5"/>
      <c r="PNH17" s="3"/>
      <c r="PNI17" s="5"/>
      <c r="PNJ17" s="3"/>
      <c r="PNK17" s="5"/>
      <c r="PNL17" s="3"/>
      <c r="PNM17" s="5"/>
      <c r="PNN17" s="3"/>
      <c r="PNO17" s="5"/>
      <c r="PNP17" s="3"/>
      <c r="PNQ17" s="5"/>
      <c r="PNR17" s="3"/>
      <c r="PNS17" s="5"/>
      <c r="PNT17" s="3"/>
      <c r="PNU17" s="5"/>
      <c r="PNV17" s="3"/>
      <c r="PNW17" s="5"/>
      <c r="PNX17" s="3"/>
      <c r="PNY17" s="5"/>
      <c r="PNZ17" s="3"/>
      <c r="POA17" s="5"/>
      <c r="POB17" s="3"/>
      <c r="POC17" s="5"/>
      <c r="POD17" s="3"/>
      <c r="POE17" s="5"/>
      <c r="POF17" s="3"/>
      <c r="POG17" s="5"/>
      <c r="POH17" s="3"/>
      <c r="POI17" s="5"/>
      <c r="POJ17" s="3"/>
      <c r="POK17" s="5"/>
      <c r="POL17" s="3"/>
      <c r="POM17" s="5"/>
      <c r="PON17" s="3"/>
      <c r="POO17" s="5"/>
      <c r="POP17" s="3"/>
      <c r="POQ17" s="5"/>
      <c r="POR17" s="3"/>
      <c r="POS17" s="5"/>
      <c r="POT17" s="3"/>
      <c r="POU17" s="5"/>
      <c r="POV17" s="3"/>
      <c r="POW17" s="5"/>
      <c r="POX17" s="3"/>
      <c r="POY17" s="5"/>
      <c r="POZ17" s="3"/>
      <c r="PPA17" s="5"/>
      <c r="PPB17" s="3"/>
      <c r="PPC17" s="5"/>
      <c r="PPD17" s="3"/>
      <c r="PPE17" s="5"/>
      <c r="PPF17" s="3"/>
      <c r="PPG17" s="5"/>
      <c r="PPH17" s="3"/>
      <c r="PPI17" s="5"/>
      <c r="PPJ17" s="3"/>
      <c r="PPK17" s="5"/>
      <c r="PPL17" s="3"/>
      <c r="PPM17" s="5"/>
      <c r="PPN17" s="3"/>
      <c r="PPO17" s="5"/>
      <c r="PPP17" s="3"/>
      <c r="PPQ17" s="5"/>
      <c r="PPR17" s="3"/>
      <c r="PPS17" s="5"/>
      <c r="PPT17" s="3"/>
      <c r="PPU17" s="5"/>
      <c r="PPV17" s="3"/>
      <c r="PPW17" s="5"/>
      <c r="PPX17" s="3"/>
      <c r="PPY17" s="5"/>
      <c r="PPZ17" s="3"/>
      <c r="PQA17" s="5"/>
      <c r="PQB17" s="3"/>
      <c r="PQC17" s="5"/>
      <c r="PQD17" s="3"/>
      <c r="PQE17" s="5"/>
      <c r="PQF17" s="3"/>
      <c r="PQG17" s="5"/>
      <c r="PQH17" s="3"/>
      <c r="PQI17" s="5"/>
      <c r="PQJ17" s="3"/>
      <c r="PQK17" s="5"/>
      <c r="PQL17" s="3"/>
      <c r="PQM17" s="5"/>
      <c r="PQN17" s="3"/>
      <c r="PQO17" s="5"/>
      <c r="PQP17" s="3"/>
      <c r="PQQ17" s="5"/>
      <c r="PQR17" s="3"/>
      <c r="PQS17" s="5"/>
      <c r="PQT17" s="3"/>
      <c r="PQU17" s="5"/>
      <c r="PQV17" s="3"/>
      <c r="PQW17" s="5"/>
      <c r="PQX17" s="3"/>
      <c r="PQY17" s="5"/>
      <c r="PQZ17" s="3"/>
      <c r="PRA17" s="5"/>
      <c r="PRB17" s="3"/>
      <c r="PRC17" s="5"/>
      <c r="PRD17" s="3"/>
      <c r="PRE17" s="5"/>
      <c r="PRF17" s="3"/>
      <c r="PRG17" s="5"/>
      <c r="PRH17" s="3"/>
      <c r="PRI17" s="5"/>
      <c r="PRJ17" s="3"/>
      <c r="PRK17" s="5"/>
      <c r="PRL17" s="3"/>
      <c r="PRM17" s="5"/>
      <c r="PRN17" s="3"/>
      <c r="PRO17" s="5"/>
      <c r="PRP17" s="3"/>
      <c r="PRQ17" s="5"/>
      <c r="PRR17" s="3"/>
      <c r="PRS17" s="5"/>
      <c r="PRT17" s="3"/>
      <c r="PRU17" s="5"/>
      <c r="PRV17" s="3"/>
      <c r="PRW17" s="5"/>
      <c r="PRX17" s="3"/>
      <c r="PRY17" s="5"/>
      <c r="PRZ17" s="3"/>
      <c r="PSA17" s="5"/>
      <c r="PSB17" s="3"/>
      <c r="PSC17" s="5"/>
      <c r="PSD17" s="3"/>
      <c r="PSE17" s="5"/>
      <c r="PSF17" s="3"/>
      <c r="PSG17" s="5"/>
      <c r="PSH17" s="3"/>
      <c r="PSI17" s="5"/>
      <c r="PSJ17" s="3"/>
      <c r="PSK17" s="5"/>
      <c r="PSL17" s="3"/>
      <c r="PSM17" s="5"/>
      <c r="PSN17" s="3"/>
      <c r="PSO17" s="5"/>
      <c r="PSP17" s="3"/>
      <c r="PSQ17" s="5"/>
      <c r="PSR17" s="3"/>
      <c r="PSS17" s="5"/>
      <c r="PST17" s="3"/>
      <c r="PSU17" s="5"/>
      <c r="PSV17" s="3"/>
      <c r="PSW17" s="5"/>
      <c r="PSX17" s="3"/>
      <c r="PSY17" s="5"/>
      <c r="PSZ17" s="3"/>
      <c r="PTA17" s="5"/>
      <c r="PTB17" s="3"/>
      <c r="PTC17" s="5"/>
      <c r="PTD17" s="3"/>
      <c r="PTE17" s="5"/>
      <c r="PTF17" s="3"/>
      <c r="PTG17" s="5"/>
      <c r="PTH17" s="3"/>
      <c r="PTI17" s="5"/>
      <c r="PTJ17" s="3"/>
      <c r="PTK17" s="5"/>
      <c r="PTL17" s="3"/>
      <c r="PTM17" s="5"/>
      <c r="PTN17" s="3"/>
      <c r="PTO17" s="5"/>
      <c r="PTP17" s="3"/>
      <c r="PTQ17" s="5"/>
      <c r="PTR17" s="3"/>
      <c r="PTS17" s="5"/>
      <c r="PTT17" s="3"/>
      <c r="PTU17" s="5"/>
      <c r="PTV17" s="3"/>
      <c r="PTW17" s="5"/>
      <c r="PTX17" s="3"/>
      <c r="PTY17" s="5"/>
      <c r="PTZ17" s="3"/>
      <c r="PUA17" s="5"/>
      <c r="PUB17" s="3"/>
      <c r="PUC17" s="5"/>
      <c r="PUD17" s="3"/>
      <c r="PUE17" s="5"/>
      <c r="PUF17" s="3"/>
      <c r="PUG17" s="5"/>
      <c r="PUH17" s="3"/>
      <c r="PUI17" s="5"/>
      <c r="PUJ17" s="3"/>
      <c r="PUK17" s="5"/>
      <c r="PUL17" s="3"/>
      <c r="PUM17" s="5"/>
      <c r="PUN17" s="3"/>
      <c r="PUO17" s="5"/>
      <c r="PUP17" s="3"/>
      <c r="PUQ17" s="5"/>
      <c r="PUR17" s="3"/>
      <c r="PUS17" s="5"/>
      <c r="PUT17" s="3"/>
      <c r="PUU17" s="5"/>
      <c r="PUV17" s="3"/>
      <c r="PUW17" s="5"/>
      <c r="PUX17" s="3"/>
      <c r="PUY17" s="5"/>
      <c r="PUZ17" s="3"/>
      <c r="PVA17" s="5"/>
      <c r="PVB17" s="3"/>
      <c r="PVC17" s="5"/>
      <c r="PVD17" s="3"/>
      <c r="PVE17" s="5"/>
      <c r="PVF17" s="3"/>
      <c r="PVG17" s="5"/>
      <c r="PVH17" s="3"/>
      <c r="PVI17" s="5"/>
      <c r="PVJ17" s="3"/>
      <c r="PVK17" s="5"/>
      <c r="PVL17" s="3"/>
      <c r="PVM17" s="5"/>
      <c r="PVN17" s="3"/>
      <c r="PVO17" s="5"/>
      <c r="PVP17" s="3"/>
      <c r="PVQ17" s="5"/>
      <c r="PVR17" s="3"/>
      <c r="PVS17" s="5"/>
      <c r="PVT17" s="3"/>
      <c r="PVU17" s="5"/>
      <c r="PVV17" s="3"/>
      <c r="PVW17" s="5"/>
      <c r="PVX17" s="3"/>
      <c r="PVY17" s="5"/>
      <c r="PVZ17" s="3"/>
      <c r="PWA17" s="5"/>
      <c r="PWB17" s="3"/>
      <c r="PWC17" s="5"/>
      <c r="PWD17" s="3"/>
      <c r="PWE17" s="5"/>
      <c r="PWF17" s="3"/>
      <c r="PWG17" s="5"/>
      <c r="PWH17" s="3"/>
      <c r="PWI17" s="5"/>
      <c r="PWJ17" s="3"/>
      <c r="PWK17" s="5"/>
      <c r="PWL17" s="3"/>
      <c r="PWM17" s="5"/>
      <c r="PWN17" s="3"/>
      <c r="PWO17" s="5"/>
      <c r="PWP17" s="3"/>
      <c r="PWQ17" s="5"/>
      <c r="PWR17" s="3"/>
      <c r="PWS17" s="5"/>
      <c r="PWT17" s="3"/>
      <c r="PWU17" s="5"/>
      <c r="PWV17" s="3"/>
      <c r="PWW17" s="5"/>
      <c r="PWX17" s="3"/>
      <c r="PWY17" s="5"/>
      <c r="PWZ17" s="3"/>
      <c r="PXA17" s="5"/>
      <c r="PXB17" s="3"/>
      <c r="PXC17" s="5"/>
      <c r="PXD17" s="3"/>
      <c r="PXE17" s="5"/>
      <c r="PXF17" s="3"/>
      <c r="PXG17" s="5"/>
      <c r="PXH17" s="3"/>
      <c r="PXI17" s="5"/>
      <c r="PXJ17" s="3"/>
      <c r="PXK17" s="5"/>
      <c r="PXL17" s="3"/>
      <c r="PXM17" s="5"/>
      <c r="PXN17" s="3"/>
      <c r="PXO17" s="5"/>
      <c r="PXP17" s="3"/>
      <c r="PXQ17" s="5"/>
      <c r="PXR17" s="3"/>
      <c r="PXS17" s="5"/>
      <c r="PXT17" s="3"/>
      <c r="PXU17" s="5"/>
      <c r="PXV17" s="3"/>
      <c r="PXW17" s="5"/>
      <c r="PXX17" s="3"/>
      <c r="PXY17" s="5"/>
      <c r="PXZ17" s="3"/>
      <c r="PYA17" s="5"/>
      <c r="PYB17" s="3"/>
      <c r="PYC17" s="5"/>
      <c r="PYD17" s="3"/>
      <c r="PYE17" s="5"/>
      <c r="PYF17" s="3"/>
      <c r="PYG17" s="5"/>
      <c r="PYH17" s="3"/>
      <c r="PYI17" s="5"/>
      <c r="PYJ17" s="3"/>
      <c r="PYK17" s="5"/>
      <c r="PYL17" s="3"/>
      <c r="PYM17" s="5"/>
      <c r="PYN17" s="3"/>
      <c r="PYO17" s="5"/>
      <c r="PYP17" s="3"/>
      <c r="PYQ17" s="5"/>
      <c r="PYR17" s="3"/>
      <c r="PYS17" s="5"/>
      <c r="PYT17" s="3"/>
      <c r="PYU17" s="5"/>
      <c r="PYV17" s="3"/>
      <c r="PYW17" s="5"/>
      <c r="PYX17" s="3"/>
      <c r="PYY17" s="5"/>
      <c r="PYZ17" s="3"/>
      <c r="PZA17" s="5"/>
      <c r="PZB17" s="3"/>
      <c r="PZC17" s="5"/>
      <c r="PZD17" s="3"/>
      <c r="PZE17" s="5"/>
      <c r="PZF17" s="3"/>
      <c r="PZG17" s="5"/>
      <c r="PZH17" s="3"/>
      <c r="PZI17" s="5"/>
      <c r="PZJ17" s="3"/>
      <c r="PZK17" s="5"/>
      <c r="PZL17" s="3"/>
      <c r="PZM17" s="5"/>
      <c r="PZN17" s="3"/>
      <c r="PZO17" s="5"/>
      <c r="PZP17" s="3"/>
      <c r="PZQ17" s="5"/>
      <c r="PZR17" s="3"/>
      <c r="PZS17" s="5"/>
      <c r="PZT17" s="3"/>
      <c r="PZU17" s="5"/>
      <c r="PZV17" s="3"/>
      <c r="PZW17" s="5"/>
      <c r="PZX17" s="3"/>
      <c r="PZY17" s="5"/>
      <c r="PZZ17" s="3"/>
      <c r="QAA17" s="5"/>
      <c r="QAB17" s="3"/>
      <c r="QAC17" s="5"/>
      <c r="QAD17" s="3"/>
      <c r="QAE17" s="5"/>
      <c r="QAF17" s="3"/>
      <c r="QAG17" s="5"/>
      <c r="QAH17" s="3"/>
      <c r="QAI17" s="5"/>
      <c r="QAJ17" s="3"/>
      <c r="QAK17" s="5"/>
      <c r="QAL17" s="3"/>
      <c r="QAM17" s="5"/>
      <c r="QAN17" s="3"/>
      <c r="QAO17" s="5"/>
      <c r="QAP17" s="3"/>
      <c r="QAQ17" s="5"/>
      <c r="QAR17" s="3"/>
      <c r="QAS17" s="5"/>
      <c r="QAT17" s="3"/>
      <c r="QAU17" s="5"/>
      <c r="QAV17" s="3"/>
      <c r="QAW17" s="5"/>
      <c r="QAX17" s="3"/>
      <c r="QAY17" s="5"/>
      <c r="QAZ17" s="3"/>
      <c r="QBA17" s="5"/>
      <c r="QBB17" s="3"/>
      <c r="QBC17" s="5"/>
      <c r="QBD17" s="3"/>
      <c r="QBE17" s="5"/>
      <c r="QBF17" s="3"/>
      <c r="QBG17" s="5"/>
      <c r="QBH17" s="3"/>
      <c r="QBI17" s="5"/>
      <c r="QBJ17" s="3"/>
      <c r="QBK17" s="5"/>
      <c r="QBL17" s="3"/>
      <c r="QBM17" s="5"/>
      <c r="QBN17" s="3"/>
      <c r="QBO17" s="5"/>
      <c r="QBP17" s="3"/>
      <c r="QBQ17" s="5"/>
      <c r="QBR17" s="3"/>
      <c r="QBS17" s="5"/>
      <c r="QBT17" s="3"/>
      <c r="QBU17" s="5"/>
      <c r="QBV17" s="3"/>
      <c r="QBW17" s="5"/>
      <c r="QBX17" s="3"/>
      <c r="QBY17" s="5"/>
      <c r="QBZ17" s="3"/>
      <c r="QCA17" s="5"/>
      <c r="QCB17" s="3"/>
      <c r="QCC17" s="5"/>
      <c r="QCD17" s="3"/>
      <c r="QCE17" s="5"/>
      <c r="QCF17" s="3"/>
      <c r="QCG17" s="5"/>
      <c r="QCH17" s="3"/>
      <c r="QCI17" s="5"/>
      <c r="QCJ17" s="3"/>
      <c r="QCK17" s="5"/>
      <c r="QCL17" s="3"/>
      <c r="QCM17" s="5"/>
      <c r="QCN17" s="3"/>
      <c r="QCO17" s="5"/>
      <c r="QCP17" s="3"/>
      <c r="QCQ17" s="5"/>
      <c r="QCR17" s="3"/>
      <c r="QCS17" s="5"/>
      <c r="QCT17" s="3"/>
      <c r="QCU17" s="5"/>
      <c r="QCV17" s="3"/>
      <c r="QCW17" s="5"/>
      <c r="QCX17" s="3"/>
      <c r="QCY17" s="5"/>
      <c r="QCZ17" s="3"/>
      <c r="QDA17" s="5"/>
      <c r="QDB17" s="3"/>
      <c r="QDC17" s="5"/>
      <c r="QDD17" s="3"/>
      <c r="QDE17" s="5"/>
      <c r="QDF17" s="3"/>
      <c r="QDG17" s="5"/>
      <c r="QDH17" s="3"/>
      <c r="QDI17" s="5"/>
      <c r="QDJ17" s="3"/>
      <c r="QDK17" s="5"/>
      <c r="QDL17" s="3"/>
      <c r="QDM17" s="5"/>
      <c r="QDN17" s="3"/>
      <c r="QDO17" s="5"/>
      <c r="QDP17" s="3"/>
      <c r="QDQ17" s="5"/>
      <c r="QDR17" s="3"/>
      <c r="QDS17" s="5"/>
      <c r="QDT17" s="3"/>
      <c r="QDU17" s="5"/>
      <c r="QDV17" s="3"/>
      <c r="QDW17" s="5"/>
      <c r="QDX17" s="3"/>
      <c r="QDY17" s="5"/>
      <c r="QDZ17" s="3"/>
      <c r="QEA17" s="5"/>
      <c r="QEB17" s="3"/>
      <c r="QEC17" s="5"/>
      <c r="QED17" s="3"/>
      <c r="QEE17" s="5"/>
      <c r="QEF17" s="3"/>
      <c r="QEG17" s="5"/>
      <c r="QEH17" s="3"/>
      <c r="QEI17" s="5"/>
      <c r="QEJ17" s="3"/>
      <c r="QEK17" s="5"/>
      <c r="QEL17" s="3"/>
      <c r="QEM17" s="5"/>
      <c r="QEN17" s="3"/>
      <c r="QEO17" s="5"/>
      <c r="QEP17" s="3"/>
      <c r="QEQ17" s="5"/>
      <c r="QER17" s="3"/>
      <c r="QES17" s="5"/>
      <c r="QET17" s="3"/>
      <c r="QEU17" s="5"/>
      <c r="QEV17" s="3"/>
      <c r="QEW17" s="5"/>
      <c r="QEX17" s="3"/>
      <c r="QEY17" s="5"/>
      <c r="QEZ17" s="3"/>
      <c r="QFA17" s="5"/>
      <c r="QFB17" s="3"/>
      <c r="QFC17" s="5"/>
      <c r="QFD17" s="3"/>
      <c r="QFE17" s="5"/>
      <c r="QFF17" s="3"/>
      <c r="QFG17" s="5"/>
      <c r="QFH17" s="3"/>
      <c r="QFI17" s="5"/>
      <c r="QFJ17" s="3"/>
      <c r="QFK17" s="5"/>
      <c r="QFL17" s="3"/>
      <c r="QFM17" s="5"/>
      <c r="QFN17" s="3"/>
      <c r="QFO17" s="5"/>
      <c r="QFP17" s="3"/>
      <c r="QFQ17" s="5"/>
      <c r="QFR17" s="3"/>
      <c r="QFS17" s="5"/>
      <c r="QFT17" s="3"/>
      <c r="QFU17" s="5"/>
      <c r="QFV17" s="3"/>
      <c r="QFW17" s="5"/>
      <c r="QFX17" s="3"/>
      <c r="QFY17" s="5"/>
      <c r="QFZ17" s="3"/>
      <c r="QGA17" s="5"/>
      <c r="QGB17" s="3"/>
      <c r="QGC17" s="5"/>
      <c r="QGD17" s="3"/>
      <c r="QGE17" s="5"/>
      <c r="QGF17" s="3"/>
      <c r="QGG17" s="5"/>
      <c r="QGH17" s="3"/>
      <c r="QGI17" s="5"/>
      <c r="QGJ17" s="3"/>
      <c r="QGK17" s="5"/>
      <c r="QGL17" s="3"/>
      <c r="QGM17" s="5"/>
      <c r="QGN17" s="3"/>
      <c r="QGO17" s="5"/>
      <c r="QGP17" s="3"/>
      <c r="QGQ17" s="5"/>
      <c r="QGR17" s="3"/>
      <c r="QGS17" s="5"/>
      <c r="QGT17" s="3"/>
      <c r="QGU17" s="5"/>
      <c r="QGV17" s="3"/>
      <c r="QGW17" s="5"/>
      <c r="QGX17" s="3"/>
      <c r="QGY17" s="5"/>
      <c r="QGZ17" s="3"/>
      <c r="QHA17" s="5"/>
      <c r="QHB17" s="3"/>
      <c r="QHC17" s="5"/>
      <c r="QHD17" s="3"/>
      <c r="QHE17" s="5"/>
      <c r="QHF17" s="3"/>
      <c r="QHG17" s="5"/>
      <c r="QHH17" s="3"/>
      <c r="QHI17" s="5"/>
      <c r="QHJ17" s="3"/>
      <c r="QHK17" s="5"/>
      <c r="QHL17" s="3"/>
      <c r="QHM17" s="5"/>
      <c r="QHN17" s="3"/>
      <c r="QHO17" s="5"/>
      <c r="QHP17" s="3"/>
      <c r="QHQ17" s="5"/>
      <c r="QHR17" s="3"/>
      <c r="QHS17" s="5"/>
      <c r="QHT17" s="3"/>
      <c r="QHU17" s="5"/>
      <c r="QHV17" s="3"/>
      <c r="QHW17" s="5"/>
      <c r="QHX17" s="3"/>
      <c r="QHY17" s="5"/>
      <c r="QHZ17" s="3"/>
      <c r="QIA17" s="5"/>
      <c r="QIB17" s="3"/>
      <c r="QIC17" s="5"/>
      <c r="QID17" s="3"/>
      <c r="QIE17" s="5"/>
      <c r="QIF17" s="3"/>
      <c r="QIG17" s="5"/>
      <c r="QIH17" s="3"/>
      <c r="QII17" s="5"/>
      <c r="QIJ17" s="3"/>
      <c r="QIK17" s="5"/>
      <c r="QIL17" s="3"/>
      <c r="QIM17" s="5"/>
      <c r="QIN17" s="3"/>
      <c r="QIO17" s="5"/>
      <c r="QIP17" s="3"/>
      <c r="QIQ17" s="5"/>
      <c r="QIR17" s="3"/>
      <c r="QIS17" s="5"/>
      <c r="QIT17" s="3"/>
      <c r="QIU17" s="5"/>
      <c r="QIV17" s="3"/>
      <c r="QIW17" s="5"/>
      <c r="QIX17" s="3"/>
      <c r="QIY17" s="5"/>
      <c r="QIZ17" s="3"/>
      <c r="QJA17" s="5"/>
      <c r="QJB17" s="3"/>
      <c r="QJC17" s="5"/>
      <c r="QJD17" s="3"/>
      <c r="QJE17" s="5"/>
      <c r="QJF17" s="3"/>
      <c r="QJG17" s="5"/>
      <c r="QJH17" s="3"/>
      <c r="QJI17" s="5"/>
      <c r="QJJ17" s="3"/>
      <c r="QJK17" s="5"/>
      <c r="QJL17" s="3"/>
      <c r="QJM17" s="5"/>
      <c r="QJN17" s="3"/>
      <c r="QJO17" s="5"/>
      <c r="QJP17" s="3"/>
      <c r="QJQ17" s="5"/>
      <c r="QJR17" s="3"/>
      <c r="QJS17" s="5"/>
      <c r="QJT17" s="3"/>
      <c r="QJU17" s="5"/>
      <c r="QJV17" s="3"/>
      <c r="QJW17" s="5"/>
      <c r="QJX17" s="3"/>
      <c r="QJY17" s="5"/>
      <c r="QJZ17" s="3"/>
      <c r="QKA17" s="5"/>
      <c r="QKB17" s="3"/>
      <c r="QKC17" s="5"/>
      <c r="QKD17" s="3"/>
      <c r="QKE17" s="5"/>
      <c r="QKF17" s="3"/>
      <c r="QKG17" s="5"/>
      <c r="QKH17" s="3"/>
      <c r="QKI17" s="5"/>
      <c r="QKJ17" s="3"/>
      <c r="QKK17" s="5"/>
      <c r="QKL17" s="3"/>
      <c r="QKM17" s="5"/>
      <c r="QKN17" s="3"/>
      <c r="QKO17" s="5"/>
      <c r="QKP17" s="3"/>
      <c r="QKQ17" s="5"/>
      <c r="QKR17" s="3"/>
      <c r="QKS17" s="5"/>
      <c r="QKT17" s="3"/>
      <c r="QKU17" s="5"/>
      <c r="QKV17" s="3"/>
      <c r="QKW17" s="5"/>
      <c r="QKX17" s="3"/>
      <c r="QKY17" s="5"/>
      <c r="QKZ17" s="3"/>
      <c r="QLA17" s="5"/>
      <c r="QLB17" s="3"/>
      <c r="QLC17" s="5"/>
      <c r="QLD17" s="3"/>
      <c r="QLE17" s="5"/>
      <c r="QLF17" s="3"/>
      <c r="QLG17" s="5"/>
      <c r="QLH17" s="3"/>
      <c r="QLI17" s="5"/>
      <c r="QLJ17" s="3"/>
      <c r="QLK17" s="5"/>
      <c r="QLL17" s="3"/>
      <c r="QLM17" s="5"/>
      <c r="QLN17" s="3"/>
      <c r="QLO17" s="5"/>
      <c r="QLP17" s="3"/>
      <c r="QLQ17" s="5"/>
      <c r="QLR17" s="3"/>
      <c r="QLS17" s="5"/>
      <c r="QLT17" s="3"/>
      <c r="QLU17" s="5"/>
      <c r="QLV17" s="3"/>
      <c r="QLW17" s="5"/>
      <c r="QLX17" s="3"/>
      <c r="QLY17" s="5"/>
      <c r="QLZ17" s="3"/>
      <c r="QMA17" s="5"/>
      <c r="QMB17" s="3"/>
      <c r="QMC17" s="5"/>
      <c r="QMD17" s="3"/>
      <c r="QME17" s="5"/>
      <c r="QMF17" s="3"/>
      <c r="QMG17" s="5"/>
      <c r="QMH17" s="3"/>
      <c r="QMI17" s="5"/>
      <c r="QMJ17" s="3"/>
      <c r="QMK17" s="5"/>
      <c r="QML17" s="3"/>
      <c r="QMM17" s="5"/>
      <c r="QMN17" s="3"/>
      <c r="QMO17" s="5"/>
      <c r="QMP17" s="3"/>
      <c r="QMQ17" s="5"/>
      <c r="QMR17" s="3"/>
      <c r="QMS17" s="5"/>
      <c r="QMT17" s="3"/>
      <c r="QMU17" s="5"/>
      <c r="QMV17" s="3"/>
      <c r="QMW17" s="5"/>
      <c r="QMX17" s="3"/>
      <c r="QMY17" s="5"/>
      <c r="QMZ17" s="3"/>
      <c r="QNA17" s="5"/>
      <c r="QNB17" s="3"/>
      <c r="QNC17" s="5"/>
      <c r="QND17" s="3"/>
      <c r="QNE17" s="5"/>
      <c r="QNF17" s="3"/>
      <c r="QNG17" s="5"/>
      <c r="QNH17" s="3"/>
      <c r="QNI17" s="5"/>
      <c r="QNJ17" s="3"/>
      <c r="QNK17" s="5"/>
      <c r="QNL17" s="3"/>
      <c r="QNM17" s="5"/>
      <c r="QNN17" s="3"/>
      <c r="QNO17" s="5"/>
      <c r="QNP17" s="3"/>
      <c r="QNQ17" s="5"/>
      <c r="QNR17" s="3"/>
      <c r="QNS17" s="5"/>
      <c r="QNT17" s="3"/>
      <c r="QNU17" s="5"/>
      <c r="QNV17" s="3"/>
      <c r="QNW17" s="5"/>
      <c r="QNX17" s="3"/>
      <c r="QNY17" s="5"/>
      <c r="QNZ17" s="3"/>
      <c r="QOA17" s="5"/>
      <c r="QOB17" s="3"/>
      <c r="QOC17" s="5"/>
      <c r="QOD17" s="3"/>
      <c r="QOE17" s="5"/>
      <c r="QOF17" s="3"/>
      <c r="QOG17" s="5"/>
      <c r="QOH17" s="3"/>
      <c r="QOI17" s="5"/>
      <c r="QOJ17" s="3"/>
      <c r="QOK17" s="5"/>
      <c r="QOL17" s="3"/>
      <c r="QOM17" s="5"/>
      <c r="QON17" s="3"/>
      <c r="QOO17" s="5"/>
      <c r="QOP17" s="3"/>
      <c r="QOQ17" s="5"/>
      <c r="QOR17" s="3"/>
      <c r="QOS17" s="5"/>
      <c r="QOT17" s="3"/>
      <c r="QOU17" s="5"/>
      <c r="QOV17" s="3"/>
      <c r="QOW17" s="5"/>
      <c r="QOX17" s="3"/>
      <c r="QOY17" s="5"/>
      <c r="QOZ17" s="3"/>
      <c r="QPA17" s="5"/>
      <c r="QPB17" s="3"/>
      <c r="QPC17" s="5"/>
      <c r="QPD17" s="3"/>
      <c r="QPE17" s="5"/>
      <c r="QPF17" s="3"/>
      <c r="QPG17" s="5"/>
      <c r="QPH17" s="3"/>
      <c r="QPI17" s="5"/>
      <c r="QPJ17" s="3"/>
      <c r="QPK17" s="5"/>
      <c r="QPL17" s="3"/>
      <c r="QPM17" s="5"/>
      <c r="QPN17" s="3"/>
      <c r="QPO17" s="5"/>
      <c r="QPP17" s="3"/>
      <c r="QPQ17" s="5"/>
      <c r="QPR17" s="3"/>
      <c r="QPS17" s="5"/>
      <c r="QPT17" s="3"/>
      <c r="QPU17" s="5"/>
      <c r="QPV17" s="3"/>
      <c r="QPW17" s="5"/>
      <c r="QPX17" s="3"/>
      <c r="QPY17" s="5"/>
      <c r="QPZ17" s="3"/>
      <c r="QQA17" s="5"/>
      <c r="QQB17" s="3"/>
      <c r="QQC17" s="5"/>
      <c r="QQD17" s="3"/>
      <c r="QQE17" s="5"/>
      <c r="QQF17" s="3"/>
      <c r="QQG17" s="5"/>
      <c r="QQH17" s="3"/>
      <c r="QQI17" s="5"/>
      <c r="QQJ17" s="3"/>
      <c r="QQK17" s="5"/>
      <c r="QQL17" s="3"/>
      <c r="QQM17" s="5"/>
      <c r="QQN17" s="3"/>
      <c r="QQO17" s="5"/>
      <c r="QQP17" s="3"/>
      <c r="QQQ17" s="5"/>
      <c r="QQR17" s="3"/>
      <c r="QQS17" s="5"/>
      <c r="QQT17" s="3"/>
      <c r="QQU17" s="5"/>
      <c r="QQV17" s="3"/>
      <c r="QQW17" s="5"/>
      <c r="QQX17" s="3"/>
      <c r="QQY17" s="5"/>
      <c r="QQZ17" s="3"/>
      <c r="QRA17" s="5"/>
      <c r="QRB17" s="3"/>
      <c r="QRC17" s="5"/>
      <c r="QRD17" s="3"/>
      <c r="QRE17" s="5"/>
      <c r="QRF17" s="3"/>
      <c r="QRG17" s="5"/>
      <c r="QRH17" s="3"/>
      <c r="QRI17" s="5"/>
      <c r="QRJ17" s="3"/>
      <c r="QRK17" s="5"/>
      <c r="QRL17" s="3"/>
      <c r="QRM17" s="5"/>
      <c r="QRN17" s="3"/>
      <c r="QRO17" s="5"/>
      <c r="QRP17" s="3"/>
      <c r="QRQ17" s="5"/>
      <c r="QRR17" s="3"/>
      <c r="QRS17" s="5"/>
      <c r="QRT17" s="3"/>
      <c r="QRU17" s="5"/>
      <c r="QRV17" s="3"/>
      <c r="QRW17" s="5"/>
      <c r="QRX17" s="3"/>
      <c r="QRY17" s="5"/>
      <c r="QRZ17" s="3"/>
      <c r="QSA17" s="5"/>
      <c r="QSB17" s="3"/>
      <c r="QSC17" s="5"/>
      <c r="QSD17" s="3"/>
      <c r="QSE17" s="5"/>
      <c r="QSF17" s="3"/>
      <c r="QSG17" s="5"/>
      <c r="QSH17" s="3"/>
      <c r="QSI17" s="5"/>
      <c r="QSJ17" s="3"/>
      <c r="QSK17" s="5"/>
      <c r="QSL17" s="3"/>
      <c r="QSM17" s="5"/>
      <c r="QSN17" s="3"/>
      <c r="QSO17" s="5"/>
      <c r="QSP17" s="3"/>
      <c r="QSQ17" s="5"/>
      <c r="QSR17" s="3"/>
      <c r="QSS17" s="5"/>
      <c r="QST17" s="3"/>
      <c r="QSU17" s="5"/>
      <c r="QSV17" s="3"/>
      <c r="QSW17" s="5"/>
      <c r="QSX17" s="3"/>
      <c r="QSY17" s="5"/>
      <c r="QSZ17" s="3"/>
      <c r="QTA17" s="5"/>
      <c r="QTB17" s="3"/>
      <c r="QTC17" s="5"/>
      <c r="QTD17" s="3"/>
      <c r="QTE17" s="5"/>
      <c r="QTF17" s="3"/>
      <c r="QTG17" s="5"/>
      <c r="QTH17" s="3"/>
      <c r="QTI17" s="5"/>
      <c r="QTJ17" s="3"/>
      <c r="QTK17" s="5"/>
      <c r="QTL17" s="3"/>
      <c r="QTM17" s="5"/>
      <c r="QTN17" s="3"/>
      <c r="QTO17" s="5"/>
      <c r="QTP17" s="3"/>
      <c r="QTQ17" s="5"/>
      <c r="QTR17" s="3"/>
      <c r="QTS17" s="5"/>
      <c r="QTT17" s="3"/>
      <c r="QTU17" s="5"/>
      <c r="QTV17" s="3"/>
      <c r="QTW17" s="5"/>
      <c r="QTX17" s="3"/>
      <c r="QTY17" s="5"/>
      <c r="QTZ17" s="3"/>
      <c r="QUA17" s="5"/>
      <c r="QUB17" s="3"/>
      <c r="QUC17" s="5"/>
      <c r="QUD17" s="3"/>
      <c r="QUE17" s="5"/>
      <c r="QUF17" s="3"/>
      <c r="QUG17" s="5"/>
      <c r="QUH17" s="3"/>
      <c r="QUI17" s="5"/>
      <c r="QUJ17" s="3"/>
      <c r="QUK17" s="5"/>
      <c r="QUL17" s="3"/>
      <c r="QUM17" s="5"/>
      <c r="QUN17" s="3"/>
      <c r="QUO17" s="5"/>
      <c r="QUP17" s="3"/>
      <c r="QUQ17" s="5"/>
      <c r="QUR17" s="3"/>
      <c r="QUS17" s="5"/>
      <c r="QUT17" s="3"/>
      <c r="QUU17" s="5"/>
      <c r="QUV17" s="3"/>
      <c r="QUW17" s="5"/>
      <c r="QUX17" s="3"/>
      <c r="QUY17" s="5"/>
      <c r="QUZ17" s="3"/>
      <c r="QVA17" s="5"/>
      <c r="QVB17" s="3"/>
      <c r="QVC17" s="5"/>
      <c r="QVD17" s="3"/>
      <c r="QVE17" s="5"/>
      <c r="QVF17" s="3"/>
      <c r="QVG17" s="5"/>
      <c r="QVH17" s="3"/>
      <c r="QVI17" s="5"/>
      <c r="QVJ17" s="3"/>
      <c r="QVK17" s="5"/>
      <c r="QVL17" s="3"/>
      <c r="QVM17" s="5"/>
      <c r="QVN17" s="3"/>
      <c r="QVO17" s="5"/>
      <c r="QVP17" s="3"/>
      <c r="QVQ17" s="5"/>
      <c r="QVR17" s="3"/>
      <c r="QVS17" s="5"/>
      <c r="QVT17" s="3"/>
      <c r="QVU17" s="5"/>
      <c r="QVV17" s="3"/>
      <c r="QVW17" s="5"/>
      <c r="QVX17" s="3"/>
      <c r="QVY17" s="5"/>
      <c r="QVZ17" s="3"/>
      <c r="QWA17" s="5"/>
      <c r="QWB17" s="3"/>
      <c r="QWC17" s="5"/>
      <c r="QWD17" s="3"/>
      <c r="QWE17" s="5"/>
      <c r="QWF17" s="3"/>
      <c r="QWG17" s="5"/>
      <c r="QWH17" s="3"/>
      <c r="QWI17" s="5"/>
      <c r="QWJ17" s="3"/>
      <c r="QWK17" s="5"/>
      <c r="QWL17" s="3"/>
      <c r="QWM17" s="5"/>
      <c r="QWN17" s="3"/>
      <c r="QWO17" s="5"/>
      <c r="QWP17" s="3"/>
      <c r="QWQ17" s="5"/>
      <c r="QWR17" s="3"/>
      <c r="QWS17" s="5"/>
      <c r="QWT17" s="3"/>
      <c r="QWU17" s="5"/>
      <c r="QWV17" s="3"/>
      <c r="QWW17" s="5"/>
      <c r="QWX17" s="3"/>
      <c r="QWY17" s="5"/>
      <c r="QWZ17" s="3"/>
      <c r="QXA17" s="5"/>
      <c r="QXB17" s="3"/>
      <c r="QXC17" s="5"/>
      <c r="QXD17" s="3"/>
      <c r="QXE17" s="5"/>
      <c r="QXF17" s="3"/>
      <c r="QXG17" s="5"/>
      <c r="QXH17" s="3"/>
      <c r="QXI17" s="5"/>
      <c r="QXJ17" s="3"/>
      <c r="QXK17" s="5"/>
      <c r="QXL17" s="3"/>
      <c r="QXM17" s="5"/>
      <c r="QXN17" s="3"/>
      <c r="QXO17" s="5"/>
      <c r="QXP17" s="3"/>
      <c r="QXQ17" s="5"/>
      <c r="QXR17" s="3"/>
      <c r="QXS17" s="5"/>
      <c r="QXT17" s="3"/>
      <c r="QXU17" s="5"/>
      <c r="QXV17" s="3"/>
      <c r="QXW17" s="5"/>
      <c r="QXX17" s="3"/>
      <c r="QXY17" s="5"/>
      <c r="QXZ17" s="3"/>
      <c r="QYA17" s="5"/>
      <c r="QYB17" s="3"/>
      <c r="QYC17" s="5"/>
      <c r="QYD17" s="3"/>
      <c r="QYE17" s="5"/>
      <c r="QYF17" s="3"/>
      <c r="QYG17" s="5"/>
      <c r="QYH17" s="3"/>
      <c r="QYI17" s="5"/>
      <c r="QYJ17" s="3"/>
      <c r="QYK17" s="5"/>
      <c r="QYL17" s="3"/>
      <c r="QYM17" s="5"/>
      <c r="QYN17" s="3"/>
      <c r="QYO17" s="5"/>
      <c r="QYP17" s="3"/>
      <c r="QYQ17" s="5"/>
      <c r="QYR17" s="3"/>
      <c r="QYS17" s="5"/>
      <c r="QYT17" s="3"/>
      <c r="QYU17" s="5"/>
      <c r="QYV17" s="3"/>
      <c r="QYW17" s="5"/>
      <c r="QYX17" s="3"/>
      <c r="QYY17" s="5"/>
      <c r="QYZ17" s="3"/>
      <c r="QZA17" s="5"/>
      <c r="QZB17" s="3"/>
      <c r="QZC17" s="5"/>
      <c r="QZD17" s="3"/>
      <c r="QZE17" s="5"/>
      <c r="QZF17" s="3"/>
      <c r="QZG17" s="5"/>
      <c r="QZH17" s="3"/>
      <c r="QZI17" s="5"/>
      <c r="QZJ17" s="3"/>
      <c r="QZK17" s="5"/>
      <c r="QZL17" s="3"/>
      <c r="QZM17" s="5"/>
      <c r="QZN17" s="3"/>
      <c r="QZO17" s="5"/>
      <c r="QZP17" s="3"/>
      <c r="QZQ17" s="5"/>
      <c r="QZR17" s="3"/>
      <c r="QZS17" s="5"/>
      <c r="QZT17" s="3"/>
      <c r="QZU17" s="5"/>
      <c r="QZV17" s="3"/>
      <c r="QZW17" s="5"/>
      <c r="QZX17" s="3"/>
      <c r="QZY17" s="5"/>
      <c r="QZZ17" s="3"/>
      <c r="RAA17" s="5"/>
      <c r="RAB17" s="3"/>
      <c r="RAC17" s="5"/>
      <c r="RAD17" s="3"/>
      <c r="RAE17" s="5"/>
      <c r="RAF17" s="3"/>
      <c r="RAG17" s="5"/>
      <c r="RAH17" s="3"/>
      <c r="RAI17" s="5"/>
      <c r="RAJ17" s="3"/>
      <c r="RAK17" s="5"/>
      <c r="RAL17" s="3"/>
      <c r="RAM17" s="5"/>
      <c r="RAN17" s="3"/>
      <c r="RAO17" s="5"/>
      <c r="RAP17" s="3"/>
      <c r="RAQ17" s="5"/>
      <c r="RAR17" s="3"/>
      <c r="RAS17" s="5"/>
      <c r="RAT17" s="3"/>
      <c r="RAU17" s="5"/>
      <c r="RAV17" s="3"/>
      <c r="RAW17" s="5"/>
      <c r="RAX17" s="3"/>
      <c r="RAY17" s="5"/>
      <c r="RAZ17" s="3"/>
      <c r="RBA17" s="5"/>
      <c r="RBB17" s="3"/>
      <c r="RBC17" s="5"/>
      <c r="RBD17" s="3"/>
      <c r="RBE17" s="5"/>
      <c r="RBF17" s="3"/>
      <c r="RBG17" s="5"/>
      <c r="RBH17" s="3"/>
      <c r="RBI17" s="5"/>
      <c r="RBJ17" s="3"/>
      <c r="RBK17" s="5"/>
      <c r="RBL17" s="3"/>
      <c r="RBM17" s="5"/>
      <c r="RBN17" s="3"/>
      <c r="RBO17" s="5"/>
      <c r="RBP17" s="3"/>
      <c r="RBQ17" s="5"/>
      <c r="RBR17" s="3"/>
      <c r="RBS17" s="5"/>
      <c r="RBT17" s="3"/>
      <c r="RBU17" s="5"/>
      <c r="RBV17" s="3"/>
      <c r="RBW17" s="5"/>
      <c r="RBX17" s="3"/>
      <c r="RBY17" s="5"/>
      <c r="RBZ17" s="3"/>
      <c r="RCA17" s="5"/>
      <c r="RCB17" s="3"/>
      <c r="RCC17" s="5"/>
      <c r="RCD17" s="3"/>
      <c r="RCE17" s="5"/>
      <c r="RCF17" s="3"/>
      <c r="RCG17" s="5"/>
      <c r="RCH17" s="3"/>
      <c r="RCI17" s="5"/>
      <c r="RCJ17" s="3"/>
      <c r="RCK17" s="5"/>
      <c r="RCL17" s="3"/>
      <c r="RCM17" s="5"/>
      <c r="RCN17" s="3"/>
      <c r="RCO17" s="5"/>
      <c r="RCP17" s="3"/>
      <c r="RCQ17" s="5"/>
      <c r="RCR17" s="3"/>
      <c r="RCS17" s="5"/>
      <c r="RCT17" s="3"/>
      <c r="RCU17" s="5"/>
      <c r="RCV17" s="3"/>
      <c r="RCW17" s="5"/>
      <c r="RCX17" s="3"/>
      <c r="RCY17" s="5"/>
      <c r="RCZ17" s="3"/>
      <c r="RDA17" s="5"/>
      <c r="RDB17" s="3"/>
      <c r="RDC17" s="5"/>
      <c r="RDD17" s="3"/>
      <c r="RDE17" s="5"/>
      <c r="RDF17" s="3"/>
      <c r="RDG17" s="5"/>
      <c r="RDH17" s="3"/>
      <c r="RDI17" s="5"/>
      <c r="RDJ17" s="3"/>
      <c r="RDK17" s="5"/>
      <c r="RDL17" s="3"/>
      <c r="RDM17" s="5"/>
      <c r="RDN17" s="3"/>
      <c r="RDO17" s="5"/>
      <c r="RDP17" s="3"/>
      <c r="RDQ17" s="5"/>
      <c r="RDR17" s="3"/>
      <c r="RDS17" s="5"/>
      <c r="RDT17" s="3"/>
      <c r="RDU17" s="5"/>
      <c r="RDV17" s="3"/>
      <c r="RDW17" s="5"/>
      <c r="RDX17" s="3"/>
      <c r="RDY17" s="5"/>
      <c r="RDZ17" s="3"/>
      <c r="REA17" s="5"/>
      <c r="REB17" s="3"/>
      <c r="REC17" s="5"/>
      <c r="RED17" s="3"/>
      <c r="REE17" s="5"/>
      <c r="REF17" s="3"/>
      <c r="REG17" s="5"/>
      <c r="REH17" s="3"/>
      <c r="REI17" s="5"/>
      <c r="REJ17" s="3"/>
      <c r="REK17" s="5"/>
      <c r="REL17" s="3"/>
      <c r="REM17" s="5"/>
      <c r="REN17" s="3"/>
      <c r="REO17" s="5"/>
      <c r="REP17" s="3"/>
      <c r="REQ17" s="5"/>
      <c r="RER17" s="3"/>
      <c r="RES17" s="5"/>
      <c r="RET17" s="3"/>
      <c r="REU17" s="5"/>
      <c r="REV17" s="3"/>
      <c r="REW17" s="5"/>
      <c r="REX17" s="3"/>
      <c r="REY17" s="5"/>
      <c r="REZ17" s="3"/>
      <c r="RFA17" s="5"/>
      <c r="RFB17" s="3"/>
      <c r="RFC17" s="5"/>
      <c r="RFD17" s="3"/>
      <c r="RFE17" s="5"/>
      <c r="RFF17" s="3"/>
      <c r="RFG17" s="5"/>
      <c r="RFH17" s="3"/>
      <c r="RFI17" s="5"/>
      <c r="RFJ17" s="3"/>
      <c r="RFK17" s="5"/>
      <c r="RFL17" s="3"/>
      <c r="RFM17" s="5"/>
      <c r="RFN17" s="3"/>
      <c r="RFO17" s="5"/>
      <c r="RFP17" s="3"/>
      <c r="RFQ17" s="5"/>
      <c r="RFR17" s="3"/>
      <c r="RFS17" s="5"/>
      <c r="RFT17" s="3"/>
      <c r="RFU17" s="5"/>
      <c r="RFV17" s="3"/>
      <c r="RFW17" s="5"/>
      <c r="RFX17" s="3"/>
      <c r="RFY17" s="5"/>
      <c r="RFZ17" s="3"/>
      <c r="RGA17" s="5"/>
      <c r="RGB17" s="3"/>
      <c r="RGC17" s="5"/>
      <c r="RGD17" s="3"/>
      <c r="RGE17" s="5"/>
      <c r="RGF17" s="3"/>
      <c r="RGG17" s="5"/>
      <c r="RGH17" s="3"/>
      <c r="RGI17" s="5"/>
      <c r="RGJ17" s="3"/>
      <c r="RGK17" s="5"/>
      <c r="RGL17" s="3"/>
      <c r="RGM17" s="5"/>
      <c r="RGN17" s="3"/>
      <c r="RGO17" s="5"/>
      <c r="RGP17" s="3"/>
      <c r="RGQ17" s="5"/>
      <c r="RGR17" s="3"/>
      <c r="RGS17" s="5"/>
      <c r="RGT17" s="3"/>
      <c r="RGU17" s="5"/>
      <c r="RGV17" s="3"/>
      <c r="RGW17" s="5"/>
      <c r="RGX17" s="3"/>
      <c r="RGY17" s="5"/>
      <c r="RGZ17" s="3"/>
      <c r="RHA17" s="5"/>
      <c r="RHB17" s="3"/>
      <c r="RHC17" s="5"/>
      <c r="RHD17" s="3"/>
      <c r="RHE17" s="5"/>
      <c r="RHF17" s="3"/>
      <c r="RHG17" s="5"/>
      <c r="RHH17" s="3"/>
      <c r="RHI17" s="5"/>
      <c r="RHJ17" s="3"/>
      <c r="RHK17" s="5"/>
      <c r="RHL17" s="3"/>
      <c r="RHM17" s="5"/>
      <c r="RHN17" s="3"/>
      <c r="RHO17" s="5"/>
      <c r="RHP17" s="3"/>
      <c r="RHQ17" s="5"/>
      <c r="RHR17" s="3"/>
      <c r="RHS17" s="5"/>
      <c r="RHT17" s="3"/>
      <c r="RHU17" s="5"/>
      <c r="RHV17" s="3"/>
      <c r="RHW17" s="5"/>
      <c r="RHX17" s="3"/>
      <c r="RHY17" s="5"/>
      <c r="RHZ17" s="3"/>
      <c r="RIA17" s="5"/>
      <c r="RIB17" s="3"/>
      <c r="RIC17" s="5"/>
      <c r="RID17" s="3"/>
      <c r="RIE17" s="5"/>
      <c r="RIF17" s="3"/>
      <c r="RIG17" s="5"/>
      <c r="RIH17" s="3"/>
      <c r="RII17" s="5"/>
      <c r="RIJ17" s="3"/>
      <c r="RIK17" s="5"/>
      <c r="RIL17" s="3"/>
      <c r="RIM17" s="5"/>
      <c r="RIN17" s="3"/>
      <c r="RIO17" s="5"/>
      <c r="RIP17" s="3"/>
      <c r="RIQ17" s="5"/>
      <c r="RIR17" s="3"/>
      <c r="RIS17" s="5"/>
      <c r="RIT17" s="3"/>
      <c r="RIU17" s="5"/>
      <c r="RIV17" s="3"/>
      <c r="RIW17" s="5"/>
      <c r="RIX17" s="3"/>
      <c r="RIY17" s="5"/>
      <c r="RIZ17" s="3"/>
      <c r="RJA17" s="5"/>
      <c r="RJB17" s="3"/>
      <c r="RJC17" s="5"/>
      <c r="RJD17" s="3"/>
      <c r="RJE17" s="5"/>
      <c r="RJF17" s="3"/>
      <c r="RJG17" s="5"/>
      <c r="RJH17" s="3"/>
      <c r="RJI17" s="5"/>
      <c r="RJJ17" s="3"/>
      <c r="RJK17" s="5"/>
      <c r="RJL17" s="3"/>
      <c r="RJM17" s="5"/>
      <c r="RJN17" s="3"/>
      <c r="RJO17" s="5"/>
      <c r="RJP17" s="3"/>
      <c r="RJQ17" s="5"/>
      <c r="RJR17" s="3"/>
      <c r="RJS17" s="5"/>
      <c r="RJT17" s="3"/>
      <c r="RJU17" s="5"/>
      <c r="RJV17" s="3"/>
      <c r="RJW17" s="5"/>
      <c r="RJX17" s="3"/>
      <c r="RJY17" s="5"/>
      <c r="RJZ17" s="3"/>
      <c r="RKA17" s="5"/>
      <c r="RKB17" s="3"/>
      <c r="RKC17" s="5"/>
      <c r="RKD17" s="3"/>
      <c r="RKE17" s="5"/>
      <c r="RKF17" s="3"/>
      <c r="RKG17" s="5"/>
      <c r="RKH17" s="3"/>
      <c r="RKI17" s="5"/>
      <c r="RKJ17" s="3"/>
      <c r="RKK17" s="5"/>
      <c r="RKL17" s="3"/>
      <c r="RKM17" s="5"/>
      <c r="RKN17" s="3"/>
      <c r="RKO17" s="5"/>
      <c r="RKP17" s="3"/>
      <c r="RKQ17" s="5"/>
      <c r="RKR17" s="3"/>
      <c r="RKS17" s="5"/>
      <c r="RKT17" s="3"/>
      <c r="RKU17" s="5"/>
      <c r="RKV17" s="3"/>
      <c r="RKW17" s="5"/>
      <c r="RKX17" s="3"/>
      <c r="RKY17" s="5"/>
      <c r="RKZ17" s="3"/>
      <c r="RLA17" s="5"/>
      <c r="RLB17" s="3"/>
      <c r="RLC17" s="5"/>
      <c r="RLD17" s="3"/>
      <c r="RLE17" s="5"/>
      <c r="RLF17" s="3"/>
      <c r="RLG17" s="5"/>
      <c r="RLH17" s="3"/>
      <c r="RLI17" s="5"/>
      <c r="RLJ17" s="3"/>
      <c r="RLK17" s="5"/>
      <c r="RLL17" s="3"/>
      <c r="RLM17" s="5"/>
      <c r="RLN17" s="3"/>
      <c r="RLO17" s="5"/>
      <c r="RLP17" s="3"/>
      <c r="RLQ17" s="5"/>
      <c r="RLR17" s="3"/>
      <c r="RLS17" s="5"/>
      <c r="RLT17" s="3"/>
      <c r="RLU17" s="5"/>
      <c r="RLV17" s="3"/>
      <c r="RLW17" s="5"/>
      <c r="RLX17" s="3"/>
      <c r="RLY17" s="5"/>
      <c r="RLZ17" s="3"/>
      <c r="RMA17" s="5"/>
      <c r="RMB17" s="3"/>
      <c r="RMC17" s="5"/>
      <c r="RMD17" s="3"/>
      <c r="RME17" s="5"/>
      <c r="RMF17" s="3"/>
      <c r="RMG17" s="5"/>
      <c r="RMH17" s="3"/>
      <c r="RMI17" s="5"/>
      <c r="RMJ17" s="3"/>
      <c r="RMK17" s="5"/>
      <c r="RML17" s="3"/>
      <c r="RMM17" s="5"/>
      <c r="RMN17" s="3"/>
      <c r="RMO17" s="5"/>
      <c r="RMP17" s="3"/>
      <c r="RMQ17" s="5"/>
      <c r="RMR17" s="3"/>
      <c r="RMS17" s="5"/>
      <c r="RMT17" s="3"/>
      <c r="RMU17" s="5"/>
      <c r="RMV17" s="3"/>
      <c r="RMW17" s="5"/>
      <c r="RMX17" s="3"/>
      <c r="RMY17" s="5"/>
      <c r="RMZ17" s="3"/>
      <c r="RNA17" s="5"/>
      <c r="RNB17" s="3"/>
      <c r="RNC17" s="5"/>
      <c r="RND17" s="3"/>
      <c r="RNE17" s="5"/>
      <c r="RNF17" s="3"/>
      <c r="RNG17" s="5"/>
      <c r="RNH17" s="3"/>
      <c r="RNI17" s="5"/>
      <c r="RNJ17" s="3"/>
      <c r="RNK17" s="5"/>
      <c r="RNL17" s="3"/>
      <c r="RNM17" s="5"/>
      <c r="RNN17" s="3"/>
      <c r="RNO17" s="5"/>
      <c r="RNP17" s="3"/>
      <c r="RNQ17" s="5"/>
      <c r="RNR17" s="3"/>
      <c r="RNS17" s="5"/>
      <c r="RNT17" s="3"/>
      <c r="RNU17" s="5"/>
      <c r="RNV17" s="3"/>
      <c r="RNW17" s="5"/>
      <c r="RNX17" s="3"/>
      <c r="RNY17" s="5"/>
      <c r="RNZ17" s="3"/>
      <c r="ROA17" s="5"/>
      <c r="ROB17" s="3"/>
      <c r="ROC17" s="5"/>
      <c r="ROD17" s="3"/>
      <c r="ROE17" s="5"/>
      <c r="ROF17" s="3"/>
      <c r="ROG17" s="5"/>
      <c r="ROH17" s="3"/>
      <c r="ROI17" s="5"/>
      <c r="ROJ17" s="3"/>
      <c r="ROK17" s="5"/>
      <c r="ROL17" s="3"/>
      <c r="ROM17" s="5"/>
      <c r="RON17" s="3"/>
      <c r="ROO17" s="5"/>
      <c r="ROP17" s="3"/>
      <c r="ROQ17" s="5"/>
      <c r="ROR17" s="3"/>
      <c r="ROS17" s="5"/>
      <c r="ROT17" s="3"/>
      <c r="ROU17" s="5"/>
      <c r="ROV17" s="3"/>
      <c r="ROW17" s="5"/>
      <c r="ROX17" s="3"/>
      <c r="ROY17" s="5"/>
      <c r="ROZ17" s="3"/>
      <c r="RPA17" s="5"/>
      <c r="RPB17" s="3"/>
      <c r="RPC17" s="5"/>
      <c r="RPD17" s="3"/>
      <c r="RPE17" s="5"/>
      <c r="RPF17" s="3"/>
      <c r="RPG17" s="5"/>
      <c r="RPH17" s="3"/>
      <c r="RPI17" s="5"/>
      <c r="RPJ17" s="3"/>
      <c r="RPK17" s="5"/>
      <c r="RPL17" s="3"/>
      <c r="RPM17" s="5"/>
      <c r="RPN17" s="3"/>
      <c r="RPO17" s="5"/>
      <c r="RPP17" s="3"/>
      <c r="RPQ17" s="5"/>
      <c r="RPR17" s="3"/>
      <c r="RPS17" s="5"/>
      <c r="RPT17" s="3"/>
      <c r="RPU17" s="5"/>
      <c r="RPV17" s="3"/>
      <c r="RPW17" s="5"/>
      <c r="RPX17" s="3"/>
      <c r="RPY17" s="5"/>
      <c r="RPZ17" s="3"/>
      <c r="RQA17" s="5"/>
      <c r="RQB17" s="3"/>
      <c r="RQC17" s="5"/>
      <c r="RQD17" s="3"/>
      <c r="RQE17" s="5"/>
      <c r="RQF17" s="3"/>
      <c r="RQG17" s="5"/>
      <c r="RQH17" s="3"/>
      <c r="RQI17" s="5"/>
      <c r="RQJ17" s="3"/>
      <c r="RQK17" s="5"/>
      <c r="RQL17" s="3"/>
      <c r="RQM17" s="5"/>
      <c r="RQN17" s="3"/>
      <c r="RQO17" s="5"/>
      <c r="RQP17" s="3"/>
      <c r="RQQ17" s="5"/>
      <c r="RQR17" s="3"/>
      <c r="RQS17" s="5"/>
      <c r="RQT17" s="3"/>
      <c r="RQU17" s="5"/>
      <c r="RQV17" s="3"/>
      <c r="RQW17" s="5"/>
      <c r="RQX17" s="3"/>
      <c r="RQY17" s="5"/>
      <c r="RQZ17" s="3"/>
      <c r="RRA17" s="5"/>
      <c r="RRB17" s="3"/>
      <c r="RRC17" s="5"/>
      <c r="RRD17" s="3"/>
      <c r="RRE17" s="5"/>
      <c r="RRF17" s="3"/>
      <c r="RRG17" s="5"/>
      <c r="RRH17" s="3"/>
      <c r="RRI17" s="5"/>
      <c r="RRJ17" s="3"/>
      <c r="RRK17" s="5"/>
      <c r="RRL17" s="3"/>
      <c r="RRM17" s="5"/>
      <c r="RRN17" s="3"/>
      <c r="RRO17" s="5"/>
      <c r="RRP17" s="3"/>
      <c r="RRQ17" s="5"/>
      <c r="RRR17" s="3"/>
      <c r="RRS17" s="5"/>
      <c r="RRT17" s="3"/>
      <c r="RRU17" s="5"/>
      <c r="RRV17" s="3"/>
      <c r="RRW17" s="5"/>
      <c r="RRX17" s="3"/>
      <c r="RRY17" s="5"/>
      <c r="RRZ17" s="3"/>
      <c r="RSA17" s="5"/>
      <c r="RSB17" s="3"/>
      <c r="RSC17" s="5"/>
      <c r="RSD17" s="3"/>
      <c r="RSE17" s="5"/>
      <c r="RSF17" s="3"/>
      <c r="RSG17" s="5"/>
      <c r="RSH17" s="3"/>
      <c r="RSI17" s="5"/>
      <c r="RSJ17" s="3"/>
      <c r="RSK17" s="5"/>
      <c r="RSL17" s="3"/>
      <c r="RSM17" s="5"/>
      <c r="RSN17" s="3"/>
      <c r="RSO17" s="5"/>
      <c r="RSP17" s="3"/>
      <c r="RSQ17" s="5"/>
      <c r="RSR17" s="3"/>
      <c r="RSS17" s="5"/>
      <c r="RST17" s="3"/>
      <c r="RSU17" s="5"/>
      <c r="RSV17" s="3"/>
      <c r="RSW17" s="5"/>
      <c r="RSX17" s="3"/>
      <c r="RSY17" s="5"/>
      <c r="RSZ17" s="3"/>
      <c r="RTA17" s="5"/>
      <c r="RTB17" s="3"/>
      <c r="RTC17" s="5"/>
      <c r="RTD17" s="3"/>
      <c r="RTE17" s="5"/>
      <c r="RTF17" s="3"/>
      <c r="RTG17" s="5"/>
      <c r="RTH17" s="3"/>
      <c r="RTI17" s="5"/>
      <c r="RTJ17" s="3"/>
      <c r="RTK17" s="5"/>
      <c r="RTL17" s="3"/>
      <c r="RTM17" s="5"/>
      <c r="RTN17" s="3"/>
      <c r="RTO17" s="5"/>
      <c r="RTP17" s="3"/>
      <c r="RTQ17" s="5"/>
      <c r="RTR17" s="3"/>
      <c r="RTS17" s="5"/>
      <c r="RTT17" s="3"/>
      <c r="RTU17" s="5"/>
      <c r="RTV17" s="3"/>
      <c r="RTW17" s="5"/>
      <c r="RTX17" s="3"/>
      <c r="RTY17" s="5"/>
      <c r="RTZ17" s="3"/>
      <c r="RUA17" s="5"/>
      <c r="RUB17" s="3"/>
      <c r="RUC17" s="5"/>
      <c r="RUD17" s="3"/>
      <c r="RUE17" s="5"/>
      <c r="RUF17" s="3"/>
      <c r="RUG17" s="5"/>
      <c r="RUH17" s="3"/>
      <c r="RUI17" s="5"/>
      <c r="RUJ17" s="3"/>
      <c r="RUK17" s="5"/>
      <c r="RUL17" s="3"/>
      <c r="RUM17" s="5"/>
      <c r="RUN17" s="3"/>
      <c r="RUO17" s="5"/>
      <c r="RUP17" s="3"/>
      <c r="RUQ17" s="5"/>
      <c r="RUR17" s="3"/>
      <c r="RUS17" s="5"/>
      <c r="RUT17" s="3"/>
      <c r="RUU17" s="5"/>
      <c r="RUV17" s="3"/>
      <c r="RUW17" s="5"/>
      <c r="RUX17" s="3"/>
      <c r="RUY17" s="5"/>
      <c r="RUZ17" s="3"/>
      <c r="RVA17" s="5"/>
      <c r="RVB17" s="3"/>
      <c r="RVC17" s="5"/>
      <c r="RVD17" s="3"/>
      <c r="RVE17" s="5"/>
      <c r="RVF17" s="3"/>
      <c r="RVG17" s="5"/>
      <c r="RVH17" s="3"/>
      <c r="RVI17" s="5"/>
      <c r="RVJ17" s="3"/>
      <c r="RVK17" s="5"/>
      <c r="RVL17" s="3"/>
      <c r="RVM17" s="5"/>
      <c r="RVN17" s="3"/>
      <c r="RVO17" s="5"/>
      <c r="RVP17" s="3"/>
      <c r="RVQ17" s="5"/>
      <c r="RVR17" s="3"/>
      <c r="RVS17" s="5"/>
      <c r="RVT17" s="3"/>
      <c r="RVU17" s="5"/>
      <c r="RVV17" s="3"/>
      <c r="RVW17" s="5"/>
      <c r="RVX17" s="3"/>
      <c r="RVY17" s="5"/>
      <c r="RVZ17" s="3"/>
      <c r="RWA17" s="5"/>
      <c r="RWB17" s="3"/>
      <c r="RWC17" s="5"/>
      <c r="RWD17" s="3"/>
      <c r="RWE17" s="5"/>
      <c r="RWF17" s="3"/>
      <c r="RWG17" s="5"/>
      <c r="RWH17" s="3"/>
      <c r="RWI17" s="5"/>
      <c r="RWJ17" s="3"/>
      <c r="RWK17" s="5"/>
      <c r="RWL17" s="3"/>
      <c r="RWM17" s="5"/>
      <c r="RWN17" s="3"/>
      <c r="RWO17" s="5"/>
      <c r="RWP17" s="3"/>
      <c r="RWQ17" s="5"/>
      <c r="RWR17" s="3"/>
      <c r="RWS17" s="5"/>
      <c r="RWT17" s="3"/>
      <c r="RWU17" s="5"/>
      <c r="RWV17" s="3"/>
      <c r="RWW17" s="5"/>
      <c r="RWX17" s="3"/>
      <c r="RWY17" s="5"/>
      <c r="RWZ17" s="3"/>
      <c r="RXA17" s="5"/>
      <c r="RXB17" s="3"/>
      <c r="RXC17" s="5"/>
      <c r="RXD17" s="3"/>
      <c r="RXE17" s="5"/>
      <c r="RXF17" s="3"/>
      <c r="RXG17" s="5"/>
      <c r="RXH17" s="3"/>
      <c r="RXI17" s="5"/>
      <c r="RXJ17" s="3"/>
      <c r="RXK17" s="5"/>
      <c r="RXL17" s="3"/>
      <c r="RXM17" s="5"/>
      <c r="RXN17" s="3"/>
      <c r="RXO17" s="5"/>
      <c r="RXP17" s="3"/>
      <c r="RXQ17" s="5"/>
      <c r="RXR17" s="3"/>
      <c r="RXS17" s="5"/>
      <c r="RXT17" s="3"/>
      <c r="RXU17" s="5"/>
      <c r="RXV17" s="3"/>
      <c r="RXW17" s="5"/>
      <c r="RXX17" s="3"/>
      <c r="RXY17" s="5"/>
      <c r="RXZ17" s="3"/>
      <c r="RYA17" s="5"/>
      <c r="RYB17" s="3"/>
      <c r="RYC17" s="5"/>
      <c r="RYD17" s="3"/>
      <c r="RYE17" s="5"/>
      <c r="RYF17" s="3"/>
      <c r="RYG17" s="5"/>
      <c r="RYH17" s="3"/>
      <c r="RYI17" s="5"/>
      <c r="RYJ17" s="3"/>
      <c r="RYK17" s="5"/>
      <c r="RYL17" s="3"/>
      <c r="RYM17" s="5"/>
      <c r="RYN17" s="3"/>
      <c r="RYO17" s="5"/>
      <c r="RYP17" s="3"/>
      <c r="RYQ17" s="5"/>
      <c r="RYR17" s="3"/>
      <c r="RYS17" s="5"/>
      <c r="RYT17" s="3"/>
      <c r="RYU17" s="5"/>
      <c r="RYV17" s="3"/>
      <c r="RYW17" s="5"/>
      <c r="RYX17" s="3"/>
      <c r="RYY17" s="5"/>
      <c r="RYZ17" s="3"/>
      <c r="RZA17" s="5"/>
      <c r="RZB17" s="3"/>
      <c r="RZC17" s="5"/>
      <c r="RZD17" s="3"/>
      <c r="RZE17" s="5"/>
      <c r="RZF17" s="3"/>
      <c r="RZG17" s="5"/>
      <c r="RZH17" s="3"/>
      <c r="RZI17" s="5"/>
      <c r="RZJ17" s="3"/>
      <c r="RZK17" s="5"/>
      <c r="RZL17" s="3"/>
      <c r="RZM17" s="5"/>
      <c r="RZN17" s="3"/>
      <c r="RZO17" s="5"/>
      <c r="RZP17" s="3"/>
      <c r="RZQ17" s="5"/>
      <c r="RZR17" s="3"/>
      <c r="RZS17" s="5"/>
      <c r="RZT17" s="3"/>
      <c r="RZU17" s="5"/>
      <c r="RZV17" s="3"/>
      <c r="RZW17" s="5"/>
      <c r="RZX17" s="3"/>
      <c r="RZY17" s="5"/>
      <c r="RZZ17" s="3"/>
      <c r="SAA17" s="5"/>
      <c r="SAB17" s="3"/>
      <c r="SAC17" s="5"/>
      <c r="SAD17" s="3"/>
      <c r="SAE17" s="5"/>
      <c r="SAF17" s="3"/>
      <c r="SAG17" s="5"/>
      <c r="SAH17" s="3"/>
      <c r="SAI17" s="5"/>
      <c r="SAJ17" s="3"/>
      <c r="SAK17" s="5"/>
      <c r="SAL17" s="3"/>
      <c r="SAM17" s="5"/>
      <c r="SAN17" s="3"/>
      <c r="SAO17" s="5"/>
      <c r="SAP17" s="3"/>
      <c r="SAQ17" s="5"/>
      <c r="SAR17" s="3"/>
      <c r="SAS17" s="5"/>
      <c r="SAT17" s="3"/>
      <c r="SAU17" s="5"/>
      <c r="SAV17" s="3"/>
      <c r="SAW17" s="5"/>
      <c r="SAX17" s="3"/>
      <c r="SAY17" s="5"/>
      <c r="SAZ17" s="3"/>
      <c r="SBA17" s="5"/>
      <c r="SBB17" s="3"/>
      <c r="SBC17" s="5"/>
      <c r="SBD17" s="3"/>
      <c r="SBE17" s="5"/>
      <c r="SBF17" s="3"/>
      <c r="SBG17" s="5"/>
      <c r="SBH17" s="3"/>
      <c r="SBI17" s="5"/>
      <c r="SBJ17" s="3"/>
      <c r="SBK17" s="5"/>
      <c r="SBL17" s="3"/>
      <c r="SBM17" s="5"/>
      <c r="SBN17" s="3"/>
      <c r="SBO17" s="5"/>
      <c r="SBP17" s="3"/>
      <c r="SBQ17" s="5"/>
      <c r="SBR17" s="3"/>
      <c r="SBS17" s="5"/>
      <c r="SBT17" s="3"/>
      <c r="SBU17" s="5"/>
      <c r="SBV17" s="3"/>
      <c r="SBW17" s="5"/>
      <c r="SBX17" s="3"/>
      <c r="SBY17" s="5"/>
      <c r="SBZ17" s="3"/>
      <c r="SCA17" s="5"/>
      <c r="SCB17" s="3"/>
      <c r="SCC17" s="5"/>
      <c r="SCD17" s="3"/>
      <c r="SCE17" s="5"/>
      <c r="SCF17" s="3"/>
      <c r="SCG17" s="5"/>
      <c r="SCH17" s="3"/>
      <c r="SCI17" s="5"/>
      <c r="SCJ17" s="3"/>
      <c r="SCK17" s="5"/>
      <c r="SCL17" s="3"/>
      <c r="SCM17" s="5"/>
      <c r="SCN17" s="3"/>
      <c r="SCO17" s="5"/>
      <c r="SCP17" s="3"/>
      <c r="SCQ17" s="5"/>
      <c r="SCR17" s="3"/>
      <c r="SCS17" s="5"/>
      <c r="SCT17" s="3"/>
      <c r="SCU17" s="5"/>
      <c r="SCV17" s="3"/>
      <c r="SCW17" s="5"/>
      <c r="SCX17" s="3"/>
      <c r="SCY17" s="5"/>
      <c r="SCZ17" s="3"/>
      <c r="SDA17" s="5"/>
      <c r="SDB17" s="3"/>
      <c r="SDC17" s="5"/>
      <c r="SDD17" s="3"/>
      <c r="SDE17" s="5"/>
      <c r="SDF17" s="3"/>
      <c r="SDG17" s="5"/>
      <c r="SDH17" s="3"/>
      <c r="SDI17" s="5"/>
      <c r="SDJ17" s="3"/>
      <c r="SDK17" s="5"/>
      <c r="SDL17" s="3"/>
      <c r="SDM17" s="5"/>
      <c r="SDN17" s="3"/>
      <c r="SDO17" s="5"/>
      <c r="SDP17" s="3"/>
      <c r="SDQ17" s="5"/>
      <c r="SDR17" s="3"/>
      <c r="SDS17" s="5"/>
      <c r="SDT17" s="3"/>
      <c r="SDU17" s="5"/>
      <c r="SDV17" s="3"/>
      <c r="SDW17" s="5"/>
      <c r="SDX17" s="3"/>
      <c r="SDY17" s="5"/>
      <c r="SDZ17" s="3"/>
      <c r="SEA17" s="5"/>
      <c r="SEB17" s="3"/>
      <c r="SEC17" s="5"/>
      <c r="SED17" s="3"/>
      <c r="SEE17" s="5"/>
      <c r="SEF17" s="3"/>
      <c r="SEG17" s="5"/>
      <c r="SEH17" s="3"/>
      <c r="SEI17" s="5"/>
      <c r="SEJ17" s="3"/>
      <c r="SEK17" s="5"/>
      <c r="SEL17" s="3"/>
      <c r="SEM17" s="5"/>
      <c r="SEN17" s="3"/>
      <c r="SEO17" s="5"/>
      <c r="SEP17" s="3"/>
      <c r="SEQ17" s="5"/>
      <c r="SER17" s="3"/>
      <c r="SES17" s="5"/>
      <c r="SET17" s="3"/>
      <c r="SEU17" s="5"/>
      <c r="SEV17" s="3"/>
      <c r="SEW17" s="5"/>
      <c r="SEX17" s="3"/>
      <c r="SEY17" s="5"/>
      <c r="SEZ17" s="3"/>
      <c r="SFA17" s="5"/>
      <c r="SFB17" s="3"/>
      <c r="SFC17" s="5"/>
      <c r="SFD17" s="3"/>
      <c r="SFE17" s="5"/>
      <c r="SFF17" s="3"/>
      <c r="SFG17" s="5"/>
      <c r="SFH17" s="3"/>
      <c r="SFI17" s="5"/>
      <c r="SFJ17" s="3"/>
      <c r="SFK17" s="5"/>
      <c r="SFL17" s="3"/>
      <c r="SFM17" s="5"/>
      <c r="SFN17" s="3"/>
      <c r="SFO17" s="5"/>
      <c r="SFP17" s="3"/>
      <c r="SFQ17" s="5"/>
      <c r="SFR17" s="3"/>
      <c r="SFS17" s="5"/>
      <c r="SFT17" s="3"/>
      <c r="SFU17" s="5"/>
      <c r="SFV17" s="3"/>
      <c r="SFW17" s="5"/>
      <c r="SFX17" s="3"/>
      <c r="SFY17" s="5"/>
      <c r="SFZ17" s="3"/>
      <c r="SGA17" s="5"/>
      <c r="SGB17" s="3"/>
      <c r="SGC17" s="5"/>
      <c r="SGD17" s="3"/>
      <c r="SGE17" s="5"/>
      <c r="SGF17" s="3"/>
      <c r="SGG17" s="5"/>
      <c r="SGH17" s="3"/>
      <c r="SGI17" s="5"/>
      <c r="SGJ17" s="3"/>
      <c r="SGK17" s="5"/>
      <c r="SGL17" s="3"/>
      <c r="SGM17" s="5"/>
      <c r="SGN17" s="3"/>
      <c r="SGO17" s="5"/>
      <c r="SGP17" s="3"/>
      <c r="SGQ17" s="5"/>
      <c r="SGR17" s="3"/>
      <c r="SGS17" s="5"/>
      <c r="SGT17" s="3"/>
      <c r="SGU17" s="5"/>
      <c r="SGV17" s="3"/>
      <c r="SGW17" s="5"/>
      <c r="SGX17" s="3"/>
      <c r="SGY17" s="5"/>
      <c r="SGZ17" s="3"/>
      <c r="SHA17" s="5"/>
      <c r="SHB17" s="3"/>
      <c r="SHC17" s="5"/>
      <c r="SHD17" s="3"/>
      <c r="SHE17" s="5"/>
      <c r="SHF17" s="3"/>
      <c r="SHG17" s="5"/>
      <c r="SHH17" s="3"/>
      <c r="SHI17" s="5"/>
      <c r="SHJ17" s="3"/>
      <c r="SHK17" s="5"/>
      <c r="SHL17" s="3"/>
      <c r="SHM17" s="5"/>
      <c r="SHN17" s="3"/>
      <c r="SHO17" s="5"/>
      <c r="SHP17" s="3"/>
      <c r="SHQ17" s="5"/>
      <c r="SHR17" s="3"/>
      <c r="SHS17" s="5"/>
      <c r="SHT17" s="3"/>
      <c r="SHU17" s="5"/>
      <c r="SHV17" s="3"/>
      <c r="SHW17" s="5"/>
      <c r="SHX17" s="3"/>
      <c r="SHY17" s="5"/>
      <c r="SHZ17" s="3"/>
      <c r="SIA17" s="5"/>
      <c r="SIB17" s="3"/>
      <c r="SIC17" s="5"/>
      <c r="SID17" s="3"/>
      <c r="SIE17" s="5"/>
      <c r="SIF17" s="3"/>
      <c r="SIG17" s="5"/>
      <c r="SIH17" s="3"/>
      <c r="SII17" s="5"/>
      <c r="SIJ17" s="3"/>
      <c r="SIK17" s="5"/>
      <c r="SIL17" s="3"/>
      <c r="SIM17" s="5"/>
      <c r="SIN17" s="3"/>
      <c r="SIO17" s="5"/>
      <c r="SIP17" s="3"/>
      <c r="SIQ17" s="5"/>
      <c r="SIR17" s="3"/>
      <c r="SIS17" s="5"/>
      <c r="SIT17" s="3"/>
      <c r="SIU17" s="5"/>
      <c r="SIV17" s="3"/>
      <c r="SIW17" s="5"/>
      <c r="SIX17" s="3"/>
      <c r="SIY17" s="5"/>
      <c r="SIZ17" s="3"/>
      <c r="SJA17" s="5"/>
      <c r="SJB17" s="3"/>
      <c r="SJC17" s="5"/>
      <c r="SJD17" s="3"/>
      <c r="SJE17" s="5"/>
      <c r="SJF17" s="3"/>
      <c r="SJG17" s="5"/>
      <c r="SJH17" s="3"/>
      <c r="SJI17" s="5"/>
      <c r="SJJ17" s="3"/>
      <c r="SJK17" s="5"/>
      <c r="SJL17" s="3"/>
      <c r="SJM17" s="5"/>
      <c r="SJN17" s="3"/>
      <c r="SJO17" s="5"/>
      <c r="SJP17" s="3"/>
      <c r="SJQ17" s="5"/>
      <c r="SJR17" s="3"/>
      <c r="SJS17" s="5"/>
      <c r="SJT17" s="3"/>
      <c r="SJU17" s="5"/>
      <c r="SJV17" s="3"/>
      <c r="SJW17" s="5"/>
      <c r="SJX17" s="3"/>
      <c r="SJY17" s="5"/>
      <c r="SJZ17" s="3"/>
      <c r="SKA17" s="5"/>
      <c r="SKB17" s="3"/>
      <c r="SKC17" s="5"/>
      <c r="SKD17" s="3"/>
      <c r="SKE17" s="5"/>
      <c r="SKF17" s="3"/>
      <c r="SKG17" s="5"/>
      <c r="SKH17" s="3"/>
      <c r="SKI17" s="5"/>
      <c r="SKJ17" s="3"/>
      <c r="SKK17" s="5"/>
      <c r="SKL17" s="3"/>
      <c r="SKM17" s="5"/>
      <c r="SKN17" s="3"/>
      <c r="SKO17" s="5"/>
      <c r="SKP17" s="3"/>
      <c r="SKQ17" s="5"/>
      <c r="SKR17" s="3"/>
      <c r="SKS17" s="5"/>
      <c r="SKT17" s="3"/>
      <c r="SKU17" s="5"/>
      <c r="SKV17" s="3"/>
      <c r="SKW17" s="5"/>
      <c r="SKX17" s="3"/>
      <c r="SKY17" s="5"/>
      <c r="SKZ17" s="3"/>
      <c r="SLA17" s="5"/>
      <c r="SLB17" s="3"/>
      <c r="SLC17" s="5"/>
      <c r="SLD17" s="3"/>
      <c r="SLE17" s="5"/>
      <c r="SLF17" s="3"/>
      <c r="SLG17" s="5"/>
      <c r="SLH17" s="3"/>
      <c r="SLI17" s="5"/>
      <c r="SLJ17" s="3"/>
      <c r="SLK17" s="5"/>
      <c r="SLL17" s="3"/>
      <c r="SLM17" s="5"/>
      <c r="SLN17" s="3"/>
      <c r="SLO17" s="5"/>
      <c r="SLP17" s="3"/>
      <c r="SLQ17" s="5"/>
      <c r="SLR17" s="3"/>
      <c r="SLS17" s="5"/>
      <c r="SLT17" s="3"/>
      <c r="SLU17" s="5"/>
      <c r="SLV17" s="3"/>
      <c r="SLW17" s="5"/>
      <c r="SLX17" s="3"/>
      <c r="SLY17" s="5"/>
      <c r="SLZ17" s="3"/>
      <c r="SMA17" s="5"/>
      <c r="SMB17" s="3"/>
      <c r="SMC17" s="5"/>
      <c r="SMD17" s="3"/>
      <c r="SME17" s="5"/>
      <c r="SMF17" s="3"/>
      <c r="SMG17" s="5"/>
      <c r="SMH17" s="3"/>
      <c r="SMI17" s="5"/>
      <c r="SMJ17" s="3"/>
      <c r="SMK17" s="5"/>
      <c r="SML17" s="3"/>
      <c r="SMM17" s="5"/>
      <c r="SMN17" s="3"/>
      <c r="SMO17" s="5"/>
      <c r="SMP17" s="3"/>
      <c r="SMQ17" s="5"/>
      <c r="SMR17" s="3"/>
      <c r="SMS17" s="5"/>
      <c r="SMT17" s="3"/>
      <c r="SMU17" s="5"/>
      <c r="SMV17" s="3"/>
      <c r="SMW17" s="5"/>
      <c r="SMX17" s="3"/>
      <c r="SMY17" s="5"/>
      <c r="SMZ17" s="3"/>
      <c r="SNA17" s="5"/>
      <c r="SNB17" s="3"/>
      <c r="SNC17" s="5"/>
      <c r="SND17" s="3"/>
      <c r="SNE17" s="5"/>
      <c r="SNF17" s="3"/>
      <c r="SNG17" s="5"/>
      <c r="SNH17" s="3"/>
      <c r="SNI17" s="5"/>
      <c r="SNJ17" s="3"/>
      <c r="SNK17" s="5"/>
      <c r="SNL17" s="3"/>
      <c r="SNM17" s="5"/>
      <c r="SNN17" s="3"/>
      <c r="SNO17" s="5"/>
      <c r="SNP17" s="3"/>
      <c r="SNQ17" s="5"/>
      <c r="SNR17" s="3"/>
      <c r="SNS17" s="5"/>
      <c r="SNT17" s="3"/>
      <c r="SNU17" s="5"/>
      <c r="SNV17" s="3"/>
      <c r="SNW17" s="5"/>
      <c r="SNX17" s="3"/>
      <c r="SNY17" s="5"/>
      <c r="SNZ17" s="3"/>
      <c r="SOA17" s="5"/>
      <c r="SOB17" s="3"/>
      <c r="SOC17" s="5"/>
      <c r="SOD17" s="3"/>
      <c r="SOE17" s="5"/>
      <c r="SOF17" s="3"/>
      <c r="SOG17" s="5"/>
      <c r="SOH17" s="3"/>
      <c r="SOI17" s="5"/>
      <c r="SOJ17" s="3"/>
      <c r="SOK17" s="5"/>
      <c r="SOL17" s="3"/>
      <c r="SOM17" s="5"/>
      <c r="SON17" s="3"/>
      <c r="SOO17" s="5"/>
      <c r="SOP17" s="3"/>
      <c r="SOQ17" s="5"/>
      <c r="SOR17" s="3"/>
      <c r="SOS17" s="5"/>
      <c r="SOT17" s="3"/>
      <c r="SOU17" s="5"/>
      <c r="SOV17" s="3"/>
      <c r="SOW17" s="5"/>
      <c r="SOX17" s="3"/>
      <c r="SOY17" s="5"/>
      <c r="SOZ17" s="3"/>
      <c r="SPA17" s="5"/>
      <c r="SPB17" s="3"/>
      <c r="SPC17" s="5"/>
      <c r="SPD17" s="3"/>
      <c r="SPE17" s="5"/>
      <c r="SPF17" s="3"/>
      <c r="SPG17" s="5"/>
      <c r="SPH17" s="3"/>
      <c r="SPI17" s="5"/>
      <c r="SPJ17" s="3"/>
      <c r="SPK17" s="5"/>
      <c r="SPL17" s="3"/>
      <c r="SPM17" s="5"/>
      <c r="SPN17" s="3"/>
      <c r="SPO17" s="5"/>
      <c r="SPP17" s="3"/>
      <c r="SPQ17" s="5"/>
      <c r="SPR17" s="3"/>
      <c r="SPS17" s="5"/>
      <c r="SPT17" s="3"/>
      <c r="SPU17" s="5"/>
      <c r="SPV17" s="3"/>
      <c r="SPW17" s="5"/>
      <c r="SPX17" s="3"/>
      <c r="SPY17" s="5"/>
      <c r="SPZ17" s="3"/>
      <c r="SQA17" s="5"/>
      <c r="SQB17" s="3"/>
      <c r="SQC17" s="5"/>
      <c r="SQD17" s="3"/>
      <c r="SQE17" s="5"/>
      <c r="SQF17" s="3"/>
      <c r="SQG17" s="5"/>
      <c r="SQH17" s="3"/>
      <c r="SQI17" s="5"/>
      <c r="SQJ17" s="3"/>
      <c r="SQK17" s="5"/>
      <c r="SQL17" s="3"/>
      <c r="SQM17" s="5"/>
      <c r="SQN17" s="3"/>
      <c r="SQO17" s="5"/>
      <c r="SQP17" s="3"/>
      <c r="SQQ17" s="5"/>
      <c r="SQR17" s="3"/>
      <c r="SQS17" s="5"/>
      <c r="SQT17" s="3"/>
      <c r="SQU17" s="5"/>
      <c r="SQV17" s="3"/>
      <c r="SQW17" s="5"/>
      <c r="SQX17" s="3"/>
      <c r="SQY17" s="5"/>
      <c r="SQZ17" s="3"/>
      <c r="SRA17" s="5"/>
      <c r="SRB17" s="3"/>
      <c r="SRC17" s="5"/>
      <c r="SRD17" s="3"/>
      <c r="SRE17" s="5"/>
      <c r="SRF17" s="3"/>
      <c r="SRG17" s="5"/>
      <c r="SRH17" s="3"/>
      <c r="SRI17" s="5"/>
      <c r="SRJ17" s="3"/>
      <c r="SRK17" s="5"/>
      <c r="SRL17" s="3"/>
      <c r="SRM17" s="5"/>
      <c r="SRN17" s="3"/>
      <c r="SRO17" s="5"/>
      <c r="SRP17" s="3"/>
      <c r="SRQ17" s="5"/>
      <c r="SRR17" s="3"/>
      <c r="SRS17" s="5"/>
      <c r="SRT17" s="3"/>
      <c r="SRU17" s="5"/>
      <c r="SRV17" s="3"/>
      <c r="SRW17" s="5"/>
      <c r="SRX17" s="3"/>
      <c r="SRY17" s="5"/>
      <c r="SRZ17" s="3"/>
      <c r="SSA17" s="5"/>
      <c r="SSB17" s="3"/>
      <c r="SSC17" s="5"/>
      <c r="SSD17" s="3"/>
      <c r="SSE17" s="5"/>
      <c r="SSF17" s="3"/>
      <c r="SSG17" s="5"/>
      <c r="SSH17" s="3"/>
      <c r="SSI17" s="5"/>
      <c r="SSJ17" s="3"/>
      <c r="SSK17" s="5"/>
      <c r="SSL17" s="3"/>
      <c r="SSM17" s="5"/>
      <c r="SSN17" s="3"/>
      <c r="SSO17" s="5"/>
      <c r="SSP17" s="3"/>
      <c r="SSQ17" s="5"/>
      <c r="SSR17" s="3"/>
      <c r="SSS17" s="5"/>
      <c r="SST17" s="3"/>
      <c r="SSU17" s="5"/>
      <c r="SSV17" s="3"/>
      <c r="SSW17" s="5"/>
      <c r="SSX17" s="3"/>
      <c r="SSY17" s="5"/>
      <c r="SSZ17" s="3"/>
      <c r="STA17" s="5"/>
      <c r="STB17" s="3"/>
      <c r="STC17" s="5"/>
      <c r="STD17" s="3"/>
      <c r="STE17" s="5"/>
      <c r="STF17" s="3"/>
      <c r="STG17" s="5"/>
      <c r="STH17" s="3"/>
      <c r="STI17" s="5"/>
      <c r="STJ17" s="3"/>
      <c r="STK17" s="5"/>
      <c r="STL17" s="3"/>
      <c r="STM17" s="5"/>
      <c r="STN17" s="3"/>
      <c r="STO17" s="5"/>
      <c r="STP17" s="3"/>
      <c r="STQ17" s="5"/>
      <c r="STR17" s="3"/>
      <c r="STS17" s="5"/>
      <c r="STT17" s="3"/>
      <c r="STU17" s="5"/>
      <c r="STV17" s="3"/>
      <c r="STW17" s="5"/>
      <c r="STX17" s="3"/>
      <c r="STY17" s="5"/>
      <c r="STZ17" s="3"/>
      <c r="SUA17" s="5"/>
      <c r="SUB17" s="3"/>
      <c r="SUC17" s="5"/>
      <c r="SUD17" s="3"/>
      <c r="SUE17" s="5"/>
      <c r="SUF17" s="3"/>
      <c r="SUG17" s="5"/>
      <c r="SUH17" s="3"/>
      <c r="SUI17" s="5"/>
      <c r="SUJ17" s="3"/>
      <c r="SUK17" s="5"/>
      <c r="SUL17" s="3"/>
      <c r="SUM17" s="5"/>
      <c r="SUN17" s="3"/>
      <c r="SUO17" s="5"/>
      <c r="SUP17" s="3"/>
      <c r="SUQ17" s="5"/>
      <c r="SUR17" s="3"/>
      <c r="SUS17" s="5"/>
      <c r="SUT17" s="3"/>
      <c r="SUU17" s="5"/>
      <c r="SUV17" s="3"/>
      <c r="SUW17" s="5"/>
      <c r="SUX17" s="3"/>
      <c r="SUY17" s="5"/>
      <c r="SUZ17" s="3"/>
      <c r="SVA17" s="5"/>
      <c r="SVB17" s="3"/>
      <c r="SVC17" s="5"/>
      <c r="SVD17" s="3"/>
      <c r="SVE17" s="5"/>
      <c r="SVF17" s="3"/>
      <c r="SVG17" s="5"/>
      <c r="SVH17" s="3"/>
      <c r="SVI17" s="5"/>
      <c r="SVJ17" s="3"/>
      <c r="SVK17" s="5"/>
      <c r="SVL17" s="3"/>
      <c r="SVM17" s="5"/>
      <c r="SVN17" s="3"/>
      <c r="SVO17" s="5"/>
      <c r="SVP17" s="3"/>
      <c r="SVQ17" s="5"/>
      <c r="SVR17" s="3"/>
      <c r="SVS17" s="5"/>
      <c r="SVT17" s="3"/>
      <c r="SVU17" s="5"/>
      <c r="SVV17" s="3"/>
      <c r="SVW17" s="5"/>
      <c r="SVX17" s="3"/>
      <c r="SVY17" s="5"/>
      <c r="SVZ17" s="3"/>
      <c r="SWA17" s="5"/>
      <c r="SWB17" s="3"/>
      <c r="SWC17" s="5"/>
      <c r="SWD17" s="3"/>
      <c r="SWE17" s="5"/>
      <c r="SWF17" s="3"/>
      <c r="SWG17" s="5"/>
      <c r="SWH17" s="3"/>
      <c r="SWI17" s="5"/>
      <c r="SWJ17" s="3"/>
      <c r="SWK17" s="5"/>
      <c r="SWL17" s="3"/>
      <c r="SWM17" s="5"/>
      <c r="SWN17" s="3"/>
      <c r="SWO17" s="5"/>
      <c r="SWP17" s="3"/>
      <c r="SWQ17" s="5"/>
      <c r="SWR17" s="3"/>
      <c r="SWS17" s="5"/>
      <c r="SWT17" s="3"/>
      <c r="SWU17" s="5"/>
      <c r="SWV17" s="3"/>
      <c r="SWW17" s="5"/>
      <c r="SWX17" s="3"/>
      <c r="SWY17" s="5"/>
      <c r="SWZ17" s="3"/>
      <c r="SXA17" s="5"/>
      <c r="SXB17" s="3"/>
      <c r="SXC17" s="5"/>
      <c r="SXD17" s="3"/>
      <c r="SXE17" s="5"/>
      <c r="SXF17" s="3"/>
      <c r="SXG17" s="5"/>
      <c r="SXH17" s="3"/>
      <c r="SXI17" s="5"/>
      <c r="SXJ17" s="3"/>
      <c r="SXK17" s="5"/>
      <c r="SXL17" s="3"/>
      <c r="SXM17" s="5"/>
      <c r="SXN17" s="3"/>
      <c r="SXO17" s="5"/>
      <c r="SXP17" s="3"/>
      <c r="SXQ17" s="5"/>
      <c r="SXR17" s="3"/>
      <c r="SXS17" s="5"/>
      <c r="SXT17" s="3"/>
      <c r="SXU17" s="5"/>
      <c r="SXV17" s="3"/>
      <c r="SXW17" s="5"/>
      <c r="SXX17" s="3"/>
      <c r="SXY17" s="5"/>
      <c r="SXZ17" s="3"/>
      <c r="SYA17" s="5"/>
      <c r="SYB17" s="3"/>
      <c r="SYC17" s="5"/>
      <c r="SYD17" s="3"/>
      <c r="SYE17" s="5"/>
      <c r="SYF17" s="3"/>
      <c r="SYG17" s="5"/>
      <c r="SYH17" s="3"/>
      <c r="SYI17" s="5"/>
      <c r="SYJ17" s="3"/>
      <c r="SYK17" s="5"/>
      <c r="SYL17" s="3"/>
      <c r="SYM17" s="5"/>
      <c r="SYN17" s="3"/>
      <c r="SYO17" s="5"/>
      <c r="SYP17" s="3"/>
      <c r="SYQ17" s="5"/>
      <c r="SYR17" s="3"/>
      <c r="SYS17" s="5"/>
      <c r="SYT17" s="3"/>
      <c r="SYU17" s="5"/>
      <c r="SYV17" s="3"/>
      <c r="SYW17" s="5"/>
      <c r="SYX17" s="3"/>
      <c r="SYY17" s="5"/>
      <c r="SYZ17" s="3"/>
      <c r="SZA17" s="5"/>
      <c r="SZB17" s="3"/>
      <c r="SZC17" s="5"/>
      <c r="SZD17" s="3"/>
      <c r="SZE17" s="5"/>
      <c r="SZF17" s="3"/>
      <c r="SZG17" s="5"/>
      <c r="SZH17" s="3"/>
      <c r="SZI17" s="5"/>
      <c r="SZJ17" s="3"/>
      <c r="SZK17" s="5"/>
      <c r="SZL17" s="3"/>
      <c r="SZM17" s="5"/>
      <c r="SZN17" s="3"/>
      <c r="SZO17" s="5"/>
      <c r="SZP17" s="3"/>
      <c r="SZQ17" s="5"/>
      <c r="SZR17" s="3"/>
      <c r="SZS17" s="5"/>
      <c r="SZT17" s="3"/>
      <c r="SZU17" s="5"/>
      <c r="SZV17" s="3"/>
      <c r="SZW17" s="5"/>
      <c r="SZX17" s="3"/>
      <c r="SZY17" s="5"/>
      <c r="SZZ17" s="3"/>
      <c r="TAA17" s="5"/>
      <c r="TAB17" s="3"/>
      <c r="TAC17" s="5"/>
      <c r="TAD17" s="3"/>
      <c r="TAE17" s="5"/>
      <c r="TAF17" s="3"/>
      <c r="TAG17" s="5"/>
      <c r="TAH17" s="3"/>
      <c r="TAI17" s="5"/>
      <c r="TAJ17" s="3"/>
      <c r="TAK17" s="5"/>
      <c r="TAL17" s="3"/>
      <c r="TAM17" s="5"/>
      <c r="TAN17" s="3"/>
      <c r="TAO17" s="5"/>
      <c r="TAP17" s="3"/>
      <c r="TAQ17" s="5"/>
      <c r="TAR17" s="3"/>
      <c r="TAS17" s="5"/>
      <c r="TAT17" s="3"/>
      <c r="TAU17" s="5"/>
      <c r="TAV17" s="3"/>
      <c r="TAW17" s="5"/>
      <c r="TAX17" s="3"/>
      <c r="TAY17" s="5"/>
      <c r="TAZ17" s="3"/>
      <c r="TBA17" s="5"/>
      <c r="TBB17" s="3"/>
      <c r="TBC17" s="5"/>
      <c r="TBD17" s="3"/>
      <c r="TBE17" s="5"/>
      <c r="TBF17" s="3"/>
      <c r="TBG17" s="5"/>
      <c r="TBH17" s="3"/>
      <c r="TBI17" s="5"/>
      <c r="TBJ17" s="3"/>
      <c r="TBK17" s="5"/>
      <c r="TBL17" s="3"/>
      <c r="TBM17" s="5"/>
      <c r="TBN17" s="3"/>
      <c r="TBO17" s="5"/>
      <c r="TBP17" s="3"/>
      <c r="TBQ17" s="5"/>
      <c r="TBR17" s="3"/>
      <c r="TBS17" s="5"/>
      <c r="TBT17" s="3"/>
      <c r="TBU17" s="5"/>
      <c r="TBV17" s="3"/>
      <c r="TBW17" s="5"/>
      <c r="TBX17" s="3"/>
      <c r="TBY17" s="5"/>
      <c r="TBZ17" s="3"/>
      <c r="TCA17" s="5"/>
      <c r="TCB17" s="3"/>
      <c r="TCC17" s="5"/>
      <c r="TCD17" s="3"/>
      <c r="TCE17" s="5"/>
      <c r="TCF17" s="3"/>
      <c r="TCG17" s="5"/>
      <c r="TCH17" s="3"/>
      <c r="TCI17" s="5"/>
      <c r="TCJ17" s="3"/>
      <c r="TCK17" s="5"/>
      <c r="TCL17" s="3"/>
      <c r="TCM17" s="5"/>
      <c r="TCN17" s="3"/>
      <c r="TCO17" s="5"/>
      <c r="TCP17" s="3"/>
      <c r="TCQ17" s="5"/>
      <c r="TCR17" s="3"/>
      <c r="TCS17" s="5"/>
      <c r="TCT17" s="3"/>
      <c r="TCU17" s="5"/>
      <c r="TCV17" s="3"/>
      <c r="TCW17" s="5"/>
      <c r="TCX17" s="3"/>
      <c r="TCY17" s="5"/>
      <c r="TCZ17" s="3"/>
      <c r="TDA17" s="5"/>
      <c r="TDB17" s="3"/>
      <c r="TDC17" s="5"/>
      <c r="TDD17" s="3"/>
      <c r="TDE17" s="5"/>
      <c r="TDF17" s="3"/>
      <c r="TDG17" s="5"/>
      <c r="TDH17" s="3"/>
      <c r="TDI17" s="5"/>
      <c r="TDJ17" s="3"/>
      <c r="TDK17" s="5"/>
      <c r="TDL17" s="3"/>
      <c r="TDM17" s="5"/>
      <c r="TDN17" s="3"/>
      <c r="TDO17" s="5"/>
      <c r="TDP17" s="3"/>
      <c r="TDQ17" s="5"/>
      <c r="TDR17" s="3"/>
      <c r="TDS17" s="5"/>
      <c r="TDT17" s="3"/>
      <c r="TDU17" s="5"/>
      <c r="TDV17" s="3"/>
      <c r="TDW17" s="5"/>
      <c r="TDX17" s="3"/>
      <c r="TDY17" s="5"/>
      <c r="TDZ17" s="3"/>
      <c r="TEA17" s="5"/>
      <c r="TEB17" s="3"/>
      <c r="TEC17" s="5"/>
      <c r="TED17" s="3"/>
      <c r="TEE17" s="5"/>
      <c r="TEF17" s="3"/>
      <c r="TEG17" s="5"/>
      <c r="TEH17" s="3"/>
      <c r="TEI17" s="5"/>
      <c r="TEJ17" s="3"/>
      <c r="TEK17" s="5"/>
      <c r="TEL17" s="3"/>
      <c r="TEM17" s="5"/>
      <c r="TEN17" s="3"/>
      <c r="TEO17" s="5"/>
      <c r="TEP17" s="3"/>
      <c r="TEQ17" s="5"/>
      <c r="TER17" s="3"/>
      <c r="TES17" s="5"/>
      <c r="TET17" s="3"/>
      <c r="TEU17" s="5"/>
      <c r="TEV17" s="3"/>
      <c r="TEW17" s="5"/>
      <c r="TEX17" s="3"/>
      <c r="TEY17" s="5"/>
      <c r="TEZ17" s="3"/>
      <c r="TFA17" s="5"/>
      <c r="TFB17" s="3"/>
      <c r="TFC17" s="5"/>
      <c r="TFD17" s="3"/>
      <c r="TFE17" s="5"/>
      <c r="TFF17" s="3"/>
      <c r="TFG17" s="5"/>
      <c r="TFH17" s="3"/>
      <c r="TFI17" s="5"/>
      <c r="TFJ17" s="3"/>
      <c r="TFK17" s="5"/>
      <c r="TFL17" s="3"/>
      <c r="TFM17" s="5"/>
      <c r="TFN17" s="3"/>
      <c r="TFO17" s="5"/>
      <c r="TFP17" s="3"/>
      <c r="TFQ17" s="5"/>
      <c r="TFR17" s="3"/>
      <c r="TFS17" s="5"/>
      <c r="TFT17" s="3"/>
      <c r="TFU17" s="5"/>
      <c r="TFV17" s="3"/>
      <c r="TFW17" s="5"/>
      <c r="TFX17" s="3"/>
      <c r="TFY17" s="5"/>
      <c r="TFZ17" s="3"/>
      <c r="TGA17" s="5"/>
      <c r="TGB17" s="3"/>
      <c r="TGC17" s="5"/>
      <c r="TGD17" s="3"/>
      <c r="TGE17" s="5"/>
      <c r="TGF17" s="3"/>
      <c r="TGG17" s="5"/>
      <c r="TGH17" s="3"/>
      <c r="TGI17" s="5"/>
      <c r="TGJ17" s="3"/>
      <c r="TGK17" s="5"/>
      <c r="TGL17" s="3"/>
      <c r="TGM17" s="5"/>
      <c r="TGN17" s="3"/>
      <c r="TGO17" s="5"/>
      <c r="TGP17" s="3"/>
      <c r="TGQ17" s="5"/>
      <c r="TGR17" s="3"/>
      <c r="TGS17" s="5"/>
      <c r="TGT17" s="3"/>
      <c r="TGU17" s="5"/>
      <c r="TGV17" s="3"/>
      <c r="TGW17" s="5"/>
      <c r="TGX17" s="3"/>
      <c r="TGY17" s="5"/>
      <c r="TGZ17" s="3"/>
      <c r="THA17" s="5"/>
      <c r="THB17" s="3"/>
      <c r="THC17" s="5"/>
      <c r="THD17" s="3"/>
      <c r="THE17" s="5"/>
      <c r="THF17" s="3"/>
      <c r="THG17" s="5"/>
      <c r="THH17" s="3"/>
      <c r="THI17" s="5"/>
      <c r="THJ17" s="3"/>
      <c r="THK17" s="5"/>
      <c r="THL17" s="3"/>
      <c r="THM17" s="5"/>
      <c r="THN17" s="3"/>
      <c r="THO17" s="5"/>
      <c r="THP17" s="3"/>
      <c r="THQ17" s="5"/>
      <c r="THR17" s="3"/>
      <c r="THS17" s="5"/>
      <c r="THT17" s="3"/>
      <c r="THU17" s="5"/>
      <c r="THV17" s="3"/>
      <c r="THW17" s="5"/>
      <c r="THX17" s="3"/>
      <c r="THY17" s="5"/>
      <c r="THZ17" s="3"/>
      <c r="TIA17" s="5"/>
      <c r="TIB17" s="3"/>
      <c r="TIC17" s="5"/>
      <c r="TID17" s="3"/>
      <c r="TIE17" s="5"/>
      <c r="TIF17" s="3"/>
      <c r="TIG17" s="5"/>
      <c r="TIH17" s="3"/>
      <c r="TII17" s="5"/>
      <c r="TIJ17" s="3"/>
      <c r="TIK17" s="5"/>
      <c r="TIL17" s="3"/>
      <c r="TIM17" s="5"/>
      <c r="TIN17" s="3"/>
      <c r="TIO17" s="5"/>
      <c r="TIP17" s="3"/>
      <c r="TIQ17" s="5"/>
      <c r="TIR17" s="3"/>
      <c r="TIS17" s="5"/>
      <c r="TIT17" s="3"/>
      <c r="TIU17" s="5"/>
      <c r="TIV17" s="3"/>
      <c r="TIW17" s="5"/>
      <c r="TIX17" s="3"/>
      <c r="TIY17" s="5"/>
      <c r="TIZ17" s="3"/>
      <c r="TJA17" s="5"/>
      <c r="TJB17" s="3"/>
      <c r="TJC17" s="5"/>
      <c r="TJD17" s="3"/>
      <c r="TJE17" s="5"/>
      <c r="TJF17" s="3"/>
      <c r="TJG17" s="5"/>
      <c r="TJH17" s="3"/>
      <c r="TJI17" s="5"/>
      <c r="TJJ17" s="3"/>
      <c r="TJK17" s="5"/>
      <c r="TJL17" s="3"/>
      <c r="TJM17" s="5"/>
      <c r="TJN17" s="3"/>
      <c r="TJO17" s="5"/>
      <c r="TJP17" s="3"/>
      <c r="TJQ17" s="5"/>
      <c r="TJR17" s="3"/>
      <c r="TJS17" s="5"/>
      <c r="TJT17" s="3"/>
      <c r="TJU17" s="5"/>
      <c r="TJV17" s="3"/>
      <c r="TJW17" s="5"/>
      <c r="TJX17" s="3"/>
      <c r="TJY17" s="5"/>
      <c r="TJZ17" s="3"/>
      <c r="TKA17" s="5"/>
      <c r="TKB17" s="3"/>
      <c r="TKC17" s="5"/>
      <c r="TKD17" s="3"/>
      <c r="TKE17" s="5"/>
      <c r="TKF17" s="3"/>
      <c r="TKG17" s="5"/>
      <c r="TKH17" s="3"/>
      <c r="TKI17" s="5"/>
      <c r="TKJ17" s="3"/>
      <c r="TKK17" s="5"/>
      <c r="TKL17" s="3"/>
      <c r="TKM17" s="5"/>
      <c r="TKN17" s="3"/>
      <c r="TKO17" s="5"/>
      <c r="TKP17" s="3"/>
      <c r="TKQ17" s="5"/>
      <c r="TKR17" s="3"/>
      <c r="TKS17" s="5"/>
      <c r="TKT17" s="3"/>
      <c r="TKU17" s="5"/>
      <c r="TKV17" s="3"/>
      <c r="TKW17" s="5"/>
      <c r="TKX17" s="3"/>
      <c r="TKY17" s="5"/>
      <c r="TKZ17" s="3"/>
      <c r="TLA17" s="5"/>
      <c r="TLB17" s="3"/>
      <c r="TLC17" s="5"/>
      <c r="TLD17" s="3"/>
      <c r="TLE17" s="5"/>
      <c r="TLF17" s="3"/>
      <c r="TLG17" s="5"/>
      <c r="TLH17" s="3"/>
      <c r="TLI17" s="5"/>
      <c r="TLJ17" s="3"/>
      <c r="TLK17" s="5"/>
      <c r="TLL17" s="3"/>
      <c r="TLM17" s="5"/>
      <c r="TLN17" s="3"/>
      <c r="TLO17" s="5"/>
      <c r="TLP17" s="3"/>
      <c r="TLQ17" s="5"/>
      <c r="TLR17" s="3"/>
      <c r="TLS17" s="5"/>
      <c r="TLT17" s="3"/>
      <c r="TLU17" s="5"/>
      <c r="TLV17" s="3"/>
      <c r="TLW17" s="5"/>
      <c r="TLX17" s="3"/>
      <c r="TLY17" s="5"/>
      <c r="TLZ17" s="3"/>
      <c r="TMA17" s="5"/>
      <c r="TMB17" s="3"/>
      <c r="TMC17" s="5"/>
      <c r="TMD17" s="3"/>
      <c r="TME17" s="5"/>
      <c r="TMF17" s="3"/>
      <c r="TMG17" s="5"/>
      <c r="TMH17" s="3"/>
      <c r="TMI17" s="5"/>
      <c r="TMJ17" s="3"/>
      <c r="TMK17" s="5"/>
      <c r="TML17" s="3"/>
      <c r="TMM17" s="5"/>
      <c r="TMN17" s="3"/>
      <c r="TMO17" s="5"/>
      <c r="TMP17" s="3"/>
      <c r="TMQ17" s="5"/>
      <c r="TMR17" s="3"/>
      <c r="TMS17" s="5"/>
      <c r="TMT17" s="3"/>
      <c r="TMU17" s="5"/>
      <c r="TMV17" s="3"/>
      <c r="TMW17" s="5"/>
      <c r="TMX17" s="3"/>
      <c r="TMY17" s="5"/>
      <c r="TMZ17" s="3"/>
      <c r="TNA17" s="5"/>
      <c r="TNB17" s="3"/>
      <c r="TNC17" s="5"/>
      <c r="TND17" s="3"/>
      <c r="TNE17" s="5"/>
      <c r="TNF17" s="3"/>
      <c r="TNG17" s="5"/>
      <c r="TNH17" s="3"/>
      <c r="TNI17" s="5"/>
      <c r="TNJ17" s="3"/>
      <c r="TNK17" s="5"/>
      <c r="TNL17" s="3"/>
      <c r="TNM17" s="5"/>
      <c r="TNN17" s="3"/>
      <c r="TNO17" s="5"/>
      <c r="TNP17" s="3"/>
      <c r="TNQ17" s="5"/>
      <c r="TNR17" s="3"/>
      <c r="TNS17" s="5"/>
      <c r="TNT17" s="3"/>
      <c r="TNU17" s="5"/>
      <c r="TNV17" s="3"/>
      <c r="TNW17" s="5"/>
      <c r="TNX17" s="3"/>
      <c r="TNY17" s="5"/>
      <c r="TNZ17" s="3"/>
      <c r="TOA17" s="5"/>
      <c r="TOB17" s="3"/>
      <c r="TOC17" s="5"/>
      <c r="TOD17" s="3"/>
      <c r="TOE17" s="5"/>
      <c r="TOF17" s="3"/>
      <c r="TOG17" s="5"/>
      <c r="TOH17" s="3"/>
      <c r="TOI17" s="5"/>
      <c r="TOJ17" s="3"/>
      <c r="TOK17" s="5"/>
      <c r="TOL17" s="3"/>
      <c r="TOM17" s="5"/>
      <c r="TON17" s="3"/>
      <c r="TOO17" s="5"/>
      <c r="TOP17" s="3"/>
      <c r="TOQ17" s="5"/>
      <c r="TOR17" s="3"/>
      <c r="TOS17" s="5"/>
      <c r="TOT17" s="3"/>
      <c r="TOU17" s="5"/>
      <c r="TOV17" s="3"/>
      <c r="TOW17" s="5"/>
      <c r="TOX17" s="3"/>
      <c r="TOY17" s="5"/>
      <c r="TOZ17" s="3"/>
      <c r="TPA17" s="5"/>
      <c r="TPB17" s="3"/>
      <c r="TPC17" s="5"/>
      <c r="TPD17" s="3"/>
      <c r="TPE17" s="5"/>
      <c r="TPF17" s="3"/>
      <c r="TPG17" s="5"/>
      <c r="TPH17" s="3"/>
      <c r="TPI17" s="5"/>
      <c r="TPJ17" s="3"/>
      <c r="TPK17" s="5"/>
      <c r="TPL17" s="3"/>
      <c r="TPM17" s="5"/>
      <c r="TPN17" s="3"/>
      <c r="TPO17" s="5"/>
      <c r="TPP17" s="3"/>
      <c r="TPQ17" s="5"/>
      <c r="TPR17" s="3"/>
      <c r="TPS17" s="5"/>
      <c r="TPT17" s="3"/>
      <c r="TPU17" s="5"/>
      <c r="TPV17" s="3"/>
      <c r="TPW17" s="5"/>
      <c r="TPX17" s="3"/>
      <c r="TPY17" s="5"/>
      <c r="TPZ17" s="3"/>
      <c r="TQA17" s="5"/>
      <c r="TQB17" s="3"/>
      <c r="TQC17" s="5"/>
      <c r="TQD17" s="3"/>
      <c r="TQE17" s="5"/>
      <c r="TQF17" s="3"/>
      <c r="TQG17" s="5"/>
      <c r="TQH17" s="3"/>
      <c r="TQI17" s="5"/>
      <c r="TQJ17" s="3"/>
      <c r="TQK17" s="5"/>
      <c r="TQL17" s="3"/>
      <c r="TQM17" s="5"/>
      <c r="TQN17" s="3"/>
      <c r="TQO17" s="5"/>
      <c r="TQP17" s="3"/>
      <c r="TQQ17" s="5"/>
      <c r="TQR17" s="3"/>
      <c r="TQS17" s="5"/>
      <c r="TQT17" s="3"/>
      <c r="TQU17" s="5"/>
      <c r="TQV17" s="3"/>
      <c r="TQW17" s="5"/>
      <c r="TQX17" s="3"/>
      <c r="TQY17" s="5"/>
      <c r="TQZ17" s="3"/>
      <c r="TRA17" s="5"/>
      <c r="TRB17" s="3"/>
      <c r="TRC17" s="5"/>
      <c r="TRD17" s="3"/>
      <c r="TRE17" s="5"/>
      <c r="TRF17" s="3"/>
      <c r="TRG17" s="5"/>
      <c r="TRH17" s="3"/>
      <c r="TRI17" s="5"/>
      <c r="TRJ17" s="3"/>
      <c r="TRK17" s="5"/>
      <c r="TRL17" s="3"/>
      <c r="TRM17" s="5"/>
      <c r="TRN17" s="3"/>
      <c r="TRO17" s="5"/>
      <c r="TRP17" s="3"/>
      <c r="TRQ17" s="5"/>
      <c r="TRR17" s="3"/>
      <c r="TRS17" s="5"/>
      <c r="TRT17" s="3"/>
      <c r="TRU17" s="5"/>
      <c r="TRV17" s="3"/>
      <c r="TRW17" s="5"/>
      <c r="TRX17" s="3"/>
      <c r="TRY17" s="5"/>
      <c r="TRZ17" s="3"/>
      <c r="TSA17" s="5"/>
      <c r="TSB17" s="3"/>
      <c r="TSC17" s="5"/>
      <c r="TSD17" s="3"/>
      <c r="TSE17" s="5"/>
      <c r="TSF17" s="3"/>
      <c r="TSG17" s="5"/>
      <c r="TSH17" s="3"/>
      <c r="TSI17" s="5"/>
      <c r="TSJ17" s="3"/>
      <c r="TSK17" s="5"/>
      <c r="TSL17" s="3"/>
      <c r="TSM17" s="5"/>
      <c r="TSN17" s="3"/>
      <c r="TSO17" s="5"/>
      <c r="TSP17" s="3"/>
      <c r="TSQ17" s="5"/>
      <c r="TSR17" s="3"/>
      <c r="TSS17" s="5"/>
      <c r="TST17" s="3"/>
      <c r="TSU17" s="5"/>
      <c r="TSV17" s="3"/>
      <c r="TSW17" s="5"/>
      <c r="TSX17" s="3"/>
      <c r="TSY17" s="5"/>
      <c r="TSZ17" s="3"/>
      <c r="TTA17" s="5"/>
      <c r="TTB17" s="3"/>
      <c r="TTC17" s="5"/>
      <c r="TTD17" s="3"/>
      <c r="TTE17" s="5"/>
      <c r="TTF17" s="3"/>
      <c r="TTG17" s="5"/>
      <c r="TTH17" s="3"/>
      <c r="TTI17" s="5"/>
      <c r="TTJ17" s="3"/>
      <c r="TTK17" s="5"/>
      <c r="TTL17" s="3"/>
      <c r="TTM17" s="5"/>
      <c r="TTN17" s="3"/>
      <c r="TTO17" s="5"/>
      <c r="TTP17" s="3"/>
      <c r="TTQ17" s="5"/>
      <c r="TTR17" s="3"/>
      <c r="TTS17" s="5"/>
      <c r="TTT17" s="3"/>
      <c r="TTU17" s="5"/>
      <c r="TTV17" s="3"/>
      <c r="TTW17" s="5"/>
      <c r="TTX17" s="3"/>
      <c r="TTY17" s="5"/>
      <c r="TTZ17" s="3"/>
      <c r="TUA17" s="5"/>
      <c r="TUB17" s="3"/>
      <c r="TUC17" s="5"/>
      <c r="TUD17" s="3"/>
      <c r="TUE17" s="5"/>
      <c r="TUF17" s="3"/>
      <c r="TUG17" s="5"/>
      <c r="TUH17" s="3"/>
      <c r="TUI17" s="5"/>
      <c r="TUJ17" s="3"/>
      <c r="TUK17" s="5"/>
      <c r="TUL17" s="3"/>
      <c r="TUM17" s="5"/>
      <c r="TUN17" s="3"/>
      <c r="TUO17" s="5"/>
      <c r="TUP17" s="3"/>
      <c r="TUQ17" s="5"/>
      <c r="TUR17" s="3"/>
      <c r="TUS17" s="5"/>
      <c r="TUT17" s="3"/>
      <c r="TUU17" s="5"/>
      <c r="TUV17" s="3"/>
      <c r="TUW17" s="5"/>
      <c r="TUX17" s="3"/>
      <c r="TUY17" s="5"/>
      <c r="TUZ17" s="3"/>
      <c r="TVA17" s="5"/>
      <c r="TVB17" s="3"/>
      <c r="TVC17" s="5"/>
      <c r="TVD17" s="3"/>
      <c r="TVE17" s="5"/>
      <c r="TVF17" s="3"/>
      <c r="TVG17" s="5"/>
      <c r="TVH17" s="3"/>
      <c r="TVI17" s="5"/>
      <c r="TVJ17" s="3"/>
      <c r="TVK17" s="5"/>
      <c r="TVL17" s="3"/>
      <c r="TVM17" s="5"/>
      <c r="TVN17" s="3"/>
      <c r="TVO17" s="5"/>
      <c r="TVP17" s="3"/>
      <c r="TVQ17" s="5"/>
      <c r="TVR17" s="3"/>
      <c r="TVS17" s="5"/>
      <c r="TVT17" s="3"/>
      <c r="TVU17" s="5"/>
      <c r="TVV17" s="3"/>
      <c r="TVW17" s="5"/>
      <c r="TVX17" s="3"/>
      <c r="TVY17" s="5"/>
      <c r="TVZ17" s="3"/>
      <c r="TWA17" s="5"/>
      <c r="TWB17" s="3"/>
      <c r="TWC17" s="5"/>
      <c r="TWD17" s="3"/>
      <c r="TWE17" s="5"/>
      <c r="TWF17" s="3"/>
      <c r="TWG17" s="5"/>
      <c r="TWH17" s="3"/>
      <c r="TWI17" s="5"/>
      <c r="TWJ17" s="3"/>
      <c r="TWK17" s="5"/>
      <c r="TWL17" s="3"/>
      <c r="TWM17" s="5"/>
      <c r="TWN17" s="3"/>
      <c r="TWO17" s="5"/>
      <c r="TWP17" s="3"/>
      <c r="TWQ17" s="5"/>
      <c r="TWR17" s="3"/>
      <c r="TWS17" s="5"/>
      <c r="TWT17" s="3"/>
      <c r="TWU17" s="5"/>
      <c r="TWV17" s="3"/>
      <c r="TWW17" s="5"/>
      <c r="TWX17" s="3"/>
      <c r="TWY17" s="5"/>
      <c r="TWZ17" s="3"/>
      <c r="TXA17" s="5"/>
      <c r="TXB17" s="3"/>
      <c r="TXC17" s="5"/>
      <c r="TXD17" s="3"/>
      <c r="TXE17" s="5"/>
      <c r="TXF17" s="3"/>
      <c r="TXG17" s="5"/>
      <c r="TXH17" s="3"/>
      <c r="TXI17" s="5"/>
      <c r="TXJ17" s="3"/>
      <c r="TXK17" s="5"/>
      <c r="TXL17" s="3"/>
      <c r="TXM17" s="5"/>
      <c r="TXN17" s="3"/>
      <c r="TXO17" s="5"/>
      <c r="TXP17" s="3"/>
      <c r="TXQ17" s="5"/>
      <c r="TXR17" s="3"/>
      <c r="TXS17" s="5"/>
      <c r="TXT17" s="3"/>
      <c r="TXU17" s="5"/>
      <c r="TXV17" s="3"/>
      <c r="TXW17" s="5"/>
      <c r="TXX17" s="3"/>
      <c r="TXY17" s="5"/>
      <c r="TXZ17" s="3"/>
      <c r="TYA17" s="5"/>
      <c r="TYB17" s="3"/>
      <c r="TYC17" s="5"/>
      <c r="TYD17" s="3"/>
      <c r="TYE17" s="5"/>
      <c r="TYF17" s="3"/>
      <c r="TYG17" s="5"/>
      <c r="TYH17" s="3"/>
      <c r="TYI17" s="5"/>
      <c r="TYJ17" s="3"/>
      <c r="TYK17" s="5"/>
      <c r="TYL17" s="3"/>
      <c r="TYM17" s="5"/>
      <c r="TYN17" s="3"/>
      <c r="TYO17" s="5"/>
      <c r="TYP17" s="3"/>
      <c r="TYQ17" s="5"/>
      <c r="TYR17" s="3"/>
      <c r="TYS17" s="5"/>
      <c r="TYT17" s="3"/>
      <c r="TYU17" s="5"/>
      <c r="TYV17" s="3"/>
      <c r="TYW17" s="5"/>
      <c r="TYX17" s="3"/>
      <c r="TYY17" s="5"/>
      <c r="TYZ17" s="3"/>
      <c r="TZA17" s="5"/>
      <c r="TZB17" s="3"/>
      <c r="TZC17" s="5"/>
      <c r="TZD17" s="3"/>
      <c r="TZE17" s="5"/>
      <c r="TZF17" s="3"/>
      <c r="TZG17" s="5"/>
      <c r="TZH17" s="3"/>
      <c r="TZI17" s="5"/>
      <c r="TZJ17" s="3"/>
      <c r="TZK17" s="5"/>
      <c r="TZL17" s="3"/>
      <c r="TZM17" s="5"/>
      <c r="TZN17" s="3"/>
      <c r="TZO17" s="5"/>
      <c r="TZP17" s="3"/>
      <c r="TZQ17" s="5"/>
      <c r="TZR17" s="3"/>
      <c r="TZS17" s="5"/>
      <c r="TZT17" s="3"/>
      <c r="TZU17" s="5"/>
      <c r="TZV17" s="3"/>
      <c r="TZW17" s="5"/>
      <c r="TZX17" s="3"/>
      <c r="TZY17" s="5"/>
      <c r="TZZ17" s="3"/>
      <c r="UAA17" s="5"/>
      <c r="UAB17" s="3"/>
      <c r="UAC17" s="5"/>
      <c r="UAD17" s="3"/>
      <c r="UAE17" s="5"/>
      <c r="UAF17" s="3"/>
      <c r="UAG17" s="5"/>
      <c r="UAH17" s="3"/>
      <c r="UAI17" s="5"/>
      <c r="UAJ17" s="3"/>
      <c r="UAK17" s="5"/>
      <c r="UAL17" s="3"/>
      <c r="UAM17" s="5"/>
      <c r="UAN17" s="3"/>
      <c r="UAO17" s="5"/>
      <c r="UAP17" s="3"/>
      <c r="UAQ17" s="5"/>
      <c r="UAR17" s="3"/>
      <c r="UAS17" s="5"/>
      <c r="UAT17" s="3"/>
      <c r="UAU17" s="5"/>
      <c r="UAV17" s="3"/>
      <c r="UAW17" s="5"/>
      <c r="UAX17" s="3"/>
      <c r="UAY17" s="5"/>
      <c r="UAZ17" s="3"/>
      <c r="UBA17" s="5"/>
      <c r="UBB17" s="3"/>
      <c r="UBC17" s="5"/>
      <c r="UBD17" s="3"/>
      <c r="UBE17" s="5"/>
      <c r="UBF17" s="3"/>
      <c r="UBG17" s="5"/>
      <c r="UBH17" s="3"/>
      <c r="UBI17" s="5"/>
      <c r="UBJ17" s="3"/>
      <c r="UBK17" s="5"/>
      <c r="UBL17" s="3"/>
      <c r="UBM17" s="5"/>
      <c r="UBN17" s="3"/>
      <c r="UBO17" s="5"/>
      <c r="UBP17" s="3"/>
      <c r="UBQ17" s="5"/>
      <c r="UBR17" s="3"/>
      <c r="UBS17" s="5"/>
      <c r="UBT17" s="3"/>
      <c r="UBU17" s="5"/>
      <c r="UBV17" s="3"/>
      <c r="UBW17" s="5"/>
      <c r="UBX17" s="3"/>
      <c r="UBY17" s="5"/>
      <c r="UBZ17" s="3"/>
      <c r="UCA17" s="5"/>
      <c r="UCB17" s="3"/>
      <c r="UCC17" s="5"/>
      <c r="UCD17" s="3"/>
      <c r="UCE17" s="5"/>
      <c r="UCF17" s="3"/>
      <c r="UCG17" s="5"/>
      <c r="UCH17" s="3"/>
      <c r="UCI17" s="5"/>
      <c r="UCJ17" s="3"/>
      <c r="UCK17" s="5"/>
      <c r="UCL17" s="3"/>
      <c r="UCM17" s="5"/>
      <c r="UCN17" s="3"/>
      <c r="UCO17" s="5"/>
      <c r="UCP17" s="3"/>
      <c r="UCQ17" s="5"/>
      <c r="UCR17" s="3"/>
      <c r="UCS17" s="5"/>
      <c r="UCT17" s="3"/>
      <c r="UCU17" s="5"/>
      <c r="UCV17" s="3"/>
      <c r="UCW17" s="5"/>
      <c r="UCX17" s="3"/>
      <c r="UCY17" s="5"/>
      <c r="UCZ17" s="3"/>
      <c r="UDA17" s="5"/>
      <c r="UDB17" s="3"/>
      <c r="UDC17" s="5"/>
      <c r="UDD17" s="3"/>
      <c r="UDE17" s="5"/>
      <c r="UDF17" s="3"/>
      <c r="UDG17" s="5"/>
      <c r="UDH17" s="3"/>
      <c r="UDI17" s="5"/>
      <c r="UDJ17" s="3"/>
      <c r="UDK17" s="5"/>
      <c r="UDL17" s="3"/>
      <c r="UDM17" s="5"/>
      <c r="UDN17" s="3"/>
      <c r="UDO17" s="5"/>
      <c r="UDP17" s="3"/>
      <c r="UDQ17" s="5"/>
      <c r="UDR17" s="3"/>
      <c r="UDS17" s="5"/>
      <c r="UDT17" s="3"/>
      <c r="UDU17" s="5"/>
      <c r="UDV17" s="3"/>
      <c r="UDW17" s="5"/>
      <c r="UDX17" s="3"/>
      <c r="UDY17" s="5"/>
      <c r="UDZ17" s="3"/>
      <c r="UEA17" s="5"/>
      <c r="UEB17" s="3"/>
      <c r="UEC17" s="5"/>
      <c r="UED17" s="3"/>
      <c r="UEE17" s="5"/>
      <c r="UEF17" s="3"/>
      <c r="UEG17" s="5"/>
      <c r="UEH17" s="3"/>
      <c r="UEI17" s="5"/>
      <c r="UEJ17" s="3"/>
      <c r="UEK17" s="5"/>
      <c r="UEL17" s="3"/>
      <c r="UEM17" s="5"/>
      <c r="UEN17" s="3"/>
      <c r="UEO17" s="5"/>
      <c r="UEP17" s="3"/>
      <c r="UEQ17" s="5"/>
      <c r="UER17" s="3"/>
      <c r="UES17" s="5"/>
      <c r="UET17" s="3"/>
      <c r="UEU17" s="5"/>
      <c r="UEV17" s="3"/>
      <c r="UEW17" s="5"/>
      <c r="UEX17" s="3"/>
      <c r="UEY17" s="5"/>
      <c r="UEZ17" s="3"/>
      <c r="UFA17" s="5"/>
      <c r="UFB17" s="3"/>
      <c r="UFC17" s="5"/>
      <c r="UFD17" s="3"/>
      <c r="UFE17" s="5"/>
      <c r="UFF17" s="3"/>
      <c r="UFG17" s="5"/>
      <c r="UFH17" s="3"/>
      <c r="UFI17" s="5"/>
      <c r="UFJ17" s="3"/>
      <c r="UFK17" s="5"/>
      <c r="UFL17" s="3"/>
      <c r="UFM17" s="5"/>
      <c r="UFN17" s="3"/>
      <c r="UFO17" s="5"/>
      <c r="UFP17" s="3"/>
      <c r="UFQ17" s="5"/>
      <c r="UFR17" s="3"/>
      <c r="UFS17" s="5"/>
      <c r="UFT17" s="3"/>
      <c r="UFU17" s="5"/>
      <c r="UFV17" s="3"/>
      <c r="UFW17" s="5"/>
      <c r="UFX17" s="3"/>
      <c r="UFY17" s="5"/>
      <c r="UFZ17" s="3"/>
      <c r="UGA17" s="5"/>
      <c r="UGB17" s="3"/>
      <c r="UGC17" s="5"/>
      <c r="UGD17" s="3"/>
      <c r="UGE17" s="5"/>
      <c r="UGF17" s="3"/>
      <c r="UGG17" s="5"/>
      <c r="UGH17" s="3"/>
      <c r="UGI17" s="5"/>
      <c r="UGJ17" s="3"/>
      <c r="UGK17" s="5"/>
      <c r="UGL17" s="3"/>
      <c r="UGM17" s="5"/>
      <c r="UGN17" s="3"/>
      <c r="UGO17" s="5"/>
      <c r="UGP17" s="3"/>
      <c r="UGQ17" s="5"/>
      <c r="UGR17" s="3"/>
      <c r="UGS17" s="5"/>
      <c r="UGT17" s="3"/>
      <c r="UGU17" s="5"/>
      <c r="UGV17" s="3"/>
      <c r="UGW17" s="5"/>
      <c r="UGX17" s="3"/>
      <c r="UGY17" s="5"/>
      <c r="UGZ17" s="3"/>
      <c r="UHA17" s="5"/>
      <c r="UHB17" s="3"/>
      <c r="UHC17" s="5"/>
      <c r="UHD17" s="3"/>
      <c r="UHE17" s="5"/>
      <c r="UHF17" s="3"/>
      <c r="UHG17" s="5"/>
      <c r="UHH17" s="3"/>
      <c r="UHI17" s="5"/>
      <c r="UHJ17" s="3"/>
      <c r="UHK17" s="5"/>
      <c r="UHL17" s="3"/>
      <c r="UHM17" s="5"/>
      <c r="UHN17" s="3"/>
      <c r="UHO17" s="5"/>
      <c r="UHP17" s="3"/>
      <c r="UHQ17" s="5"/>
      <c r="UHR17" s="3"/>
      <c r="UHS17" s="5"/>
      <c r="UHT17" s="3"/>
      <c r="UHU17" s="5"/>
      <c r="UHV17" s="3"/>
      <c r="UHW17" s="5"/>
      <c r="UHX17" s="3"/>
      <c r="UHY17" s="5"/>
      <c r="UHZ17" s="3"/>
      <c r="UIA17" s="5"/>
      <c r="UIB17" s="3"/>
      <c r="UIC17" s="5"/>
      <c r="UID17" s="3"/>
      <c r="UIE17" s="5"/>
      <c r="UIF17" s="3"/>
      <c r="UIG17" s="5"/>
      <c r="UIH17" s="3"/>
      <c r="UII17" s="5"/>
      <c r="UIJ17" s="3"/>
      <c r="UIK17" s="5"/>
      <c r="UIL17" s="3"/>
      <c r="UIM17" s="5"/>
      <c r="UIN17" s="3"/>
      <c r="UIO17" s="5"/>
      <c r="UIP17" s="3"/>
      <c r="UIQ17" s="5"/>
      <c r="UIR17" s="3"/>
      <c r="UIS17" s="5"/>
      <c r="UIT17" s="3"/>
      <c r="UIU17" s="5"/>
      <c r="UIV17" s="3"/>
      <c r="UIW17" s="5"/>
      <c r="UIX17" s="3"/>
      <c r="UIY17" s="5"/>
      <c r="UIZ17" s="3"/>
      <c r="UJA17" s="5"/>
      <c r="UJB17" s="3"/>
      <c r="UJC17" s="5"/>
      <c r="UJD17" s="3"/>
      <c r="UJE17" s="5"/>
      <c r="UJF17" s="3"/>
      <c r="UJG17" s="5"/>
      <c r="UJH17" s="3"/>
      <c r="UJI17" s="5"/>
      <c r="UJJ17" s="3"/>
      <c r="UJK17" s="5"/>
      <c r="UJL17" s="3"/>
      <c r="UJM17" s="5"/>
      <c r="UJN17" s="3"/>
      <c r="UJO17" s="5"/>
      <c r="UJP17" s="3"/>
      <c r="UJQ17" s="5"/>
      <c r="UJR17" s="3"/>
      <c r="UJS17" s="5"/>
      <c r="UJT17" s="3"/>
      <c r="UJU17" s="5"/>
      <c r="UJV17" s="3"/>
      <c r="UJW17" s="5"/>
      <c r="UJX17" s="3"/>
      <c r="UJY17" s="5"/>
      <c r="UJZ17" s="3"/>
      <c r="UKA17" s="5"/>
      <c r="UKB17" s="3"/>
      <c r="UKC17" s="5"/>
      <c r="UKD17" s="3"/>
      <c r="UKE17" s="5"/>
      <c r="UKF17" s="3"/>
      <c r="UKG17" s="5"/>
      <c r="UKH17" s="3"/>
      <c r="UKI17" s="5"/>
      <c r="UKJ17" s="3"/>
      <c r="UKK17" s="5"/>
      <c r="UKL17" s="3"/>
      <c r="UKM17" s="5"/>
      <c r="UKN17" s="3"/>
      <c r="UKO17" s="5"/>
      <c r="UKP17" s="3"/>
      <c r="UKQ17" s="5"/>
      <c r="UKR17" s="3"/>
      <c r="UKS17" s="5"/>
      <c r="UKT17" s="3"/>
      <c r="UKU17" s="5"/>
      <c r="UKV17" s="3"/>
      <c r="UKW17" s="5"/>
      <c r="UKX17" s="3"/>
      <c r="UKY17" s="5"/>
      <c r="UKZ17" s="3"/>
      <c r="ULA17" s="5"/>
      <c r="ULB17" s="3"/>
      <c r="ULC17" s="5"/>
      <c r="ULD17" s="3"/>
      <c r="ULE17" s="5"/>
      <c r="ULF17" s="3"/>
      <c r="ULG17" s="5"/>
      <c r="ULH17" s="3"/>
      <c r="ULI17" s="5"/>
      <c r="ULJ17" s="3"/>
      <c r="ULK17" s="5"/>
      <c r="ULL17" s="3"/>
      <c r="ULM17" s="5"/>
      <c r="ULN17" s="3"/>
      <c r="ULO17" s="5"/>
      <c r="ULP17" s="3"/>
      <c r="ULQ17" s="5"/>
      <c r="ULR17" s="3"/>
      <c r="ULS17" s="5"/>
      <c r="ULT17" s="3"/>
      <c r="ULU17" s="5"/>
      <c r="ULV17" s="3"/>
      <c r="ULW17" s="5"/>
      <c r="ULX17" s="3"/>
      <c r="ULY17" s="5"/>
      <c r="ULZ17" s="3"/>
      <c r="UMA17" s="5"/>
      <c r="UMB17" s="3"/>
      <c r="UMC17" s="5"/>
      <c r="UMD17" s="3"/>
      <c r="UME17" s="5"/>
      <c r="UMF17" s="3"/>
      <c r="UMG17" s="5"/>
      <c r="UMH17" s="3"/>
      <c r="UMI17" s="5"/>
      <c r="UMJ17" s="3"/>
      <c r="UMK17" s="5"/>
      <c r="UML17" s="3"/>
      <c r="UMM17" s="5"/>
      <c r="UMN17" s="3"/>
      <c r="UMO17" s="5"/>
      <c r="UMP17" s="3"/>
      <c r="UMQ17" s="5"/>
      <c r="UMR17" s="3"/>
      <c r="UMS17" s="5"/>
      <c r="UMT17" s="3"/>
      <c r="UMU17" s="5"/>
      <c r="UMV17" s="3"/>
      <c r="UMW17" s="5"/>
      <c r="UMX17" s="3"/>
      <c r="UMY17" s="5"/>
      <c r="UMZ17" s="3"/>
      <c r="UNA17" s="5"/>
      <c r="UNB17" s="3"/>
      <c r="UNC17" s="5"/>
      <c r="UND17" s="3"/>
      <c r="UNE17" s="5"/>
      <c r="UNF17" s="3"/>
      <c r="UNG17" s="5"/>
      <c r="UNH17" s="3"/>
      <c r="UNI17" s="5"/>
      <c r="UNJ17" s="3"/>
      <c r="UNK17" s="5"/>
      <c r="UNL17" s="3"/>
      <c r="UNM17" s="5"/>
      <c r="UNN17" s="3"/>
      <c r="UNO17" s="5"/>
      <c r="UNP17" s="3"/>
      <c r="UNQ17" s="5"/>
      <c r="UNR17" s="3"/>
      <c r="UNS17" s="5"/>
      <c r="UNT17" s="3"/>
      <c r="UNU17" s="5"/>
      <c r="UNV17" s="3"/>
      <c r="UNW17" s="5"/>
      <c r="UNX17" s="3"/>
      <c r="UNY17" s="5"/>
      <c r="UNZ17" s="3"/>
      <c r="UOA17" s="5"/>
      <c r="UOB17" s="3"/>
      <c r="UOC17" s="5"/>
      <c r="UOD17" s="3"/>
      <c r="UOE17" s="5"/>
      <c r="UOF17" s="3"/>
      <c r="UOG17" s="5"/>
      <c r="UOH17" s="3"/>
      <c r="UOI17" s="5"/>
      <c r="UOJ17" s="3"/>
      <c r="UOK17" s="5"/>
      <c r="UOL17" s="3"/>
      <c r="UOM17" s="5"/>
      <c r="UON17" s="3"/>
      <c r="UOO17" s="5"/>
      <c r="UOP17" s="3"/>
      <c r="UOQ17" s="5"/>
      <c r="UOR17" s="3"/>
      <c r="UOS17" s="5"/>
      <c r="UOT17" s="3"/>
      <c r="UOU17" s="5"/>
      <c r="UOV17" s="3"/>
      <c r="UOW17" s="5"/>
      <c r="UOX17" s="3"/>
      <c r="UOY17" s="5"/>
      <c r="UOZ17" s="3"/>
      <c r="UPA17" s="5"/>
      <c r="UPB17" s="3"/>
      <c r="UPC17" s="5"/>
      <c r="UPD17" s="3"/>
      <c r="UPE17" s="5"/>
      <c r="UPF17" s="3"/>
      <c r="UPG17" s="5"/>
      <c r="UPH17" s="3"/>
      <c r="UPI17" s="5"/>
      <c r="UPJ17" s="3"/>
      <c r="UPK17" s="5"/>
      <c r="UPL17" s="3"/>
      <c r="UPM17" s="5"/>
      <c r="UPN17" s="3"/>
      <c r="UPO17" s="5"/>
      <c r="UPP17" s="3"/>
      <c r="UPQ17" s="5"/>
      <c r="UPR17" s="3"/>
      <c r="UPS17" s="5"/>
      <c r="UPT17" s="3"/>
      <c r="UPU17" s="5"/>
      <c r="UPV17" s="3"/>
      <c r="UPW17" s="5"/>
      <c r="UPX17" s="3"/>
      <c r="UPY17" s="5"/>
      <c r="UPZ17" s="3"/>
      <c r="UQA17" s="5"/>
      <c r="UQB17" s="3"/>
      <c r="UQC17" s="5"/>
      <c r="UQD17" s="3"/>
      <c r="UQE17" s="5"/>
      <c r="UQF17" s="3"/>
      <c r="UQG17" s="5"/>
      <c r="UQH17" s="3"/>
      <c r="UQI17" s="5"/>
      <c r="UQJ17" s="3"/>
      <c r="UQK17" s="5"/>
      <c r="UQL17" s="3"/>
      <c r="UQM17" s="5"/>
      <c r="UQN17" s="3"/>
      <c r="UQO17" s="5"/>
      <c r="UQP17" s="3"/>
      <c r="UQQ17" s="5"/>
      <c r="UQR17" s="3"/>
      <c r="UQS17" s="5"/>
      <c r="UQT17" s="3"/>
      <c r="UQU17" s="5"/>
      <c r="UQV17" s="3"/>
      <c r="UQW17" s="5"/>
      <c r="UQX17" s="3"/>
      <c r="UQY17" s="5"/>
      <c r="UQZ17" s="3"/>
      <c r="URA17" s="5"/>
      <c r="URB17" s="3"/>
      <c r="URC17" s="5"/>
      <c r="URD17" s="3"/>
      <c r="URE17" s="5"/>
      <c r="URF17" s="3"/>
      <c r="URG17" s="5"/>
      <c r="URH17" s="3"/>
      <c r="URI17" s="5"/>
      <c r="URJ17" s="3"/>
      <c r="URK17" s="5"/>
      <c r="URL17" s="3"/>
      <c r="URM17" s="5"/>
      <c r="URN17" s="3"/>
      <c r="URO17" s="5"/>
      <c r="URP17" s="3"/>
      <c r="URQ17" s="5"/>
      <c r="URR17" s="3"/>
      <c r="URS17" s="5"/>
      <c r="URT17" s="3"/>
      <c r="URU17" s="5"/>
      <c r="URV17" s="3"/>
      <c r="URW17" s="5"/>
      <c r="URX17" s="3"/>
      <c r="URY17" s="5"/>
      <c r="URZ17" s="3"/>
      <c r="USA17" s="5"/>
      <c r="USB17" s="3"/>
      <c r="USC17" s="5"/>
      <c r="USD17" s="3"/>
      <c r="USE17" s="5"/>
      <c r="USF17" s="3"/>
      <c r="USG17" s="5"/>
      <c r="USH17" s="3"/>
      <c r="USI17" s="5"/>
      <c r="USJ17" s="3"/>
      <c r="USK17" s="5"/>
      <c r="USL17" s="3"/>
      <c r="USM17" s="5"/>
      <c r="USN17" s="3"/>
      <c r="USO17" s="5"/>
      <c r="USP17" s="3"/>
      <c r="USQ17" s="5"/>
      <c r="USR17" s="3"/>
      <c r="USS17" s="5"/>
      <c r="UST17" s="3"/>
      <c r="USU17" s="5"/>
      <c r="USV17" s="3"/>
      <c r="USW17" s="5"/>
      <c r="USX17" s="3"/>
      <c r="USY17" s="5"/>
      <c r="USZ17" s="3"/>
      <c r="UTA17" s="5"/>
      <c r="UTB17" s="3"/>
      <c r="UTC17" s="5"/>
      <c r="UTD17" s="3"/>
      <c r="UTE17" s="5"/>
      <c r="UTF17" s="3"/>
      <c r="UTG17" s="5"/>
      <c r="UTH17" s="3"/>
      <c r="UTI17" s="5"/>
      <c r="UTJ17" s="3"/>
      <c r="UTK17" s="5"/>
      <c r="UTL17" s="3"/>
      <c r="UTM17" s="5"/>
      <c r="UTN17" s="3"/>
      <c r="UTO17" s="5"/>
      <c r="UTP17" s="3"/>
      <c r="UTQ17" s="5"/>
      <c r="UTR17" s="3"/>
      <c r="UTS17" s="5"/>
      <c r="UTT17" s="3"/>
      <c r="UTU17" s="5"/>
      <c r="UTV17" s="3"/>
      <c r="UTW17" s="5"/>
      <c r="UTX17" s="3"/>
      <c r="UTY17" s="5"/>
      <c r="UTZ17" s="3"/>
      <c r="UUA17" s="5"/>
      <c r="UUB17" s="3"/>
      <c r="UUC17" s="5"/>
      <c r="UUD17" s="3"/>
      <c r="UUE17" s="5"/>
      <c r="UUF17" s="3"/>
      <c r="UUG17" s="5"/>
      <c r="UUH17" s="3"/>
      <c r="UUI17" s="5"/>
      <c r="UUJ17" s="3"/>
      <c r="UUK17" s="5"/>
      <c r="UUL17" s="3"/>
      <c r="UUM17" s="5"/>
      <c r="UUN17" s="3"/>
      <c r="UUO17" s="5"/>
      <c r="UUP17" s="3"/>
      <c r="UUQ17" s="5"/>
      <c r="UUR17" s="3"/>
      <c r="UUS17" s="5"/>
      <c r="UUT17" s="3"/>
      <c r="UUU17" s="5"/>
      <c r="UUV17" s="3"/>
      <c r="UUW17" s="5"/>
      <c r="UUX17" s="3"/>
      <c r="UUY17" s="5"/>
      <c r="UUZ17" s="3"/>
      <c r="UVA17" s="5"/>
      <c r="UVB17" s="3"/>
      <c r="UVC17" s="5"/>
      <c r="UVD17" s="3"/>
      <c r="UVE17" s="5"/>
      <c r="UVF17" s="3"/>
      <c r="UVG17" s="5"/>
      <c r="UVH17" s="3"/>
      <c r="UVI17" s="5"/>
      <c r="UVJ17" s="3"/>
      <c r="UVK17" s="5"/>
      <c r="UVL17" s="3"/>
      <c r="UVM17" s="5"/>
      <c r="UVN17" s="3"/>
      <c r="UVO17" s="5"/>
      <c r="UVP17" s="3"/>
      <c r="UVQ17" s="5"/>
      <c r="UVR17" s="3"/>
      <c r="UVS17" s="5"/>
      <c r="UVT17" s="3"/>
      <c r="UVU17" s="5"/>
      <c r="UVV17" s="3"/>
      <c r="UVW17" s="5"/>
      <c r="UVX17" s="3"/>
      <c r="UVY17" s="5"/>
      <c r="UVZ17" s="3"/>
      <c r="UWA17" s="5"/>
      <c r="UWB17" s="3"/>
      <c r="UWC17" s="5"/>
      <c r="UWD17" s="3"/>
      <c r="UWE17" s="5"/>
      <c r="UWF17" s="3"/>
      <c r="UWG17" s="5"/>
      <c r="UWH17" s="3"/>
      <c r="UWI17" s="5"/>
      <c r="UWJ17" s="3"/>
      <c r="UWK17" s="5"/>
      <c r="UWL17" s="3"/>
      <c r="UWM17" s="5"/>
      <c r="UWN17" s="3"/>
      <c r="UWO17" s="5"/>
      <c r="UWP17" s="3"/>
      <c r="UWQ17" s="5"/>
      <c r="UWR17" s="3"/>
      <c r="UWS17" s="5"/>
      <c r="UWT17" s="3"/>
      <c r="UWU17" s="5"/>
      <c r="UWV17" s="3"/>
      <c r="UWW17" s="5"/>
      <c r="UWX17" s="3"/>
      <c r="UWY17" s="5"/>
      <c r="UWZ17" s="3"/>
      <c r="UXA17" s="5"/>
      <c r="UXB17" s="3"/>
      <c r="UXC17" s="5"/>
      <c r="UXD17" s="3"/>
      <c r="UXE17" s="5"/>
      <c r="UXF17" s="3"/>
      <c r="UXG17" s="5"/>
      <c r="UXH17" s="3"/>
      <c r="UXI17" s="5"/>
      <c r="UXJ17" s="3"/>
      <c r="UXK17" s="5"/>
      <c r="UXL17" s="3"/>
      <c r="UXM17" s="5"/>
      <c r="UXN17" s="3"/>
      <c r="UXO17" s="5"/>
      <c r="UXP17" s="3"/>
      <c r="UXQ17" s="5"/>
      <c r="UXR17" s="3"/>
      <c r="UXS17" s="5"/>
      <c r="UXT17" s="3"/>
      <c r="UXU17" s="5"/>
      <c r="UXV17" s="3"/>
      <c r="UXW17" s="5"/>
      <c r="UXX17" s="3"/>
      <c r="UXY17" s="5"/>
      <c r="UXZ17" s="3"/>
      <c r="UYA17" s="5"/>
      <c r="UYB17" s="3"/>
      <c r="UYC17" s="5"/>
      <c r="UYD17" s="3"/>
      <c r="UYE17" s="5"/>
      <c r="UYF17" s="3"/>
      <c r="UYG17" s="5"/>
      <c r="UYH17" s="3"/>
      <c r="UYI17" s="5"/>
      <c r="UYJ17" s="3"/>
      <c r="UYK17" s="5"/>
      <c r="UYL17" s="3"/>
      <c r="UYM17" s="5"/>
      <c r="UYN17" s="3"/>
      <c r="UYO17" s="5"/>
      <c r="UYP17" s="3"/>
      <c r="UYQ17" s="5"/>
      <c r="UYR17" s="3"/>
      <c r="UYS17" s="5"/>
      <c r="UYT17" s="3"/>
      <c r="UYU17" s="5"/>
      <c r="UYV17" s="3"/>
      <c r="UYW17" s="5"/>
      <c r="UYX17" s="3"/>
      <c r="UYY17" s="5"/>
      <c r="UYZ17" s="3"/>
      <c r="UZA17" s="5"/>
      <c r="UZB17" s="3"/>
      <c r="UZC17" s="5"/>
      <c r="UZD17" s="3"/>
      <c r="UZE17" s="5"/>
      <c r="UZF17" s="3"/>
      <c r="UZG17" s="5"/>
      <c r="UZH17" s="3"/>
      <c r="UZI17" s="5"/>
      <c r="UZJ17" s="3"/>
      <c r="UZK17" s="5"/>
      <c r="UZL17" s="3"/>
      <c r="UZM17" s="5"/>
      <c r="UZN17" s="3"/>
      <c r="UZO17" s="5"/>
      <c r="UZP17" s="3"/>
      <c r="UZQ17" s="5"/>
      <c r="UZR17" s="3"/>
      <c r="UZS17" s="5"/>
      <c r="UZT17" s="3"/>
      <c r="UZU17" s="5"/>
      <c r="UZV17" s="3"/>
      <c r="UZW17" s="5"/>
      <c r="UZX17" s="3"/>
      <c r="UZY17" s="5"/>
      <c r="UZZ17" s="3"/>
      <c r="VAA17" s="5"/>
      <c r="VAB17" s="3"/>
      <c r="VAC17" s="5"/>
      <c r="VAD17" s="3"/>
      <c r="VAE17" s="5"/>
      <c r="VAF17" s="3"/>
      <c r="VAG17" s="5"/>
      <c r="VAH17" s="3"/>
      <c r="VAI17" s="5"/>
      <c r="VAJ17" s="3"/>
      <c r="VAK17" s="5"/>
      <c r="VAL17" s="3"/>
      <c r="VAM17" s="5"/>
      <c r="VAN17" s="3"/>
      <c r="VAO17" s="5"/>
      <c r="VAP17" s="3"/>
      <c r="VAQ17" s="5"/>
      <c r="VAR17" s="3"/>
      <c r="VAS17" s="5"/>
      <c r="VAT17" s="3"/>
      <c r="VAU17" s="5"/>
      <c r="VAV17" s="3"/>
      <c r="VAW17" s="5"/>
      <c r="VAX17" s="3"/>
      <c r="VAY17" s="5"/>
      <c r="VAZ17" s="3"/>
      <c r="VBA17" s="5"/>
      <c r="VBB17" s="3"/>
      <c r="VBC17" s="5"/>
      <c r="VBD17" s="3"/>
      <c r="VBE17" s="5"/>
      <c r="VBF17" s="3"/>
      <c r="VBG17" s="5"/>
      <c r="VBH17" s="3"/>
      <c r="VBI17" s="5"/>
      <c r="VBJ17" s="3"/>
      <c r="VBK17" s="5"/>
      <c r="VBL17" s="3"/>
      <c r="VBM17" s="5"/>
      <c r="VBN17" s="3"/>
      <c r="VBO17" s="5"/>
      <c r="VBP17" s="3"/>
      <c r="VBQ17" s="5"/>
      <c r="VBR17" s="3"/>
      <c r="VBS17" s="5"/>
      <c r="VBT17" s="3"/>
      <c r="VBU17" s="5"/>
      <c r="VBV17" s="3"/>
      <c r="VBW17" s="5"/>
      <c r="VBX17" s="3"/>
      <c r="VBY17" s="5"/>
      <c r="VBZ17" s="3"/>
      <c r="VCA17" s="5"/>
      <c r="VCB17" s="3"/>
      <c r="VCC17" s="5"/>
      <c r="VCD17" s="3"/>
      <c r="VCE17" s="5"/>
      <c r="VCF17" s="3"/>
      <c r="VCG17" s="5"/>
      <c r="VCH17" s="3"/>
      <c r="VCI17" s="5"/>
      <c r="VCJ17" s="3"/>
      <c r="VCK17" s="5"/>
      <c r="VCL17" s="3"/>
      <c r="VCM17" s="5"/>
      <c r="VCN17" s="3"/>
      <c r="VCO17" s="5"/>
      <c r="VCP17" s="3"/>
      <c r="VCQ17" s="5"/>
      <c r="VCR17" s="3"/>
      <c r="VCS17" s="5"/>
      <c r="VCT17" s="3"/>
      <c r="VCU17" s="5"/>
      <c r="VCV17" s="3"/>
      <c r="VCW17" s="5"/>
      <c r="VCX17" s="3"/>
      <c r="VCY17" s="5"/>
      <c r="VCZ17" s="3"/>
      <c r="VDA17" s="5"/>
      <c r="VDB17" s="3"/>
      <c r="VDC17" s="5"/>
      <c r="VDD17" s="3"/>
      <c r="VDE17" s="5"/>
      <c r="VDF17" s="3"/>
      <c r="VDG17" s="5"/>
      <c r="VDH17" s="3"/>
      <c r="VDI17" s="5"/>
      <c r="VDJ17" s="3"/>
      <c r="VDK17" s="5"/>
      <c r="VDL17" s="3"/>
      <c r="VDM17" s="5"/>
      <c r="VDN17" s="3"/>
      <c r="VDO17" s="5"/>
      <c r="VDP17" s="3"/>
      <c r="VDQ17" s="5"/>
      <c r="VDR17" s="3"/>
      <c r="VDS17" s="5"/>
      <c r="VDT17" s="3"/>
      <c r="VDU17" s="5"/>
      <c r="VDV17" s="3"/>
      <c r="VDW17" s="5"/>
      <c r="VDX17" s="3"/>
      <c r="VDY17" s="5"/>
      <c r="VDZ17" s="3"/>
      <c r="VEA17" s="5"/>
      <c r="VEB17" s="3"/>
      <c r="VEC17" s="5"/>
      <c r="VED17" s="3"/>
      <c r="VEE17" s="5"/>
      <c r="VEF17" s="3"/>
      <c r="VEG17" s="5"/>
      <c r="VEH17" s="3"/>
      <c r="VEI17" s="5"/>
      <c r="VEJ17" s="3"/>
      <c r="VEK17" s="5"/>
      <c r="VEL17" s="3"/>
      <c r="VEM17" s="5"/>
      <c r="VEN17" s="3"/>
      <c r="VEO17" s="5"/>
      <c r="VEP17" s="3"/>
      <c r="VEQ17" s="5"/>
      <c r="VER17" s="3"/>
      <c r="VES17" s="5"/>
      <c r="VET17" s="3"/>
      <c r="VEU17" s="5"/>
      <c r="VEV17" s="3"/>
      <c r="VEW17" s="5"/>
      <c r="VEX17" s="3"/>
      <c r="VEY17" s="5"/>
      <c r="VEZ17" s="3"/>
      <c r="VFA17" s="5"/>
      <c r="VFB17" s="3"/>
      <c r="VFC17" s="5"/>
      <c r="VFD17" s="3"/>
      <c r="VFE17" s="5"/>
      <c r="VFF17" s="3"/>
      <c r="VFG17" s="5"/>
      <c r="VFH17" s="3"/>
      <c r="VFI17" s="5"/>
      <c r="VFJ17" s="3"/>
      <c r="VFK17" s="5"/>
      <c r="VFL17" s="3"/>
      <c r="VFM17" s="5"/>
      <c r="VFN17" s="3"/>
      <c r="VFO17" s="5"/>
      <c r="VFP17" s="3"/>
      <c r="VFQ17" s="5"/>
      <c r="VFR17" s="3"/>
      <c r="VFS17" s="5"/>
      <c r="VFT17" s="3"/>
      <c r="VFU17" s="5"/>
      <c r="VFV17" s="3"/>
      <c r="VFW17" s="5"/>
      <c r="VFX17" s="3"/>
      <c r="VFY17" s="5"/>
      <c r="VFZ17" s="3"/>
      <c r="VGA17" s="5"/>
      <c r="VGB17" s="3"/>
      <c r="VGC17" s="5"/>
      <c r="VGD17" s="3"/>
      <c r="VGE17" s="5"/>
      <c r="VGF17" s="3"/>
      <c r="VGG17" s="5"/>
      <c r="VGH17" s="3"/>
      <c r="VGI17" s="5"/>
      <c r="VGJ17" s="3"/>
      <c r="VGK17" s="5"/>
      <c r="VGL17" s="3"/>
      <c r="VGM17" s="5"/>
      <c r="VGN17" s="3"/>
      <c r="VGO17" s="5"/>
      <c r="VGP17" s="3"/>
      <c r="VGQ17" s="5"/>
      <c r="VGR17" s="3"/>
      <c r="VGS17" s="5"/>
      <c r="VGT17" s="3"/>
      <c r="VGU17" s="5"/>
      <c r="VGV17" s="3"/>
      <c r="VGW17" s="5"/>
      <c r="VGX17" s="3"/>
      <c r="VGY17" s="5"/>
      <c r="VGZ17" s="3"/>
      <c r="VHA17" s="5"/>
      <c r="VHB17" s="3"/>
      <c r="VHC17" s="5"/>
      <c r="VHD17" s="3"/>
      <c r="VHE17" s="5"/>
      <c r="VHF17" s="3"/>
      <c r="VHG17" s="5"/>
      <c r="VHH17" s="3"/>
      <c r="VHI17" s="5"/>
      <c r="VHJ17" s="3"/>
      <c r="VHK17" s="5"/>
      <c r="VHL17" s="3"/>
      <c r="VHM17" s="5"/>
      <c r="VHN17" s="3"/>
      <c r="VHO17" s="5"/>
      <c r="VHP17" s="3"/>
      <c r="VHQ17" s="5"/>
      <c r="VHR17" s="3"/>
      <c r="VHS17" s="5"/>
      <c r="VHT17" s="3"/>
      <c r="VHU17" s="5"/>
      <c r="VHV17" s="3"/>
      <c r="VHW17" s="5"/>
      <c r="VHX17" s="3"/>
      <c r="VHY17" s="5"/>
      <c r="VHZ17" s="3"/>
      <c r="VIA17" s="5"/>
      <c r="VIB17" s="3"/>
      <c r="VIC17" s="5"/>
      <c r="VID17" s="3"/>
      <c r="VIE17" s="5"/>
      <c r="VIF17" s="3"/>
      <c r="VIG17" s="5"/>
      <c r="VIH17" s="3"/>
      <c r="VII17" s="5"/>
      <c r="VIJ17" s="3"/>
      <c r="VIK17" s="5"/>
      <c r="VIL17" s="3"/>
      <c r="VIM17" s="5"/>
      <c r="VIN17" s="3"/>
      <c r="VIO17" s="5"/>
      <c r="VIP17" s="3"/>
      <c r="VIQ17" s="5"/>
      <c r="VIR17" s="3"/>
      <c r="VIS17" s="5"/>
      <c r="VIT17" s="3"/>
      <c r="VIU17" s="5"/>
      <c r="VIV17" s="3"/>
      <c r="VIW17" s="5"/>
      <c r="VIX17" s="3"/>
      <c r="VIY17" s="5"/>
      <c r="VIZ17" s="3"/>
      <c r="VJA17" s="5"/>
      <c r="VJB17" s="3"/>
      <c r="VJC17" s="5"/>
      <c r="VJD17" s="3"/>
      <c r="VJE17" s="5"/>
      <c r="VJF17" s="3"/>
      <c r="VJG17" s="5"/>
      <c r="VJH17" s="3"/>
      <c r="VJI17" s="5"/>
      <c r="VJJ17" s="3"/>
      <c r="VJK17" s="5"/>
      <c r="VJL17" s="3"/>
      <c r="VJM17" s="5"/>
      <c r="VJN17" s="3"/>
      <c r="VJO17" s="5"/>
      <c r="VJP17" s="3"/>
      <c r="VJQ17" s="5"/>
      <c r="VJR17" s="3"/>
      <c r="VJS17" s="5"/>
      <c r="VJT17" s="3"/>
      <c r="VJU17" s="5"/>
      <c r="VJV17" s="3"/>
      <c r="VJW17" s="5"/>
      <c r="VJX17" s="3"/>
      <c r="VJY17" s="5"/>
      <c r="VJZ17" s="3"/>
      <c r="VKA17" s="5"/>
      <c r="VKB17" s="3"/>
      <c r="VKC17" s="5"/>
      <c r="VKD17" s="3"/>
      <c r="VKE17" s="5"/>
      <c r="VKF17" s="3"/>
      <c r="VKG17" s="5"/>
      <c r="VKH17" s="3"/>
      <c r="VKI17" s="5"/>
      <c r="VKJ17" s="3"/>
      <c r="VKK17" s="5"/>
      <c r="VKL17" s="3"/>
      <c r="VKM17" s="5"/>
      <c r="VKN17" s="3"/>
      <c r="VKO17" s="5"/>
      <c r="VKP17" s="3"/>
      <c r="VKQ17" s="5"/>
      <c r="VKR17" s="3"/>
      <c r="VKS17" s="5"/>
      <c r="VKT17" s="3"/>
      <c r="VKU17" s="5"/>
      <c r="VKV17" s="3"/>
      <c r="VKW17" s="5"/>
      <c r="VKX17" s="3"/>
      <c r="VKY17" s="5"/>
      <c r="VKZ17" s="3"/>
      <c r="VLA17" s="5"/>
      <c r="VLB17" s="3"/>
      <c r="VLC17" s="5"/>
      <c r="VLD17" s="3"/>
      <c r="VLE17" s="5"/>
      <c r="VLF17" s="3"/>
      <c r="VLG17" s="5"/>
      <c r="VLH17" s="3"/>
      <c r="VLI17" s="5"/>
      <c r="VLJ17" s="3"/>
      <c r="VLK17" s="5"/>
      <c r="VLL17" s="3"/>
      <c r="VLM17" s="5"/>
      <c r="VLN17" s="3"/>
      <c r="VLO17" s="5"/>
      <c r="VLP17" s="3"/>
      <c r="VLQ17" s="5"/>
      <c r="VLR17" s="3"/>
      <c r="VLS17" s="5"/>
      <c r="VLT17" s="3"/>
      <c r="VLU17" s="5"/>
      <c r="VLV17" s="3"/>
      <c r="VLW17" s="5"/>
      <c r="VLX17" s="3"/>
      <c r="VLY17" s="5"/>
      <c r="VLZ17" s="3"/>
      <c r="VMA17" s="5"/>
      <c r="VMB17" s="3"/>
      <c r="VMC17" s="5"/>
      <c r="VMD17" s="3"/>
      <c r="VME17" s="5"/>
      <c r="VMF17" s="3"/>
      <c r="VMG17" s="5"/>
      <c r="VMH17" s="3"/>
      <c r="VMI17" s="5"/>
      <c r="VMJ17" s="3"/>
      <c r="VMK17" s="5"/>
      <c r="VML17" s="3"/>
      <c r="VMM17" s="5"/>
      <c r="VMN17" s="3"/>
      <c r="VMO17" s="5"/>
      <c r="VMP17" s="3"/>
      <c r="VMQ17" s="5"/>
      <c r="VMR17" s="3"/>
      <c r="VMS17" s="5"/>
      <c r="VMT17" s="3"/>
      <c r="VMU17" s="5"/>
      <c r="VMV17" s="3"/>
      <c r="VMW17" s="5"/>
      <c r="VMX17" s="3"/>
      <c r="VMY17" s="5"/>
      <c r="VMZ17" s="3"/>
      <c r="VNA17" s="5"/>
      <c r="VNB17" s="3"/>
      <c r="VNC17" s="5"/>
      <c r="VND17" s="3"/>
      <c r="VNE17" s="5"/>
      <c r="VNF17" s="3"/>
      <c r="VNG17" s="5"/>
      <c r="VNH17" s="3"/>
      <c r="VNI17" s="5"/>
      <c r="VNJ17" s="3"/>
      <c r="VNK17" s="5"/>
      <c r="VNL17" s="3"/>
      <c r="VNM17" s="5"/>
      <c r="VNN17" s="3"/>
      <c r="VNO17" s="5"/>
      <c r="VNP17" s="3"/>
      <c r="VNQ17" s="5"/>
      <c r="VNR17" s="3"/>
      <c r="VNS17" s="5"/>
      <c r="VNT17" s="3"/>
      <c r="VNU17" s="5"/>
      <c r="VNV17" s="3"/>
      <c r="VNW17" s="5"/>
      <c r="VNX17" s="3"/>
      <c r="VNY17" s="5"/>
      <c r="VNZ17" s="3"/>
      <c r="VOA17" s="5"/>
      <c r="VOB17" s="3"/>
      <c r="VOC17" s="5"/>
      <c r="VOD17" s="3"/>
      <c r="VOE17" s="5"/>
      <c r="VOF17" s="3"/>
      <c r="VOG17" s="5"/>
      <c r="VOH17" s="3"/>
      <c r="VOI17" s="5"/>
      <c r="VOJ17" s="3"/>
      <c r="VOK17" s="5"/>
      <c r="VOL17" s="3"/>
      <c r="VOM17" s="5"/>
      <c r="VON17" s="3"/>
      <c r="VOO17" s="5"/>
      <c r="VOP17" s="3"/>
      <c r="VOQ17" s="5"/>
      <c r="VOR17" s="3"/>
      <c r="VOS17" s="5"/>
      <c r="VOT17" s="3"/>
      <c r="VOU17" s="5"/>
      <c r="VOV17" s="3"/>
      <c r="VOW17" s="5"/>
      <c r="VOX17" s="3"/>
      <c r="VOY17" s="5"/>
      <c r="VOZ17" s="3"/>
      <c r="VPA17" s="5"/>
      <c r="VPB17" s="3"/>
      <c r="VPC17" s="5"/>
      <c r="VPD17" s="3"/>
      <c r="VPE17" s="5"/>
      <c r="VPF17" s="3"/>
      <c r="VPG17" s="5"/>
      <c r="VPH17" s="3"/>
      <c r="VPI17" s="5"/>
      <c r="VPJ17" s="3"/>
      <c r="VPK17" s="5"/>
      <c r="VPL17" s="3"/>
      <c r="VPM17" s="5"/>
      <c r="VPN17" s="3"/>
      <c r="VPO17" s="5"/>
      <c r="VPP17" s="3"/>
      <c r="VPQ17" s="5"/>
      <c r="VPR17" s="3"/>
      <c r="VPS17" s="5"/>
      <c r="VPT17" s="3"/>
      <c r="VPU17" s="5"/>
      <c r="VPV17" s="3"/>
      <c r="VPW17" s="5"/>
      <c r="VPX17" s="3"/>
      <c r="VPY17" s="5"/>
      <c r="VPZ17" s="3"/>
      <c r="VQA17" s="5"/>
      <c r="VQB17" s="3"/>
      <c r="VQC17" s="5"/>
      <c r="VQD17" s="3"/>
      <c r="VQE17" s="5"/>
      <c r="VQF17" s="3"/>
      <c r="VQG17" s="5"/>
      <c r="VQH17" s="3"/>
      <c r="VQI17" s="5"/>
      <c r="VQJ17" s="3"/>
      <c r="VQK17" s="5"/>
      <c r="VQL17" s="3"/>
      <c r="VQM17" s="5"/>
      <c r="VQN17" s="3"/>
      <c r="VQO17" s="5"/>
      <c r="VQP17" s="3"/>
      <c r="VQQ17" s="5"/>
      <c r="VQR17" s="3"/>
      <c r="VQS17" s="5"/>
      <c r="VQT17" s="3"/>
      <c r="VQU17" s="5"/>
      <c r="VQV17" s="3"/>
      <c r="VQW17" s="5"/>
      <c r="VQX17" s="3"/>
      <c r="VQY17" s="5"/>
      <c r="VQZ17" s="3"/>
      <c r="VRA17" s="5"/>
      <c r="VRB17" s="3"/>
      <c r="VRC17" s="5"/>
      <c r="VRD17" s="3"/>
      <c r="VRE17" s="5"/>
      <c r="VRF17" s="3"/>
      <c r="VRG17" s="5"/>
      <c r="VRH17" s="3"/>
      <c r="VRI17" s="5"/>
      <c r="VRJ17" s="3"/>
      <c r="VRK17" s="5"/>
      <c r="VRL17" s="3"/>
      <c r="VRM17" s="5"/>
      <c r="VRN17" s="3"/>
      <c r="VRO17" s="5"/>
      <c r="VRP17" s="3"/>
      <c r="VRQ17" s="5"/>
      <c r="VRR17" s="3"/>
      <c r="VRS17" s="5"/>
      <c r="VRT17" s="3"/>
      <c r="VRU17" s="5"/>
      <c r="VRV17" s="3"/>
      <c r="VRW17" s="5"/>
      <c r="VRX17" s="3"/>
      <c r="VRY17" s="5"/>
      <c r="VRZ17" s="3"/>
      <c r="VSA17" s="5"/>
      <c r="VSB17" s="3"/>
      <c r="VSC17" s="5"/>
      <c r="VSD17" s="3"/>
      <c r="VSE17" s="5"/>
      <c r="VSF17" s="3"/>
      <c r="VSG17" s="5"/>
      <c r="VSH17" s="3"/>
      <c r="VSI17" s="5"/>
      <c r="VSJ17" s="3"/>
      <c r="VSK17" s="5"/>
      <c r="VSL17" s="3"/>
      <c r="VSM17" s="5"/>
      <c r="VSN17" s="3"/>
      <c r="VSO17" s="5"/>
      <c r="VSP17" s="3"/>
      <c r="VSQ17" s="5"/>
      <c r="VSR17" s="3"/>
      <c r="VSS17" s="5"/>
      <c r="VST17" s="3"/>
      <c r="VSU17" s="5"/>
      <c r="VSV17" s="3"/>
      <c r="VSW17" s="5"/>
      <c r="VSX17" s="3"/>
      <c r="VSY17" s="5"/>
      <c r="VSZ17" s="3"/>
      <c r="VTA17" s="5"/>
      <c r="VTB17" s="3"/>
      <c r="VTC17" s="5"/>
      <c r="VTD17" s="3"/>
      <c r="VTE17" s="5"/>
      <c r="VTF17" s="3"/>
      <c r="VTG17" s="5"/>
      <c r="VTH17" s="3"/>
      <c r="VTI17" s="5"/>
      <c r="VTJ17" s="3"/>
      <c r="VTK17" s="5"/>
      <c r="VTL17" s="3"/>
      <c r="VTM17" s="5"/>
      <c r="VTN17" s="3"/>
      <c r="VTO17" s="5"/>
      <c r="VTP17" s="3"/>
      <c r="VTQ17" s="5"/>
      <c r="VTR17" s="3"/>
      <c r="VTS17" s="5"/>
      <c r="VTT17" s="3"/>
      <c r="VTU17" s="5"/>
      <c r="VTV17" s="3"/>
      <c r="VTW17" s="5"/>
      <c r="VTX17" s="3"/>
      <c r="VTY17" s="5"/>
      <c r="VTZ17" s="3"/>
      <c r="VUA17" s="5"/>
      <c r="VUB17" s="3"/>
      <c r="VUC17" s="5"/>
      <c r="VUD17" s="3"/>
      <c r="VUE17" s="5"/>
      <c r="VUF17" s="3"/>
      <c r="VUG17" s="5"/>
      <c r="VUH17" s="3"/>
      <c r="VUI17" s="5"/>
      <c r="VUJ17" s="3"/>
      <c r="VUK17" s="5"/>
      <c r="VUL17" s="3"/>
      <c r="VUM17" s="5"/>
      <c r="VUN17" s="3"/>
      <c r="VUO17" s="5"/>
      <c r="VUP17" s="3"/>
      <c r="VUQ17" s="5"/>
      <c r="VUR17" s="3"/>
      <c r="VUS17" s="5"/>
      <c r="VUT17" s="3"/>
      <c r="VUU17" s="5"/>
      <c r="VUV17" s="3"/>
      <c r="VUW17" s="5"/>
      <c r="VUX17" s="3"/>
      <c r="VUY17" s="5"/>
      <c r="VUZ17" s="3"/>
      <c r="VVA17" s="5"/>
      <c r="VVB17" s="3"/>
      <c r="VVC17" s="5"/>
      <c r="VVD17" s="3"/>
      <c r="VVE17" s="5"/>
      <c r="VVF17" s="3"/>
      <c r="VVG17" s="5"/>
      <c r="VVH17" s="3"/>
      <c r="VVI17" s="5"/>
      <c r="VVJ17" s="3"/>
      <c r="VVK17" s="5"/>
      <c r="VVL17" s="3"/>
      <c r="VVM17" s="5"/>
      <c r="VVN17" s="3"/>
      <c r="VVO17" s="5"/>
      <c r="VVP17" s="3"/>
      <c r="VVQ17" s="5"/>
      <c r="VVR17" s="3"/>
      <c r="VVS17" s="5"/>
      <c r="VVT17" s="3"/>
      <c r="VVU17" s="5"/>
      <c r="VVV17" s="3"/>
      <c r="VVW17" s="5"/>
      <c r="VVX17" s="3"/>
      <c r="VVY17" s="5"/>
      <c r="VVZ17" s="3"/>
      <c r="VWA17" s="5"/>
      <c r="VWB17" s="3"/>
      <c r="VWC17" s="5"/>
      <c r="VWD17" s="3"/>
      <c r="VWE17" s="5"/>
      <c r="VWF17" s="3"/>
      <c r="VWG17" s="5"/>
      <c r="VWH17" s="3"/>
      <c r="VWI17" s="5"/>
      <c r="VWJ17" s="3"/>
      <c r="VWK17" s="5"/>
      <c r="VWL17" s="3"/>
      <c r="VWM17" s="5"/>
      <c r="VWN17" s="3"/>
      <c r="VWO17" s="5"/>
      <c r="VWP17" s="3"/>
      <c r="VWQ17" s="5"/>
      <c r="VWR17" s="3"/>
      <c r="VWS17" s="5"/>
      <c r="VWT17" s="3"/>
      <c r="VWU17" s="5"/>
      <c r="VWV17" s="3"/>
      <c r="VWW17" s="5"/>
      <c r="VWX17" s="3"/>
      <c r="VWY17" s="5"/>
      <c r="VWZ17" s="3"/>
      <c r="VXA17" s="5"/>
      <c r="VXB17" s="3"/>
      <c r="VXC17" s="5"/>
      <c r="VXD17" s="3"/>
      <c r="VXE17" s="5"/>
      <c r="VXF17" s="3"/>
      <c r="VXG17" s="5"/>
      <c r="VXH17" s="3"/>
      <c r="VXI17" s="5"/>
      <c r="VXJ17" s="3"/>
      <c r="VXK17" s="5"/>
      <c r="VXL17" s="3"/>
      <c r="VXM17" s="5"/>
      <c r="VXN17" s="3"/>
      <c r="VXO17" s="5"/>
      <c r="VXP17" s="3"/>
      <c r="VXQ17" s="5"/>
      <c r="VXR17" s="3"/>
      <c r="VXS17" s="5"/>
      <c r="VXT17" s="3"/>
      <c r="VXU17" s="5"/>
      <c r="VXV17" s="3"/>
      <c r="VXW17" s="5"/>
      <c r="VXX17" s="3"/>
      <c r="VXY17" s="5"/>
      <c r="VXZ17" s="3"/>
      <c r="VYA17" s="5"/>
      <c r="VYB17" s="3"/>
      <c r="VYC17" s="5"/>
      <c r="VYD17" s="3"/>
      <c r="VYE17" s="5"/>
      <c r="VYF17" s="3"/>
      <c r="VYG17" s="5"/>
      <c r="VYH17" s="3"/>
      <c r="VYI17" s="5"/>
      <c r="VYJ17" s="3"/>
      <c r="VYK17" s="5"/>
      <c r="VYL17" s="3"/>
      <c r="VYM17" s="5"/>
      <c r="VYN17" s="3"/>
      <c r="VYO17" s="5"/>
      <c r="VYP17" s="3"/>
      <c r="VYQ17" s="5"/>
      <c r="VYR17" s="3"/>
      <c r="VYS17" s="5"/>
      <c r="VYT17" s="3"/>
      <c r="VYU17" s="5"/>
      <c r="VYV17" s="3"/>
      <c r="VYW17" s="5"/>
      <c r="VYX17" s="3"/>
      <c r="VYY17" s="5"/>
      <c r="VYZ17" s="3"/>
      <c r="VZA17" s="5"/>
      <c r="VZB17" s="3"/>
      <c r="VZC17" s="5"/>
      <c r="VZD17" s="3"/>
      <c r="VZE17" s="5"/>
      <c r="VZF17" s="3"/>
      <c r="VZG17" s="5"/>
      <c r="VZH17" s="3"/>
      <c r="VZI17" s="5"/>
      <c r="VZJ17" s="3"/>
      <c r="VZK17" s="5"/>
      <c r="VZL17" s="3"/>
      <c r="VZM17" s="5"/>
      <c r="VZN17" s="3"/>
      <c r="VZO17" s="5"/>
      <c r="VZP17" s="3"/>
      <c r="VZQ17" s="5"/>
      <c r="VZR17" s="3"/>
      <c r="VZS17" s="5"/>
      <c r="VZT17" s="3"/>
      <c r="VZU17" s="5"/>
      <c r="VZV17" s="3"/>
      <c r="VZW17" s="5"/>
      <c r="VZX17" s="3"/>
      <c r="VZY17" s="5"/>
      <c r="VZZ17" s="3"/>
      <c r="WAA17" s="5"/>
      <c r="WAB17" s="3"/>
      <c r="WAC17" s="5"/>
      <c r="WAD17" s="3"/>
      <c r="WAE17" s="5"/>
      <c r="WAF17" s="3"/>
      <c r="WAG17" s="5"/>
      <c r="WAH17" s="3"/>
      <c r="WAI17" s="5"/>
      <c r="WAJ17" s="3"/>
      <c r="WAK17" s="5"/>
      <c r="WAL17" s="3"/>
      <c r="WAM17" s="5"/>
      <c r="WAN17" s="3"/>
      <c r="WAO17" s="5"/>
      <c r="WAP17" s="3"/>
      <c r="WAQ17" s="5"/>
      <c r="WAR17" s="3"/>
      <c r="WAS17" s="5"/>
      <c r="WAT17" s="3"/>
      <c r="WAU17" s="5"/>
      <c r="WAV17" s="3"/>
      <c r="WAW17" s="5"/>
      <c r="WAX17" s="3"/>
      <c r="WAY17" s="5"/>
      <c r="WAZ17" s="3"/>
      <c r="WBA17" s="5"/>
      <c r="WBB17" s="3"/>
      <c r="WBC17" s="5"/>
      <c r="WBD17" s="3"/>
      <c r="WBE17" s="5"/>
      <c r="WBF17" s="3"/>
      <c r="WBG17" s="5"/>
      <c r="WBH17" s="3"/>
      <c r="WBI17" s="5"/>
      <c r="WBJ17" s="3"/>
      <c r="WBK17" s="5"/>
      <c r="WBL17" s="3"/>
      <c r="WBM17" s="5"/>
      <c r="WBN17" s="3"/>
      <c r="WBO17" s="5"/>
      <c r="WBP17" s="3"/>
      <c r="WBQ17" s="5"/>
      <c r="WBR17" s="3"/>
      <c r="WBS17" s="5"/>
      <c r="WBT17" s="3"/>
      <c r="WBU17" s="5"/>
      <c r="WBV17" s="3"/>
      <c r="WBW17" s="5"/>
      <c r="WBX17" s="3"/>
      <c r="WBY17" s="5"/>
      <c r="WBZ17" s="3"/>
      <c r="WCA17" s="5"/>
      <c r="WCB17" s="3"/>
      <c r="WCC17" s="5"/>
      <c r="WCD17" s="3"/>
      <c r="WCE17" s="5"/>
      <c r="WCF17" s="3"/>
      <c r="WCG17" s="5"/>
      <c r="WCH17" s="3"/>
      <c r="WCI17" s="5"/>
      <c r="WCJ17" s="3"/>
      <c r="WCK17" s="5"/>
      <c r="WCL17" s="3"/>
      <c r="WCM17" s="5"/>
      <c r="WCN17" s="3"/>
      <c r="WCO17" s="5"/>
      <c r="WCP17" s="3"/>
      <c r="WCQ17" s="5"/>
      <c r="WCR17" s="3"/>
      <c r="WCS17" s="5"/>
      <c r="WCT17" s="3"/>
      <c r="WCU17" s="5"/>
      <c r="WCV17" s="3"/>
      <c r="WCW17" s="5"/>
      <c r="WCX17" s="3"/>
      <c r="WCY17" s="5"/>
      <c r="WCZ17" s="3"/>
      <c r="WDA17" s="5"/>
      <c r="WDB17" s="3"/>
      <c r="WDC17" s="5"/>
      <c r="WDD17" s="3"/>
      <c r="WDE17" s="5"/>
      <c r="WDF17" s="3"/>
      <c r="WDG17" s="5"/>
      <c r="WDH17" s="3"/>
      <c r="WDI17" s="5"/>
      <c r="WDJ17" s="3"/>
      <c r="WDK17" s="5"/>
      <c r="WDL17" s="3"/>
      <c r="WDM17" s="5"/>
      <c r="WDN17" s="3"/>
      <c r="WDO17" s="5"/>
      <c r="WDP17" s="3"/>
      <c r="WDQ17" s="5"/>
      <c r="WDR17" s="3"/>
      <c r="WDS17" s="5"/>
      <c r="WDT17" s="3"/>
      <c r="WDU17" s="5"/>
      <c r="WDV17" s="3"/>
      <c r="WDW17" s="5"/>
      <c r="WDX17" s="3"/>
      <c r="WDY17" s="5"/>
      <c r="WDZ17" s="3"/>
      <c r="WEA17" s="5"/>
      <c r="WEB17" s="3"/>
      <c r="WEC17" s="5"/>
      <c r="WED17" s="3"/>
      <c r="WEE17" s="5"/>
      <c r="WEF17" s="3"/>
      <c r="WEG17" s="5"/>
      <c r="WEH17" s="3"/>
      <c r="WEI17" s="5"/>
      <c r="WEJ17" s="3"/>
      <c r="WEK17" s="5"/>
      <c r="WEL17" s="3"/>
      <c r="WEM17" s="5"/>
      <c r="WEN17" s="3"/>
      <c r="WEO17" s="5"/>
      <c r="WEP17" s="3"/>
      <c r="WEQ17" s="5"/>
      <c r="WER17" s="3"/>
      <c r="WES17" s="5"/>
      <c r="WET17" s="3"/>
      <c r="WEU17" s="5"/>
      <c r="WEV17" s="3"/>
      <c r="WEW17" s="5"/>
      <c r="WEX17" s="3"/>
      <c r="WEY17" s="5"/>
      <c r="WEZ17" s="3"/>
      <c r="WFA17" s="5"/>
      <c r="WFB17" s="3"/>
      <c r="WFC17" s="5"/>
      <c r="WFD17" s="3"/>
      <c r="WFE17" s="5"/>
      <c r="WFF17" s="3"/>
      <c r="WFG17" s="5"/>
      <c r="WFH17" s="3"/>
      <c r="WFI17" s="5"/>
      <c r="WFJ17" s="3"/>
      <c r="WFK17" s="5"/>
      <c r="WFL17" s="3"/>
      <c r="WFM17" s="5"/>
      <c r="WFN17" s="3"/>
      <c r="WFO17" s="5"/>
      <c r="WFP17" s="3"/>
      <c r="WFQ17" s="5"/>
      <c r="WFR17" s="3"/>
      <c r="WFS17" s="5"/>
      <c r="WFT17" s="3"/>
      <c r="WFU17" s="5"/>
      <c r="WFV17" s="3"/>
      <c r="WFW17" s="5"/>
      <c r="WFX17" s="3"/>
      <c r="WFY17" s="5"/>
      <c r="WFZ17" s="3"/>
      <c r="WGA17" s="5"/>
      <c r="WGB17" s="3"/>
      <c r="WGC17" s="5"/>
      <c r="WGD17" s="3"/>
      <c r="WGE17" s="5"/>
      <c r="WGF17" s="3"/>
      <c r="WGG17" s="5"/>
      <c r="WGH17" s="3"/>
      <c r="WGI17" s="5"/>
      <c r="WGJ17" s="3"/>
      <c r="WGK17" s="5"/>
      <c r="WGL17" s="3"/>
      <c r="WGM17" s="5"/>
      <c r="WGN17" s="3"/>
      <c r="WGO17" s="5"/>
      <c r="WGP17" s="3"/>
      <c r="WGQ17" s="5"/>
      <c r="WGR17" s="3"/>
      <c r="WGS17" s="5"/>
      <c r="WGT17" s="3"/>
      <c r="WGU17" s="5"/>
      <c r="WGV17" s="3"/>
      <c r="WGW17" s="5"/>
      <c r="WGX17" s="3"/>
      <c r="WGY17" s="5"/>
      <c r="WGZ17" s="3"/>
      <c r="WHA17" s="5"/>
      <c r="WHB17" s="3"/>
      <c r="WHC17" s="5"/>
      <c r="WHD17" s="3"/>
      <c r="WHE17" s="5"/>
      <c r="WHF17" s="3"/>
      <c r="WHG17" s="5"/>
      <c r="WHH17" s="3"/>
      <c r="WHI17" s="5"/>
      <c r="WHJ17" s="3"/>
      <c r="WHK17" s="5"/>
      <c r="WHL17" s="3"/>
      <c r="WHM17" s="5"/>
      <c r="WHN17" s="3"/>
      <c r="WHO17" s="5"/>
      <c r="WHP17" s="3"/>
      <c r="WHQ17" s="5"/>
      <c r="WHR17" s="3"/>
      <c r="WHS17" s="5"/>
      <c r="WHT17" s="3"/>
      <c r="WHU17" s="5"/>
      <c r="WHV17" s="3"/>
      <c r="WHW17" s="5"/>
      <c r="WHX17" s="3"/>
      <c r="WHY17" s="5"/>
      <c r="WHZ17" s="3"/>
      <c r="WIA17" s="5"/>
      <c r="WIB17" s="3"/>
      <c r="WIC17" s="5"/>
      <c r="WID17" s="3"/>
      <c r="WIE17" s="5"/>
      <c r="WIF17" s="3"/>
      <c r="WIG17" s="5"/>
      <c r="WIH17" s="3"/>
      <c r="WII17" s="5"/>
      <c r="WIJ17" s="3"/>
      <c r="WIK17" s="5"/>
      <c r="WIL17" s="3"/>
      <c r="WIM17" s="5"/>
      <c r="WIN17" s="3"/>
      <c r="WIO17" s="5"/>
      <c r="WIP17" s="3"/>
      <c r="WIQ17" s="5"/>
      <c r="WIR17" s="3"/>
      <c r="WIS17" s="5"/>
      <c r="WIT17" s="3"/>
      <c r="WIU17" s="5"/>
      <c r="WIV17" s="3"/>
      <c r="WIW17" s="5"/>
      <c r="WIX17" s="3"/>
      <c r="WIY17" s="5"/>
      <c r="WIZ17" s="3"/>
      <c r="WJA17" s="5"/>
      <c r="WJB17" s="3"/>
      <c r="WJC17" s="5"/>
      <c r="WJD17" s="3"/>
      <c r="WJE17" s="5"/>
      <c r="WJF17" s="3"/>
      <c r="WJG17" s="5"/>
      <c r="WJH17" s="3"/>
      <c r="WJI17" s="5"/>
      <c r="WJJ17" s="3"/>
      <c r="WJK17" s="5"/>
      <c r="WJL17" s="3"/>
      <c r="WJM17" s="5"/>
      <c r="WJN17" s="3"/>
      <c r="WJO17" s="5"/>
      <c r="WJP17" s="3"/>
      <c r="WJQ17" s="5"/>
      <c r="WJR17" s="3"/>
      <c r="WJS17" s="5"/>
      <c r="WJT17" s="3"/>
      <c r="WJU17" s="5"/>
      <c r="WJV17" s="3"/>
      <c r="WJW17" s="5"/>
      <c r="WJX17" s="3"/>
      <c r="WJY17" s="5"/>
      <c r="WJZ17" s="3"/>
      <c r="WKA17" s="5"/>
      <c r="WKB17" s="3"/>
      <c r="WKC17" s="5"/>
      <c r="WKD17" s="3"/>
      <c r="WKE17" s="5"/>
      <c r="WKF17" s="3"/>
      <c r="WKG17" s="5"/>
      <c r="WKH17" s="3"/>
      <c r="WKI17" s="5"/>
      <c r="WKJ17" s="3"/>
      <c r="WKK17" s="5"/>
      <c r="WKL17" s="3"/>
      <c r="WKM17" s="5"/>
      <c r="WKN17" s="3"/>
      <c r="WKO17" s="5"/>
      <c r="WKP17" s="3"/>
      <c r="WKQ17" s="5"/>
      <c r="WKR17" s="3"/>
      <c r="WKS17" s="5"/>
      <c r="WKT17" s="3"/>
      <c r="WKU17" s="5"/>
      <c r="WKV17" s="3"/>
      <c r="WKW17" s="5"/>
      <c r="WKX17" s="3"/>
      <c r="WKY17" s="5"/>
      <c r="WKZ17" s="3"/>
      <c r="WLA17" s="5"/>
      <c r="WLB17" s="3"/>
      <c r="WLC17" s="5"/>
      <c r="WLD17" s="3"/>
      <c r="WLE17" s="5"/>
      <c r="WLF17" s="3"/>
      <c r="WLG17" s="5"/>
      <c r="WLH17" s="3"/>
      <c r="WLI17" s="5"/>
      <c r="WLJ17" s="3"/>
      <c r="WLK17" s="5"/>
      <c r="WLL17" s="3"/>
      <c r="WLM17" s="5"/>
      <c r="WLN17" s="3"/>
      <c r="WLO17" s="5"/>
      <c r="WLP17" s="3"/>
      <c r="WLQ17" s="5"/>
      <c r="WLR17" s="3"/>
      <c r="WLS17" s="5"/>
      <c r="WLT17" s="3"/>
      <c r="WLU17" s="5"/>
      <c r="WLV17" s="3"/>
      <c r="WLW17" s="5"/>
      <c r="WLX17" s="3"/>
      <c r="WLY17" s="5"/>
      <c r="WLZ17" s="3"/>
      <c r="WMA17" s="5"/>
      <c r="WMB17" s="3"/>
      <c r="WMC17" s="5"/>
      <c r="WMD17" s="3"/>
      <c r="WME17" s="5"/>
      <c r="WMF17" s="3"/>
      <c r="WMG17" s="5"/>
      <c r="WMH17" s="3"/>
      <c r="WMI17" s="5"/>
      <c r="WMJ17" s="3"/>
      <c r="WMK17" s="5"/>
      <c r="WML17" s="3"/>
      <c r="WMM17" s="5"/>
      <c r="WMN17" s="3"/>
      <c r="WMO17" s="5"/>
      <c r="WMP17" s="3"/>
      <c r="WMQ17" s="5"/>
      <c r="WMR17" s="3"/>
      <c r="WMS17" s="5"/>
      <c r="WMT17" s="3"/>
      <c r="WMU17" s="5"/>
      <c r="WMV17" s="3"/>
      <c r="WMW17" s="5"/>
      <c r="WMX17" s="3"/>
      <c r="WMY17" s="5"/>
      <c r="WMZ17" s="3"/>
      <c r="WNA17" s="5"/>
      <c r="WNB17" s="3"/>
      <c r="WNC17" s="5"/>
      <c r="WND17" s="3"/>
      <c r="WNE17" s="5"/>
      <c r="WNF17" s="3"/>
      <c r="WNG17" s="5"/>
      <c r="WNH17" s="3"/>
      <c r="WNI17" s="5"/>
      <c r="WNJ17" s="3"/>
      <c r="WNK17" s="5"/>
      <c r="WNL17" s="3"/>
      <c r="WNM17" s="5"/>
      <c r="WNN17" s="3"/>
      <c r="WNO17" s="5"/>
      <c r="WNP17" s="3"/>
      <c r="WNQ17" s="5"/>
      <c r="WNR17" s="3"/>
      <c r="WNS17" s="5"/>
      <c r="WNT17" s="3"/>
      <c r="WNU17" s="5"/>
      <c r="WNV17" s="3"/>
      <c r="WNW17" s="5"/>
      <c r="WNX17" s="3"/>
      <c r="WNY17" s="5"/>
      <c r="WNZ17" s="3"/>
      <c r="WOA17" s="5"/>
      <c r="WOB17" s="3"/>
      <c r="WOC17" s="5"/>
      <c r="WOD17" s="3"/>
      <c r="WOE17" s="5"/>
      <c r="WOF17" s="3"/>
      <c r="WOG17" s="5"/>
      <c r="WOH17" s="3"/>
      <c r="WOI17" s="5"/>
      <c r="WOJ17" s="3"/>
      <c r="WOK17" s="5"/>
      <c r="WOL17" s="3"/>
      <c r="WOM17" s="5"/>
      <c r="WON17" s="3"/>
      <c r="WOO17" s="5"/>
      <c r="WOP17" s="3"/>
      <c r="WOQ17" s="5"/>
      <c r="WOR17" s="3"/>
      <c r="WOS17" s="5"/>
      <c r="WOT17" s="3"/>
      <c r="WOU17" s="5"/>
      <c r="WOV17" s="3"/>
      <c r="WOW17" s="5"/>
      <c r="WOX17" s="3"/>
      <c r="WOY17" s="5"/>
      <c r="WOZ17" s="3"/>
      <c r="WPA17" s="5"/>
      <c r="WPB17" s="3"/>
      <c r="WPC17" s="5"/>
      <c r="WPD17" s="3"/>
      <c r="WPE17" s="5"/>
      <c r="WPF17" s="3"/>
      <c r="WPG17" s="5"/>
      <c r="WPH17" s="3"/>
      <c r="WPI17" s="5"/>
      <c r="WPJ17" s="3"/>
      <c r="WPK17" s="5"/>
      <c r="WPL17" s="3"/>
      <c r="WPM17" s="5"/>
      <c r="WPN17" s="3"/>
      <c r="WPO17" s="5"/>
      <c r="WPP17" s="3"/>
      <c r="WPQ17" s="5"/>
      <c r="WPR17" s="3"/>
      <c r="WPS17" s="5"/>
      <c r="WPT17" s="3"/>
      <c r="WPU17" s="5"/>
      <c r="WPV17" s="3"/>
      <c r="WPW17" s="5"/>
      <c r="WPX17" s="3"/>
      <c r="WPY17" s="5"/>
      <c r="WPZ17" s="3"/>
      <c r="WQA17" s="5"/>
      <c r="WQB17" s="3"/>
      <c r="WQC17" s="5"/>
      <c r="WQD17" s="3"/>
      <c r="WQE17" s="5"/>
      <c r="WQF17" s="3"/>
      <c r="WQG17" s="5"/>
      <c r="WQH17" s="3"/>
      <c r="WQI17" s="5"/>
      <c r="WQJ17" s="3"/>
      <c r="WQK17" s="5"/>
      <c r="WQL17" s="3"/>
      <c r="WQM17" s="5"/>
      <c r="WQN17" s="3"/>
      <c r="WQO17" s="5"/>
      <c r="WQP17" s="3"/>
      <c r="WQQ17" s="5"/>
      <c r="WQR17" s="3"/>
      <c r="WQS17" s="5"/>
      <c r="WQT17" s="3"/>
      <c r="WQU17" s="5"/>
      <c r="WQV17" s="3"/>
      <c r="WQW17" s="5"/>
      <c r="WQX17" s="3"/>
      <c r="WQY17" s="5"/>
      <c r="WQZ17" s="3"/>
      <c r="WRA17" s="5"/>
      <c r="WRB17" s="3"/>
      <c r="WRC17" s="5"/>
      <c r="WRD17" s="3"/>
      <c r="WRE17" s="5"/>
      <c r="WRF17" s="3"/>
      <c r="WRG17" s="5"/>
      <c r="WRH17" s="3"/>
      <c r="WRI17" s="5"/>
      <c r="WRJ17" s="3"/>
      <c r="WRK17" s="5"/>
      <c r="WRL17" s="3"/>
      <c r="WRM17" s="5"/>
      <c r="WRN17" s="3"/>
      <c r="WRO17" s="5"/>
      <c r="WRP17" s="3"/>
      <c r="WRQ17" s="5"/>
      <c r="WRR17" s="3"/>
      <c r="WRS17" s="5"/>
      <c r="WRT17" s="3"/>
      <c r="WRU17" s="5"/>
      <c r="WRV17" s="3"/>
      <c r="WRW17" s="5"/>
      <c r="WRX17" s="3"/>
      <c r="WRY17" s="5"/>
      <c r="WRZ17" s="3"/>
      <c r="WSA17" s="5"/>
      <c r="WSB17" s="3"/>
      <c r="WSC17" s="5"/>
      <c r="WSD17" s="3"/>
      <c r="WSE17" s="5"/>
      <c r="WSF17" s="3"/>
      <c r="WSG17" s="5"/>
      <c r="WSH17" s="3"/>
      <c r="WSI17" s="5"/>
      <c r="WSJ17" s="3"/>
      <c r="WSK17" s="5"/>
      <c r="WSL17" s="3"/>
      <c r="WSM17" s="5"/>
      <c r="WSN17" s="3"/>
      <c r="WSO17" s="5"/>
      <c r="WSP17" s="3"/>
      <c r="WSQ17" s="5"/>
      <c r="WSR17" s="3"/>
      <c r="WSS17" s="5"/>
      <c r="WST17" s="3"/>
      <c r="WSU17" s="5"/>
      <c r="WSV17" s="3"/>
      <c r="WSW17" s="5"/>
      <c r="WSX17" s="3"/>
      <c r="WSY17" s="5"/>
      <c r="WSZ17" s="3"/>
      <c r="WTA17" s="5"/>
      <c r="WTB17" s="3"/>
      <c r="WTC17" s="5"/>
      <c r="WTD17" s="3"/>
      <c r="WTE17" s="5"/>
      <c r="WTF17" s="3"/>
      <c r="WTG17" s="5"/>
      <c r="WTH17" s="3"/>
      <c r="WTI17" s="5"/>
      <c r="WTJ17" s="3"/>
      <c r="WTK17" s="5"/>
      <c r="WTL17" s="3"/>
      <c r="WTM17" s="5"/>
      <c r="WTN17" s="3"/>
      <c r="WTO17" s="5"/>
      <c r="WTP17" s="3"/>
      <c r="WTQ17" s="5"/>
      <c r="WTR17" s="3"/>
      <c r="WTS17" s="5"/>
      <c r="WTT17" s="3"/>
      <c r="WTU17" s="5"/>
      <c r="WTV17" s="3"/>
      <c r="WTW17" s="5"/>
      <c r="WTX17" s="3"/>
      <c r="WTY17" s="5"/>
      <c r="WTZ17" s="3"/>
      <c r="WUA17" s="5"/>
      <c r="WUB17" s="3"/>
      <c r="WUC17" s="5"/>
      <c r="WUD17" s="3"/>
      <c r="WUE17" s="5"/>
      <c r="WUF17" s="3"/>
      <c r="WUG17" s="5"/>
      <c r="WUH17" s="3"/>
      <c r="WUI17" s="5"/>
      <c r="WUJ17" s="3"/>
      <c r="WUK17" s="5"/>
      <c r="WUL17" s="3"/>
      <c r="WUM17" s="5"/>
      <c r="WUN17" s="3"/>
      <c r="WUO17" s="5"/>
      <c r="WUP17" s="3"/>
      <c r="WUQ17" s="5"/>
      <c r="WUR17" s="3"/>
      <c r="WUS17" s="5"/>
      <c r="WUT17" s="3"/>
      <c r="WUU17" s="5"/>
      <c r="WUV17" s="3"/>
      <c r="WUW17" s="5"/>
      <c r="WUX17" s="3"/>
      <c r="WUY17" s="5"/>
      <c r="WUZ17" s="3"/>
      <c r="WVA17" s="5"/>
      <c r="WVB17" s="3"/>
      <c r="WVC17" s="5"/>
      <c r="WVD17" s="3"/>
      <c r="WVE17" s="5"/>
      <c r="WVF17" s="3"/>
      <c r="WVG17" s="5"/>
      <c r="WVH17" s="3"/>
      <c r="WVI17" s="5"/>
      <c r="WVJ17" s="3"/>
      <c r="WVK17" s="5"/>
      <c r="WVL17" s="3"/>
      <c r="WVM17" s="5"/>
      <c r="WVN17" s="3"/>
      <c r="WVO17" s="5"/>
      <c r="WVP17" s="3"/>
      <c r="WVQ17" s="5"/>
      <c r="WVR17" s="3"/>
      <c r="WVS17" s="5"/>
      <c r="WVT17" s="3"/>
      <c r="WVU17" s="5"/>
      <c r="WVV17" s="3"/>
      <c r="WVW17" s="5"/>
      <c r="WVX17" s="3"/>
      <c r="WVY17" s="5"/>
      <c r="WVZ17" s="3"/>
      <c r="WWA17" s="5"/>
      <c r="WWB17" s="3"/>
      <c r="WWC17" s="5"/>
      <c r="WWD17" s="3"/>
      <c r="WWE17" s="5"/>
      <c r="WWF17" s="3"/>
      <c r="WWG17" s="5"/>
      <c r="WWH17" s="3"/>
      <c r="WWI17" s="5"/>
      <c r="WWJ17" s="3"/>
      <c r="WWK17" s="5"/>
      <c r="WWL17" s="3"/>
      <c r="WWM17" s="5"/>
      <c r="WWN17" s="3"/>
      <c r="WWO17" s="5"/>
      <c r="WWP17" s="3"/>
      <c r="WWQ17" s="5"/>
      <c r="WWR17" s="3"/>
      <c r="WWS17" s="5"/>
      <c r="WWT17" s="3"/>
      <c r="WWU17" s="5"/>
      <c r="WWV17" s="3"/>
      <c r="WWW17" s="5"/>
      <c r="WWX17" s="3"/>
      <c r="WWY17" s="5"/>
      <c r="WWZ17" s="3"/>
      <c r="WXA17" s="5"/>
      <c r="WXB17" s="3"/>
      <c r="WXC17" s="5"/>
      <c r="WXD17" s="3"/>
      <c r="WXE17" s="5"/>
      <c r="WXF17" s="3"/>
      <c r="WXG17" s="5"/>
      <c r="WXH17" s="3"/>
      <c r="WXI17" s="5"/>
      <c r="WXJ17" s="3"/>
      <c r="WXK17" s="5"/>
      <c r="WXL17" s="3"/>
      <c r="WXM17" s="5"/>
      <c r="WXN17" s="3"/>
      <c r="WXO17" s="5"/>
      <c r="WXP17" s="3"/>
      <c r="WXQ17" s="5"/>
      <c r="WXR17" s="3"/>
      <c r="WXS17" s="5"/>
      <c r="WXT17" s="3"/>
      <c r="WXU17" s="5"/>
      <c r="WXV17" s="3"/>
      <c r="WXW17" s="5"/>
      <c r="WXX17" s="3"/>
      <c r="WXY17" s="5"/>
      <c r="WXZ17" s="3"/>
      <c r="WYA17" s="5"/>
      <c r="WYB17" s="3"/>
      <c r="WYC17" s="5"/>
      <c r="WYD17" s="3"/>
      <c r="WYE17" s="5"/>
      <c r="WYF17" s="3"/>
      <c r="WYG17" s="5"/>
      <c r="WYH17" s="3"/>
      <c r="WYI17" s="5"/>
      <c r="WYJ17" s="3"/>
      <c r="WYK17" s="5"/>
      <c r="WYL17" s="3"/>
      <c r="WYM17" s="5"/>
      <c r="WYN17" s="3"/>
      <c r="WYO17" s="5"/>
      <c r="WYP17" s="3"/>
      <c r="WYQ17" s="5"/>
      <c r="WYR17" s="3"/>
      <c r="WYS17" s="5"/>
      <c r="WYT17" s="3"/>
      <c r="WYU17" s="5"/>
      <c r="WYV17" s="3"/>
      <c r="WYW17" s="5"/>
      <c r="WYX17" s="3"/>
      <c r="WYY17" s="5"/>
      <c r="WYZ17" s="3"/>
      <c r="WZA17" s="5"/>
      <c r="WZB17" s="3"/>
      <c r="WZC17" s="5"/>
      <c r="WZD17" s="3"/>
      <c r="WZE17" s="5"/>
      <c r="WZF17" s="3"/>
      <c r="WZG17" s="5"/>
      <c r="WZH17" s="3"/>
      <c r="WZI17" s="5"/>
      <c r="WZJ17" s="3"/>
      <c r="WZK17" s="5"/>
      <c r="WZL17" s="3"/>
      <c r="WZM17" s="5"/>
      <c r="WZN17" s="3"/>
      <c r="WZO17" s="5"/>
      <c r="WZP17" s="3"/>
      <c r="WZQ17" s="5"/>
      <c r="WZR17" s="3"/>
      <c r="WZS17" s="5"/>
      <c r="WZT17" s="3"/>
      <c r="WZU17" s="5"/>
      <c r="WZV17" s="3"/>
      <c r="WZW17" s="5"/>
      <c r="WZX17" s="3"/>
      <c r="WZY17" s="5"/>
      <c r="WZZ17" s="3"/>
      <c r="XAA17" s="5"/>
      <c r="XAB17" s="3"/>
      <c r="XAC17" s="5"/>
      <c r="XAD17" s="3"/>
      <c r="XAE17" s="5"/>
      <c r="XAF17" s="3"/>
      <c r="XAG17" s="5"/>
      <c r="XAH17" s="3"/>
      <c r="XAI17" s="5"/>
      <c r="XAJ17" s="3"/>
      <c r="XAK17" s="5"/>
      <c r="XAL17" s="3"/>
      <c r="XAM17" s="5"/>
      <c r="XAN17" s="3"/>
      <c r="XAO17" s="5"/>
      <c r="XAP17" s="3"/>
      <c r="XAQ17" s="5"/>
      <c r="XAR17" s="3"/>
      <c r="XAS17" s="5"/>
      <c r="XAT17" s="3"/>
      <c r="XAU17" s="5"/>
      <c r="XAV17" s="3"/>
      <c r="XAW17" s="5"/>
      <c r="XAX17" s="3"/>
      <c r="XAY17" s="5"/>
      <c r="XAZ17" s="3"/>
      <c r="XBA17" s="5"/>
      <c r="XBB17" s="3"/>
      <c r="XBC17" s="5"/>
      <c r="XBD17" s="3"/>
      <c r="XBE17" s="5"/>
      <c r="XBF17" s="3"/>
      <c r="XBG17" s="5"/>
      <c r="XBH17" s="3"/>
      <c r="XBI17" s="5"/>
      <c r="XBJ17" s="3"/>
      <c r="XBK17" s="5"/>
      <c r="XBL17" s="3"/>
      <c r="XBM17" s="5"/>
      <c r="XBN17" s="3"/>
      <c r="XBO17" s="5"/>
      <c r="XBP17" s="3"/>
      <c r="XBQ17" s="5"/>
      <c r="XBR17" s="3"/>
      <c r="XBS17" s="5"/>
      <c r="XBT17" s="3"/>
      <c r="XBU17" s="5"/>
      <c r="XBV17" s="3"/>
      <c r="XBW17" s="5"/>
      <c r="XBX17" s="3"/>
      <c r="XBY17" s="5"/>
      <c r="XBZ17" s="3"/>
      <c r="XCA17" s="5"/>
      <c r="XCB17" s="3"/>
      <c r="XCC17" s="5"/>
      <c r="XCD17" s="3"/>
      <c r="XCE17" s="5"/>
      <c r="XCF17" s="3"/>
      <c r="XCG17" s="5"/>
      <c r="XCH17" s="3"/>
      <c r="XCI17" s="5"/>
      <c r="XCJ17" s="3"/>
      <c r="XCK17" s="5"/>
      <c r="XCL17" s="3"/>
      <c r="XCM17" s="5"/>
      <c r="XCN17" s="3"/>
      <c r="XCO17" s="5"/>
      <c r="XCP17" s="3"/>
      <c r="XCQ17" s="5"/>
      <c r="XCR17" s="3"/>
      <c r="XCS17" s="5"/>
      <c r="XCT17" s="3"/>
      <c r="XCU17" s="5"/>
      <c r="XCV17" s="3"/>
      <c r="XCW17" s="5"/>
      <c r="XCX17" s="3"/>
      <c r="XCY17" s="5"/>
      <c r="XCZ17" s="3"/>
      <c r="XDA17" s="5"/>
      <c r="XDB17" s="3"/>
      <c r="XDC17" s="5"/>
      <c r="XDD17" s="3"/>
      <c r="XDE17" s="5"/>
      <c r="XDF17" s="3"/>
      <c r="XDG17" s="5"/>
      <c r="XDH17" s="3"/>
      <c r="XDI17" s="5"/>
      <c r="XDJ17" s="3"/>
      <c r="XDK17" s="5"/>
      <c r="XDL17" s="3"/>
      <c r="XDM17" s="5"/>
      <c r="XDN17" s="3"/>
      <c r="XDO17" s="5"/>
      <c r="XDP17" s="3"/>
      <c r="XDQ17" s="5"/>
      <c r="XDR17" s="3"/>
      <c r="XDS17" s="5"/>
      <c r="XDT17" s="3"/>
      <c r="XDU17" s="5"/>
      <c r="XDV17" s="3"/>
      <c r="XDW17" s="5"/>
      <c r="XDX17" s="3"/>
      <c r="XDY17" s="5"/>
      <c r="XDZ17" s="3"/>
      <c r="XEA17" s="5"/>
      <c r="XEB17" s="3"/>
      <c r="XEC17" s="5"/>
      <c r="XED17" s="3"/>
      <c r="XEE17" s="5"/>
      <c r="XEF17" s="3"/>
      <c r="XEG17" s="5"/>
      <c r="XEH17" s="3"/>
      <c r="XEI17" s="5"/>
      <c r="XEJ17" s="3"/>
      <c r="XEK17" s="5"/>
      <c r="XEL17" s="3"/>
      <c r="XEM17" s="5"/>
      <c r="XEN17" s="3"/>
      <c r="XEO17" s="5"/>
      <c r="XEP17" s="3"/>
      <c r="XEQ17" s="5"/>
      <c r="XER17" s="3"/>
      <c r="XES17" s="5"/>
      <c r="XET17" s="3"/>
      <c r="XEU17" s="5"/>
      <c r="XEV17" s="3"/>
      <c r="XEW17" s="5"/>
      <c r="XEX17" s="3"/>
      <c r="XEY17" s="5"/>
      <c r="XEZ17" s="3"/>
      <c r="XFA17" s="5"/>
    </row>
    <row r="18" spans="1:16381" ht="16.5">
      <c r="A18" t="s">
        <v>2132</v>
      </c>
      <c r="B18" t="s">
        <v>4</v>
      </c>
      <c r="C18" s="16" t="s">
        <v>1039</v>
      </c>
      <c r="D18" t="s">
        <v>1040</v>
      </c>
      <c r="E18" s="127" t="s">
        <v>1057</v>
      </c>
      <c r="F18" s="200" t="s">
        <v>1834</v>
      </c>
      <c r="G18" s="9"/>
      <c r="H18" s="2"/>
      <c r="I18" s="3">
        <v>4</v>
      </c>
      <c r="J18" s="4">
        <v>0</v>
      </c>
      <c r="K18" s="30">
        <v>0</v>
      </c>
      <c r="L18" s="30">
        <v>0</v>
      </c>
      <c r="M18" s="3">
        <v>0</v>
      </c>
      <c r="N18" s="4">
        <v>0</v>
      </c>
      <c r="O18" s="166">
        <f t="shared" si="39"/>
        <v>0</v>
      </c>
      <c r="P18" s="168" t="s">
        <v>1823</v>
      </c>
      <c r="Q18" s="3">
        <v>0</v>
      </c>
      <c r="R18" s="4">
        <v>0</v>
      </c>
      <c r="S18" s="3">
        <v>2</v>
      </c>
      <c r="T18" s="4">
        <v>0</v>
      </c>
      <c r="U18" s="166">
        <f t="shared" si="24"/>
        <v>2</v>
      </c>
      <c r="V18" s="168" t="s">
        <v>1823</v>
      </c>
      <c r="W18" s="3">
        <v>2</v>
      </c>
      <c r="X18" s="4">
        <v>0</v>
      </c>
      <c r="Y18" s="3">
        <v>2</v>
      </c>
      <c r="Z18" s="4">
        <v>0</v>
      </c>
      <c r="AA18" s="166">
        <f t="shared" si="41"/>
        <v>2</v>
      </c>
      <c r="AB18" s="168" t="s">
        <v>1823</v>
      </c>
      <c r="AC18" s="3">
        <v>1</v>
      </c>
      <c r="AD18" s="5">
        <v>0</v>
      </c>
      <c r="AE18" s="3">
        <v>1</v>
      </c>
      <c r="AF18" s="5">
        <v>0</v>
      </c>
      <c r="AG18" s="166">
        <f t="shared" si="50"/>
        <v>1</v>
      </c>
      <c r="AH18" s="168" t="s">
        <v>1823</v>
      </c>
      <c r="AI18" s="166">
        <f t="shared" si="47"/>
        <v>1</v>
      </c>
      <c r="AJ18" s="168" t="s">
        <v>1823</v>
      </c>
      <c r="AK18" s="166">
        <v>0</v>
      </c>
      <c r="AL18" s="168" t="s">
        <v>1823</v>
      </c>
      <c r="AM18" s="24">
        <v>0</v>
      </c>
      <c r="AN18" s="5">
        <v>0</v>
      </c>
      <c r="AO18" s="133"/>
      <c r="AP18" s="166">
        <f t="shared" si="35"/>
        <v>1</v>
      </c>
      <c r="AQ18" s="168" t="s">
        <v>1823</v>
      </c>
      <c r="AR18" s="166">
        <f t="shared" si="36"/>
        <v>1</v>
      </c>
      <c r="AS18" s="168" t="s">
        <v>1823</v>
      </c>
      <c r="AT18" s="39">
        <v>1</v>
      </c>
      <c r="AU18" s="40">
        <v>0</v>
      </c>
      <c r="AV18" s="166">
        <f t="shared" ref="AV18:AV22" si="54">+AT18</f>
        <v>1</v>
      </c>
      <c r="AW18" s="168" t="s">
        <v>1823</v>
      </c>
      <c r="AX18" s="166">
        <f t="shared" ref="AX18:AX22" si="55">+AV18</f>
        <v>1</v>
      </c>
      <c r="AY18" s="168" t="s">
        <v>1823</v>
      </c>
      <c r="AZ18" s="166">
        <f t="shared" ref="AZ18:AZ22" si="56">+AX18</f>
        <v>1</v>
      </c>
      <c r="BA18" s="168" t="s">
        <v>1823</v>
      </c>
      <c r="BB18" s="39">
        <v>1</v>
      </c>
      <c r="BC18" s="40">
        <v>0</v>
      </c>
      <c r="BD18" s="98">
        <v>0</v>
      </c>
      <c r="BE18" s="98">
        <v>0</v>
      </c>
      <c r="BF18" s="39">
        <v>1</v>
      </c>
      <c r="BG18" s="40">
        <v>0</v>
      </c>
      <c r="BH18" s="166">
        <f t="shared" si="15"/>
        <v>1</v>
      </c>
      <c r="BI18" s="168" t="s">
        <v>1823</v>
      </c>
      <c r="BJ18" s="166">
        <f t="shared" si="16"/>
        <v>1</v>
      </c>
      <c r="BK18" s="168" t="s">
        <v>1823</v>
      </c>
      <c r="BL18" s="166">
        <f t="shared" si="17"/>
        <v>1</v>
      </c>
      <c r="BM18" s="168" t="s">
        <v>1823</v>
      </c>
      <c r="BN18" s="166">
        <f t="shared" si="18"/>
        <v>1</v>
      </c>
      <c r="BO18" s="168" t="s">
        <v>1823</v>
      </c>
      <c r="BP18" s="133"/>
      <c r="BQ18" s="147"/>
      <c r="BR18" s="148"/>
      <c r="BS18" s="147"/>
      <c r="BT18" s="148"/>
      <c r="BU18" s="147"/>
      <c r="BV18" s="148"/>
      <c r="BW18" s="147"/>
      <c r="BX18" s="148"/>
      <c r="BY18" s="147"/>
      <c r="BZ18" s="148"/>
      <c r="CA18" s="147"/>
      <c r="CB18" s="147"/>
    </row>
    <row r="19" spans="1:16381" ht="16.5">
      <c r="A19" t="s">
        <v>2132</v>
      </c>
      <c r="B19" t="s">
        <v>4</v>
      </c>
      <c r="C19" s="16" t="s">
        <v>1039</v>
      </c>
      <c r="D19" t="s">
        <v>1040</v>
      </c>
      <c r="E19" s="127" t="s">
        <v>1057</v>
      </c>
      <c r="F19" s="200" t="s">
        <v>1794</v>
      </c>
      <c r="G19" s="9"/>
      <c r="H19" s="2"/>
      <c r="I19" s="3">
        <v>0</v>
      </c>
      <c r="J19" s="4">
        <v>0</v>
      </c>
      <c r="K19" s="30">
        <v>0</v>
      </c>
      <c r="L19" s="30">
        <v>0</v>
      </c>
      <c r="M19" s="3">
        <v>0</v>
      </c>
      <c r="N19" s="4">
        <v>0</v>
      </c>
      <c r="O19" s="166">
        <f t="shared" si="39"/>
        <v>0</v>
      </c>
      <c r="P19" s="168" t="s">
        <v>1823</v>
      </c>
      <c r="Q19" s="3">
        <v>0</v>
      </c>
      <c r="R19" s="4">
        <v>0</v>
      </c>
      <c r="S19" s="3">
        <v>0</v>
      </c>
      <c r="T19" s="4">
        <v>0</v>
      </c>
      <c r="U19" s="166">
        <f t="shared" si="24"/>
        <v>0</v>
      </c>
      <c r="V19" s="168" t="s">
        <v>1823</v>
      </c>
      <c r="W19" s="3">
        <v>0</v>
      </c>
      <c r="X19" s="5">
        <v>0</v>
      </c>
      <c r="Y19" s="3">
        <v>0</v>
      </c>
      <c r="Z19" s="4">
        <v>0</v>
      </c>
      <c r="AA19" s="166">
        <f t="shared" si="41"/>
        <v>0</v>
      </c>
      <c r="AB19" s="168" t="s">
        <v>1823</v>
      </c>
      <c r="AC19" s="3">
        <v>1</v>
      </c>
      <c r="AD19" s="5">
        <v>0</v>
      </c>
      <c r="AE19" s="3">
        <v>0</v>
      </c>
      <c r="AF19" s="5">
        <v>0</v>
      </c>
      <c r="AG19" s="166">
        <f t="shared" si="50"/>
        <v>0</v>
      </c>
      <c r="AH19" s="168" t="s">
        <v>1823</v>
      </c>
      <c r="AI19" s="166">
        <f t="shared" si="47"/>
        <v>0</v>
      </c>
      <c r="AJ19" s="168" t="s">
        <v>1823</v>
      </c>
      <c r="AK19" s="166">
        <v>0</v>
      </c>
      <c r="AL19" s="168" t="s">
        <v>1823</v>
      </c>
      <c r="AM19" s="24">
        <v>0</v>
      </c>
      <c r="AN19" s="5">
        <v>0</v>
      </c>
      <c r="AO19" s="133"/>
      <c r="AP19" s="166">
        <f t="shared" si="35"/>
        <v>0</v>
      </c>
      <c r="AQ19" s="168" t="s">
        <v>1823</v>
      </c>
      <c r="AR19" s="166">
        <f t="shared" si="36"/>
        <v>0</v>
      </c>
      <c r="AS19" s="168" t="s">
        <v>1823</v>
      </c>
      <c r="AT19" s="39">
        <v>0</v>
      </c>
      <c r="AU19" s="40">
        <v>0</v>
      </c>
      <c r="AV19" s="166">
        <f t="shared" si="54"/>
        <v>0</v>
      </c>
      <c r="AW19" s="168" t="s">
        <v>1823</v>
      </c>
      <c r="AX19" s="166">
        <f t="shared" si="55"/>
        <v>0</v>
      </c>
      <c r="AY19" s="168" t="s">
        <v>1823</v>
      </c>
      <c r="AZ19" s="166">
        <f t="shared" si="56"/>
        <v>0</v>
      </c>
      <c r="BA19" s="168" t="s">
        <v>1823</v>
      </c>
      <c r="BB19" s="39">
        <v>0</v>
      </c>
      <c r="BC19" s="40">
        <v>0</v>
      </c>
      <c r="BD19" s="98">
        <v>0</v>
      </c>
      <c r="BE19" s="98">
        <v>0</v>
      </c>
      <c r="BF19" s="39">
        <v>2</v>
      </c>
      <c r="BG19" s="40">
        <v>0</v>
      </c>
      <c r="BH19" s="166">
        <f t="shared" si="15"/>
        <v>2</v>
      </c>
      <c r="BI19" s="168" t="s">
        <v>1823</v>
      </c>
      <c r="BJ19" s="166">
        <f t="shared" si="16"/>
        <v>2</v>
      </c>
      <c r="BK19" s="168" t="s">
        <v>1823</v>
      </c>
      <c r="BL19" s="166">
        <f t="shared" si="17"/>
        <v>2</v>
      </c>
      <c r="BM19" s="168" t="s">
        <v>1823</v>
      </c>
      <c r="BN19" s="166">
        <f t="shared" si="18"/>
        <v>2</v>
      </c>
      <c r="BO19" s="168" t="s">
        <v>1823</v>
      </c>
      <c r="BP19" s="133"/>
      <c r="BQ19" s="147"/>
      <c r="BR19" s="148"/>
      <c r="BS19" s="147"/>
      <c r="BT19" s="148"/>
      <c r="BU19" s="147"/>
      <c r="BV19" s="148"/>
      <c r="BW19" s="147"/>
      <c r="BX19" s="148"/>
      <c r="BY19" s="147"/>
      <c r="BZ19" s="148"/>
      <c r="CA19" s="147"/>
      <c r="CB19" s="147"/>
    </row>
    <row r="20" spans="1:16381" ht="16.5">
      <c r="A20" t="s">
        <v>2132</v>
      </c>
      <c r="B20" t="s">
        <v>4</v>
      </c>
      <c r="C20" s="16" t="s">
        <v>1039</v>
      </c>
      <c r="D20" t="s">
        <v>1040</v>
      </c>
      <c r="E20" s="127" t="s">
        <v>1057</v>
      </c>
      <c r="F20" s="200" t="s">
        <v>1795</v>
      </c>
      <c r="G20" s="9"/>
      <c r="H20" s="2"/>
      <c r="I20" s="3">
        <v>0</v>
      </c>
      <c r="J20" s="4">
        <v>0</v>
      </c>
      <c r="K20" s="30">
        <v>0</v>
      </c>
      <c r="L20" s="30">
        <v>0</v>
      </c>
      <c r="M20" s="3">
        <v>0</v>
      </c>
      <c r="N20" s="4">
        <v>0</v>
      </c>
      <c r="O20" s="166">
        <f t="shared" si="39"/>
        <v>0</v>
      </c>
      <c r="P20" s="168" t="s">
        <v>1823</v>
      </c>
      <c r="Q20" s="3">
        <v>0</v>
      </c>
      <c r="R20" s="4">
        <v>0</v>
      </c>
      <c r="S20" s="3">
        <v>0</v>
      </c>
      <c r="T20" s="4">
        <v>0</v>
      </c>
      <c r="U20" s="166">
        <f t="shared" si="24"/>
        <v>0</v>
      </c>
      <c r="V20" s="168" t="s">
        <v>1823</v>
      </c>
      <c r="W20" s="175">
        <v>3</v>
      </c>
      <c r="X20" s="181">
        <v>4</v>
      </c>
      <c r="Y20" s="3">
        <v>0</v>
      </c>
      <c r="Z20" s="4">
        <v>0</v>
      </c>
      <c r="AA20" s="166">
        <f t="shared" si="41"/>
        <v>0</v>
      </c>
      <c r="AB20" s="168" t="s">
        <v>1823</v>
      </c>
      <c r="AC20" s="3">
        <v>0</v>
      </c>
      <c r="AD20" s="5">
        <v>0</v>
      </c>
      <c r="AE20" s="3">
        <v>0</v>
      </c>
      <c r="AF20" s="5">
        <v>0</v>
      </c>
      <c r="AG20" s="166">
        <f t="shared" si="50"/>
        <v>0</v>
      </c>
      <c r="AH20" s="168" t="s">
        <v>1823</v>
      </c>
      <c r="AI20" s="166">
        <f t="shared" si="47"/>
        <v>0</v>
      </c>
      <c r="AJ20" s="168" t="s">
        <v>1823</v>
      </c>
      <c r="AK20" s="166">
        <v>0</v>
      </c>
      <c r="AL20" s="168" t="s">
        <v>1823</v>
      </c>
      <c r="AM20" s="24">
        <v>0</v>
      </c>
      <c r="AN20" s="5">
        <v>0</v>
      </c>
      <c r="AO20" s="196">
        <v>42217</v>
      </c>
      <c r="AP20" s="166">
        <f t="shared" si="35"/>
        <v>0</v>
      </c>
      <c r="AQ20" s="168" t="s">
        <v>1823</v>
      </c>
      <c r="AR20" s="166">
        <f t="shared" si="36"/>
        <v>0</v>
      </c>
      <c r="AS20" s="168" t="s">
        <v>1823</v>
      </c>
      <c r="AT20" s="39">
        <v>0</v>
      </c>
      <c r="AU20" s="40">
        <v>0</v>
      </c>
      <c r="AV20" s="166">
        <f t="shared" si="54"/>
        <v>0</v>
      </c>
      <c r="AW20" s="168" t="s">
        <v>1823</v>
      </c>
      <c r="AX20" s="166">
        <f t="shared" si="55"/>
        <v>0</v>
      </c>
      <c r="AY20" s="168" t="s">
        <v>1823</v>
      </c>
      <c r="AZ20" s="166">
        <f t="shared" si="56"/>
        <v>0</v>
      </c>
      <c r="BA20" s="168" t="s">
        <v>1823</v>
      </c>
      <c r="BB20" s="39">
        <v>0</v>
      </c>
      <c r="BC20" s="40">
        <v>0</v>
      </c>
      <c r="BD20" s="98">
        <v>0</v>
      </c>
      <c r="BE20" s="98">
        <v>0</v>
      </c>
      <c r="BF20" s="39">
        <v>0</v>
      </c>
      <c r="BG20" s="40">
        <v>0</v>
      </c>
      <c r="BH20" s="166">
        <f t="shared" si="15"/>
        <v>0</v>
      </c>
      <c r="BI20" s="168" t="s">
        <v>1823</v>
      </c>
      <c r="BJ20" s="166">
        <f t="shared" si="16"/>
        <v>0</v>
      </c>
      <c r="BK20" s="168" t="s">
        <v>1823</v>
      </c>
      <c r="BL20" s="166">
        <f t="shared" si="17"/>
        <v>0</v>
      </c>
      <c r="BM20" s="168" t="s">
        <v>1823</v>
      </c>
      <c r="BN20" s="166">
        <f t="shared" si="18"/>
        <v>0</v>
      </c>
      <c r="BO20" s="168" t="s">
        <v>1823</v>
      </c>
      <c r="BP20" s="133"/>
      <c r="BQ20" s="147"/>
      <c r="BR20" s="148"/>
      <c r="BS20" s="147"/>
      <c r="BT20" s="148"/>
      <c r="BU20" s="147"/>
      <c r="BV20" s="148"/>
      <c r="BW20" s="147"/>
      <c r="BX20" s="148"/>
      <c r="BY20" s="147"/>
      <c r="BZ20" s="148"/>
      <c r="CA20" s="147"/>
      <c r="CB20" s="147"/>
    </row>
    <row r="21" spans="1:16381" ht="16.5">
      <c r="A21" t="s">
        <v>2132</v>
      </c>
      <c r="B21" t="s">
        <v>4</v>
      </c>
      <c r="C21" s="16" t="s">
        <v>1039</v>
      </c>
      <c r="D21" t="s">
        <v>1094</v>
      </c>
      <c r="E21" s="127" t="s">
        <v>1057</v>
      </c>
      <c r="F21" s="200" t="s">
        <v>1876</v>
      </c>
      <c r="G21" s="30">
        <v>0</v>
      </c>
      <c r="H21" s="30">
        <v>0</v>
      </c>
      <c r="I21" s="3">
        <v>0</v>
      </c>
      <c r="J21" s="4">
        <v>0</v>
      </c>
      <c r="K21" s="30">
        <v>0</v>
      </c>
      <c r="L21" s="30">
        <v>0</v>
      </c>
      <c r="M21" s="3">
        <v>1</v>
      </c>
      <c r="N21" s="4">
        <v>0</v>
      </c>
      <c r="O21" s="166">
        <f t="shared" si="39"/>
        <v>0</v>
      </c>
      <c r="P21" s="168" t="s">
        <v>1823</v>
      </c>
      <c r="Q21" s="3">
        <v>0</v>
      </c>
      <c r="R21" s="4">
        <v>0</v>
      </c>
      <c r="S21" s="3">
        <v>0</v>
      </c>
      <c r="T21" s="4">
        <v>0</v>
      </c>
      <c r="U21" s="166">
        <f t="shared" ref="U21" si="57">+S21</f>
        <v>0</v>
      </c>
      <c r="V21" s="168" t="s">
        <v>1823</v>
      </c>
      <c r="W21" s="3">
        <v>0</v>
      </c>
      <c r="X21" s="5">
        <v>0</v>
      </c>
      <c r="Y21" s="3">
        <v>0</v>
      </c>
      <c r="Z21" s="4">
        <v>0</v>
      </c>
      <c r="AA21" s="166">
        <f t="shared" ref="AA21" si="58">+Y21</f>
        <v>0</v>
      </c>
      <c r="AB21" s="168" t="s">
        <v>1823</v>
      </c>
      <c r="AC21" s="3">
        <v>0</v>
      </c>
      <c r="AD21" s="5">
        <v>0</v>
      </c>
      <c r="AE21" s="3">
        <v>1</v>
      </c>
      <c r="AF21" s="5">
        <v>0</v>
      </c>
      <c r="AG21" s="166">
        <f t="shared" si="50"/>
        <v>1</v>
      </c>
      <c r="AH21" s="168" t="s">
        <v>1823</v>
      </c>
      <c r="AI21" s="166">
        <f t="shared" si="47"/>
        <v>1</v>
      </c>
      <c r="AJ21" s="168" t="s">
        <v>1823</v>
      </c>
      <c r="AK21" s="166">
        <v>0</v>
      </c>
      <c r="AL21" s="168" t="s">
        <v>1823</v>
      </c>
      <c r="AM21" s="24">
        <v>0</v>
      </c>
      <c r="AN21" s="5">
        <v>0</v>
      </c>
      <c r="AO21" s="196"/>
      <c r="AP21" s="166">
        <f t="shared" ref="AP21" si="59">+AR21</f>
        <v>0</v>
      </c>
      <c r="AQ21" s="168" t="s">
        <v>1823</v>
      </c>
      <c r="AR21" s="166">
        <f t="shared" ref="AR21" si="60">+AT21</f>
        <v>0</v>
      </c>
      <c r="AS21" s="168" t="s">
        <v>1823</v>
      </c>
      <c r="AT21" s="39">
        <v>0</v>
      </c>
      <c r="AU21" s="40">
        <v>0</v>
      </c>
      <c r="AV21" s="166">
        <f t="shared" ref="AV21" si="61">+AT21</f>
        <v>0</v>
      </c>
      <c r="AW21" s="168" t="s">
        <v>1823</v>
      </c>
      <c r="AX21" s="166">
        <f t="shared" ref="AX21" si="62">+AV21</f>
        <v>0</v>
      </c>
      <c r="AY21" s="168" t="s">
        <v>1823</v>
      </c>
      <c r="AZ21" s="166">
        <f t="shared" ref="AZ21" si="63">+AX21</f>
        <v>0</v>
      </c>
      <c r="BA21" s="168" t="s">
        <v>1823</v>
      </c>
      <c r="BB21" s="39">
        <v>0</v>
      </c>
      <c r="BC21" s="40">
        <v>0</v>
      </c>
      <c r="BD21" s="98">
        <v>0</v>
      </c>
      <c r="BE21" s="98">
        <v>0</v>
      </c>
      <c r="BF21" s="39">
        <v>0</v>
      </c>
      <c r="BG21" s="40">
        <v>0</v>
      </c>
      <c r="BH21" s="166">
        <f t="shared" ref="BH21" si="64">+BF21</f>
        <v>0</v>
      </c>
      <c r="BI21" s="168" t="s">
        <v>1823</v>
      </c>
      <c r="BJ21" s="166">
        <f t="shared" ref="BJ21" si="65">+BH21</f>
        <v>0</v>
      </c>
      <c r="BK21" s="168" t="s">
        <v>1823</v>
      </c>
      <c r="BL21" s="166">
        <f t="shared" ref="BL21" si="66">+BJ21</f>
        <v>0</v>
      </c>
      <c r="BM21" s="168" t="s">
        <v>1823</v>
      </c>
      <c r="BN21" s="166">
        <f t="shared" ref="BN21" si="67">+BL21</f>
        <v>0</v>
      </c>
      <c r="BO21" s="168" t="s">
        <v>1823</v>
      </c>
      <c r="BP21" s="133"/>
      <c r="BQ21" s="147"/>
      <c r="BR21" s="148"/>
      <c r="BS21" s="147"/>
      <c r="BT21" s="148"/>
      <c r="BU21" s="147"/>
      <c r="BV21" s="148"/>
      <c r="BW21" s="147"/>
      <c r="BX21" s="148"/>
      <c r="BY21" s="147"/>
      <c r="BZ21" s="148"/>
      <c r="CA21" s="147"/>
      <c r="CB21" s="147"/>
    </row>
    <row r="22" spans="1:16381" ht="16.5">
      <c r="A22" t="s">
        <v>2132</v>
      </c>
      <c r="B22" t="s">
        <v>4</v>
      </c>
      <c r="C22" s="16" t="s">
        <v>1039</v>
      </c>
      <c r="D22" t="s">
        <v>1040</v>
      </c>
      <c r="E22" s="16" t="s">
        <v>346</v>
      </c>
      <c r="F22" s="200" t="s">
        <v>1872</v>
      </c>
      <c r="G22" s="9"/>
      <c r="H22" s="2"/>
      <c r="I22" s="3">
        <v>150</v>
      </c>
      <c r="J22" s="4">
        <v>33</v>
      </c>
      <c r="K22" s="30">
        <v>160</v>
      </c>
      <c r="L22" s="30">
        <v>24</v>
      </c>
      <c r="M22" s="3">
        <v>161</v>
      </c>
      <c r="N22" s="4">
        <v>32</v>
      </c>
      <c r="O22" s="166">
        <f t="shared" si="39"/>
        <v>140</v>
      </c>
      <c r="P22" s="168">
        <f>+R22</f>
        <v>29</v>
      </c>
      <c r="Q22" s="165">
        <v>140</v>
      </c>
      <c r="R22" s="425">
        <v>29</v>
      </c>
      <c r="S22" s="166">
        <f>+Q22</f>
        <v>140</v>
      </c>
      <c r="T22" s="168">
        <f t="shared" ref="T22" si="68">+R22</f>
        <v>29</v>
      </c>
      <c r="U22" s="166">
        <f>+W22</f>
        <v>84</v>
      </c>
      <c r="V22" s="168">
        <f>+X22</f>
        <v>15</v>
      </c>
      <c r="W22" s="3">
        <f>18+4+5+11+10+27+9</f>
        <v>84</v>
      </c>
      <c r="X22" s="4">
        <v>15</v>
      </c>
      <c r="Y22" s="3">
        <v>68</v>
      </c>
      <c r="Z22" s="4">
        <v>10</v>
      </c>
      <c r="AA22" s="166">
        <f>++Y22</f>
        <v>68</v>
      </c>
      <c r="AB22" s="168">
        <f>+Z22</f>
        <v>10</v>
      </c>
      <c r="AC22" s="3">
        <f>18+8+33+3+9</f>
        <v>71</v>
      </c>
      <c r="AD22" s="1091">
        <v>0</v>
      </c>
      <c r="AE22" s="3">
        <v>77</v>
      </c>
      <c r="AF22" s="5">
        <v>0</v>
      </c>
      <c r="AG22" s="166">
        <f t="shared" si="50"/>
        <v>77</v>
      </c>
      <c r="AH22" s="168" t="s">
        <v>1823</v>
      </c>
      <c r="AI22" s="166">
        <f t="shared" si="47"/>
        <v>77</v>
      </c>
      <c r="AJ22" s="168" t="s">
        <v>1823</v>
      </c>
      <c r="AK22" s="166">
        <f t="shared" ref="AK22" si="69">+AM22</f>
        <v>15</v>
      </c>
      <c r="AL22" s="168" t="s">
        <v>1823</v>
      </c>
      <c r="AM22" s="24">
        <v>15</v>
      </c>
      <c r="AN22" s="5">
        <v>0</v>
      </c>
      <c r="AO22" s="134"/>
      <c r="AP22" s="166">
        <f t="shared" si="35"/>
        <v>25</v>
      </c>
      <c r="AQ22" s="168" t="s">
        <v>1823</v>
      </c>
      <c r="AR22" s="166">
        <f t="shared" si="36"/>
        <v>25</v>
      </c>
      <c r="AS22" s="168" t="s">
        <v>1823</v>
      </c>
      <c r="AT22" s="39">
        <v>25</v>
      </c>
      <c r="AU22" s="5">
        <v>0</v>
      </c>
      <c r="AV22" s="166">
        <f t="shared" si="54"/>
        <v>25</v>
      </c>
      <c r="AW22" s="168" t="s">
        <v>1823</v>
      </c>
      <c r="AX22" s="166">
        <f t="shared" si="55"/>
        <v>25</v>
      </c>
      <c r="AY22" s="168" t="s">
        <v>1823</v>
      </c>
      <c r="AZ22" s="166">
        <f t="shared" si="56"/>
        <v>25</v>
      </c>
      <c r="BA22" s="168" t="s">
        <v>1823</v>
      </c>
      <c r="BB22" s="39">
        <v>17</v>
      </c>
      <c r="BC22" s="40">
        <v>0</v>
      </c>
      <c r="BD22" s="39">
        <v>12</v>
      </c>
      <c r="BE22" s="98">
        <v>0</v>
      </c>
      <c r="BF22" s="39">
        <v>20</v>
      </c>
      <c r="BG22" s="40">
        <v>0</v>
      </c>
      <c r="BH22" s="166">
        <f t="shared" si="15"/>
        <v>20</v>
      </c>
      <c r="BI22" s="168" t="s">
        <v>1823</v>
      </c>
      <c r="BJ22" s="166">
        <f t="shared" si="16"/>
        <v>20</v>
      </c>
      <c r="BK22" s="168" t="s">
        <v>1823</v>
      </c>
      <c r="BL22" s="166">
        <f t="shared" si="17"/>
        <v>20</v>
      </c>
      <c r="BM22" s="168" t="s">
        <v>1823</v>
      </c>
      <c r="BN22" s="166">
        <f t="shared" si="18"/>
        <v>20</v>
      </c>
      <c r="BO22" s="168" t="s">
        <v>1823</v>
      </c>
      <c r="BP22" s="134"/>
      <c r="BQ22" s="96"/>
      <c r="BR22" s="55"/>
      <c r="BS22" s="96"/>
      <c r="BT22" s="55"/>
      <c r="BU22" s="96"/>
      <c r="BV22" s="55"/>
      <c r="BW22" s="96"/>
      <c r="BX22" s="55"/>
      <c r="BY22" s="96"/>
      <c r="BZ22" s="55"/>
      <c r="CA22" s="96"/>
      <c r="CB22" s="96"/>
      <c r="CC22" t="s">
        <v>346</v>
      </c>
    </row>
    <row r="23" spans="1:16381" ht="16.5">
      <c r="A23" t="s">
        <v>2132</v>
      </c>
      <c r="B23" t="s">
        <v>4</v>
      </c>
      <c r="C23" s="16" t="s">
        <v>1039</v>
      </c>
      <c r="D23" t="s">
        <v>1040</v>
      </c>
      <c r="E23" s="16" t="s">
        <v>1059</v>
      </c>
      <c r="F23" s="200" t="s">
        <v>1841</v>
      </c>
      <c r="G23" s="9"/>
      <c r="H23" s="2"/>
      <c r="I23" s="3">
        <v>13</v>
      </c>
      <c r="J23" s="4">
        <v>2</v>
      </c>
      <c r="K23" s="10">
        <v>10</v>
      </c>
      <c r="L23" s="10">
        <v>2</v>
      </c>
      <c r="M23" s="3">
        <v>15</v>
      </c>
      <c r="N23" s="4">
        <v>2</v>
      </c>
      <c r="O23" s="166">
        <f t="shared" si="39"/>
        <v>12</v>
      </c>
      <c r="P23" s="168">
        <f>+R23</f>
        <v>3</v>
      </c>
      <c r="Q23" s="3">
        <v>12</v>
      </c>
      <c r="R23" s="4">
        <v>3</v>
      </c>
      <c r="S23" s="166">
        <f>+Q23</f>
        <v>12</v>
      </c>
      <c r="T23" s="168">
        <f t="shared" ref="T23" si="70">+R23</f>
        <v>3</v>
      </c>
      <c r="U23" s="166">
        <f>+S23</f>
        <v>12</v>
      </c>
      <c r="V23" s="168">
        <f t="shared" ref="V23" si="71">+T23</f>
        <v>3</v>
      </c>
      <c r="W23" s="3">
        <v>6</v>
      </c>
      <c r="X23" s="4">
        <v>3</v>
      </c>
      <c r="Y23" s="3">
        <v>7</v>
      </c>
      <c r="Z23" s="4">
        <v>2</v>
      </c>
      <c r="AA23" s="166">
        <f>++Y23</f>
        <v>7</v>
      </c>
      <c r="AB23" s="168">
        <f>+Z23</f>
        <v>2</v>
      </c>
      <c r="AC23" s="3">
        <v>3</v>
      </c>
      <c r="AD23" s="5">
        <v>2</v>
      </c>
      <c r="AE23" s="3">
        <v>6</v>
      </c>
      <c r="AF23" s="5">
        <v>2</v>
      </c>
      <c r="AG23" s="166">
        <f t="shared" ref="AG23:AJ24" si="72">+AE23</f>
        <v>6</v>
      </c>
      <c r="AH23" s="168">
        <f t="shared" si="72"/>
        <v>2</v>
      </c>
      <c r="AI23" s="166">
        <f t="shared" si="72"/>
        <v>6</v>
      </c>
      <c r="AJ23" s="168">
        <f t="shared" si="72"/>
        <v>2</v>
      </c>
      <c r="AK23" s="166">
        <f>+AM23</f>
        <v>2</v>
      </c>
      <c r="AL23" s="168">
        <f>+AN23</f>
        <v>0</v>
      </c>
      <c r="AM23" s="24">
        <v>2</v>
      </c>
      <c r="AN23" s="5">
        <v>0</v>
      </c>
      <c r="AO23" s="134"/>
      <c r="AP23" s="166">
        <f t="shared" si="35"/>
        <v>4</v>
      </c>
      <c r="AQ23" s="168" t="s">
        <v>1823</v>
      </c>
      <c r="AR23" s="166">
        <f t="shared" si="36"/>
        <v>4</v>
      </c>
      <c r="AS23" s="168" t="s">
        <v>1823</v>
      </c>
      <c r="AT23" s="39">
        <v>4</v>
      </c>
      <c r="AU23" s="5">
        <v>0</v>
      </c>
      <c r="AV23" s="166">
        <f t="shared" ref="AV23" si="73">+AT23</f>
        <v>4</v>
      </c>
      <c r="AW23" s="168" t="s">
        <v>1823</v>
      </c>
      <c r="AX23" s="166">
        <f t="shared" ref="AX23" si="74">+AV23</f>
        <v>4</v>
      </c>
      <c r="AY23" s="168" t="s">
        <v>1823</v>
      </c>
      <c r="AZ23" s="39">
        <v>4</v>
      </c>
      <c r="BA23" s="40">
        <v>0</v>
      </c>
      <c r="BB23" s="39">
        <v>2</v>
      </c>
      <c r="BC23" s="40">
        <v>0</v>
      </c>
      <c r="BD23" s="39">
        <v>1</v>
      </c>
      <c r="BE23" s="98">
        <v>0</v>
      </c>
      <c r="BF23" s="39">
        <v>2</v>
      </c>
      <c r="BG23" s="40">
        <v>0</v>
      </c>
      <c r="BH23" s="166">
        <f t="shared" si="15"/>
        <v>2</v>
      </c>
      <c r="BI23" s="168" t="s">
        <v>1823</v>
      </c>
      <c r="BJ23" s="166">
        <f t="shared" si="16"/>
        <v>2</v>
      </c>
      <c r="BK23" s="168" t="s">
        <v>1823</v>
      </c>
      <c r="BL23" s="166">
        <f t="shared" si="17"/>
        <v>2</v>
      </c>
      <c r="BM23" s="168" t="s">
        <v>1823</v>
      </c>
      <c r="BN23" s="166">
        <f t="shared" si="18"/>
        <v>2</v>
      </c>
      <c r="BO23" s="168" t="s">
        <v>1823</v>
      </c>
      <c r="BP23" s="134"/>
      <c r="BQ23" s="96"/>
      <c r="BR23" s="55"/>
      <c r="BS23" s="96"/>
      <c r="BT23" s="55"/>
      <c r="BU23" s="96"/>
      <c r="BV23" s="55"/>
      <c r="BW23" s="96"/>
      <c r="BX23" s="55"/>
      <c r="BY23" s="96"/>
      <c r="BZ23" s="55"/>
      <c r="CA23" s="96"/>
      <c r="CB23" s="96"/>
      <c r="CC23" s="38" t="s">
        <v>260</v>
      </c>
    </row>
    <row r="24" spans="1:16381" ht="16.5">
      <c r="A24" t="s">
        <v>2132</v>
      </c>
      <c r="B24" t="s">
        <v>4</v>
      </c>
      <c r="C24" s="16" t="s">
        <v>1039</v>
      </c>
      <c r="D24" t="s">
        <v>1040</v>
      </c>
      <c r="E24" s="16" t="s">
        <v>1059</v>
      </c>
      <c r="F24" s="200" t="s">
        <v>1842</v>
      </c>
      <c r="G24" s="9"/>
      <c r="H24" s="2"/>
      <c r="I24" s="3"/>
      <c r="J24" s="4">
        <v>0</v>
      </c>
      <c r="K24" s="30">
        <v>0</v>
      </c>
      <c r="L24" s="30">
        <v>0</v>
      </c>
      <c r="M24" s="3">
        <v>0</v>
      </c>
      <c r="N24" s="4">
        <v>0</v>
      </c>
      <c r="O24" s="166">
        <f t="shared" si="39"/>
        <v>0</v>
      </c>
      <c r="P24" s="168" t="s">
        <v>1823</v>
      </c>
      <c r="Q24" s="3">
        <v>0</v>
      </c>
      <c r="R24" s="4">
        <v>0</v>
      </c>
      <c r="S24" s="166">
        <v>0</v>
      </c>
      <c r="T24" s="168" t="s">
        <v>1823</v>
      </c>
      <c r="U24" s="166">
        <v>0</v>
      </c>
      <c r="V24" s="168" t="s">
        <v>1823</v>
      </c>
      <c r="W24" s="3">
        <v>1</v>
      </c>
      <c r="X24" s="4">
        <v>1</v>
      </c>
      <c r="Y24" s="3">
        <v>1</v>
      </c>
      <c r="Z24" s="4">
        <v>0</v>
      </c>
      <c r="AA24" s="166">
        <f t="shared" ref="AA24" si="75">+Y24</f>
        <v>1</v>
      </c>
      <c r="AB24" s="168" t="s">
        <v>1823</v>
      </c>
      <c r="AC24" s="3">
        <v>1</v>
      </c>
      <c r="AD24" s="5">
        <v>1</v>
      </c>
      <c r="AE24" s="3">
        <v>1</v>
      </c>
      <c r="AF24" s="5">
        <v>1</v>
      </c>
      <c r="AG24" s="166">
        <f t="shared" si="72"/>
        <v>1</v>
      </c>
      <c r="AH24" s="168">
        <f t="shared" si="72"/>
        <v>1</v>
      </c>
      <c r="AI24" s="166">
        <f t="shared" si="72"/>
        <v>1</v>
      </c>
      <c r="AJ24" s="168">
        <f t="shared" si="72"/>
        <v>1</v>
      </c>
      <c r="AK24" s="58">
        <f>+AM24</f>
        <v>0</v>
      </c>
      <c r="AL24" s="168" t="s">
        <v>1823</v>
      </c>
      <c r="AM24" s="24">
        <v>0</v>
      </c>
      <c r="AN24" s="5">
        <v>0</v>
      </c>
      <c r="AO24" s="134"/>
      <c r="AP24" s="166">
        <f t="shared" si="35"/>
        <v>0</v>
      </c>
      <c r="AQ24" s="168" t="s">
        <v>1823</v>
      </c>
      <c r="AR24" s="166">
        <f t="shared" si="36"/>
        <v>0</v>
      </c>
      <c r="AS24" s="168" t="s">
        <v>1823</v>
      </c>
      <c r="AT24" s="39"/>
      <c r="AU24" s="5"/>
      <c r="AV24" s="101"/>
      <c r="AW24" s="170"/>
      <c r="AX24" s="101"/>
      <c r="AY24" s="170"/>
      <c r="AZ24" s="39"/>
      <c r="BA24" s="40"/>
      <c r="BB24" s="165" t="s">
        <v>85</v>
      </c>
      <c r="BC24" s="40"/>
      <c r="BD24" s="39">
        <v>1</v>
      </c>
      <c r="BE24" s="98">
        <v>0</v>
      </c>
      <c r="BF24" s="39">
        <v>0</v>
      </c>
      <c r="BG24" s="40">
        <v>0</v>
      </c>
      <c r="BH24" s="166">
        <f t="shared" si="15"/>
        <v>0</v>
      </c>
      <c r="BI24" s="168" t="s">
        <v>1823</v>
      </c>
      <c r="BJ24" s="166">
        <f t="shared" si="16"/>
        <v>0</v>
      </c>
      <c r="BK24" s="168" t="s">
        <v>1823</v>
      </c>
      <c r="BL24" s="166">
        <f t="shared" si="17"/>
        <v>0</v>
      </c>
      <c r="BM24" s="168" t="s">
        <v>1823</v>
      </c>
      <c r="BN24" s="166">
        <f t="shared" si="18"/>
        <v>0</v>
      </c>
      <c r="BO24" s="168" t="s">
        <v>1823</v>
      </c>
      <c r="BP24" s="134"/>
      <c r="BQ24" s="96"/>
      <c r="BR24" s="55"/>
      <c r="BS24" s="96"/>
      <c r="BT24" s="55"/>
      <c r="BU24" s="96"/>
      <c r="BV24" s="55"/>
      <c r="BW24" s="96"/>
      <c r="BX24" s="55"/>
      <c r="BY24" s="96"/>
      <c r="BZ24" s="55"/>
      <c r="CA24" s="96"/>
      <c r="CB24" s="96"/>
      <c r="CC24" t="s">
        <v>1187</v>
      </c>
    </row>
    <row r="25" spans="1:16381" ht="16.5">
      <c r="A25" t="s">
        <v>2132</v>
      </c>
      <c r="B25" t="s">
        <v>4</v>
      </c>
      <c r="C25" s="16" t="s">
        <v>1039</v>
      </c>
      <c r="D25" t="s">
        <v>1040</v>
      </c>
      <c r="E25" s="16" t="s">
        <v>1059</v>
      </c>
      <c r="F25" s="200" t="s">
        <v>1840</v>
      </c>
      <c r="G25" s="9"/>
      <c r="H25" s="2"/>
      <c r="I25" s="3">
        <v>13</v>
      </c>
      <c r="J25" s="4">
        <v>0</v>
      </c>
      <c r="K25" s="206">
        <v>10</v>
      </c>
      <c r="L25" s="416" t="s">
        <v>1839</v>
      </c>
      <c r="M25" s="3">
        <v>11</v>
      </c>
      <c r="N25" s="4">
        <v>0</v>
      </c>
      <c r="O25" s="166">
        <f>+Q25</f>
        <v>1</v>
      </c>
      <c r="P25" s="168" t="s">
        <v>1823</v>
      </c>
      <c r="Q25" s="175">
        <v>1</v>
      </c>
      <c r="R25" s="416" t="s">
        <v>1266</v>
      </c>
      <c r="S25" s="166">
        <v>0</v>
      </c>
      <c r="T25" s="168" t="s">
        <v>1823</v>
      </c>
      <c r="U25" s="166">
        <v>0</v>
      </c>
      <c r="V25" s="168" t="s">
        <v>1823</v>
      </c>
      <c r="W25" s="3">
        <v>4</v>
      </c>
      <c r="X25" s="4">
        <v>0</v>
      </c>
      <c r="Y25" s="3">
        <v>6</v>
      </c>
      <c r="Z25" s="4">
        <v>0</v>
      </c>
      <c r="AA25" s="166">
        <f t="shared" ref="AA25:AA30" si="76">+Y25</f>
        <v>6</v>
      </c>
      <c r="AB25" s="168" t="s">
        <v>1823</v>
      </c>
      <c r="AC25" s="3">
        <v>5</v>
      </c>
      <c r="AD25" s="5">
        <v>0</v>
      </c>
      <c r="AE25" s="3">
        <v>6</v>
      </c>
      <c r="AF25" s="5">
        <v>0</v>
      </c>
      <c r="AG25" s="166">
        <f t="shared" ref="AG25:AG27" si="77">+AE25</f>
        <v>6</v>
      </c>
      <c r="AH25" s="168" t="s">
        <v>1823</v>
      </c>
      <c r="AI25" s="166">
        <f t="shared" ref="AI25:AI27" si="78">+AG25</f>
        <v>6</v>
      </c>
      <c r="AJ25" s="168" t="s">
        <v>1823</v>
      </c>
      <c r="AK25" s="166">
        <f t="shared" ref="AK25:AK29" si="79">+AI25</f>
        <v>6</v>
      </c>
      <c r="AL25" s="168" t="s">
        <v>1823</v>
      </c>
      <c r="AM25" s="24">
        <v>6</v>
      </c>
      <c r="AN25" s="5">
        <v>0</v>
      </c>
      <c r="AO25" s="134"/>
      <c r="AP25" s="166">
        <f t="shared" si="35"/>
        <v>2</v>
      </c>
      <c r="AQ25" s="168" t="s">
        <v>1823</v>
      </c>
      <c r="AR25" s="166">
        <f t="shared" si="36"/>
        <v>2</v>
      </c>
      <c r="AS25" s="168" t="s">
        <v>1823</v>
      </c>
      <c r="AT25" s="39">
        <v>2</v>
      </c>
      <c r="AU25" s="5">
        <v>0</v>
      </c>
      <c r="AV25" s="166">
        <f t="shared" ref="AV25" si="80">+AT25</f>
        <v>2</v>
      </c>
      <c r="AW25" s="168" t="s">
        <v>1823</v>
      </c>
      <c r="AX25" s="166">
        <f t="shared" ref="AX25" si="81">+AV25</f>
        <v>2</v>
      </c>
      <c r="AY25" s="168" t="s">
        <v>1823</v>
      </c>
      <c r="AZ25" s="39">
        <v>0</v>
      </c>
      <c r="BA25" s="40">
        <v>0</v>
      </c>
      <c r="BB25" s="39">
        <v>0</v>
      </c>
      <c r="BC25" s="40">
        <v>0</v>
      </c>
      <c r="BD25" s="39">
        <v>0</v>
      </c>
      <c r="BE25" s="40">
        <v>0</v>
      </c>
      <c r="BF25" s="39">
        <v>0</v>
      </c>
      <c r="BG25" s="40">
        <v>0</v>
      </c>
      <c r="BH25" s="166">
        <f t="shared" si="15"/>
        <v>0</v>
      </c>
      <c r="BI25" s="168" t="s">
        <v>1823</v>
      </c>
      <c r="BJ25" s="166">
        <f t="shared" si="16"/>
        <v>0</v>
      </c>
      <c r="BK25" s="168" t="s">
        <v>1823</v>
      </c>
      <c r="BL25" s="166">
        <f t="shared" si="17"/>
        <v>0</v>
      </c>
      <c r="BM25" s="168" t="s">
        <v>1823</v>
      </c>
      <c r="BN25" s="166">
        <f t="shared" si="18"/>
        <v>0</v>
      </c>
      <c r="BO25" s="168" t="s">
        <v>1823</v>
      </c>
      <c r="BP25" s="134"/>
      <c r="BQ25" s="96"/>
      <c r="BR25" s="55"/>
      <c r="BS25" s="96"/>
      <c r="BT25" s="55"/>
      <c r="BU25" s="96"/>
      <c r="BV25" s="55"/>
      <c r="BW25" s="96"/>
      <c r="BX25" s="55"/>
      <c r="BY25" s="96"/>
      <c r="BZ25" s="55"/>
      <c r="CA25" s="96"/>
      <c r="CB25" s="96"/>
      <c r="CC25" s="38" t="s">
        <v>271</v>
      </c>
      <c r="CK25" s="8"/>
    </row>
    <row r="26" spans="1:16381" ht="16.5">
      <c r="A26" t="s">
        <v>2132</v>
      </c>
      <c r="B26" t="s">
        <v>4</v>
      </c>
      <c r="C26" s="16" t="s">
        <v>1039</v>
      </c>
      <c r="D26" t="s">
        <v>1040</v>
      </c>
      <c r="E26" s="16" t="s">
        <v>1059</v>
      </c>
      <c r="F26" s="200" t="s">
        <v>1838</v>
      </c>
      <c r="G26" s="9">
        <v>10</v>
      </c>
      <c r="H26" s="2"/>
      <c r="I26" s="3">
        <v>9</v>
      </c>
      <c r="J26" s="4">
        <v>0</v>
      </c>
      <c r="K26" s="10">
        <v>9</v>
      </c>
      <c r="L26" s="10">
        <v>0</v>
      </c>
      <c r="M26" s="175">
        <v>10</v>
      </c>
      <c r="N26" s="416">
        <v>3</v>
      </c>
      <c r="O26" s="166">
        <f>+Q26</f>
        <v>11</v>
      </c>
      <c r="P26" s="168" t="s">
        <v>1823</v>
      </c>
      <c r="Q26" s="3">
        <v>11</v>
      </c>
      <c r="R26" s="4">
        <v>0</v>
      </c>
      <c r="S26" s="166">
        <f t="shared" ref="S26" si="82">+Q26</f>
        <v>11</v>
      </c>
      <c r="T26" s="168" t="s">
        <v>1823</v>
      </c>
      <c r="U26" s="3">
        <v>7</v>
      </c>
      <c r="V26" s="4">
        <v>0</v>
      </c>
      <c r="W26" s="3">
        <v>8</v>
      </c>
      <c r="X26" s="4">
        <v>0</v>
      </c>
      <c r="Y26" s="3">
        <v>8</v>
      </c>
      <c r="Z26" s="4">
        <v>0</v>
      </c>
      <c r="AA26" s="166">
        <f t="shared" si="76"/>
        <v>8</v>
      </c>
      <c r="AB26" s="168" t="s">
        <v>1823</v>
      </c>
      <c r="AC26" s="3">
        <v>4</v>
      </c>
      <c r="AD26" s="5">
        <v>0</v>
      </c>
      <c r="AE26" s="3">
        <v>3</v>
      </c>
      <c r="AF26" s="5">
        <v>0</v>
      </c>
      <c r="AG26" s="166">
        <f t="shared" si="77"/>
        <v>3</v>
      </c>
      <c r="AH26" s="168" t="s">
        <v>1823</v>
      </c>
      <c r="AI26" s="166">
        <f t="shared" si="78"/>
        <v>3</v>
      </c>
      <c r="AJ26" s="168" t="s">
        <v>1823</v>
      </c>
      <c r="AK26" s="166">
        <f t="shared" si="79"/>
        <v>3</v>
      </c>
      <c r="AL26" s="168" t="s">
        <v>1823</v>
      </c>
      <c r="AM26" s="166">
        <f t="shared" ref="AM26" si="83">+AK26</f>
        <v>3</v>
      </c>
      <c r="AN26" s="168" t="s">
        <v>1823</v>
      </c>
      <c r="AO26" s="134"/>
      <c r="AP26" s="166">
        <f t="shared" si="35"/>
        <v>1</v>
      </c>
      <c r="AQ26" s="168" t="s">
        <v>1823</v>
      </c>
      <c r="AR26" s="166">
        <f t="shared" si="36"/>
        <v>1</v>
      </c>
      <c r="AS26" s="168" t="s">
        <v>1823</v>
      </c>
      <c r="AT26" s="39">
        <v>1</v>
      </c>
      <c r="AU26" s="5">
        <v>0</v>
      </c>
      <c r="AV26" s="166">
        <f t="shared" ref="AV26" si="84">+AT26</f>
        <v>1</v>
      </c>
      <c r="AW26" s="168" t="s">
        <v>1823</v>
      </c>
      <c r="AX26" s="166">
        <f t="shared" ref="AX26:AX29" si="85">+AV26</f>
        <v>1</v>
      </c>
      <c r="AY26" s="168" t="s">
        <v>1823</v>
      </c>
      <c r="AZ26" s="39">
        <v>0</v>
      </c>
      <c r="BA26" s="40">
        <v>0</v>
      </c>
      <c r="BB26" s="39">
        <v>0</v>
      </c>
      <c r="BC26" s="40">
        <v>0</v>
      </c>
      <c r="BD26" s="98">
        <v>0</v>
      </c>
      <c r="BE26" s="98">
        <v>0</v>
      </c>
      <c r="BF26" s="39">
        <v>0</v>
      </c>
      <c r="BG26" s="40">
        <v>0</v>
      </c>
      <c r="BH26" s="166">
        <f t="shared" si="15"/>
        <v>0</v>
      </c>
      <c r="BI26" s="168" t="s">
        <v>1823</v>
      </c>
      <c r="BJ26" s="166">
        <f t="shared" si="16"/>
        <v>0</v>
      </c>
      <c r="BK26" s="168" t="s">
        <v>1823</v>
      </c>
      <c r="BL26" s="166">
        <f t="shared" si="17"/>
        <v>0</v>
      </c>
      <c r="BM26" s="168" t="s">
        <v>1823</v>
      </c>
      <c r="BN26" s="166">
        <f t="shared" si="18"/>
        <v>0</v>
      </c>
      <c r="BO26" s="168" t="s">
        <v>1823</v>
      </c>
      <c r="BP26" s="134"/>
      <c r="BQ26" s="96"/>
      <c r="BR26" s="55"/>
      <c r="BS26" s="96"/>
      <c r="BT26" s="55"/>
      <c r="BU26" s="96"/>
      <c r="BV26" s="55"/>
      <c r="BW26" s="96"/>
      <c r="BX26" s="55"/>
      <c r="BY26" s="96"/>
      <c r="BZ26" s="55"/>
      <c r="CA26" s="96"/>
      <c r="CB26" s="96"/>
    </row>
    <row r="27" spans="1:16381" ht="16.5">
      <c r="A27" t="s">
        <v>2132</v>
      </c>
      <c r="B27" t="s">
        <v>4</v>
      </c>
      <c r="C27" s="16" t="s">
        <v>1039</v>
      </c>
      <c r="D27" t="s">
        <v>1040</v>
      </c>
      <c r="E27" s="16" t="s">
        <v>1059</v>
      </c>
      <c r="F27" s="200" t="s">
        <v>1837</v>
      </c>
      <c r="G27" s="9"/>
      <c r="H27" s="2"/>
      <c r="I27" s="3">
        <v>23</v>
      </c>
      <c r="J27" s="4">
        <v>0</v>
      </c>
      <c r="K27" s="30">
        <v>12</v>
      </c>
      <c r="L27" s="30">
        <v>0</v>
      </c>
      <c r="M27" s="3">
        <v>32</v>
      </c>
      <c r="N27" s="4">
        <v>0</v>
      </c>
      <c r="O27" s="166">
        <f>+Q27</f>
        <v>85</v>
      </c>
      <c r="P27" s="168" t="s">
        <v>1823</v>
      </c>
      <c r="Q27" s="3">
        <v>85</v>
      </c>
      <c r="R27" s="4">
        <v>0</v>
      </c>
      <c r="S27" s="166">
        <f t="shared" ref="S27" si="86">+Q27</f>
        <v>85</v>
      </c>
      <c r="T27" s="168" t="s">
        <v>1823</v>
      </c>
      <c r="U27" s="166">
        <f t="shared" ref="U27" si="87">+S27</f>
        <v>85</v>
      </c>
      <c r="V27" s="168" t="s">
        <v>1823</v>
      </c>
      <c r="W27" s="175">
        <f>24+46</f>
        <v>70</v>
      </c>
      <c r="X27" s="1043" t="s">
        <v>1273</v>
      </c>
      <c r="Y27" s="3">
        <v>56</v>
      </c>
      <c r="Z27" s="4" t="s">
        <v>1273</v>
      </c>
      <c r="AA27" s="166">
        <f t="shared" si="76"/>
        <v>56</v>
      </c>
      <c r="AB27" s="168" t="s">
        <v>1823</v>
      </c>
      <c r="AC27" s="1051">
        <v>26</v>
      </c>
      <c r="AD27" s="1091">
        <v>0</v>
      </c>
      <c r="AE27" s="3">
        <v>50</v>
      </c>
      <c r="AF27" s="5">
        <v>0</v>
      </c>
      <c r="AG27" s="166">
        <f t="shared" si="77"/>
        <v>50</v>
      </c>
      <c r="AH27" s="168" t="s">
        <v>1823</v>
      </c>
      <c r="AI27" s="166">
        <f t="shared" si="78"/>
        <v>50</v>
      </c>
      <c r="AJ27" s="168" t="s">
        <v>1823</v>
      </c>
      <c r="AK27" s="166">
        <f t="shared" si="79"/>
        <v>50</v>
      </c>
      <c r="AL27" s="168" t="s">
        <v>1823</v>
      </c>
      <c r="AM27" s="24">
        <v>30</v>
      </c>
      <c r="AN27" s="5">
        <v>0</v>
      </c>
      <c r="AO27" s="134"/>
      <c r="AP27" s="166">
        <f t="shared" si="35"/>
        <v>25</v>
      </c>
      <c r="AQ27" s="168" t="s">
        <v>1823</v>
      </c>
      <c r="AR27" s="166">
        <f t="shared" si="36"/>
        <v>25</v>
      </c>
      <c r="AS27" s="168" t="s">
        <v>1823</v>
      </c>
      <c r="AT27" s="39">
        <v>25</v>
      </c>
      <c r="AU27" s="5">
        <v>0</v>
      </c>
      <c r="AV27" s="166">
        <f t="shared" ref="AV27:AV29" si="88">+AT27</f>
        <v>25</v>
      </c>
      <c r="AW27" s="168" t="s">
        <v>1823</v>
      </c>
      <c r="AX27" s="166">
        <f t="shared" si="85"/>
        <v>25</v>
      </c>
      <c r="AY27" s="168" t="s">
        <v>1823</v>
      </c>
      <c r="AZ27" s="172">
        <v>37</v>
      </c>
      <c r="BA27" s="40">
        <v>0</v>
      </c>
      <c r="BB27" s="39">
        <v>24</v>
      </c>
      <c r="BC27" s="40">
        <v>0</v>
      </c>
      <c r="BD27" s="39">
        <v>31</v>
      </c>
      <c r="BE27" s="98">
        <v>0</v>
      </c>
      <c r="BF27" s="39">
        <v>24</v>
      </c>
      <c r="BG27" s="40">
        <v>0</v>
      </c>
      <c r="BH27" s="166">
        <f t="shared" si="15"/>
        <v>24</v>
      </c>
      <c r="BI27" s="168" t="s">
        <v>1823</v>
      </c>
      <c r="BJ27" s="166">
        <f t="shared" si="16"/>
        <v>24</v>
      </c>
      <c r="BK27" s="168" t="s">
        <v>1823</v>
      </c>
      <c r="BL27" s="166">
        <f t="shared" si="17"/>
        <v>24</v>
      </c>
      <c r="BM27" s="168" t="s">
        <v>1823</v>
      </c>
      <c r="BN27" s="166">
        <f t="shared" si="18"/>
        <v>24</v>
      </c>
      <c r="BO27" s="168" t="s">
        <v>1823</v>
      </c>
      <c r="BP27" s="134"/>
      <c r="BQ27" s="96"/>
      <c r="BR27" s="55"/>
      <c r="BS27" s="96"/>
      <c r="BT27" s="55"/>
      <c r="BU27" s="96"/>
      <c r="BV27" s="55"/>
      <c r="BW27" s="96"/>
      <c r="BX27" s="55"/>
      <c r="BY27" s="96"/>
      <c r="BZ27" s="55"/>
      <c r="CA27" s="96"/>
      <c r="CB27" s="96"/>
      <c r="CC27" s="38" t="s">
        <v>456</v>
      </c>
      <c r="CJ27" s="57" t="s">
        <v>455</v>
      </c>
    </row>
    <row r="28" spans="1:16381" ht="16.5">
      <c r="A28" t="s">
        <v>2132</v>
      </c>
      <c r="B28" t="s">
        <v>4</v>
      </c>
      <c r="C28" s="16" t="s">
        <v>1039</v>
      </c>
      <c r="D28" t="s">
        <v>1094</v>
      </c>
      <c r="E28" s="16" t="s">
        <v>346</v>
      </c>
      <c r="F28" s="200" t="s">
        <v>1836</v>
      </c>
      <c r="G28" s="9"/>
      <c r="H28" s="2"/>
      <c r="I28" s="3">
        <v>11</v>
      </c>
      <c r="J28" s="4">
        <v>0</v>
      </c>
      <c r="K28" s="30">
        <v>0</v>
      </c>
      <c r="L28" s="30">
        <v>0</v>
      </c>
      <c r="M28" s="3">
        <v>0</v>
      </c>
      <c r="N28" s="4">
        <v>0</v>
      </c>
      <c r="O28" s="166">
        <f>+Q28</f>
        <v>0</v>
      </c>
      <c r="P28" s="168" t="s">
        <v>1823</v>
      </c>
      <c r="Q28" s="3">
        <v>0</v>
      </c>
      <c r="R28" s="4">
        <v>0</v>
      </c>
      <c r="S28" s="3">
        <v>0</v>
      </c>
      <c r="T28" s="4">
        <v>0</v>
      </c>
      <c r="U28" s="166">
        <f t="shared" ref="U28" si="89">+S28</f>
        <v>0</v>
      </c>
      <c r="V28" s="168" t="s">
        <v>1823</v>
      </c>
      <c r="W28" s="3">
        <v>0</v>
      </c>
      <c r="X28" s="4">
        <v>0</v>
      </c>
      <c r="Y28" s="3">
        <v>0</v>
      </c>
      <c r="Z28" s="4">
        <v>0</v>
      </c>
      <c r="AA28" s="166">
        <f t="shared" si="76"/>
        <v>0</v>
      </c>
      <c r="AB28" s="168" t="s">
        <v>1823</v>
      </c>
      <c r="AC28" s="3">
        <v>0</v>
      </c>
      <c r="AD28" s="5">
        <v>0</v>
      </c>
      <c r="AE28" s="3">
        <v>10</v>
      </c>
      <c r="AF28" s="5">
        <v>1</v>
      </c>
      <c r="AG28" s="166">
        <f>+AE28</f>
        <v>10</v>
      </c>
      <c r="AH28" s="168">
        <f>+AF28</f>
        <v>1</v>
      </c>
      <c r="AI28" s="166">
        <f>+AG28</f>
        <v>10</v>
      </c>
      <c r="AJ28" s="168">
        <f>+AH28</f>
        <v>1</v>
      </c>
      <c r="AK28" s="3"/>
      <c r="AL28" s="168" t="s">
        <v>1823</v>
      </c>
      <c r="AM28" s="24">
        <v>0</v>
      </c>
      <c r="AN28" s="5">
        <v>0</v>
      </c>
      <c r="AO28" s="134"/>
      <c r="AP28" s="166">
        <f t="shared" si="35"/>
        <v>0</v>
      </c>
      <c r="AQ28" s="168" t="s">
        <v>1823</v>
      </c>
      <c r="AR28" s="166">
        <f t="shared" si="36"/>
        <v>0</v>
      </c>
      <c r="AS28" s="168" t="s">
        <v>1823</v>
      </c>
      <c r="AT28" s="39">
        <v>0</v>
      </c>
      <c r="AU28" s="5">
        <v>0</v>
      </c>
      <c r="AV28" s="166">
        <f t="shared" si="88"/>
        <v>0</v>
      </c>
      <c r="AW28" s="168" t="s">
        <v>1823</v>
      </c>
      <c r="AX28" s="166">
        <f t="shared" si="85"/>
        <v>0</v>
      </c>
      <c r="AY28" s="168" t="s">
        <v>1823</v>
      </c>
      <c r="AZ28" s="166">
        <f t="shared" ref="AZ28" si="90">+AX28</f>
        <v>0</v>
      </c>
      <c r="BA28" s="168" t="s">
        <v>1823</v>
      </c>
      <c r="BB28" s="39">
        <v>0</v>
      </c>
      <c r="BC28" s="40">
        <v>0</v>
      </c>
      <c r="BD28" s="98">
        <v>0</v>
      </c>
      <c r="BE28" s="98">
        <v>0</v>
      </c>
      <c r="BF28" s="39">
        <v>0</v>
      </c>
      <c r="BG28" s="40">
        <v>0</v>
      </c>
      <c r="BH28" s="166">
        <f t="shared" si="15"/>
        <v>0</v>
      </c>
      <c r="BI28" s="168" t="s">
        <v>1823</v>
      </c>
      <c r="BJ28" s="166">
        <f t="shared" si="16"/>
        <v>0</v>
      </c>
      <c r="BK28" s="168" t="s">
        <v>1823</v>
      </c>
      <c r="BL28" s="166">
        <f t="shared" si="17"/>
        <v>0</v>
      </c>
      <c r="BM28" s="168" t="s">
        <v>1823</v>
      </c>
      <c r="BN28" s="166">
        <f t="shared" si="18"/>
        <v>0</v>
      </c>
      <c r="BO28" s="168" t="s">
        <v>1823</v>
      </c>
      <c r="BP28" s="134"/>
      <c r="BQ28" s="96"/>
      <c r="BR28" s="55"/>
      <c r="BS28" s="96"/>
      <c r="BT28" s="55"/>
      <c r="BU28" s="96"/>
      <c r="BV28" s="55"/>
      <c r="BW28" s="96"/>
      <c r="BX28" s="55"/>
      <c r="BY28" s="96"/>
      <c r="BZ28" s="55"/>
      <c r="CA28" s="96"/>
      <c r="CB28" s="96"/>
    </row>
    <row r="29" spans="1:16381" ht="16.5">
      <c r="A29" t="s">
        <v>2132</v>
      </c>
      <c r="B29" t="s">
        <v>4</v>
      </c>
      <c r="C29" s="16" t="s">
        <v>1039</v>
      </c>
      <c r="D29" t="s">
        <v>1040</v>
      </c>
      <c r="E29" s="16" t="s">
        <v>1058</v>
      </c>
      <c r="F29" s="200" t="s">
        <v>1835</v>
      </c>
      <c r="G29" s="9"/>
      <c r="H29" s="2"/>
      <c r="I29" s="3">
        <v>16</v>
      </c>
      <c r="J29" s="4">
        <v>0</v>
      </c>
      <c r="K29" s="10">
        <v>25</v>
      </c>
      <c r="L29" s="10">
        <v>5</v>
      </c>
      <c r="M29" s="3">
        <v>11</v>
      </c>
      <c r="N29" s="4">
        <v>1</v>
      </c>
      <c r="O29" s="166">
        <f t="shared" ref="O29:O44" si="91">+Q29</f>
        <v>19</v>
      </c>
      <c r="P29" s="168">
        <f t="shared" ref="P29:P30" si="92">+R29</f>
        <v>10</v>
      </c>
      <c r="Q29" s="3">
        <v>19</v>
      </c>
      <c r="R29" s="4">
        <v>10</v>
      </c>
      <c r="S29" s="166">
        <f t="shared" ref="S29:S30" si="93">+Q29</f>
        <v>19</v>
      </c>
      <c r="T29" s="168">
        <f>+R29</f>
        <v>10</v>
      </c>
      <c r="U29" s="166">
        <f t="shared" ref="U29:U30" si="94">+S29</f>
        <v>19</v>
      </c>
      <c r="V29" s="168">
        <f>+T29</f>
        <v>10</v>
      </c>
      <c r="W29" s="3">
        <v>21</v>
      </c>
      <c r="X29" s="4">
        <v>0</v>
      </c>
      <c r="Y29" s="3">
        <v>14</v>
      </c>
      <c r="Z29" s="4">
        <v>0</v>
      </c>
      <c r="AA29" s="166">
        <f t="shared" si="76"/>
        <v>14</v>
      </c>
      <c r="AB29" s="168" t="s">
        <v>1823</v>
      </c>
      <c r="AC29" s="3">
        <v>12</v>
      </c>
      <c r="AD29" s="5">
        <v>0</v>
      </c>
      <c r="AE29" s="3">
        <v>7</v>
      </c>
      <c r="AF29" s="5">
        <v>0</v>
      </c>
      <c r="AG29" s="166">
        <f>+AC29</f>
        <v>12</v>
      </c>
      <c r="AH29" s="168" t="s">
        <v>1823</v>
      </c>
      <c r="AI29" s="166">
        <f>+AE29</f>
        <v>7</v>
      </c>
      <c r="AJ29" s="168" t="s">
        <v>1823</v>
      </c>
      <c r="AK29" s="166">
        <f t="shared" si="79"/>
        <v>7</v>
      </c>
      <c r="AL29" s="168" t="s">
        <v>1823</v>
      </c>
      <c r="AM29" s="24">
        <v>3</v>
      </c>
      <c r="AN29" s="5">
        <v>0</v>
      </c>
      <c r="AO29" s="134"/>
      <c r="AP29" s="166">
        <f t="shared" si="35"/>
        <v>6</v>
      </c>
      <c r="AQ29" s="168" t="s">
        <v>1823</v>
      </c>
      <c r="AR29" s="166">
        <f t="shared" si="36"/>
        <v>6</v>
      </c>
      <c r="AS29" s="168" t="s">
        <v>1823</v>
      </c>
      <c r="AT29" s="39">
        <v>6</v>
      </c>
      <c r="AU29" s="5">
        <v>0</v>
      </c>
      <c r="AV29" s="166">
        <f t="shared" si="88"/>
        <v>6</v>
      </c>
      <c r="AW29" s="168" t="s">
        <v>1823</v>
      </c>
      <c r="AX29" s="166">
        <f t="shared" si="85"/>
        <v>6</v>
      </c>
      <c r="AY29" s="168" t="s">
        <v>1823</v>
      </c>
      <c r="AZ29" s="39">
        <v>2</v>
      </c>
      <c r="BA29" s="40">
        <v>0</v>
      </c>
      <c r="BB29" s="39">
        <v>2</v>
      </c>
      <c r="BC29" s="40">
        <v>0</v>
      </c>
      <c r="BD29" s="39">
        <v>1</v>
      </c>
      <c r="BE29" s="98">
        <v>0</v>
      </c>
      <c r="BF29" s="39">
        <v>2</v>
      </c>
      <c r="BG29" s="40">
        <v>0</v>
      </c>
      <c r="BH29" s="166">
        <f t="shared" si="15"/>
        <v>2</v>
      </c>
      <c r="BI29" s="168" t="s">
        <v>1823</v>
      </c>
      <c r="BJ29" s="166">
        <f t="shared" si="16"/>
        <v>2</v>
      </c>
      <c r="BK29" s="168" t="s">
        <v>1823</v>
      </c>
      <c r="BL29" s="166">
        <f t="shared" si="17"/>
        <v>2</v>
      </c>
      <c r="BM29" s="168" t="s">
        <v>1823</v>
      </c>
      <c r="BN29" s="166">
        <f t="shared" si="18"/>
        <v>2</v>
      </c>
      <c r="BO29" s="168" t="s">
        <v>1823</v>
      </c>
      <c r="BP29" s="134"/>
      <c r="BQ29" s="96"/>
      <c r="BR29" s="55"/>
      <c r="BS29" s="96"/>
      <c r="BT29" s="55"/>
      <c r="BU29" s="96"/>
      <c r="BV29" s="55"/>
      <c r="BW29" s="96"/>
      <c r="BX29" s="55"/>
      <c r="BY29" s="96"/>
      <c r="BZ29" s="55"/>
      <c r="CA29" s="96"/>
      <c r="CB29" s="96"/>
      <c r="CC29" s="38" t="s">
        <v>271</v>
      </c>
    </row>
    <row r="30" spans="1:16381" ht="16.5">
      <c r="A30" t="s">
        <v>2132</v>
      </c>
      <c r="B30" t="s">
        <v>4</v>
      </c>
      <c r="C30" s="16" t="s">
        <v>1039</v>
      </c>
      <c r="D30" t="s">
        <v>1040</v>
      </c>
      <c r="E30" s="16" t="s">
        <v>1059</v>
      </c>
      <c r="F30" s="200" t="s">
        <v>1871</v>
      </c>
      <c r="G30" s="9"/>
      <c r="H30" s="2"/>
      <c r="I30" s="3">
        <v>80</v>
      </c>
      <c r="J30" s="4">
        <v>24</v>
      </c>
      <c r="K30" s="30">
        <v>85</v>
      </c>
      <c r="L30" s="30">
        <v>20</v>
      </c>
      <c r="M30" s="3">
        <v>65</v>
      </c>
      <c r="N30" s="4">
        <v>34</v>
      </c>
      <c r="O30" s="166">
        <f t="shared" si="91"/>
        <v>67</v>
      </c>
      <c r="P30" s="168">
        <f t="shared" si="92"/>
        <v>22</v>
      </c>
      <c r="Q30" s="3">
        <v>67</v>
      </c>
      <c r="R30" s="4">
        <v>22</v>
      </c>
      <c r="S30" s="166">
        <f t="shared" si="93"/>
        <v>67</v>
      </c>
      <c r="T30" s="168">
        <f t="shared" ref="T30" si="95">+R30</f>
        <v>22</v>
      </c>
      <c r="U30" s="166">
        <f t="shared" si="94"/>
        <v>67</v>
      </c>
      <c r="V30" s="168">
        <f t="shared" ref="V30" si="96">+T30</f>
        <v>22</v>
      </c>
      <c r="W30" s="3">
        <f>25+8+27+21</f>
        <v>81</v>
      </c>
      <c r="X30" s="4">
        <v>29</v>
      </c>
      <c r="Y30" s="31">
        <v>80</v>
      </c>
      <c r="Z30" s="4">
        <v>18</v>
      </c>
      <c r="AA30" s="166">
        <f t="shared" si="76"/>
        <v>80</v>
      </c>
      <c r="AB30" s="168">
        <f>+Z30</f>
        <v>18</v>
      </c>
      <c r="AC30" s="3">
        <v>73</v>
      </c>
      <c r="AD30" s="5">
        <v>23</v>
      </c>
      <c r="AE30" s="3">
        <v>73</v>
      </c>
      <c r="AF30" s="5">
        <v>26</v>
      </c>
      <c r="AG30" s="166">
        <f t="shared" ref="AG30" si="97">+AE30</f>
        <v>73</v>
      </c>
      <c r="AH30" s="168" t="s">
        <v>1823</v>
      </c>
      <c r="AI30" s="166">
        <f t="shared" ref="AI30" si="98">+AG30</f>
        <v>73</v>
      </c>
      <c r="AJ30" s="168" t="s">
        <v>1823</v>
      </c>
      <c r="AK30" s="166">
        <f>+AM30</f>
        <v>93</v>
      </c>
      <c r="AL30" s="168">
        <f>+AN30</f>
        <v>27</v>
      </c>
      <c r="AM30" s="24">
        <v>93</v>
      </c>
      <c r="AN30" s="5">
        <v>27</v>
      </c>
      <c r="AO30" s="134"/>
      <c r="AP30" s="166">
        <f>+AR30</f>
        <v>57</v>
      </c>
      <c r="AQ30" s="168">
        <f>+AS30</f>
        <v>27</v>
      </c>
      <c r="AR30" s="166">
        <f>+AT30</f>
        <v>57</v>
      </c>
      <c r="AS30" s="168">
        <f>+AU30</f>
        <v>27</v>
      </c>
      <c r="AT30" s="39">
        <v>57</v>
      </c>
      <c r="AU30" s="1045">
        <v>27</v>
      </c>
      <c r="AV30" s="166">
        <f t="shared" ref="AV30:BA30" si="99">+AX30</f>
        <v>67</v>
      </c>
      <c r="AW30" s="168">
        <f t="shared" si="99"/>
        <v>38</v>
      </c>
      <c r="AX30" s="166">
        <f t="shared" si="99"/>
        <v>67</v>
      </c>
      <c r="AY30" s="168">
        <f t="shared" si="99"/>
        <v>38</v>
      </c>
      <c r="AZ30" s="166">
        <f t="shared" si="99"/>
        <v>67</v>
      </c>
      <c r="BA30" s="168">
        <f t="shared" si="99"/>
        <v>38</v>
      </c>
      <c r="BB30" s="39">
        <f>22+16+10+19</f>
        <v>67</v>
      </c>
      <c r="BC30" s="5">
        <v>38</v>
      </c>
      <c r="BD30" s="39">
        <v>69</v>
      </c>
      <c r="BE30" s="5">
        <v>37</v>
      </c>
      <c r="BF30" s="39">
        <f>3+17+18+17+8+7+9+2</f>
        <v>81</v>
      </c>
      <c r="BG30" s="5">
        <v>37</v>
      </c>
      <c r="BH30" s="166">
        <f t="shared" ref="BH30" si="100">+BF30</f>
        <v>81</v>
      </c>
      <c r="BI30" s="168">
        <f>+BG30</f>
        <v>37</v>
      </c>
      <c r="BJ30" s="166">
        <f t="shared" si="16"/>
        <v>81</v>
      </c>
      <c r="BK30" s="168">
        <f>+BI30</f>
        <v>37</v>
      </c>
      <c r="BL30" s="166">
        <f t="shared" si="17"/>
        <v>81</v>
      </c>
      <c r="BM30" s="168">
        <f>+BK30</f>
        <v>37</v>
      </c>
      <c r="BN30" s="166">
        <f t="shared" si="18"/>
        <v>81</v>
      </c>
      <c r="BO30" s="168" t="s">
        <v>1823</v>
      </c>
      <c r="BP30" s="134"/>
      <c r="BQ30" s="96"/>
      <c r="BR30" s="55"/>
      <c r="BS30" s="96"/>
      <c r="BT30" s="55"/>
      <c r="BU30" s="96"/>
      <c r="BV30" s="55"/>
      <c r="BW30" s="96"/>
      <c r="BX30" s="55"/>
      <c r="BY30" s="96"/>
      <c r="BZ30" s="55"/>
      <c r="CA30" s="96"/>
      <c r="CB30" s="96"/>
      <c r="CC30" s="38" t="s">
        <v>457</v>
      </c>
      <c r="CD30" t="s">
        <v>1022</v>
      </c>
    </row>
    <row r="31" spans="1:16381" ht="16.5">
      <c r="A31" t="s">
        <v>2132</v>
      </c>
      <c r="B31" t="s">
        <v>4</v>
      </c>
      <c r="C31" s="16" t="s">
        <v>1039</v>
      </c>
      <c r="D31" t="s">
        <v>1040</v>
      </c>
      <c r="E31" s="16" t="s">
        <v>1058</v>
      </c>
      <c r="F31" s="200" t="s">
        <v>1870</v>
      </c>
      <c r="G31" s="9"/>
      <c r="H31" s="2"/>
      <c r="I31" s="3">
        <v>15</v>
      </c>
      <c r="J31" s="4">
        <v>0</v>
      </c>
      <c r="K31" s="10">
        <v>15</v>
      </c>
      <c r="L31" s="30">
        <v>0</v>
      </c>
      <c r="M31" s="3">
        <v>15</v>
      </c>
      <c r="N31" s="4">
        <v>0</v>
      </c>
      <c r="O31" s="166">
        <f t="shared" si="91"/>
        <v>15</v>
      </c>
      <c r="P31" s="168" t="s">
        <v>1823</v>
      </c>
      <c r="Q31" s="3">
        <v>15</v>
      </c>
      <c r="R31" s="4">
        <v>0</v>
      </c>
      <c r="S31" s="166">
        <f t="shared" ref="S31" si="101">+Q31</f>
        <v>15</v>
      </c>
      <c r="T31" s="168" t="s">
        <v>1823</v>
      </c>
      <c r="U31" s="166">
        <f t="shared" ref="U31" si="102">+S31</f>
        <v>15</v>
      </c>
      <c r="V31" s="168" t="s">
        <v>1823</v>
      </c>
      <c r="W31" s="3">
        <v>15</v>
      </c>
      <c r="X31" s="4">
        <v>0</v>
      </c>
      <c r="Y31" s="3">
        <v>15</v>
      </c>
      <c r="Z31" s="4">
        <v>0</v>
      </c>
      <c r="AA31" s="166">
        <f>+Y31</f>
        <v>15</v>
      </c>
      <c r="AB31" s="168" t="s">
        <v>1823</v>
      </c>
      <c r="AC31" s="3">
        <v>15</v>
      </c>
      <c r="AD31" s="5">
        <v>0</v>
      </c>
      <c r="AE31" s="3">
        <v>15</v>
      </c>
      <c r="AF31" s="5">
        <v>0</v>
      </c>
      <c r="AG31" s="166">
        <f t="shared" ref="AG31" si="103">+AC31</f>
        <v>15</v>
      </c>
      <c r="AH31" s="168" t="s">
        <v>1823</v>
      </c>
      <c r="AI31" s="166">
        <f t="shared" ref="AI31" si="104">+AE31</f>
        <v>15</v>
      </c>
      <c r="AJ31" s="168" t="s">
        <v>1823</v>
      </c>
      <c r="AK31" s="166">
        <f t="shared" ref="AK31" si="105">+AI31</f>
        <v>15</v>
      </c>
      <c r="AL31" s="168" t="s">
        <v>1823</v>
      </c>
      <c r="AM31" s="24">
        <v>13</v>
      </c>
      <c r="AN31" s="5">
        <v>0</v>
      </c>
      <c r="AO31" s="134"/>
      <c r="AP31" s="166">
        <f t="shared" ref="AP31" si="106">+AR31</f>
        <v>13</v>
      </c>
      <c r="AQ31" s="168" t="s">
        <v>1823</v>
      </c>
      <c r="AR31" s="166">
        <f t="shared" ref="AR31" si="107">+AT31</f>
        <v>13</v>
      </c>
      <c r="AS31" s="168" t="s">
        <v>1823</v>
      </c>
      <c r="AT31" s="39">
        <v>13</v>
      </c>
      <c r="AU31" s="5">
        <v>0</v>
      </c>
      <c r="AV31" s="166">
        <f t="shared" ref="AV31" si="108">+AT31</f>
        <v>13</v>
      </c>
      <c r="AW31" s="168" t="s">
        <v>1823</v>
      </c>
      <c r="AX31" s="166">
        <f t="shared" ref="AX31" si="109">+AV31</f>
        <v>13</v>
      </c>
      <c r="AY31" s="168" t="s">
        <v>1823</v>
      </c>
      <c r="AZ31" s="166">
        <f t="shared" ref="AZ31" si="110">+AX31</f>
        <v>13</v>
      </c>
      <c r="BA31" s="168" t="s">
        <v>1823</v>
      </c>
      <c r="BB31" s="39">
        <v>13</v>
      </c>
      <c r="BC31" s="40">
        <v>0</v>
      </c>
      <c r="BD31" s="39">
        <v>13</v>
      </c>
      <c r="BE31" s="98">
        <v>0</v>
      </c>
      <c r="BF31" s="39">
        <v>13</v>
      </c>
      <c r="BG31" s="40">
        <v>0</v>
      </c>
      <c r="BH31" s="166">
        <f t="shared" si="15"/>
        <v>13</v>
      </c>
      <c r="BI31" s="168" t="s">
        <v>1823</v>
      </c>
      <c r="BJ31" s="166">
        <f t="shared" si="16"/>
        <v>13</v>
      </c>
      <c r="BK31" s="168" t="s">
        <v>1823</v>
      </c>
      <c r="BL31" s="166">
        <f t="shared" si="17"/>
        <v>13</v>
      </c>
      <c r="BM31" s="168" t="s">
        <v>1823</v>
      </c>
      <c r="BN31" s="166">
        <f t="shared" si="18"/>
        <v>13</v>
      </c>
      <c r="BO31" s="168" t="s">
        <v>1823</v>
      </c>
      <c r="BP31" s="134"/>
      <c r="BQ31" s="96"/>
      <c r="BR31" s="55"/>
      <c r="BS31" s="96"/>
      <c r="BT31" s="55"/>
      <c r="BU31" s="96"/>
      <c r="BV31" s="55"/>
      <c r="BW31" s="96"/>
      <c r="BX31" s="55"/>
      <c r="BY31" s="96"/>
      <c r="BZ31" s="55"/>
      <c r="CA31" s="96"/>
      <c r="CB31" s="96"/>
      <c r="CC31" s="38" t="s">
        <v>271</v>
      </c>
    </row>
    <row r="32" spans="1:16381" ht="17.25">
      <c r="A32" t="s">
        <v>2132</v>
      </c>
      <c r="B32" t="s">
        <v>4</v>
      </c>
      <c r="C32" s="16" t="s">
        <v>1039</v>
      </c>
      <c r="D32" t="s">
        <v>1040</v>
      </c>
      <c r="E32" s="16" t="s">
        <v>1056</v>
      </c>
      <c r="F32" s="200" t="s">
        <v>1865</v>
      </c>
      <c r="G32" s="9"/>
      <c r="H32" s="2"/>
      <c r="I32" s="3">
        <v>0</v>
      </c>
      <c r="J32" s="4">
        <v>0</v>
      </c>
      <c r="K32" s="10">
        <v>0</v>
      </c>
      <c r="L32" s="30">
        <v>0</v>
      </c>
      <c r="M32" s="3">
        <v>0</v>
      </c>
      <c r="N32" s="4">
        <v>0</v>
      </c>
      <c r="O32" s="166">
        <f t="shared" si="91"/>
        <v>0</v>
      </c>
      <c r="P32" s="168" t="s">
        <v>1823</v>
      </c>
      <c r="Q32" s="3">
        <v>0</v>
      </c>
      <c r="R32" s="4">
        <v>0</v>
      </c>
      <c r="S32" s="3">
        <v>1</v>
      </c>
      <c r="T32" s="4">
        <v>0</v>
      </c>
      <c r="U32" s="175">
        <v>6</v>
      </c>
      <c r="V32" s="416">
        <v>2</v>
      </c>
      <c r="W32" s="10">
        <v>3</v>
      </c>
      <c r="X32" s="10">
        <v>2</v>
      </c>
      <c r="Y32" s="3">
        <v>3</v>
      </c>
      <c r="Z32" s="4">
        <v>2</v>
      </c>
      <c r="AA32" s="166">
        <f>+Y32</f>
        <v>3</v>
      </c>
      <c r="AB32" s="168">
        <f>+AF32</f>
        <v>2</v>
      </c>
      <c r="AC32" s="3">
        <v>3</v>
      </c>
      <c r="AD32" s="4">
        <v>2</v>
      </c>
      <c r="AE32" s="3">
        <v>3</v>
      </c>
      <c r="AF32" s="5">
        <v>2</v>
      </c>
      <c r="AG32" s="166">
        <f>+AE32</f>
        <v>3</v>
      </c>
      <c r="AH32" s="168">
        <f>+AF32</f>
        <v>2</v>
      </c>
      <c r="AI32" s="166">
        <f>+AG32</f>
        <v>3</v>
      </c>
      <c r="AJ32" s="168">
        <f>+AH32</f>
        <v>2</v>
      </c>
      <c r="AK32" s="166">
        <f>+AM32</f>
        <v>3</v>
      </c>
      <c r="AL32" s="168">
        <f>+AN32</f>
        <v>2</v>
      </c>
      <c r="AM32" s="24">
        <v>3</v>
      </c>
      <c r="AN32" s="5">
        <v>2</v>
      </c>
      <c r="AO32" s="134"/>
      <c r="AP32" s="166">
        <f>+AR32</f>
        <v>3</v>
      </c>
      <c r="AQ32" s="168">
        <f>+AS32</f>
        <v>2</v>
      </c>
      <c r="AR32" s="166">
        <f>+AT32</f>
        <v>3</v>
      </c>
      <c r="AS32" s="168">
        <f>+AU32</f>
        <v>2</v>
      </c>
      <c r="AT32" s="39">
        <v>3</v>
      </c>
      <c r="AU32" s="5">
        <v>2</v>
      </c>
      <c r="AV32" s="166">
        <f>+AT32</f>
        <v>3</v>
      </c>
      <c r="AW32" s="168">
        <f t="shared" ref="AW32:AY32" si="111">+AY32</f>
        <v>2</v>
      </c>
      <c r="AX32" s="166">
        <f>+AV32</f>
        <v>3</v>
      </c>
      <c r="AY32" s="168">
        <f t="shared" si="111"/>
        <v>2</v>
      </c>
      <c r="AZ32" s="39">
        <v>5</v>
      </c>
      <c r="BA32" s="5">
        <v>2</v>
      </c>
      <c r="BB32" s="39">
        <v>5</v>
      </c>
      <c r="BC32" s="5">
        <v>2</v>
      </c>
      <c r="BD32" s="166">
        <f>+BF32</f>
        <v>5</v>
      </c>
      <c r="BE32" s="168">
        <f>+BG32</f>
        <v>2</v>
      </c>
      <c r="BF32" s="175">
        <v>5</v>
      </c>
      <c r="BG32" s="181">
        <v>2</v>
      </c>
      <c r="BH32" s="166">
        <f t="shared" si="15"/>
        <v>5</v>
      </c>
      <c r="BI32" s="168">
        <f>+BG32</f>
        <v>2</v>
      </c>
      <c r="BJ32" s="166">
        <f t="shared" si="16"/>
        <v>5</v>
      </c>
      <c r="BK32" s="168">
        <f>+BI32</f>
        <v>2</v>
      </c>
      <c r="BL32" s="166">
        <f t="shared" si="17"/>
        <v>5</v>
      </c>
      <c r="BM32" s="168">
        <f>+BK32</f>
        <v>2</v>
      </c>
      <c r="BN32" s="166">
        <f t="shared" si="18"/>
        <v>5</v>
      </c>
      <c r="BO32" s="168" t="s">
        <v>1823</v>
      </c>
      <c r="BP32" s="134"/>
      <c r="BQ32" s="96"/>
      <c r="BR32" s="55"/>
      <c r="BS32" s="96"/>
      <c r="BT32" s="55"/>
      <c r="BU32" s="96"/>
      <c r="BV32" s="55"/>
      <c r="BW32" s="96"/>
      <c r="BX32" s="55"/>
      <c r="BY32" s="96"/>
      <c r="BZ32" s="55"/>
      <c r="CA32" s="96"/>
      <c r="CB32" s="96"/>
      <c r="CC32" s="38" t="s">
        <v>271</v>
      </c>
      <c r="CD32" s="124" t="s">
        <v>941</v>
      </c>
      <c r="CE32" s="1048" t="s">
        <v>1878</v>
      </c>
    </row>
    <row r="33" spans="1:82" ht="16.5">
      <c r="A33" t="s">
        <v>2132</v>
      </c>
      <c r="B33" t="s">
        <v>4</v>
      </c>
      <c r="C33" s="16" t="s">
        <v>1039</v>
      </c>
      <c r="D33" t="s">
        <v>1040</v>
      </c>
      <c r="E33" s="16" t="s">
        <v>1060</v>
      </c>
      <c r="F33" s="200" t="s">
        <v>1869</v>
      </c>
      <c r="G33" s="9"/>
      <c r="H33" s="2"/>
      <c r="I33" s="3">
        <v>4</v>
      </c>
      <c r="J33" s="4">
        <v>2</v>
      </c>
      <c r="K33" s="10">
        <v>8</v>
      </c>
      <c r="L33" s="10">
        <v>6</v>
      </c>
      <c r="M33" s="3">
        <v>8</v>
      </c>
      <c r="N33" s="4">
        <v>6</v>
      </c>
      <c r="O33" s="166">
        <f t="shared" si="91"/>
        <v>15</v>
      </c>
      <c r="P33" s="168">
        <f t="shared" ref="P33" si="112">+R33</f>
        <v>2</v>
      </c>
      <c r="Q33" s="3">
        <v>15</v>
      </c>
      <c r="R33" s="4">
        <v>2</v>
      </c>
      <c r="S33" s="166">
        <f>++Q33</f>
        <v>15</v>
      </c>
      <c r="T33" s="168">
        <f>+R33</f>
        <v>2</v>
      </c>
      <c r="U33" s="3">
        <v>12</v>
      </c>
      <c r="V33" s="4">
        <v>3</v>
      </c>
      <c r="W33" s="3">
        <v>12</v>
      </c>
      <c r="X33" s="4">
        <v>3</v>
      </c>
      <c r="Y33" s="3">
        <v>11</v>
      </c>
      <c r="Z33" s="4">
        <v>3</v>
      </c>
      <c r="AA33" s="166">
        <f t="shared" ref="AA33:AA34" si="113">+Y33</f>
        <v>11</v>
      </c>
      <c r="AB33" s="168" t="s">
        <v>1823</v>
      </c>
      <c r="AC33" s="3">
        <v>10</v>
      </c>
      <c r="AD33" s="5">
        <v>0</v>
      </c>
      <c r="AE33" s="3">
        <v>11</v>
      </c>
      <c r="AF33" s="5">
        <v>0</v>
      </c>
      <c r="AG33" s="166">
        <f t="shared" ref="AG33:AG66" si="114">+AE33</f>
        <v>11</v>
      </c>
      <c r="AH33" s="168" t="s">
        <v>1823</v>
      </c>
      <c r="AI33" s="166">
        <f t="shared" ref="AI33:AI66" si="115">+AG33</f>
        <v>11</v>
      </c>
      <c r="AJ33" s="168" t="s">
        <v>1823</v>
      </c>
      <c r="AK33" s="166">
        <f t="shared" ref="AK33:AK34" si="116">+AI33</f>
        <v>11</v>
      </c>
      <c r="AL33" s="168" t="s">
        <v>1823</v>
      </c>
      <c r="AM33" s="24">
        <v>5</v>
      </c>
      <c r="AN33" s="5">
        <v>5</v>
      </c>
      <c r="AO33" s="134"/>
      <c r="AP33" s="166">
        <f t="shared" ref="AP33:AP79" si="117">+AR33</f>
        <v>1</v>
      </c>
      <c r="AQ33" s="168" t="s">
        <v>1823</v>
      </c>
      <c r="AR33" s="166">
        <f t="shared" ref="AR33:AR79" si="118">+AT33</f>
        <v>1</v>
      </c>
      <c r="AS33" s="168" t="s">
        <v>1823</v>
      </c>
      <c r="AT33" s="39">
        <v>1</v>
      </c>
      <c r="AU33" s="5">
        <v>0</v>
      </c>
      <c r="AV33" s="166">
        <f t="shared" ref="AV33:AV44" si="119">+AX33</f>
        <v>1</v>
      </c>
      <c r="AW33" s="168" t="s">
        <v>1823</v>
      </c>
      <c r="AX33" s="166">
        <f t="shared" ref="AX33:AX44" si="120">+AZ33</f>
        <v>1</v>
      </c>
      <c r="AY33" s="168" t="s">
        <v>1823</v>
      </c>
      <c r="AZ33" s="166">
        <f t="shared" ref="AZ33:AZ34" si="121">+BB33</f>
        <v>1</v>
      </c>
      <c r="BA33" s="168" t="s">
        <v>1823</v>
      </c>
      <c r="BB33" s="39">
        <v>1</v>
      </c>
      <c r="BC33" s="40">
        <v>0</v>
      </c>
      <c r="BD33" s="39">
        <v>1</v>
      </c>
      <c r="BE33" s="40">
        <v>0</v>
      </c>
      <c r="BF33" s="39">
        <v>0</v>
      </c>
      <c r="BG33" s="40">
        <v>0</v>
      </c>
      <c r="BH33" s="166">
        <f t="shared" si="15"/>
        <v>0</v>
      </c>
      <c r="BI33" s="168" t="s">
        <v>1823</v>
      </c>
      <c r="BJ33" s="166">
        <f t="shared" si="16"/>
        <v>0</v>
      </c>
      <c r="BK33" s="168" t="s">
        <v>1823</v>
      </c>
      <c r="BL33" s="166">
        <f t="shared" si="17"/>
        <v>0</v>
      </c>
      <c r="BM33" s="168" t="s">
        <v>1823</v>
      </c>
      <c r="BN33" s="166">
        <f t="shared" si="18"/>
        <v>0</v>
      </c>
      <c r="BO33" s="168" t="s">
        <v>1823</v>
      </c>
      <c r="BP33" s="134"/>
      <c r="BQ33" s="96"/>
      <c r="BR33" s="55"/>
      <c r="BS33" s="96"/>
      <c r="BT33" s="55"/>
      <c r="BU33" s="96"/>
      <c r="BV33" s="55"/>
      <c r="BW33" s="96"/>
      <c r="BX33" s="55"/>
      <c r="BY33" s="96"/>
      <c r="BZ33" s="55"/>
      <c r="CA33" s="96"/>
      <c r="CB33" s="96"/>
      <c r="CC33" s="38"/>
    </row>
    <row r="34" spans="1:82" ht="16.5">
      <c r="A34" t="s">
        <v>2132</v>
      </c>
      <c r="B34" t="s">
        <v>4</v>
      </c>
      <c r="C34" s="16" t="s">
        <v>1039</v>
      </c>
      <c r="D34" t="s">
        <v>1040</v>
      </c>
      <c r="E34" s="16" t="s">
        <v>1060</v>
      </c>
      <c r="F34" s="200" t="s">
        <v>1877</v>
      </c>
      <c r="G34" s="9"/>
      <c r="H34" s="2"/>
      <c r="I34" s="3">
        <v>0</v>
      </c>
      <c r="J34" s="4">
        <v>0</v>
      </c>
      <c r="K34" s="206">
        <v>3</v>
      </c>
      <c r="L34" s="206">
        <v>0</v>
      </c>
      <c r="M34" s="39">
        <v>1</v>
      </c>
      <c r="N34" s="163">
        <v>0</v>
      </c>
      <c r="O34" s="166">
        <f t="shared" si="91"/>
        <v>0</v>
      </c>
      <c r="P34" s="168" t="s">
        <v>1823</v>
      </c>
      <c r="Q34" s="3">
        <v>0</v>
      </c>
      <c r="R34" s="4">
        <v>0</v>
      </c>
      <c r="S34" s="3">
        <v>0</v>
      </c>
      <c r="T34" s="4">
        <v>0</v>
      </c>
      <c r="U34" s="10">
        <v>0</v>
      </c>
      <c r="V34" s="4">
        <v>0</v>
      </c>
      <c r="W34" s="175">
        <v>1</v>
      </c>
      <c r="X34" s="416">
        <v>0</v>
      </c>
      <c r="Y34" s="3">
        <v>0</v>
      </c>
      <c r="Z34" s="4">
        <v>0</v>
      </c>
      <c r="AA34" s="166">
        <f t="shared" si="113"/>
        <v>0</v>
      </c>
      <c r="AB34" s="168" t="s">
        <v>1823</v>
      </c>
      <c r="AC34" s="3">
        <v>0</v>
      </c>
      <c r="AD34" s="5">
        <v>0</v>
      </c>
      <c r="AE34" s="3">
        <v>0</v>
      </c>
      <c r="AF34" s="5">
        <v>0</v>
      </c>
      <c r="AG34" s="166">
        <f t="shared" si="114"/>
        <v>0</v>
      </c>
      <c r="AH34" s="168" t="s">
        <v>1823</v>
      </c>
      <c r="AI34" s="166">
        <f t="shared" si="115"/>
        <v>0</v>
      </c>
      <c r="AJ34" s="168" t="s">
        <v>1823</v>
      </c>
      <c r="AK34" s="166">
        <f t="shared" si="116"/>
        <v>0</v>
      </c>
      <c r="AL34" s="168" t="s">
        <v>1823</v>
      </c>
      <c r="AM34" s="24">
        <v>0</v>
      </c>
      <c r="AN34" s="5">
        <v>0</v>
      </c>
      <c r="AO34" s="134"/>
      <c r="AP34" s="166">
        <f t="shared" ref="AP34" si="122">+AR34</f>
        <v>0</v>
      </c>
      <c r="AQ34" s="168" t="s">
        <v>1823</v>
      </c>
      <c r="AR34" s="166">
        <f t="shared" ref="AR34" si="123">+AT34</f>
        <v>0</v>
      </c>
      <c r="AS34" s="168" t="s">
        <v>1823</v>
      </c>
      <c r="AT34" s="39">
        <v>0</v>
      </c>
      <c r="AU34" s="5">
        <v>0</v>
      </c>
      <c r="AV34" s="166">
        <f t="shared" ref="AV34" si="124">+AX34</f>
        <v>0</v>
      </c>
      <c r="AW34" s="168" t="s">
        <v>1823</v>
      </c>
      <c r="AX34" s="166">
        <f t="shared" ref="AX34" si="125">+AZ34</f>
        <v>0</v>
      </c>
      <c r="AY34" s="168" t="s">
        <v>1823</v>
      </c>
      <c r="AZ34" s="166">
        <f t="shared" si="121"/>
        <v>0</v>
      </c>
      <c r="BA34" s="168" t="s">
        <v>1823</v>
      </c>
      <c r="BB34" s="39">
        <v>0</v>
      </c>
      <c r="BC34" s="40">
        <v>0</v>
      </c>
      <c r="BD34" s="39">
        <v>0</v>
      </c>
      <c r="BE34" s="98">
        <v>0</v>
      </c>
      <c r="BF34" s="39">
        <v>0</v>
      </c>
      <c r="BG34" s="40">
        <v>0</v>
      </c>
      <c r="BH34" s="166">
        <f t="shared" ref="BH34" si="126">+BF34</f>
        <v>0</v>
      </c>
      <c r="BI34" s="168" t="s">
        <v>1823</v>
      </c>
      <c r="BJ34" s="166">
        <f t="shared" ref="BJ34" si="127">+BH34</f>
        <v>0</v>
      </c>
      <c r="BK34" s="168" t="s">
        <v>1823</v>
      </c>
      <c r="BL34" s="166">
        <f t="shared" ref="BL34" si="128">+BJ34</f>
        <v>0</v>
      </c>
      <c r="BM34" s="168" t="s">
        <v>1823</v>
      </c>
      <c r="BN34" s="166">
        <f t="shared" ref="BN34" si="129">+BL34</f>
        <v>0</v>
      </c>
      <c r="BO34" s="168" t="s">
        <v>1823</v>
      </c>
      <c r="BP34" s="134"/>
      <c r="BQ34" s="96"/>
      <c r="BR34" s="55"/>
      <c r="BS34" s="96"/>
      <c r="BT34" s="55"/>
      <c r="BU34" s="96"/>
      <c r="BV34" s="55"/>
      <c r="BW34" s="96"/>
      <c r="BX34" s="55"/>
      <c r="BY34" s="96"/>
      <c r="BZ34" s="55"/>
      <c r="CA34" s="96"/>
      <c r="CB34" s="96"/>
      <c r="CC34" s="38"/>
    </row>
    <row r="35" spans="1:82" ht="16.5">
      <c r="A35" t="s">
        <v>2132</v>
      </c>
      <c r="B35" t="s">
        <v>4</v>
      </c>
      <c r="C35" s="16" t="s">
        <v>1039</v>
      </c>
      <c r="D35" t="s">
        <v>1040</v>
      </c>
      <c r="E35" s="16" t="s">
        <v>1039</v>
      </c>
      <c r="F35" s="200" t="s">
        <v>1858</v>
      </c>
      <c r="G35" s="9"/>
      <c r="H35" s="2"/>
      <c r="I35" s="3">
        <v>11</v>
      </c>
      <c r="J35" s="4">
        <v>3</v>
      </c>
      <c r="K35" s="10">
        <v>11</v>
      </c>
      <c r="L35" s="10">
        <v>2</v>
      </c>
      <c r="M35" s="3">
        <v>15</v>
      </c>
      <c r="N35" s="4">
        <v>3</v>
      </c>
      <c r="O35" s="166">
        <f t="shared" si="91"/>
        <v>15</v>
      </c>
      <c r="P35" s="168" t="s">
        <v>1823</v>
      </c>
      <c r="Q35" s="3">
        <f t="shared" ref="Q35" si="130">+M35</f>
        <v>15</v>
      </c>
      <c r="R35" s="4">
        <v>0</v>
      </c>
      <c r="S35" s="166">
        <f t="shared" ref="S35:S39" si="131">+Q35</f>
        <v>15</v>
      </c>
      <c r="T35" s="168" t="s">
        <v>1823</v>
      </c>
      <c r="U35" s="166">
        <f t="shared" ref="U35:U39" si="132">+S35</f>
        <v>15</v>
      </c>
      <c r="V35" s="168" t="s">
        <v>1823</v>
      </c>
      <c r="W35" s="165">
        <v>19</v>
      </c>
      <c r="X35" s="425">
        <v>0</v>
      </c>
      <c r="Y35" s="3">
        <v>18</v>
      </c>
      <c r="Z35" s="4">
        <v>0</v>
      </c>
      <c r="AA35" s="166">
        <f t="shared" ref="AA35:AA64" si="133">+Y35</f>
        <v>18</v>
      </c>
      <c r="AB35" s="168" t="s">
        <v>1823</v>
      </c>
      <c r="AC35" s="3">
        <v>13</v>
      </c>
      <c r="AD35" s="5">
        <v>0</v>
      </c>
      <c r="AE35" s="3">
        <v>18</v>
      </c>
      <c r="AF35" s="40">
        <v>0</v>
      </c>
      <c r="AG35" s="166">
        <f t="shared" si="114"/>
        <v>18</v>
      </c>
      <c r="AH35" s="168" t="s">
        <v>1823</v>
      </c>
      <c r="AI35" s="166">
        <f t="shared" si="115"/>
        <v>18</v>
      </c>
      <c r="AJ35" s="168" t="s">
        <v>1823</v>
      </c>
      <c r="AK35" s="166">
        <f t="shared" ref="AK35:AK60" si="134">+AI35</f>
        <v>18</v>
      </c>
      <c r="AL35" s="168" t="s">
        <v>1823</v>
      </c>
      <c r="AM35" s="43">
        <v>0</v>
      </c>
      <c r="AN35" s="40">
        <v>0</v>
      </c>
      <c r="AO35" s="134"/>
      <c r="AP35" s="166">
        <f t="shared" si="117"/>
        <v>0</v>
      </c>
      <c r="AQ35" s="168" t="s">
        <v>1823</v>
      </c>
      <c r="AR35" s="166">
        <f t="shared" si="118"/>
        <v>0</v>
      </c>
      <c r="AS35" s="168" t="s">
        <v>1823</v>
      </c>
      <c r="AT35" s="39">
        <v>0</v>
      </c>
      <c r="AU35" s="5">
        <v>0</v>
      </c>
      <c r="AV35" s="166">
        <f t="shared" si="119"/>
        <v>0</v>
      </c>
      <c r="AW35" s="168" t="s">
        <v>1823</v>
      </c>
      <c r="AX35" s="166">
        <f t="shared" si="120"/>
        <v>0</v>
      </c>
      <c r="AY35" s="168" t="s">
        <v>1823</v>
      </c>
      <c r="AZ35" s="166">
        <f t="shared" ref="AZ35" si="135">+BB35</f>
        <v>0</v>
      </c>
      <c r="BA35" s="168" t="s">
        <v>1823</v>
      </c>
      <c r="BB35" s="39">
        <v>0</v>
      </c>
      <c r="BC35" s="40">
        <v>0</v>
      </c>
      <c r="BD35" s="39">
        <v>0</v>
      </c>
      <c r="BE35" s="98">
        <v>0</v>
      </c>
      <c r="BF35" s="39">
        <v>1</v>
      </c>
      <c r="BG35" s="40">
        <v>0</v>
      </c>
      <c r="BH35" s="166">
        <f t="shared" si="15"/>
        <v>1</v>
      </c>
      <c r="BI35" s="168" t="s">
        <v>1823</v>
      </c>
      <c r="BJ35" s="166">
        <f t="shared" si="16"/>
        <v>1</v>
      </c>
      <c r="BK35" s="168" t="s">
        <v>1823</v>
      </c>
      <c r="BL35" s="166">
        <f t="shared" si="17"/>
        <v>1</v>
      </c>
      <c r="BM35" s="168" t="s">
        <v>1823</v>
      </c>
      <c r="BN35" s="166">
        <f t="shared" si="18"/>
        <v>1</v>
      </c>
      <c r="BO35" s="168" t="s">
        <v>1823</v>
      </c>
      <c r="BP35" s="134"/>
      <c r="BQ35" s="96"/>
      <c r="BR35" s="55"/>
      <c r="BS35" s="96"/>
      <c r="BT35" s="55"/>
      <c r="BU35" s="96"/>
      <c r="BV35" s="55"/>
      <c r="BW35" s="96"/>
      <c r="BX35" s="55"/>
      <c r="BY35" s="96"/>
      <c r="BZ35" s="55"/>
      <c r="CA35" s="96"/>
      <c r="CB35" s="96"/>
      <c r="CC35" s="38" t="s">
        <v>271</v>
      </c>
      <c r="CD35" s="124" t="s">
        <v>1796</v>
      </c>
    </row>
    <row r="36" spans="1:82" ht="16.5">
      <c r="A36" t="s">
        <v>2132</v>
      </c>
      <c r="B36" t="s">
        <v>4</v>
      </c>
      <c r="C36" s="16" t="s">
        <v>1039</v>
      </c>
      <c r="D36" t="s">
        <v>1094</v>
      </c>
      <c r="E36" s="16" t="s">
        <v>1039</v>
      </c>
      <c r="F36" s="200" t="s">
        <v>1875</v>
      </c>
      <c r="G36" s="9"/>
      <c r="H36" s="9"/>
      <c r="I36" s="3">
        <v>1</v>
      </c>
      <c r="J36" s="4">
        <v>0</v>
      </c>
      <c r="K36" s="3">
        <v>0</v>
      </c>
      <c r="L36" s="4">
        <v>0</v>
      </c>
      <c r="M36" s="3">
        <v>0</v>
      </c>
      <c r="N36" s="4">
        <v>0</v>
      </c>
      <c r="O36" s="166">
        <f t="shared" si="91"/>
        <v>0</v>
      </c>
      <c r="P36" s="168" t="s">
        <v>1823</v>
      </c>
      <c r="Q36" s="3">
        <v>0</v>
      </c>
      <c r="R36" s="4">
        <v>0</v>
      </c>
      <c r="S36" s="3">
        <v>0</v>
      </c>
      <c r="T36" s="4">
        <v>0</v>
      </c>
      <c r="U36" s="166">
        <f t="shared" si="132"/>
        <v>0</v>
      </c>
      <c r="V36" s="168" t="s">
        <v>1823</v>
      </c>
      <c r="W36" s="3">
        <v>0</v>
      </c>
      <c r="X36" s="4">
        <v>0</v>
      </c>
      <c r="Y36" s="10">
        <v>0</v>
      </c>
      <c r="Z36" s="4">
        <v>0</v>
      </c>
      <c r="AA36" s="166">
        <f t="shared" si="133"/>
        <v>0</v>
      </c>
      <c r="AB36" s="168" t="s">
        <v>1823</v>
      </c>
      <c r="AC36" s="10">
        <v>0</v>
      </c>
      <c r="AD36" s="4">
        <v>0</v>
      </c>
      <c r="AE36" s="3">
        <v>0</v>
      </c>
      <c r="AF36" s="40">
        <v>0</v>
      </c>
      <c r="AG36" s="166">
        <f t="shared" si="114"/>
        <v>0</v>
      </c>
      <c r="AH36" s="168" t="s">
        <v>1823</v>
      </c>
      <c r="AI36" s="166">
        <f t="shared" si="115"/>
        <v>0</v>
      </c>
      <c r="AJ36" s="168" t="s">
        <v>1823</v>
      </c>
      <c r="AK36" s="166">
        <f t="shared" si="134"/>
        <v>0</v>
      </c>
      <c r="AL36" s="168" t="s">
        <v>1823</v>
      </c>
      <c r="AM36" s="43">
        <v>0</v>
      </c>
      <c r="AN36" s="40">
        <v>0</v>
      </c>
      <c r="AO36" s="134"/>
      <c r="AP36" s="166">
        <f t="shared" ref="AP36" si="136">+AR36</f>
        <v>0</v>
      </c>
      <c r="AQ36" s="168" t="s">
        <v>1823</v>
      </c>
      <c r="AR36" s="166">
        <f t="shared" ref="AR36" si="137">+AT36</f>
        <v>0</v>
      </c>
      <c r="AS36" s="168" t="s">
        <v>1823</v>
      </c>
      <c r="AT36" s="39">
        <v>0</v>
      </c>
      <c r="AU36" s="5">
        <v>0</v>
      </c>
      <c r="AV36" s="166">
        <f t="shared" ref="AV36" si="138">+AX36</f>
        <v>0</v>
      </c>
      <c r="AW36" s="168" t="s">
        <v>1823</v>
      </c>
      <c r="AX36" s="166">
        <f t="shared" ref="AX36" si="139">+AZ36</f>
        <v>0</v>
      </c>
      <c r="AY36" s="168" t="s">
        <v>1823</v>
      </c>
      <c r="AZ36" s="166">
        <f t="shared" ref="AZ36" si="140">+BB36</f>
        <v>0</v>
      </c>
      <c r="BA36" s="168" t="s">
        <v>1823</v>
      </c>
      <c r="BB36" s="39">
        <v>0</v>
      </c>
      <c r="BC36" s="40">
        <v>0</v>
      </c>
      <c r="BD36" s="39">
        <v>0</v>
      </c>
      <c r="BE36" s="98">
        <v>0</v>
      </c>
      <c r="BF36" s="39">
        <v>0</v>
      </c>
      <c r="BG36" s="40">
        <v>0</v>
      </c>
      <c r="BH36" s="166">
        <f t="shared" si="15"/>
        <v>0</v>
      </c>
      <c r="BI36" s="168" t="s">
        <v>1823</v>
      </c>
      <c r="BJ36" s="166">
        <f t="shared" si="16"/>
        <v>0</v>
      </c>
      <c r="BK36" s="168" t="s">
        <v>1823</v>
      </c>
      <c r="BL36" s="166">
        <f t="shared" si="17"/>
        <v>0</v>
      </c>
      <c r="BM36" s="168" t="s">
        <v>1823</v>
      </c>
      <c r="BN36" s="166">
        <f t="shared" si="18"/>
        <v>0</v>
      </c>
      <c r="BO36" s="168" t="s">
        <v>1823</v>
      </c>
      <c r="BP36" s="134"/>
      <c r="BQ36" s="96"/>
      <c r="BR36" s="55"/>
      <c r="BS36" s="96"/>
      <c r="BT36" s="55"/>
      <c r="BU36" s="96"/>
      <c r="BV36" s="55"/>
      <c r="BW36" s="96"/>
      <c r="BX36" s="55"/>
      <c r="BY36" s="96"/>
      <c r="BZ36" s="55"/>
      <c r="CA36" s="96"/>
      <c r="CB36" s="96"/>
      <c r="CC36" s="38"/>
    </row>
    <row r="37" spans="1:82" ht="16.5">
      <c r="A37" t="s">
        <v>2132</v>
      </c>
      <c r="B37" t="s">
        <v>4</v>
      </c>
      <c r="C37" s="16" t="s">
        <v>1039</v>
      </c>
      <c r="D37" t="s">
        <v>1094</v>
      </c>
      <c r="E37" s="16" t="s">
        <v>1039</v>
      </c>
      <c r="F37" s="200" t="s">
        <v>1873</v>
      </c>
      <c r="G37" s="10">
        <v>0</v>
      </c>
      <c r="H37" s="10">
        <v>0</v>
      </c>
      <c r="I37" s="3">
        <v>1</v>
      </c>
      <c r="J37" s="4">
        <v>0</v>
      </c>
      <c r="K37" s="10">
        <v>1</v>
      </c>
      <c r="L37" s="10">
        <v>0</v>
      </c>
      <c r="M37" s="3">
        <v>1</v>
      </c>
      <c r="N37" s="4">
        <v>0</v>
      </c>
      <c r="O37" s="166">
        <f t="shared" si="91"/>
        <v>0</v>
      </c>
      <c r="P37" s="168" t="s">
        <v>1823</v>
      </c>
      <c r="Q37" s="3">
        <v>0</v>
      </c>
      <c r="R37" s="4">
        <v>0</v>
      </c>
      <c r="S37" s="3">
        <v>0</v>
      </c>
      <c r="T37" s="4">
        <v>0</v>
      </c>
      <c r="U37" s="166">
        <f t="shared" ref="U37" si="141">+S37</f>
        <v>0</v>
      </c>
      <c r="V37" s="168" t="s">
        <v>1823</v>
      </c>
      <c r="W37" s="3">
        <v>0</v>
      </c>
      <c r="X37" s="4">
        <v>0</v>
      </c>
      <c r="Y37" s="10">
        <v>0</v>
      </c>
      <c r="Z37" s="4">
        <v>0</v>
      </c>
      <c r="AA37" s="166">
        <f t="shared" ref="AA37" si="142">+Y37</f>
        <v>0</v>
      </c>
      <c r="AB37" s="168" t="s">
        <v>1823</v>
      </c>
      <c r="AC37" s="10">
        <v>0</v>
      </c>
      <c r="AD37" s="4">
        <v>0</v>
      </c>
      <c r="AE37" s="3">
        <v>0</v>
      </c>
      <c r="AF37" s="40">
        <v>0</v>
      </c>
      <c r="AG37" s="166">
        <f t="shared" si="114"/>
        <v>0</v>
      </c>
      <c r="AH37" s="168" t="s">
        <v>1823</v>
      </c>
      <c r="AI37" s="166">
        <f t="shared" si="115"/>
        <v>0</v>
      </c>
      <c r="AJ37" s="168" t="s">
        <v>1823</v>
      </c>
      <c r="AK37" s="166">
        <f t="shared" ref="AK37" si="143">+AI37</f>
        <v>0</v>
      </c>
      <c r="AL37" s="168" t="s">
        <v>1823</v>
      </c>
      <c r="AM37" s="43">
        <v>0</v>
      </c>
      <c r="AN37" s="40">
        <v>0</v>
      </c>
      <c r="AO37" s="134"/>
      <c r="AP37" s="166">
        <f t="shared" ref="AP37" si="144">+AR37</f>
        <v>0</v>
      </c>
      <c r="AQ37" s="168" t="s">
        <v>1823</v>
      </c>
      <c r="AR37" s="166">
        <f t="shared" ref="AR37" si="145">+AT37</f>
        <v>0</v>
      </c>
      <c r="AS37" s="168" t="s">
        <v>1823</v>
      </c>
      <c r="AT37" s="39">
        <v>0</v>
      </c>
      <c r="AU37" s="5">
        <v>0</v>
      </c>
      <c r="AV37" s="166">
        <f t="shared" ref="AV37" si="146">+AX37</f>
        <v>0</v>
      </c>
      <c r="AW37" s="168" t="s">
        <v>1823</v>
      </c>
      <c r="AX37" s="166">
        <f t="shared" ref="AX37" si="147">+AZ37</f>
        <v>0</v>
      </c>
      <c r="AY37" s="168" t="s">
        <v>1823</v>
      </c>
      <c r="AZ37" s="166">
        <f t="shared" ref="AZ37" si="148">+BB37</f>
        <v>0</v>
      </c>
      <c r="BA37" s="168" t="s">
        <v>1823</v>
      </c>
      <c r="BB37" s="39">
        <v>0</v>
      </c>
      <c r="BC37" s="40">
        <v>0</v>
      </c>
      <c r="BD37" s="39">
        <v>0</v>
      </c>
      <c r="BE37" s="98">
        <v>0</v>
      </c>
      <c r="BF37" s="39">
        <v>0</v>
      </c>
      <c r="BG37" s="40">
        <v>0</v>
      </c>
      <c r="BH37" s="166">
        <f t="shared" ref="BH37" si="149">+BF37</f>
        <v>0</v>
      </c>
      <c r="BI37" s="168" t="s">
        <v>1823</v>
      </c>
      <c r="BJ37" s="166">
        <f t="shared" ref="BJ37" si="150">+BH37</f>
        <v>0</v>
      </c>
      <c r="BK37" s="168" t="s">
        <v>1823</v>
      </c>
      <c r="BL37" s="166">
        <f t="shared" ref="BL37" si="151">+BJ37</f>
        <v>0</v>
      </c>
      <c r="BM37" s="168" t="s">
        <v>1823</v>
      </c>
      <c r="BN37" s="166">
        <f t="shared" ref="BN37:BN38" si="152">+BL37</f>
        <v>0</v>
      </c>
      <c r="BO37" s="168" t="s">
        <v>1823</v>
      </c>
      <c r="BP37" s="134"/>
      <c r="BQ37" s="96"/>
      <c r="BR37" s="55"/>
      <c r="BS37" s="96"/>
      <c r="BT37" s="55"/>
      <c r="BU37" s="96"/>
      <c r="BV37" s="55"/>
      <c r="BW37" s="96"/>
      <c r="BX37" s="55"/>
      <c r="BY37" s="96"/>
      <c r="BZ37" s="55"/>
      <c r="CA37" s="96"/>
      <c r="CB37" s="96"/>
      <c r="CC37" s="38"/>
    </row>
    <row r="38" spans="1:82" ht="16.5">
      <c r="A38" t="s">
        <v>2132</v>
      </c>
      <c r="B38" t="s">
        <v>4</v>
      </c>
      <c r="C38" s="16" t="s">
        <v>1039</v>
      </c>
      <c r="D38" t="s">
        <v>1040</v>
      </c>
      <c r="E38" s="16" t="s">
        <v>1039</v>
      </c>
      <c r="F38" s="200" t="s">
        <v>1874</v>
      </c>
      <c r="G38" s="10"/>
      <c r="H38" s="10"/>
      <c r="I38" s="3">
        <v>0</v>
      </c>
      <c r="J38" s="4">
        <v>0</v>
      </c>
      <c r="K38" s="3">
        <v>0</v>
      </c>
      <c r="L38" s="4">
        <v>0</v>
      </c>
      <c r="M38" s="3">
        <v>0</v>
      </c>
      <c r="N38" s="4">
        <v>0</v>
      </c>
      <c r="O38" s="166">
        <f t="shared" si="91"/>
        <v>0</v>
      </c>
      <c r="P38" s="168" t="s">
        <v>1823</v>
      </c>
      <c r="Q38" s="3">
        <v>0</v>
      </c>
      <c r="R38" s="4">
        <v>0</v>
      </c>
      <c r="S38" s="3">
        <v>0</v>
      </c>
      <c r="T38" s="4">
        <v>0</v>
      </c>
      <c r="U38" s="166">
        <f t="shared" ref="U38" si="153">+S38</f>
        <v>0</v>
      </c>
      <c r="V38" s="168" t="s">
        <v>1823</v>
      </c>
      <c r="W38" s="175">
        <v>6</v>
      </c>
      <c r="X38" s="416">
        <v>0</v>
      </c>
      <c r="Y38" s="3">
        <v>3</v>
      </c>
      <c r="Z38" s="4">
        <v>0</v>
      </c>
      <c r="AA38" s="166">
        <f t="shared" ref="AA38" si="154">+Y38</f>
        <v>3</v>
      </c>
      <c r="AB38" s="168" t="s">
        <v>1823</v>
      </c>
      <c r="AC38" s="3">
        <v>1</v>
      </c>
      <c r="AD38" s="5">
        <v>0</v>
      </c>
      <c r="AE38" s="3">
        <v>1</v>
      </c>
      <c r="AF38" s="40">
        <v>0</v>
      </c>
      <c r="AG38" s="166">
        <f t="shared" si="114"/>
        <v>1</v>
      </c>
      <c r="AH38" s="168" t="s">
        <v>1823</v>
      </c>
      <c r="AI38" s="166">
        <f t="shared" si="115"/>
        <v>1</v>
      </c>
      <c r="AJ38" s="168" t="s">
        <v>1823</v>
      </c>
      <c r="AK38" s="166">
        <f t="shared" ref="AK38" si="155">+AI38</f>
        <v>1</v>
      </c>
      <c r="AL38" s="168" t="s">
        <v>1823</v>
      </c>
      <c r="AM38" s="24">
        <v>1</v>
      </c>
      <c r="AN38" s="40">
        <v>0</v>
      </c>
      <c r="AO38" s="134"/>
      <c r="AP38" s="166">
        <f t="shared" ref="AP38" si="156">+AR38</f>
        <v>0</v>
      </c>
      <c r="AQ38" s="168" t="s">
        <v>1823</v>
      </c>
      <c r="AR38" s="166">
        <f t="shared" ref="AR38" si="157">+AT38</f>
        <v>0</v>
      </c>
      <c r="AS38" s="168" t="s">
        <v>1823</v>
      </c>
      <c r="AT38" s="39">
        <v>0</v>
      </c>
      <c r="AU38" s="5">
        <v>0</v>
      </c>
      <c r="AV38" s="166">
        <f t="shared" ref="AV38" si="158">+AX38</f>
        <v>0</v>
      </c>
      <c r="AW38" s="168" t="s">
        <v>1823</v>
      </c>
      <c r="AX38" s="166">
        <f t="shared" ref="AX38" si="159">+AZ38</f>
        <v>0</v>
      </c>
      <c r="AY38" s="168" t="s">
        <v>1823</v>
      </c>
      <c r="AZ38" s="166">
        <f t="shared" ref="AZ38" si="160">+BB38</f>
        <v>0</v>
      </c>
      <c r="BA38" s="168" t="s">
        <v>1823</v>
      </c>
      <c r="BB38" s="39">
        <v>0</v>
      </c>
      <c r="BC38" s="40">
        <v>0</v>
      </c>
      <c r="BD38" s="39">
        <v>0</v>
      </c>
      <c r="BE38" s="98">
        <v>0</v>
      </c>
      <c r="BF38" s="39">
        <v>0</v>
      </c>
      <c r="BG38" s="40">
        <v>0</v>
      </c>
      <c r="BH38" s="166">
        <f t="shared" ref="BH38" si="161">+BF38</f>
        <v>0</v>
      </c>
      <c r="BI38" s="168" t="s">
        <v>1823</v>
      </c>
      <c r="BJ38" s="166">
        <f t="shared" ref="BJ38" si="162">+BH38</f>
        <v>0</v>
      </c>
      <c r="BK38" s="168" t="s">
        <v>1823</v>
      </c>
      <c r="BL38" s="166">
        <f t="shared" ref="BL38" si="163">+BJ38</f>
        <v>0</v>
      </c>
      <c r="BM38" s="168" t="s">
        <v>1823</v>
      </c>
      <c r="BN38" s="166">
        <f t="shared" si="152"/>
        <v>0</v>
      </c>
      <c r="BO38" s="168" t="s">
        <v>1823</v>
      </c>
      <c r="BP38" s="134"/>
      <c r="BQ38" s="96"/>
      <c r="BR38" s="55"/>
      <c r="BS38" s="96"/>
      <c r="BT38" s="55"/>
      <c r="BU38" s="96"/>
      <c r="BV38" s="55"/>
      <c r="BW38" s="96"/>
      <c r="BX38" s="55"/>
      <c r="BY38" s="96"/>
      <c r="BZ38" s="55"/>
      <c r="CA38" s="96"/>
      <c r="CB38" s="96"/>
      <c r="CC38" s="38"/>
    </row>
    <row r="39" spans="1:82" ht="16.5">
      <c r="A39" t="s">
        <v>2132</v>
      </c>
      <c r="B39" t="s">
        <v>4</v>
      </c>
      <c r="C39" s="16" t="s">
        <v>1039</v>
      </c>
      <c r="D39" t="s">
        <v>1040</v>
      </c>
      <c r="E39" s="16" t="s">
        <v>1039</v>
      </c>
      <c r="F39" s="200" t="s">
        <v>1857</v>
      </c>
      <c r="G39" s="10">
        <v>0</v>
      </c>
      <c r="H39" s="10">
        <v>0</v>
      </c>
      <c r="I39" s="3">
        <v>3</v>
      </c>
      <c r="J39" s="4">
        <v>0</v>
      </c>
      <c r="K39" s="10">
        <v>2</v>
      </c>
      <c r="L39" s="10">
        <v>0</v>
      </c>
      <c r="M39" s="3">
        <v>3</v>
      </c>
      <c r="N39" s="4">
        <v>0</v>
      </c>
      <c r="O39" s="166">
        <f t="shared" si="91"/>
        <v>2</v>
      </c>
      <c r="P39" s="168" t="s">
        <v>1823</v>
      </c>
      <c r="Q39" s="3">
        <v>2</v>
      </c>
      <c r="R39" s="4">
        <v>0</v>
      </c>
      <c r="S39" s="166">
        <f t="shared" si="131"/>
        <v>2</v>
      </c>
      <c r="T39" s="168" t="s">
        <v>1823</v>
      </c>
      <c r="U39" s="166">
        <f t="shared" si="132"/>
        <v>2</v>
      </c>
      <c r="V39" s="168" t="s">
        <v>1823</v>
      </c>
      <c r="W39" s="3">
        <v>1</v>
      </c>
      <c r="X39" s="4">
        <v>0</v>
      </c>
      <c r="Y39" s="10">
        <v>1</v>
      </c>
      <c r="Z39" s="4">
        <v>0</v>
      </c>
      <c r="AA39" s="166">
        <f t="shared" si="133"/>
        <v>1</v>
      </c>
      <c r="AB39" s="168" t="s">
        <v>1823</v>
      </c>
      <c r="AC39" s="3">
        <v>1</v>
      </c>
      <c r="AD39" s="5">
        <v>0</v>
      </c>
      <c r="AE39" s="3">
        <v>1</v>
      </c>
      <c r="AF39" s="40">
        <v>0</v>
      </c>
      <c r="AG39" s="166">
        <f t="shared" si="114"/>
        <v>1</v>
      </c>
      <c r="AH39" s="168" t="s">
        <v>1823</v>
      </c>
      <c r="AI39" s="166">
        <f t="shared" si="115"/>
        <v>1</v>
      </c>
      <c r="AJ39" s="168" t="s">
        <v>1823</v>
      </c>
      <c r="AK39" s="166">
        <f t="shared" si="134"/>
        <v>1</v>
      </c>
      <c r="AL39" s="168" t="s">
        <v>1823</v>
      </c>
      <c r="AM39" s="24">
        <v>1</v>
      </c>
      <c r="AN39" s="40">
        <v>0</v>
      </c>
      <c r="AO39" s="134"/>
      <c r="AP39" s="166">
        <f t="shared" si="117"/>
        <v>1</v>
      </c>
      <c r="AQ39" s="168" t="s">
        <v>1823</v>
      </c>
      <c r="AR39" s="166">
        <f t="shared" si="118"/>
        <v>1</v>
      </c>
      <c r="AS39" s="168" t="s">
        <v>1823</v>
      </c>
      <c r="AT39" s="39">
        <v>1</v>
      </c>
      <c r="AU39" s="5">
        <v>0</v>
      </c>
      <c r="AV39" s="166">
        <f t="shared" si="119"/>
        <v>1</v>
      </c>
      <c r="AW39" s="168" t="s">
        <v>1823</v>
      </c>
      <c r="AX39" s="166">
        <f t="shared" si="120"/>
        <v>1</v>
      </c>
      <c r="AY39" s="168" t="s">
        <v>1823</v>
      </c>
      <c r="AZ39" s="166">
        <f t="shared" ref="AZ39:AZ40" si="164">+BB39</f>
        <v>1</v>
      </c>
      <c r="BA39" s="168" t="s">
        <v>1823</v>
      </c>
      <c r="BB39" s="39">
        <v>1</v>
      </c>
      <c r="BC39" s="40">
        <v>0</v>
      </c>
      <c r="BD39" s="39">
        <v>1</v>
      </c>
      <c r="BE39" s="98">
        <v>0</v>
      </c>
      <c r="BF39" s="39">
        <v>4</v>
      </c>
      <c r="BG39" s="40">
        <v>0</v>
      </c>
      <c r="BH39" s="166">
        <f t="shared" si="15"/>
        <v>4</v>
      </c>
      <c r="BI39" s="168" t="s">
        <v>1823</v>
      </c>
      <c r="BJ39" s="166">
        <f t="shared" si="16"/>
        <v>4</v>
      </c>
      <c r="BK39" s="168" t="s">
        <v>1823</v>
      </c>
      <c r="BL39" s="166">
        <f t="shared" si="17"/>
        <v>4</v>
      </c>
      <c r="BM39" s="168" t="s">
        <v>1823</v>
      </c>
      <c r="BN39" s="166">
        <f t="shared" si="18"/>
        <v>4</v>
      </c>
      <c r="BO39" s="168" t="s">
        <v>1823</v>
      </c>
      <c r="BP39" s="134"/>
      <c r="BQ39" s="96"/>
      <c r="BR39" s="55"/>
      <c r="BS39" s="96"/>
      <c r="BT39" s="55"/>
      <c r="BU39" s="96"/>
      <c r="BV39" s="55"/>
      <c r="BW39" s="96"/>
      <c r="BX39" s="55"/>
      <c r="BY39" s="96"/>
      <c r="BZ39" s="55"/>
      <c r="CA39" s="96"/>
      <c r="CB39" s="96"/>
      <c r="CC39" s="38" t="s">
        <v>271</v>
      </c>
      <c r="CD39" t="s">
        <v>1796</v>
      </c>
    </row>
    <row r="40" spans="1:82" ht="16.5">
      <c r="A40" t="s">
        <v>2132</v>
      </c>
      <c r="B40" t="s">
        <v>4</v>
      </c>
      <c r="C40" s="16" t="s">
        <v>1039</v>
      </c>
      <c r="D40" t="s">
        <v>1040</v>
      </c>
      <c r="E40" s="16" t="s">
        <v>1039</v>
      </c>
      <c r="F40" s="200" t="s">
        <v>1797</v>
      </c>
      <c r="G40" s="9"/>
      <c r="H40" s="2"/>
      <c r="I40" s="3">
        <v>0</v>
      </c>
      <c r="J40" s="4">
        <v>0</v>
      </c>
      <c r="K40" s="30">
        <v>0</v>
      </c>
      <c r="L40" s="30">
        <v>0</v>
      </c>
      <c r="M40" s="3">
        <v>0</v>
      </c>
      <c r="N40" s="4">
        <v>0</v>
      </c>
      <c r="O40" s="166">
        <f t="shared" si="91"/>
        <v>0</v>
      </c>
      <c r="P40" s="168" t="s">
        <v>1823</v>
      </c>
      <c r="Q40" s="3">
        <v>0</v>
      </c>
      <c r="R40" s="4">
        <v>0</v>
      </c>
      <c r="S40" s="166">
        <f t="shared" ref="S40" si="165">+Q40</f>
        <v>0</v>
      </c>
      <c r="T40" s="168" t="s">
        <v>1823</v>
      </c>
      <c r="U40" s="166">
        <f t="shared" ref="U40" si="166">+S40</f>
        <v>0</v>
      </c>
      <c r="V40" s="168" t="s">
        <v>1823</v>
      </c>
      <c r="W40" s="10">
        <v>0</v>
      </c>
      <c r="X40" s="4">
        <v>0</v>
      </c>
      <c r="Y40" s="10">
        <v>0</v>
      </c>
      <c r="Z40" s="4">
        <v>0</v>
      </c>
      <c r="AA40" s="166">
        <f t="shared" si="133"/>
        <v>0</v>
      </c>
      <c r="AB40" s="168" t="s">
        <v>1823</v>
      </c>
      <c r="AC40" s="3">
        <v>0</v>
      </c>
      <c r="AD40" s="5">
        <v>0</v>
      </c>
      <c r="AE40" s="3">
        <v>0</v>
      </c>
      <c r="AF40" s="40">
        <v>0</v>
      </c>
      <c r="AG40" s="166">
        <f t="shared" si="114"/>
        <v>0</v>
      </c>
      <c r="AH40" s="168" t="s">
        <v>1823</v>
      </c>
      <c r="AI40" s="166">
        <f t="shared" si="115"/>
        <v>0</v>
      </c>
      <c r="AJ40" s="168" t="s">
        <v>1823</v>
      </c>
      <c r="AK40" s="166">
        <f t="shared" si="134"/>
        <v>0</v>
      </c>
      <c r="AL40" s="168" t="s">
        <v>1823</v>
      </c>
      <c r="AM40" s="43">
        <v>0</v>
      </c>
      <c r="AN40" s="40">
        <v>0</v>
      </c>
      <c r="AO40" s="134"/>
      <c r="AP40" s="166">
        <f t="shared" si="117"/>
        <v>0</v>
      </c>
      <c r="AQ40" s="168" t="s">
        <v>1823</v>
      </c>
      <c r="AR40" s="166">
        <f t="shared" si="118"/>
        <v>0</v>
      </c>
      <c r="AS40" s="168" t="s">
        <v>1823</v>
      </c>
      <c r="AT40" s="39">
        <v>0</v>
      </c>
      <c r="AU40" s="5">
        <v>0</v>
      </c>
      <c r="AV40" s="166">
        <f t="shared" si="119"/>
        <v>0</v>
      </c>
      <c r="AW40" s="168" t="s">
        <v>1823</v>
      </c>
      <c r="AX40" s="166">
        <f t="shared" si="120"/>
        <v>0</v>
      </c>
      <c r="AY40" s="168" t="s">
        <v>1823</v>
      </c>
      <c r="AZ40" s="166">
        <f t="shared" si="164"/>
        <v>0</v>
      </c>
      <c r="BA40" s="168" t="s">
        <v>1823</v>
      </c>
      <c r="BB40" s="39">
        <v>0</v>
      </c>
      <c r="BC40" s="40">
        <v>0</v>
      </c>
      <c r="BD40" s="39">
        <v>0</v>
      </c>
      <c r="BE40" s="98">
        <v>0</v>
      </c>
      <c r="BF40" s="39">
        <v>0</v>
      </c>
      <c r="BG40" s="40">
        <v>0</v>
      </c>
      <c r="BH40" s="166">
        <f t="shared" si="15"/>
        <v>0</v>
      </c>
      <c r="BI40" s="168" t="s">
        <v>1823</v>
      </c>
      <c r="BJ40" s="166">
        <f t="shared" si="16"/>
        <v>0</v>
      </c>
      <c r="BK40" s="168" t="s">
        <v>1823</v>
      </c>
      <c r="BL40" s="166">
        <f t="shared" si="17"/>
        <v>0</v>
      </c>
      <c r="BM40" s="168" t="s">
        <v>1823</v>
      </c>
      <c r="BN40" s="166">
        <f t="shared" si="18"/>
        <v>0</v>
      </c>
      <c r="BO40" s="168" t="s">
        <v>1823</v>
      </c>
      <c r="BP40" s="134"/>
      <c r="BQ40" s="96"/>
      <c r="BR40" s="55"/>
      <c r="BS40" s="96"/>
      <c r="BT40" s="55"/>
      <c r="BU40" s="96"/>
      <c r="BV40" s="55"/>
      <c r="BW40" s="96"/>
      <c r="BX40" s="55"/>
      <c r="BY40" s="96"/>
      <c r="BZ40" s="55"/>
      <c r="CA40" s="96"/>
      <c r="CB40" s="96"/>
      <c r="CC40" s="38" t="s">
        <v>271</v>
      </c>
      <c r="CD40" s="124" t="s">
        <v>942</v>
      </c>
    </row>
    <row r="41" spans="1:82" ht="16.5">
      <c r="A41" t="s">
        <v>2132</v>
      </c>
      <c r="B41" t="s">
        <v>4</v>
      </c>
      <c r="C41" s="16" t="s">
        <v>1039</v>
      </c>
      <c r="D41" t="s">
        <v>1040</v>
      </c>
      <c r="E41" s="16" t="s">
        <v>1039</v>
      </c>
      <c r="F41" s="200" t="s">
        <v>1859</v>
      </c>
      <c r="G41" s="9"/>
      <c r="H41" s="2"/>
      <c r="I41" s="3">
        <v>11</v>
      </c>
      <c r="J41" s="4">
        <v>3</v>
      </c>
      <c r="K41" s="30">
        <v>3</v>
      </c>
      <c r="L41" s="30">
        <v>0</v>
      </c>
      <c r="M41" s="3">
        <v>5</v>
      </c>
      <c r="N41" s="4">
        <v>0</v>
      </c>
      <c r="O41" s="166">
        <f t="shared" si="91"/>
        <v>4</v>
      </c>
      <c r="P41" s="168" t="s">
        <v>1823</v>
      </c>
      <c r="Q41" s="3">
        <v>4</v>
      </c>
      <c r="R41" s="4">
        <v>0</v>
      </c>
      <c r="S41" s="166">
        <f t="shared" ref="S41" si="167">+Q41</f>
        <v>4</v>
      </c>
      <c r="T41" s="168" t="s">
        <v>1823</v>
      </c>
      <c r="U41" s="166">
        <f t="shared" ref="U41" si="168">+S41</f>
        <v>4</v>
      </c>
      <c r="V41" s="168" t="s">
        <v>1823</v>
      </c>
      <c r="W41" s="3">
        <v>4</v>
      </c>
      <c r="X41" s="4">
        <v>0</v>
      </c>
      <c r="Y41" s="10">
        <v>2</v>
      </c>
      <c r="Z41" s="4">
        <v>0</v>
      </c>
      <c r="AA41" s="166">
        <f t="shared" si="133"/>
        <v>2</v>
      </c>
      <c r="AB41" s="168" t="s">
        <v>1823</v>
      </c>
      <c r="AC41" s="3">
        <v>1</v>
      </c>
      <c r="AD41" s="5">
        <v>0</v>
      </c>
      <c r="AE41" s="3">
        <v>3</v>
      </c>
      <c r="AF41" s="5">
        <v>0</v>
      </c>
      <c r="AG41" s="166">
        <f t="shared" si="114"/>
        <v>3</v>
      </c>
      <c r="AH41" s="168" t="s">
        <v>1823</v>
      </c>
      <c r="AI41" s="166">
        <f t="shared" si="115"/>
        <v>3</v>
      </c>
      <c r="AJ41" s="168" t="s">
        <v>1823</v>
      </c>
      <c r="AK41" s="166">
        <f t="shared" si="134"/>
        <v>3</v>
      </c>
      <c r="AL41" s="168" t="s">
        <v>1823</v>
      </c>
      <c r="AM41" s="24">
        <v>3</v>
      </c>
      <c r="AN41" s="5">
        <v>0</v>
      </c>
      <c r="AO41" s="134"/>
      <c r="AP41" s="166">
        <f t="shared" si="117"/>
        <v>2</v>
      </c>
      <c r="AQ41" s="168" t="s">
        <v>1823</v>
      </c>
      <c r="AR41" s="166">
        <f t="shared" si="118"/>
        <v>2</v>
      </c>
      <c r="AS41" s="168" t="s">
        <v>1823</v>
      </c>
      <c r="AT41" s="39">
        <v>2</v>
      </c>
      <c r="AU41" s="5">
        <v>0</v>
      </c>
      <c r="AV41" s="166">
        <f t="shared" si="119"/>
        <v>1</v>
      </c>
      <c r="AW41" s="168" t="s">
        <v>1823</v>
      </c>
      <c r="AX41" s="166">
        <f t="shared" si="120"/>
        <v>1</v>
      </c>
      <c r="AY41" s="168" t="s">
        <v>1823</v>
      </c>
      <c r="AZ41" s="166">
        <f t="shared" ref="AZ41:AZ44" si="169">+BB41</f>
        <v>1</v>
      </c>
      <c r="BA41" s="168" t="s">
        <v>1823</v>
      </c>
      <c r="BB41" s="39">
        <v>1</v>
      </c>
      <c r="BC41" s="40">
        <v>0</v>
      </c>
      <c r="BD41" s="39">
        <v>1</v>
      </c>
      <c r="BE41" s="98">
        <v>0</v>
      </c>
      <c r="BF41" s="39">
        <v>1</v>
      </c>
      <c r="BG41" s="40">
        <v>0</v>
      </c>
      <c r="BH41" s="166">
        <f t="shared" si="15"/>
        <v>1</v>
      </c>
      <c r="BI41" s="168" t="s">
        <v>1823</v>
      </c>
      <c r="BJ41" s="166">
        <f t="shared" si="16"/>
        <v>1</v>
      </c>
      <c r="BK41" s="168" t="s">
        <v>1823</v>
      </c>
      <c r="BL41" s="166">
        <f t="shared" si="17"/>
        <v>1</v>
      </c>
      <c r="BM41" s="168" t="s">
        <v>1823</v>
      </c>
      <c r="BN41" s="166">
        <f t="shared" si="18"/>
        <v>1</v>
      </c>
      <c r="BO41" s="168" t="s">
        <v>1823</v>
      </c>
      <c r="BP41" s="134"/>
      <c r="BQ41" s="96"/>
      <c r="BR41" s="55"/>
      <c r="BS41" s="96"/>
      <c r="BT41" s="55"/>
      <c r="BU41" s="96"/>
      <c r="BV41" s="55"/>
      <c r="BW41" s="96"/>
      <c r="BX41" s="55"/>
      <c r="BY41" s="96"/>
      <c r="BZ41" s="55"/>
      <c r="CA41" s="96"/>
      <c r="CB41" s="96"/>
      <c r="CC41" s="38" t="s">
        <v>260</v>
      </c>
    </row>
    <row r="42" spans="1:82" ht="16.5">
      <c r="A42" t="s">
        <v>2132</v>
      </c>
      <c r="B42" t="s">
        <v>4</v>
      </c>
      <c r="C42" s="16" t="s">
        <v>1039</v>
      </c>
      <c r="D42" t="s">
        <v>1040</v>
      </c>
      <c r="E42" s="16" t="s">
        <v>1039</v>
      </c>
      <c r="F42" s="200" t="s">
        <v>1864</v>
      </c>
      <c r="G42" s="9"/>
      <c r="H42" s="2"/>
      <c r="I42" s="3">
        <v>11</v>
      </c>
      <c r="J42" s="4">
        <v>0</v>
      </c>
      <c r="K42" s="10">
        <v>10</v>
      </c>
      <c r="L42" s="30">
        <v>0</v>
      </c>
      <c r="M42" s="3">
        <v>17</v>
      </c>
      <c r="N42" s="4">
        <v>0</v>
      </c>
      <c r="O42" s="166">
        <f t="shared" si="91"/>
        <v>14</v>
      </c>
      <c r="P42" s="168" t="s">
        <v>1823</v>
      </c>
      <c r="Q42" s="3">
        <v>14</v>
      </c>
      <c r="R42" s="4">
        <v>0</v>
      </c>
      <c r="S42" s="166">
        <f t="shared" ref="S42" si="170">+Q42</f>
        <v>14</v>
      </c>
      <c r="T42" s="168" t="s">
        <v>1823</v>
      </c>
      <c r="U42" s="166">
        <f t="shared" ref="U42" si="171">+S42</f>
        <v>14</v>
      </c>
      <c r="V42" s="168" t="s">
        <v>1823</v>
      </c>
      <c r="W42" s="3">
        <v>6</v>
      </c>
      <c r="X42" s="4">
        <v>0</v>
      </c>
      <c r="Y42" s="10">
        <v>10</v>
      </c>
      <c r="Z42" s="4">
        <v>0</v>
      </c>
      <c r="AA42" s="166">
        <f t="shared" si="133"/>
        <v>10</v>
      </c>
      <c r="AB42" s="168" t="s">
        <v>1823</v>
      </c>
      <c r="AC42" s="3">
        <v>9</v>
      </c>
      <c r="AD42" s="5">
        <v>0</v>
      </c>
      <c r="AE42" s="3">
        <v>10</v>
      </c>
      <c r="AF42" s="5">
        <v>0</v>
      </c>
      <c r="AG42" s="166">
        <f t="shared" si="114"/>
        <v>10</v>
      </c>
      <c r="AH42" s="168" t="s">
        <v>1823</v>
      </c>
      <c r="AI42" s="166">
        <f t="shared" si="115"/>
        <v>10</v>
      </c>
      <c r="AJ42" s="168" t="s">
        <v>1823</v>
      </c>
      <c r="AK42" s="166">
        <f t="shared" si="134"/>
        <v>10</v>
      </c>
      <c r="AL42" s="168" t="s">
        <v>1823</v>
      </c>
      <c r="AM42" s="24">
        <v>0</v>
      </c>
      <c r="AN42" s="5">
        <v>0</v>
      </c>
      <c r="AO42" s="134"/>
      <c r="AP42" s="166">
        <f t="shared" si="117"/>
        <v>0</v>
      </c>
      <c r="AQ42" s="168" t="s">
        <v>1823</v>
      </c>
      <c r="AR42" s="166">
        <f t="shared" si="118"/>
        <v>0</v>
      </c>
      <c r="AS42" s="168" t="s">
        <v>1823</v>
      </c>
      <c r="AT42" s="39">
        <v>0</v>
      </c>
      <c r="AU42" s="5">
        <v>0</v>
      </c>
      <c r="AV42" s="166">
        <f t="shared" si="119"/>
        <v>0</v>
      </c>
      <c r="AW42" s="168" t="s">
        <v>1823</v>
      </c>
      <c r="AX42" s="166">
        <f t="shared" si="120"/>
        <v>0</v>
      </c>
      <c r="AY42" s="168" t="s">
        <v>1823</v>
      </c>
      <c r="AZ42" s="166">
        <f t="shared" si="169"/>
        <v>0</v>
      </c>
      <c r="BA42" s="168" t="s">
        <v>1823</v>
      </c>
      <c r="BB42" s="39">
        <v>0</v>
      </c>
      <c r="BC42" s="40">
        <v>0</v>
      </c>
      <c r="BD42" s="39">
        <v>0</v>
      </c>
      <c r="BE42" s="98">
        <v>0</v>
      </c>
      <c r="BF42" s="39">
        <v>0</v>
      </c>
      <c r="BG42" s="40">
        <v>0</v>
      </c>
      <c r="BH42" s="166">
        <f t="shared" si="15"/>
        <v>0</v>
      </c>
      <c r="BI42" s="168" t="s">
        <v>1823</v>
      </c>
      <c r="BJ42" s="166">
        <f t="shared" si="16"/>
        <v>0</v>
      </c>
      <c r="BK42" s="168" t="s">
        <v>1823</v>
      </c>
      <c r="BL42" s="166">
        <f t="shared" si="17"/>
        <v>0</v>
      </c>
      <c r="BM42" s="168" t="s">
        <v>1823</v>
      </c>
      <c r="BN42" s="166">
        <f t="shared" si="18"/>
        <v>0</v>
      </c>
      <c r="BO42" s="168" t="s">
        <v>1823</v>
      </c>
      <c r="BP42" s="134"/>
      <c r="BQ42" s="96"/>
      <c r="BR42" s="55"/>
      <c r="BS42" s="96"/>
      <c r="BT42" s="55"/>
      <c r="BU42" s="96"/>
      <c r="BV42" s="55"/>
      <c r="BW42" s="96"/>
      <c r="BX42" s="55"/>
      <c r="BY42" s="96"/>
      <c r="BZ42" s="55"/>
      <c r="CA42" s="96"/>
      <c r="CB42" s="96"/>
      <c r="CC42" s="38" t="s">
        <v>260</v>
      </c>
    </row>
    <row r="43" spans="1:82" ht="16.5">
      <c r="A43" t="s">
        <v>2132</v>
      </c>
      <c r="B43" t="s">
        <v>4</v>
      </c>
      <c r="C43" s="16" t="s">
        <v>1039</v>
      </c>
      <c r="D43" t="s">
        <v>1040</v>
      </c>
      <c r="E43" s="16" t="s">
        <v>1039</v>
      </c>
      <c r="F43" s="200" t="s">
        <v>1863</v>
      </c>
      <c r="G43" s="9"/>
      <c r="H43" s="2"/>
      <c r="I43" s="3">
        <v>0</v>
      </c>
      <c r="J43" s="4">
        <v>0</v>
      </c>
      <c r="K43" s="10">
        <v>0</v>
      </c>
      <c r="L43" s="30">
        <v>0</v>
      </c>
      <c r="M43" s="3">
        <v>0</v>
      </c>
      <c r="N43" s="4">
        <v>0</v>
      </c>
      <c r="O43" s="166">
        <f t="shared" si="91"/>
        <v>0</v>
      </c>
      <c r="P43" s="168" t="s">
        <v>1823</v>
      </c>
      <c r="Q43" s="3">
        <v>0</v>
      </c>
      <c r="R43" s="4">
        <v>0</v>
      </c>
      <c r="S43" s="166">
        <f t="shared" ref="S43" si="172">+Q43</f>
        <v>0</v>
      </c>
      <c r="T43" s="168" t="s">
        <v>1823</v>
      </c>
      <c r="U43" s="166">
        <f t="shared" ref="U43" si="173">+S43</f>
        <v>0</v>
      </c>
      <c r="V43" s="168" t="s">
        <v>1823</v>
      </c>
      <c r="W43" s="3">
        <v>0</v>
      </c>
      <c r="X43" s="4">
        <v>0</v>
      </c>
      <c r="Y43" s="10">
        <v>0</v>
      </c>
      <c r="Z43" s="4">
        <v>0</v>
      </c>
      <c r="AA43" s="166">
        <f t="shared" si="133"/>
        <v>0</v>
      </c>
      <c r="AB43" s="168" t="s">
        <v>1823</v>
      </c>
      <c r="AC43" s="3">
        <v>0</v>
      </c>
      <c r="AD43" s="4">
        <v>0</v>
      </c>
      <c r="AE43" s="3">
        <v>0</v>
      </c>
      <c r="AF43" s="5">
        <v>0</v>
      </c>
      <c r="AG43" s="166">
        <f t="shared" si="114"/>
        <v>0</v>
      </c>
      <c r="AH43" s="168" t="s">
        <v>1823</v>
      </c>
      <c r="AI43" s="166">
        <f t="shared" si="115"/>
        <v>0</v>
      </c>
      <c r="AJ43" s="168" t="s">
        <v>1823</v>
      </c>
      <c r="AK43" s="166">
        <f t="shared" si="134"/>
        <v>0</v>
      </c>
      <c r="AL43" s="168" t="s">
        <v>1823</v>
      </c>
      <c r="AM43" s="24"/>
      <c r="AN43" s="5"/>
      <c r="AO43" s="134"/>
      <c r="AP43" s="166">
        <f t="shared" si="117"/>
        <v>0</v>
      </c>
      <c r="AQ43" s="168" t="s">
        <v>1823</v>
      </c>
      <c r="AR43" s="166">
        <f t="shared" si="118"/>
        <v>0</v>
      </c>
      <c r="AS43" s="168" t="s">
        <v>1823</v>
      </c>
      <c r="AT43" s="39">
        <v>0</v>
      </c>
      <c r="AU43" s="5">
        <v>0</v>
      </c>
      <c r="AV43" s="166">
        <f t="shared" si="119"/>
        <v>0</v>
      </c>
      <c r="AW43" s="168" t="s">
        <v>1823</v>
      </c>
      <c r="AX43" s="166">
        <f t="shared" si="120"/>
        <v>0</v>
      </c>
      <c r="AY43" s="168" t="s">
        <v>1823</v>
      </c>
      <c r="AZ43" s="166">
        <f t="shared" si="169"/>
        <v>0</v>
      </c>
      <c r="BA43" s="168" t="s">
        <v>1823</v>
      </c>
      <c r="BB43" s="39">
        <v>0</v>
      </c>
      <c r="BC43" s="40">
        <v>0</v>
      </c>
      <c r="BD43" s="39">
        <v>0</v>
      </c>
      <c r="BE43" s="98">
        <v>0</v>
      </c>
      <c r="BF43" s="39">
        <v>0</v>
      </c>
      <c r="BG43" s="40">
        <v>0</v>
      </c>
      <c r="BH43" s="166">
        <f t="shared" si="15"/>
        <v>0</v>
      </c>
      <c r="BI43" s="168" t="s">
        <v>1823</v>
      </c>
      <c r="BJ43" s="166">
        <f t="shared" si="16"/>
        <v>0</v>
      </c>
      <c r="BK43" s="168" t="s">
        <v>1823</v>
      </c>
      <c r="BL43" s="166">
        <f t="shared" si="17"/>
        <v>0</v>
      </c>
      <c r="BM43" s="168" t="s">
        <v>1823</v>
      </c>
      <c r="BN43" s="166">
        <f t="shared" si="18"/>
        <v>0</v>
      </c>
      <c r="BO43" s="168" t="s">
        <v>1823</v>
      </c>
      <c r="BP43" s="134"/>
      <c r="BQ43" s="96"/>
      <c r="BR43" s="55"/>
      <c r="BS43" s="96"/>
      <c r="BT43" s="55"/>
      <c r="BU43" s="96"/>
      <c r="BV43" s="55"/>
      <c r="BW43" s="96"/>
      <c r="BX43" s="55"/>
      <c r="BY43" s="96"/>
      <c r="BZ43" s="55"/>
      <c r="CA43" s="96"/>
      <c r="CB43" s="96"/>
      <c r="CC43" s="38" t="s">
        <v>271</v>
      </c>
      <c r="CD43" t="s">
        <v>948</v>
      </c>
    </row>
    <row r="44" spans="1:82" ht="16.5">
      <c r="A44" t="s">
        <v>2132</v>
      </c>
      <c r="B44" t="s">
        <v>4</v>
      </c>
      <c r="C44" s="16" t="s">
        <v>1039</v>
      </c>
      <c r="D44" t="s">
        <v>1040</v>
      </c>
      <c r="E44" s="16" t="s">
        <v>1039</v>
      </c>
      <c r="F44" s="200" t="s">
        <v>1862</v>
      </c>
      <c r="G44" s="9"/>
      <c r="H44" s="2"/>
      <c r="I44" s="3">
        <v>7</v>
      </c>
      <c r="J44" s="4">
        <v>0</v>
      </c>
      <c r="K44" s="10">
        <v>9</v>
      </c>
      <c r="L44" s="30">
        <v>0</v>
      </c>
      <c r="M44" s="3">
        <v>14</v>
      </c>
      <c r="N44" s="4">
        <v>0</v>
      </c>
      <c r="O44" s="166">
        <f t="shared" si="91"/>
        <v>0</v>
      </c>
      <c r="P44" s="168" t="s">
        <v>1823</v>
      </c>
      <c r="Q44" s="3">
        <v>0</v>
      </c>
      <c r="R44" s="4">
        <v>0</v>
      </c>
      <c r="S44" s="166">
        <f t="shared" ref="S44" si="174">+Q44</f>
        <v>0</v>
      </c>
      <c r="T44" s="168" t="s">
        <v>1823</v>
      </c>
      <c r="U44" s="166">
        <f t="shared" ref="U44" si="175">+S44</f>
        <v>0</v>
      </c>
      <c r="V44" s="168" t="s">
        <v>1823</v>
      </c>
      <c r="W44" s="3">
        <v>1</v>
      </c>
      <c r="X44" s="4">
        <v>0</v>
      </c>
      <c r="Y44" s="10">
        <v>1</v>
      </c>
      <c r="Z44" s="4">
        <v>0</v>
      </c>
      <c r="AA44" s="166">
        <f t="shared" si="133"/>
        <v>1</v>
      </c>
      <c r="AB44" s="168" t="s">
        <v>1823</v>
      </c>
      <c r="AC44" s="3">
        <v>1</v>
      </c>
      <c r="AD44" s="5">
        <v>0</v>
      </c>
      <c r="AE44" s="3">
        <v>1</v>
      </c>
      <c r="AF44" s="5">
        <v>0</v>
      </c>
      <c r="AG44" s="166">
        <f t="shared" si="114"/>
        <v>1</v>
      </c>
      <c r="AH44" s="168" t="s">
        <v>1823</v>
      </c>
      <c r="AI44" s="166">
        <f t="shared" si="115"/>
        <v>1</v>
      </c>
      <c r="AJ44" s="168" t="s">
        <v>1823</v>
      </c>
      <c r="AK44" s="166">
        <f t="shared" si="134"/>
        <v>1</v>
      </c>
      <c r="AL44" s="168" t="s">
        <v>1823</v>
      </c>
      <c r="AM44" s="24">
        <v>0</v>
      </c>
      <c r="AN44" s="5">
        <v>0</v>
      </c>
      <c r="AO44" s="134"/>
      <c r="AP44" s="166">
        <f t="shared" si="117"/>
        <v>0</v>
      </c>
      <c r="AQ44" s="168" t="s">
        <v>1823</v>
      </c>
      <c r="AR44" s="166">
        <f t="shared" si="118"/>
        <v>0</v>
      </c>
      <c r="AS44" s="168" t="s">
        <v>1823</v>
      </c>
      <c r="AT44" s="39">
        <v>0</v>
      </c>
      <c r="AU44" s="5">
        <v>0</v>
      </c>
      <c r="AV44" s="166">
        <f t="shared" si="119"/>
        <v>0</v>
      </c>
      <c r="AW44" s="168" t="s">
        <v>1823</v>
      </c>
      <c r="AX44" s="166">
        <f t="shared" si="120"/>
        <v>0</v>
      </c>
      <c r="AY44" s="168" t="s">
        <v>1823</v>
      </c>
      <c r="AZ44" s="166">
        <f t="shared" si="169"/>
        <v>0</v>
      </c>
      <c r="BA44" s="168" t="s">
        <v>1823</v>
      </c>
      <c r="BB44" s="39">
        <v>0</v>
      </c>
      <c r="BC44" s="40">
        <v>0</v>
      </c>
      <c r="BD44" s="39">
        <v>0</v>
      </c>
      <c r="BE44" s="98">
        <v>0</v>
      </c>
      <c r="BF44" s="39">
        <v>0</v>
      </c>
      <c r="BG44" s="40">
        <v>0</v>
      </c>
      <c r="BH44" s="166">
        <f t="shared" si="15"/>
        <v>0</v>
      </c>
      <c r="BI44" s="168" t="s">
        <v>1823</v>
      </c>
      <c r="BJ44" s="166">
        <f t="shared" si="16"/>
        <v>0</v>
      </c>
      <c r="BK44" s="168" t="s">
        <v>1823</v>
      </c>
      <c r="BL44" s="166">
        <f t="shared" si="17"/>
        <v>0</v>
      </c>
      <c r="BM44" s="168" t="s">
        <v>1823</v>
      </c>
      <c r="BN44" s="166">
        <f t="shared" si="18"/>
        <v>0</v>
      </c>
      <c r="BO44" s="168" t="s">
        <v>1823</v>
      </c>
      <c r="BP44" s="134"/>
      <c r="BQ44" s="96"/>
      <c r="BR44" s="55"/>
      <c r="BS44" s="96"/>
      <c r="BT44" s="55"/>
      <c r="BU44" s="96"/>
      <c r="BV44" s="55"/>
      <c r="BW44" s="96"/>
      <c r="BX44" s="55"/>
      <c r="BY44" s="96"/>
      <c r="BZ44" s="55"/>
      <c r="CA44" s="96"/>
      <c r="CB44" s="96"/>
      <c r="CC44" s="38" t="s">
        <v>260</v>
      </c>
      <c r="CD44" t="s">
        <v>949</v>
      </c>
    </row>
    <row r="45" spans="1:82" ht="16.5">
      <c r="A45" t="s">
        <v>2132</v>
      </c>
      <c r="B45" t="s">
        <v>4</v>
      </c>
      <c r="C45" s="16" t="s">
        <v>1039</v>
      </c>
      <c r="D45" t="s">
        <v>1040</v>
      </c>
      <c r="E45" s="16" t="s">
        <v>1039</v>
      </c>
      <c r="F45" s="200" t="s">
        <v>1798</v>
      </c>
      <c r="G45" s="9">
        <v>2</v>
      </c>
      <c r="H45" s="2"/>
      <c r="I45" s="3">
        <v>0</v>
      </c>
      <c r="J45" s="4">
        <v>0</v>
      </c>
      <c r="K45" s="10">
        <v>2</v>
      </c>
      <c r="L45" s="10">
        <v>0</v>
      </c>
      <c r="M45" s="3">
        <v>0</v>
      </c>
      <c r="N45" s="4">
        <v>0</v>
      </c>
      <c r="O45" s="166">
        <f t="shared" ref="O45:O63" si="176">+M45</f>
        <v>0</v>
      </c>
      <c r="P45" s="168" t="s">
        <v>1823</v>
      </c>
      <c r="Q45" s="166">
        <f t="shared" ref="Q45" si="177">+O45</f>
        <v>0</v>
      </c>
      <c r="R45" s="168" t="s">
        <v>1823</v>
      </c>
      <c r="S45" s="166">
        <f t="shared" ref="S45" si="178">+Q45</f>
        <v>0</v>
      </c>
      <c r="T45" s="168" t="s">
        <v>1823</v>
      </c>
      <c r="U45" s="10">
        <v>0</v>
      </c>
      <c r="V45" s="4">
        <v>0</v>
      </c>
      <c r="W45" s="10">
        <v>1</v>
      </c>
      <c r="X45" s="4">
        <v>0</v>
      </c>
      <c r="Y45" s="10">
        <v>1</v>
      </c>
      <c r="Z45" s="4">
        <v>0</v>
      </c>
      <c r="AA45" s="166">
        <f>+AC45</f>
        <v>0</v>
      </c>
      <c r="AB45" s="168" t="s">
        <v>1823</v>
      </c>
      <c r="AC45" s="3">
        <v>0</v>
      </c>
      <c r="AD45" s="5">
        <v>0</v>
      </c>
      <c r="AE45" s="3">
        <v>0</v>
      </c>
      <c r="AF45" s="5">
        <v>0</v>
      </c>
      <c r="AG45" s="166">
        <f t="shared" si="114"/>
        <v>0</v>
      </c>
      <c r="AH45" s="168" t="s">
        <v>1823</v>
      </c>
      <c r="AI45" s="166">
        <f t="shared" si="115"/>
        <v>0</v>
      </c>
      <c r="AJ45" s="168" t="s">
        <v>1823</v>
      </c>
      <c r="AK45" s="166">
        <f t="shared" si="134"/>
        <v>0</v>
      </c>
      <c r="AL45" s="168" t="s">
        <v>1823</v>
      </c>
      <c r="AM45" s="3">
        <v>0</v>
      </c>
      <c r="AN45" s="5">
        <v>0</v>
      </c>
      <c r="AO45" s="134"/>
      <c r="AP45" s="166">
        <f t="shared" si="117"/>
        <v>0</v>
      </c>
      <c r="AQ45" s="168" t="s">
        <v>1823</v>
      </c>
      <c r="AR45" s="166">
        <f t="shared" si="118"/>
        <v>0</v>
      </c>
      <c r="AS45" s="168" t="s">
        <v>1823</v>
      </c>
      <c r="AT45" s="3">
        <v>0</v>
      </c>
      <c r="AU45" s="5">
        <v>0</v>
      </c>
      <c r="AV45" s="166">
        <f t="shared" ref="AV45" si="179">+AX45</f>
        <v>0</v>
      </c>
      <c r="AW45" s="168" t="s">
        <v>1823</v>
      </c>
      <c r="AX45" s="166">
        <f t="shared" ref="AX45" si="180">+AZ45</f>
        <v>0</v>
      </c>
      <c r="AY45" s="168" t="s">
        <v>1823</v>
      </c>
      <c r="AZ45" s="39">
        <v>0</v>
      </c>
      <c r="BA45" s="40">
        <v>0</v>
      </c>
      <c r="BB45" s="39" t="s">
        <v>85</v>
      </c>
      <c r="BC45" s="40">
        <v>0</v>
      </c>
      <c r="BD45" s="166">
        <f t="shared" ref="BD45:BD47" si="181">+BF45</f>
        <v>0</v>
      </c>
      <c r="BE45" s="168" t="s">
        <v>1823</v>
      </c>
      <c r="BF45" s="39">
        <v>0</v>
      </c>
      <c r="BG45" s="40">
        <v>0</v>
      </c>
      <c r="BH45" s="166">
        <f t="shared" si="15"/>
        <v>0</v>
      </c>
      <c r="BI45" s="168" t="s">
        <v>1823</v>
      </c>
      <c r="BJ45" s="166">
        <f t="shared" si="16"/>
        <v>0</v>
      </c>
      <c r="BK45" s="168" t="s">
        <v>1823</v>
      </c>
      <c r="BL45" s="166">
        <f t="shared" si="17"/>
        <v>0</v>
      </c>
      <c r="BM45" s="168" t="s">
        <v>1823</v>
      </c>
      <c r="BN45" s="166">
        <f t="shared" si="18"/>
        <v>0</v>
      </c>
      <c r="BO45" s="168" t="s">
        <v>1823</v>
      </c>
      <c r="BP45" s="134"/>
      <c r="BQ45" s="96"/>
      <c r="BR45" s="55"/>
      <c r="BS45" s="96"/>
      <c r="BT45" s="55"/>
      <c r="BU45" s="96"/>
      <c r="BV45" s="55"/>
      <c r="BW45" s="96"/>
      <c r="BX45" s="55"/>
      <c r="BY45" s="96"/>
      <c r="BZ45" s="55"/>
      <c r="CA45" s="96"/>
      <c r="CB45" s="96"/>
      <c r="CC45" s="38" t="s">
        <v>271</v>
      </c>
      <c r="CD45" t="s">
        <v>943</v>
      </c>
    </row>
    <row r="46" spans="1:82" ht="16.5">
      <c r="A46" t="s">
        <v>2132</v>
      </c>
      <c r="B46" t="s">
        <v>4</v>
      </c>
      <c r="C46" s="16" t="s">
        <v>1039</v>
      </c>
      <c r="D46" t="s">
        <v>1040</v>
      </c>
      <c r="E46" s="16" t="s">
        <v>1039</v>
      </c>
      <c r="F46" s="200" t="s">
        <v>2174</v>
      </c>
      <c r="G46" s="9">
        <v>2</v>
      </c>
      <c r="H46" s="2"/>
      <c r="I46" s="3">
        <v>2</v>
      </c>
      <c r="J46" s="4">
        <v>0</v>
      </c>
      <c r="K46" s="10">
        <v>2</v>
      </c>
      <c r="L46" s="30">
        <v>0</v>
      </c>
      <c r="M46" s="3">
        <v>2</v>
      </c>
      <c r="N46" s="4">
        <v>0</v>
      </c>
      <c r="O46" s="166">
        <f t="shared" si="176"/>
        <v>2</v>
      </c>
      <c r="P46" s="168" t="s">
        <v>1823</v>
      </c>
      <c r="Q46" s="166">
        <f t="shared" ref="Q46" si="182">+O46</f>
        <v>2</v>
      </c>
      <c r="R46" s="168" t="s">
        <v>1823</v>
      </c>
      <c r="S46" s="3">
        <v>2</v>
      </c>
      <c r="T46" s="4">
        <v>0</v>
      </c>
      <c r="U46" s="3">
        <v>2</v>
      </c>
      <c r="V46" s="4">
        <v>0</v>
      </c>
      <c r="W46" s="3">
        <v>2</v>
      </c>
      <c r="X46" s="4">
        <v>0</v>
      </c>
      <c r="Y46" s="10">
        <v>1</v>
      </c>
      <c r="Z46" s="4">
        <v>0</v>
      </c>
      <c r="AA46" s="166">
        <f t="shared" si="133"/>
        <v>1</v>
      </c>
      <c r="AB46" s="168" t="s">
        <v>1823</v>
      </c>
      <c r="AC46" s="3">
        <v>0</v>
      </c>
      <c r="AD46" s="5">
        <v>0</v>
      </c>
      <c r="AE46" s="3">
        <v>1</v>
      </c>
      <c r="AF46" s="5">
        <v>0</v>
      </c>
      <c r="AG46" s="166">
        <f t="shared" si="114"/>
        <v>1</v>
      </c>
      <c r="AH46" s="168" t="s">
        <v>1823</v>
      </c>
      <c r="AI46" s="166">
        <f t="shared" si="115"/>
        <v>1</v>
      </c>
      <c r="AJ46" s="168" t="s">
        <v>1823</v>
      </c>
      <c r="AK46" s="166">
        <f t="shared" si="134"/>
        <v>1</v>
      </c>
      <c r="AL46" s="168" t="s">
        <v>1823</v>
      </c>
      <c r="AM46" s="3"/>
      <c r="AN46" s="5"/>
      <c r="AO46" s="134"/>
      <c r="AP46" s="166">
        <f t="shared" si="117"/>
        <v>0</v>
      </c>
      <c r="AQ46" s="168" t="s">
        <v>1823</v>
      </c>
      <c r="AR46" s="166">
        <f t="shared" si="118"/>
        <v>0</v>
      </c>
      <c r="AS46" s="168" t="s">
        <v>1823</v>
      </c>
      <c r="AT46" s="3">
        <v>0</v>
      </c>
      <c r="AU46" s="5">
        <v>0</v>
      </c>
      <c r="AV46" s="166">
        <f t="shared" ref="AV46" si="183">+AX46</f>
        <v>0</v>
      </c>
      <c r="AW46" s="168" t="s">
        <v>1823</v>
      </c>
      <c r="AX46" s="166">
        <f t="shared" ref="AX46" si="184">+AZ46</f>
        <v>0</v>
      </c>
      <c r="AY46" s="168" t="s">
        <v>1823</v>
      </c>
      <c r="AZ46" s="39">
        <v>0</v>
      </c>
      <c r="BA46" s="40">
        <v>0</v>
      </c>
      <c r="BB46" s="39">
        <v>0</v>
      </c>
      <c r="BC46" s="40">
        <v>0</v>
      </c>
      <c r="BD46" s="166">
        <f t="shared" si="181"/>
        <v>0</v>
      </c>
      <c r="BE46" s="168" t="s">
        <v>1823</v>
      </c>
      <c r="BF46" s="39">
        <v>0</v>
      </c>
      <c r="BG46" s="40">
        <v>0</v>
      </c>
      <c r="BH46" s="166">
        <f t="shared" si="15"/>
        <v>0</v>
      </c>
      <c r="BI46" s="168" t="s">
        <v>1823</v>
      </c>
      <c r="BJ46" s="166">
        <f t="shared" si="16"/>
        <v>0</v>
      </c>
      <c r="BK46" s="168" t="s">
        <v>1823</v>
      </c>
      <c r="BL46" s="166">
        <f t="shared" si="17"/>
        <v>0</v>
      </c>
      <c r="BM46" s="168" t="s">
        <v>1823</v>
      </c>
      <c r="BN46" s="166">
        <f t="shared" si="18"/>
        <v>0</v>
      </c>
      <c r="BO46" s="168" t="s">
        <v>1823</v>
      </c>
      <c r="BP46" s="134"/>
      <c r="BQ46" s="96"/>
      <c r="BR46" s="55"/>
      <c r="BS46" s="96"/>
      <c r="BT46" s="55"/>
      <c r="BU46" s="96"/>
      <c r="BV46" s="55"/>
      <c r="BW46" s="96"/>
      <c r="BX46" s="55"/>
      <c r="BY46" s="96"/>
      <c r="BZ46" s="55"/>
      <c r="CA46" s="96"/>
      <c r="CB46" s="96"/>
      <c r="CC46" s="38" t="s">
        <v>260</v>
      </c>
      <c r="CD46" t="s">
        <v>944</v>
      </c>
    </row>
    <row r="47" spans="1:82" ht="16.5">
      <c r="A47" t="s">
        <v>2132</v>
      </c>
      <c r="B47" t="s">
        <v>4</v>
      </c>
      <c r="C47" s="16" t="s">
        <v>1039</v>
      </c>
      <c r="D47" t="s">
        <v>1094</v>
      </c>
      <c r="E47" s="16" t="s">
        <v>1039</v>
      </c>
      <c r="F47" s="200" t="s">
        <v>2173</v>
      </c>
      <c r="G47" s="9"/>
      <c r="H47" s="2"/>
      <c r="I47" s="3">
        <v>0</v>
      </c>
      <c r="J47" s="4">
        <v>0</v>
      </c>
      <c r="K47" s="10">
        <v>1</v>
      </c>
      <c r="L47" s="30">
        <v>0</v>
      </c>
      <c r="M47" s="3">
        <v>0</v>
      </c>
      <c r="N47" s="4">
        <v>0</v>
      </c>
      <c r="O47" s="166">
        <f t="shared" si="176"/>
        <v>0</v>
      </c>
      <c r="P47" s="168" t="s">
        <v>1823</v>
      </c>
      <c r="Q47" s="166">
        <f t="shared" ref="Q47" si="185">+O47</f>
        <v>0</v>
      </c>
      <c r="R47" s="168" t="s">
        <v>1823</v>
      </c>
      <c r="S47" s="10">
        <v>0</v>
      </c>
      <c r="T47" s="4">
        <v>0</v>
      </c>
      <c r="U47" s="3">
        <v>1</v>
      </c>
      <c r="V47" s="4">
        <v>0</v>
      </c>
      <c r="W47" s="10">
        <v>0</v>
      </c>
      <c r="X47" s="4">
        <v>0</v>
      </c>
      <c r="Y47" s="10">
        <v>0</v>
      </c>
      <c r="Z47" s="4">
        <v>0</v>
      </c>
      <c r="AA47" s="166">
        <f t="shared" ref="AA47" si="186">+Y47</f>
        <v>0</v>
      </c>
      <c r="AB47" s="168" t="s">
        <v>1823</v>
      </c>
      <c r="AC47" s="3">
        <v>0</v>
      </c>
      <c r="AD47" s="5">
        <v>0</v>
      </c>
      <c r="AE47" s="3">
        <v>0</v>
      </c>
      <c r="AF47" s="5">
        <v>0</v>
      </c>
      <c r="AG47" s="166">
        <f t="shared" si="114"/>
        <v>0</v>
      </c>
      <c r="AH47" s="168" t="s">
        <v>1823</v>
      </c>
      <c r="AI47" s="166">
        <f t="shared" si="115"/>
        <v>0</v>
      </c>
      <c r="AJ47" s="168" t="s">
        <v>1823</v>
      </c>
      <c r="AK47" s="166">
        <f t="shared" ref="AK47" si="187">+AI47</f>
        <v>0</v>
      </c>
      <c r="AL47" s="168" t="s">
        <v>1823</v>
      </c>
      <c r="AM47" s="3">
        <v>0</v>
      </c>
      <c r="AN47" s="5">
        <v>0</v>
      </c>
      <c r="AO47" s="134"/>
      <c r="AP47" s="166">
        <f t="shared" ref="AP47" si="188">+AR47</f>
        <v>0</v>
      </c>
      <c r="AQ47" s="168" t="s">
        <v>1823</v>
      </c>
      <c r="AR47" s="166">
        <f t="shared" ref="AR47" si="189">+AT47</f>
        <v>0</v>
      </c>
      <c r="AS47" s="168" t="s">
        <v>1823</v>
      </c>
      <c r="AT47" s="3">
        <v>0</v>
      </c>
      <c r="AU47" s="5">
        <v>0</v>
      </c>
      <c r="AV47" s="166">
        <f t="shared" ref="AV47" si="190">+AX47</f>
        <v>0</v>
      </c>
      <c r="AW47" s="168" t="s">
        <v>1823</v>
      </c>
      <c r="AX47" s="166">
        <f t="shared" ref="AX47" si="191">+AZ47</f>
        <v>0</v>
      </c>
      <c r="AY47" s="168" t="s">
        <v>1823</v>
      </c>
      <c r="AZ47" s="39">
        <v>0</v>
      </c>
      <c r="BA47" s="40">
        <v>0</v>
      </c>
      <c r="BB47" s="39">
        <v>0</v>
      </c>
      <c r="BC47" s="40">
        <v>0</v>
      </c>
      <c r="BD47" s="166">
        <f t="shared" si="181"/>
        <v>0</v>
      </c>
      <c r="BE47" s="168" t="s">
        <v>1823</v>
      </c>
      <c r="BF47" s="39">
        <v>0</v>
      </c>
      <c r="BG47" s="40">
        <v>0</v>
      </c>
      <c r="BH47" s="166">
        <f t="shared" si="15"/>
        <v>0</v>
      </c>
      <c r="BI47" s="168" t="s">
        <v>1823</v>
      </c>
      <c r="BJ47" s="166">
        <f t="shared" si="16"/>
        <v>0</v>
      </c>
      <c r="BK47" s="168" t="s">
        <v>1823</v>
      </c>
      <c r="BL47" s="166">
        <f t="shared" si="17"/>
        <v>0</v>
      </c>
      <c r="BM47" s="168" t="s">
        <v>1823</v>
      </c>
      <c r="BN47" s="166">
        <f t="shared" si="18"/>
        <v>0</v>
      </c>
      <c r="BO47" s="168" t="s">
        <v>1823</v>
      </c>
      <c r="BP47" s="134"/>
      <c r="BQ47" s="96"/>
      <c r="BR47" s="55"/>
      <c r="BS47" s="96"/>
      <c r="BT47" s="55"/>
      <c r="BU47" s="96"/>
      <c r="BV47" s="55"/>
      <c r="BW47" s="96"/>
      <c r="BX47" s="55"/>
      <c r="BY47" s="96"/>
      <c r="BZ47" s="55"/>
      <c r="CA47" s="96"/>
      <c r="CB47" s="96"/>
      <c r="CC47" s="38"/>
    </row>
    <row r="48" spans="1:82" ht="16.5">
      <c r="A48" t="s">
        <v>2132</v>
      </c>
      <c r="B48" t="s">
        <v>4</v>
      </c>
      <c r="C48" s="16" t="s">
        <v>1039</v>
      </c>
      <c r="D48" t="s">
        <v>1040</v>
      </c>
      <c r="E48" s="16" t="s">
        <v>1039</v>
      </c>
      <c r="F48" s="200" t="s">
        <v>1860</v>
      </c>
      <c r="G48" s="9"/>
      <c r="H48" s="2"/>
      <c r="I48" s="3">
        <v>0</v>
      </c>
      <c r="J48" s="4">
        <v>0</v>
      </c>
      <c r="K48" s="10">
        <v>0</v>
      </c>
      <c r="L48" s="30">
        <v>0</v>
      </c>
      <c r="M48" s="3">
        <v>0</v>
      </c>
      <c r="N48" s="4">
        <v>0</v>
      </c>
      <c r="O48" s="166">
        <f t="shared" si="176"/>
        <v>0</v>
      </c>
      <c r="P48" s="168" t="s">
        <v>1823</v>
      </c>
      <c r="Q48" s="166">
        <f t="shared" ref="Q48" si="192">+O48</f>
        <v>0</v>
      </c>
      <c r="R48" s="168" t="s">
        <v>1823</v>
      </c>
      <c r="S48" s="166">
        <f t="shared" ref="S48:S49" si="193">+Q48</f>
        <v>0</v>
      </c>
      <c r="T48" s="168" t="s">
        <v>1823</v>
      </c>
      <c r="U48" s="3">
        <v>2</v>
      </c>
      <c r="V48" s="4">
        <v>0</v>
      </c>
      <c r="W48" s="10">
        <v>1</v>
      </c>
      <c r="X48" s="4">
        <v>0</v>
      </c>
      <c r="Y48" s="10">
        <v>1</v>
      </c>
      <c r="Z48" s="4">
        <v>0</v>
      </c>
      <c r="AA48" s="166">
        <f t="shared" si="133"/>
        <v>1</v>
      </c>
      <c r="AB48" s="168" t="s">
        <v>1823</v>
      </c>
      <c r="AC48" s="3">
        <v>0</v>
      </c>
      <c r="AD48" s="5">
        <v>0</v>
      </c>
      <c r="AE48" s="3">
        <v>2</v>
      </c>
      <c r="AF48" s="5">
        <v>0</v>
      </c>
      <c r="AG48" s="166">
        <f t="shared" si="114"/>
        <v>2</v>
      </c>
      <c r="AH48" s="168" t="s">
        <v>1823</v>
      </c>
      <c r="AI48" s="166">
        <f t="shared" si="115"/>
        <v>2</v>
      </c>
      <c r="AJ48" s="168" t="s">
        <v>1823</v>
      </c>
      <c r="AK48" s="166">
        <f t="shared" si="134"/>
        <v>2</v>
      </c>
      <c r="AL48" s="168" t="s">
        <v>1823</v>
      </c>
      <c r="AM48" s="3">
        <v>0</v>
      </c>
      <c r="AN48" s="5">
        <v>0</v>
      </c>
      <c r="AO48" s="134">
        <v>42209</v>
      </c>
      <c r="AP48" s="166">
        <f t="shared" si="117"/>
        <v>1</v>
      </c>
      <c r="AQ48" s="168" t="s">
        <v>1823</v>
      </c>
      <c r="AR48" s="166">
        <f t="shared" si="118"/>
        <v>1</v>
      </c>
      <c r="AS48" s="168" t="s">
        <v>1823</v>
      </c>
      <c r="AT48" s="3">
        <v>1</v>
      </c>
      <c r="AU48" s="5">
        <v>0</v>
      </c>
      <c r="AV48" s="166">
        <f t="shared" ref="AV48:AV90" si="194">+AX48</f>
        <v>2</v>
      </c>
      <c r="AW48" s="168" t="s">
        <v>1823</v>
      </c>
      <c r="AX48" s="166">
        <f t="shared" ref="AX48:AX87" si="195">+AZ48</f>
        <v>2</v>
      </c>
      <c r="AY48" s="168" t="s">
        <v>1823</v>
      </c>
      <c r="AZ48" s="166">
        <f t="shared" ref="AZ48:AZ50" si="196">+BB48</f>
        <v>2</v>
      </c>
      <c r="BA48" s="168" t="s">
        <v>1823</v>
      </c>
      <c r="BB48" s="39">
        <v>2</v>
      </c>
      <c r="BC48" s="40">
        <v>0</v>
      </c>
      <c r="BD48" s="58">
        <f>+BF48</f>
        <v>2</v>
      </c>
      <c r="BE48" s="170" t="s">
        <v>89</v>
      </c>
      <c r="BF48" s="39">
        <v>2</v>
      </c>
      <c r="BG48" s="40">
        <v>0</v>
      </c>
      <c r="BH48" s="166">
        <f t="shared" si="15"/>
        <v>2</v>
      </c>
      <c r="BI48" s="168" t="s">
        <v>1823</v>
      </c>
      <c r="BJ48" s="166">
        <f t="shared" si="16"/>
        <v>2</v>
      </c>
      <c r="BK48" s="168" t="s">
        <v>1823</v>
      </c>
      <c r="BL48" s="166">
        <f t="shared" si="17"/>
        <v>2</v>
      </c>
      <c r="BM48" s="168" t="s">
        <v>1823</v>
      </c>
      <c r="BN48" s="166">
        <f t="shared" si="18"/>
        <v>2</v>
      </c>
      <c r="BO48" s="168" t="s">
        <v>1823</v>
      </c>
      <c r="BP48" s="134"/>
      <c r="BQ48" s="96"/>
      <c r="BR48" s="55"/>
      <c r="BS48" s="96"/>
      <c r="BT48" s="55"/>
      <c r="BU48" s="96"/>
      <c r="BV48" s="55"/>
      <c r="BW48" s="96"/>
      <c r="BX48" s="55"/>
      <c r="BY48" s="96"/>
      <c r="BZ48" s="55"/>
      <c r="CA48" s="96"/>
      <c r="CB48" s="96"/>
      <c r="CC48" s="38" t="s">
        <v>271</v>
      </c>
      <c r="CD48" t="s">
        <v>945</v>
      </c>
    </row>
    <row r="49" spans="1:82" ht="16.5">
      <c r="A49" t="s">
        <v>2132</v>
      </c>
      <c r="B49" t="s">
        <v>4</v>
      </c>
      <c r="C49" s="16" t="s">
        <v>1039</v>
      </c>
      <c r="D49" t="s">
        <v>1040</v>
      </c>
      <c r="E49" s="16" t="s">
        <v>1039</v>
      </c>
      <c r="F49" s="200" t="s">
        <v>1861</v>
      </c>
      <c r="G49" s="9"/>
      <c r="H49" s="2"/>
      <c r="I49" s="3">
        <v>11</v>
      </c>
      <c r="J49" s="4">
        <v>0</v>
      </c>
      <c r="K49" s="30">
        <v>30</v>
      </c>
      <c r="L49" s="30">
        <v>0</v>
      </c>
      <c r="M49" s="3">
        <v>36</v>
      </c>
      <c r="N49" s="4">
        <v>0</v>
      </c>
      <c r="O49" s="166">
        <f t="shared" si="176"/>
        <v>36</v>
      </c>
      <c r="P49" s="168" t="s">
        <v>1823</v>
      </c>
      <c r="Q49" s="175">
        <v>31</v>
      </c>
      <c r="R49" s="416" t="s">
        <v>1274</v>
      </c>
      <c r="S49" s="166">
        <f t="shared" si="193"/>
        <v>31</v>
      </c>
      <c r="T49" s="168" t="s">
        <v>1823</v>
      </c>
      <c r="U49" s="166">
        <f>+W49</f>
        <v>16</v>
      </c>
      <c r="V49" s="168" t="s">
        <v>1823</v>
      </c>
      <c r="W49" s="206">
        <v>16</v>
      </c>
      <c r="X49" s="416" t="s">
        <v>1266</v>
      </c>
      <c r="Y49" s="10">
        <v>14</v>
      </c>
      <c r="Z49" s="4">
        <v>0</v>
      </c>
      <c r="AA49" s="166">
        <f t="shared" si="133"/>
        <v>14</v>
      </c>
      <c r="AB49" s="168" t="s">
        <v>1823</v>
      </c>
      <c r="AC49" s="10">
        <v>13</v>
      </c>
      <c r="AD49" s="4">
        <v>0</v>
      </c>
      <c r="AE49" s="3">
        <v>13</v>
      </c>
      <c r="AF49" s="5">
        <v>0</v>
      </c>
      <c r="AG49" s="166">
        <f t="shared" si="114"/>
        <v>13</v>
      </c>
      <c r="AH49" s="168" t="s">
        <v>1823</v>
      </c>
      <c r="AI49" s="166">
        <f t="shared" si="115"/>
        <v>13</v>
      </c>
      <c r="AJ49" s="168" t="s">
        <v>1823</v>
      </c>
      <c r="AK49" s="166">
        <f t="shared" si="134"/>
        <v>13</v>
      </c>
      <c r="AL49" s="168" t="s">
        <v>1823</v>
      </c>
      <c r="AM49" s="24">
        <v>0</v>
      </c>
      <c r="AN49" s="5">
        <v>0</v>
      </c>
      <c r="AO49" s="134"/>
      <c r="AP49" s="166">
        <f t="shared" si="117"/>
        <v>7</v>
      </c>
      <c r="AQ49" s="168" t="s">
        <v>1823</v>
      </c>
      <c r="AR49" s="166">
        <f t="shared" si="118"/>
        <v>7</v>
      </c>
      <c r="AS49" s="168" t="s">
        <v>1823</v>
      </c>
      <c r="AT49" s="39">
        <v>7</v>
      </c>
      <c r="AU49" s="5">
        <v>0</v>
      </c>
      <c r="AV49" s="166">
        <f t="shared" si="194"/>
        <v>8</v>
      </c>
      <c r="AW49" s="168" t="s">
        <v>1823</v>
      </c>
      <c r="AX49" s="166">
        <f t="shared" si="195"/>
        <v>8</v>
      </c>
      <c r="AY49" s="168" t="s">
        <v>1823</v>
      </c>
      <c r="AZ49" s="166">
        <f t="shared" si="196"/>
        <v>8</v>
      </c>
      <c r="BA49" s="168" t="s">
        <v>1823</v>
      </c>
      <c r="BB49" s="39">
        <v>8</v>
      </c>
      <c r="BC49" s="40">
        <v>0</v>
      </c>
      <c r="BD49" s="39">
        <v>8</v>
      </c>
      <c r="BE49" s="98">
        <v>0</v>
      </c>
      <c r="BF49" s="39">
        <v>8</v>
      </c>
      <c r="BG49" s="40">
        <v>0</v>
      </c>
      <c r="BH49" s="166">
        <f t="shared" si="15"/>
        <v>8</v>
      </c>
      <c r="BI49" s="168" t="s">
        <v>1823</v>
      </c>
      <c r="BJ49" s="166">
        <f t="shared" si="16"/>
        <v>8</v>
      </c>
      <c r="BK49" s="168" t="s">
        <v>1823</v>
      </c>
      <c r="BL49" s="166">
        <f t="shared" si="17"/>
        <v>8</v>
      </c>
      <c r="BM49" s="168" t="s">
        <v>1823</v>
      </c>
      <c r="BN49" s="166">
        <f t="shared" si="18"/>
        <v>8</v>
      </c>
      <c r="BO49" s="168" t="s">
        <v>1823</v>
      </c>
      <c r="BP49" s="134"/>
      <c r="BQ49" s="96"/>
      <c r="BR49" s="55"/>
      <c r="BS49" s="96"/>
      <c r="BT49" s="55"/>
      <c r="BU49" s="96"/>
      <c r="BV49" s="55"/>
      <c r="BW49" s="96"/>
      <c r="BX49" s="55"/>
      <c r="BY49" s="96"/>
      <c r="BZ49" s="55"/>
      <c r="CA49" s="96"/>
      <c r="CB49" s="96"/>
      <c r="CC49" s="38" t="s">
        <v>271</v>
      </c>
    </row>
    <row r="50" spans="1:82" ht="16.5">
      <c r="A50" t="s">
        <v>2132</v>
      </c>
      <c r="B50" t="s">
        <v>4</v>
      </c>
      <c r="C50" s="16" t="s">
        <v>1039</v>
      </c>
      <c r="D50" t="s">
        <v>1040</v>
      </c>
      <c r="E50" s="16" t="s">
        <v>1039</v>
      </c>
      <c r="F50" s="200" t="s">
        <v>1866</v>
      </c>
      <c r="G50" s="9"/>
      <c r="H50" s="2"/>
      <c r="I50" s="3">
        <v>0</v>
      </c>
      <c r="J50" s="4">
        <v>0</v>
      </c>
      <c r="K50" s="10">
        <v>0</v>
      </c>
      <c r="L50" s="30">
        <v>0</v>
      </c>
      <c r="M50" s="3">
        <v>0</v>
      </c>
      <c r="N50" s="4">
        <v>0</v>
      </c>
      <c r="O50" s="166">
        <f t="shared" si="176"/>
        <v>0</v>
      </c>
      <c r="P50" s="168" t="s">
        <v>1823</v>
      </c>
      <c r="Q50" s="3">
        <v>0</v>
      </c>
      <c r="R50" s="4">
        <v>0</v>
      </c>
      <c r="S50" s="3">
        <v>0</v>
      </c>
      <c r="T50" s="4">
        <v>0</v>
      </c>
      <c r="U50" s="166">
        <f>+W50</f>
        <v>0</v>
      </c>
      <c r="V50" s="168" t="s">
        <v>1823</v>
      </c>
      <c r="W50" s="3">
        <v>0</v>
      </c>
      <c r="X50" s="4">
        <v>0</v>
      </c>
      <c r="Y50" s="10">
        <v>0</v>
      </c>
      <c r="Z50" s="4">
        <v>0</v>
      </c>
      <c r="AA50" s="166">
        <f t="shared" si="133"/>
        <v>0</v>
      </c>
      <c r="AB50" s="168" t="s">
        <v>1823</v>
      </c>
      <c r="AC50" s="3">
        <v>0</v>
      </c>
      <c r="AD50" s="5">
        <v>0</v>
      </c>
      <c r="AE50" s="3">
        <v>0</v>
      </c>
      <c r="AF50" s="5">
        <v>0</v>
      </c>
      <c r="AG50" s="166">
        <f t="shared" si="114"/>
        <v>0</v>
      </c>
      <c r="AH50" s="168" t="s">
        <v>1823</v>
      </c>
      <c r="AI50" s="166">
        <f t="shared" si="115"/>
        <v>0</v>
      </c>
      <c r="AJ50" s="168" t="s">
        <v>1823</v>
      </c>
      <c r="AK50" s="166">
        <f t="shared" si="134"/>
        <v>0</v>
      </c>
      <c r="AL50" s="168" t="s">
        <v>1823</v>
      </c>
      <c r="AM50" s="24">
        <v>12</v>
      </c>
      <c r="AN50" s="5">
        <v>0</v>
      </c>
      <c r="AO50" s="134"/>
      <c r="AP50" s="166">
        <f t="shared" si="117"/>
        <v>10</v>
      </c>
      <c r="AQ50" s="168" t="s">
        <v>1823</v>
      </c>
      <c r="AR50" s="166">
        <f t="shared" si="118"/>
        <v>10</v>
      </c>
      <c r="AS50" s="168" t="s">
        <v>1823</v>
      </c>
      <c r="AT50" s="39">
        <v>10</v>
      </c>
      <c r="AU50" s="5">
        <v>0</v>
      </c>
      <c r="AV50" s="166">
        <f t="shared" si="194"/>
        <v>10</v>
      </c>
      <c r="AW50" s="168" t="s">
        <v>1823</v>
      </c>
      <c r="AX50" s="166">
        <f t="shared" si="195"/>
        <v>10</v>
      </c>
      <c r="AY50" s="168" t="s">
        <v>1823</v>
      </c>
      <c r="AZ50" s="166">
        <f t="shared" si="196"/>
        <v>10</v>
      </c>
      <c r="BA50" s="168" t="s">
        <v>1823</v>
      </c>
      <c r="BB50" s="39">
        <v>10</v>
      </c>
      <c r="BC50" s="40">
        <v>0</v>
      </c>
      <c r="BD50" s="39">
        <v>11</v>
      </c>
      <c r="BE50" s="98">
        <v>0</v>
      </c>
      <c r="BF50" s="39">
        <v>11</v>
      </c>
      <c r="BG50" s="40">
        <v>0</v>
      </c>
      <c r="BH50" s="58"/>
      <c r="BI50" s="170"/>
      <c r="BJ50" s="58"/>
      <c r="BK50" s="170"/>
      <c r="BL50" s="58"/>
      <c r="BM50" s="170"/>
      <c r="BN50" s="58"/>
      <c r="BO50" s="170"/>
      <c r="BP50" s="134"/>
      <c r="BQ50" s="96"/>
      <c r="BR50" s="55"/>
      <c r="BS50" s="96"/>
      <c r="BT50" s="55"/>
      <c r="BU50" s="96"/>
      <c r="BV50" s="55"/>
      <c r="BW50" s="96"/>
      <c r="BX50" s="55"/>
      <c r="BY50" s="96"/>
      <c r="BZ50" s="55"/>
      <c r="CA50" s="96"/>
      <c r="CB50" s="96"/>
      <c r="CC50" s="38"/>
    </row>
    <row r="51" spans="1:82" ht="16.5">
      <c r="A51" t="s">
        <v>2132</v>
      </c>
      <c r="B51" t="s">
        <v>4</v>
      </c>
      <c r="C51" s="16" t="s">
        <v>1039</v>
      </c>
      <c r="D51" t="s">
        <v>1040</v>
      </c>
      <c r="E51" s="16" t="s">
        <v>1039</v>
      </c>
      <c r="F51" s="200" t="s">
        <v>1867</v>
      </c>
      <c r="G51" s="9"/>
      <c r="H51" s="2"/>
      <c r="I51" s="166">
        <v>0</v>
      </c>
      <c r="J51" s="168" t="s">
        <v>1823</v>
      </c>
      <c r="K51" s="10">
        <v>0</v>
      </c>
      <c r="L51" s="30">
        <v>0</v>
      </c>
      <c r="M51" s="3">
        <v>0</v>
      </c>
      <c r="N51" s="4">
        <v>0</v>
      </c>
      <c r="O51" s="166">
        <f t="shared" si="176"/>
        <v>0</v>
      </c>
      <c r="P51" s="168" t="s">
        <v>1823</v>
      </c>
      <c r="Q51" s="166">
        <f t="shared" ref="Q51" si="197">+O51</f>
        <v>0</v>
      </c>
      <c r="R51" s="168" t="s">
        <v>1823</v>
      </c>
      <c r="S51" s="166">
        <f t="shared" ref="S51" si="198">+Q51</f>
        <v>0</v>
      </c>
      <c r="T51" s="168" t="s">
        <v>1823</v>
      </c>
      <c r="U51" s="3">
        <v>0</v>
      </c>
      <c r="V51" s="4">
        <v>0</v>
      </c>
      <c r="W51" s="10">
        <v>1</v>
      </c>
      <c r="X51" s="4">
        <v>0</v>
      </c>
      <c r="Y51" s="10">
        <v>1</v>
      </c>
      <c r="Z51" s="4">
        <v>0</v>
      </c>
      <c r="AA51" s="166">
        <f t="shared" si="133"/>
        <v>1</v>
      </c>
      <c r="AB51" s="168" t="s">
        <v>1823</v>
      </c>
      <c r="AC51" s="10">
        <v>1</v>
      </c>
      <c r="AD51" s="4">
        <v>0</v>
      </c>
      <c r="AE51" s="3">
        <v>1</v>
      </c>
      <c r="AF51" s="99">
        <v>0</v>
      </c>
      <c r="AG51" s="166">
        <f t="shared" si="114"/>
        <v>1</v>
      </c>
      <c r="AH51" s="168" t="s">
        <v>1823</v>
      </c>
      <c r="AI51" s="166">
        <f t="shared" si="115"/>
        <v>1</v>
      </c>
      <c r="AJ51" s="168" t="s">
        <v>1823</v>
      </c>
      <c r="AK51" s="166">
        <f t="shared" si="134"/>
        <v>1</v>
      </c>
      <c r="AL51" s="168" t="s">
        <v>1823</v>
      </c>
      <c r="AM51" s="24">
        <v>0</v>
      </c>
      <c r="AN51" s="5">
        <v>0</v>
      </c>
      <c r="AO51" s="134">
        <v>41939</v>
      </c>
      <c r="AP51" s="166">
        <f t="shared" si="117"/>
        <v>0</v>
      </c>
      <c r="AQ51" s="168" t="s">
        <v>1823</v>
      </c>
      <c r="AR51" s="166">
        <f t="shared" si="118"/>
        <v>0</v>
      </c>
      <c r="AS51" s="168" t="s">
        <v>1823</v>
      </c>
      <c r="AT51" s="39">
        <v>0</v>
      </c>
      <c r="AU51" s="5">
        <v>0</v>
      </c>
      <c r="AV51" s="166">
        <f t="shared" si="194"/>
        <v>1</v>
      </c>
      <c r="AW51" s="168" t="s">
        <v>1823</v>
      </c>
      <c r="AX51" s="166">
        <f t="shared" si="195"/>
        <v>1</v>
      </c>
      <c r="AY51" s="168" t="s">
        <v>1823</v>
      </c>
      <c r="AZ51" s="165">
        <v>1</v>
      </c>
      <c r="BA51" s="40">
        <v>0</v>
      </c>
      <c r="BB51" s="39">
        <v>1</v>
      </c>
      <c r="BC51" s="40">
        <v>0</v>
      </c>
      <c r="BD51" s="166">
        <f t="shared" ref="BD51:BD54" si="199">+BB51</f>
        <v>1</v>
      </c>
      <c r="BE51" s="168" t="s">
        <v>1823</v>
      </c>
      <c r="BF51" s="39">
        <v>0</v>
      </c>
      <c r="BG51" s="5">
        <v>1</v>
      </c>
      <c r="BH51" s="166">
        <f t="shared" ref="BH51:BH84" si="200">+BF51</f>
        <v>0</v>
      </c>
      <c r="BI51" s="168" t="s">
        <v>1823</v>
      </c>
      <c r="BJ51" s="166">
        <f t="shared" ref="BJ51:BJ84" si="201">+BH51</f>
        <v>0</v>
      </c>
      <c r="BK51" s="168" t="s">
        <v>1823</v>
      </c>
      <c r="BL51" s="166">
        <f t="shared" ref="BL51:BL84" si="202">+BJ51</f>
        <v>0</v>
      </c>
      <c r="BM51" s="168" t="s">
        <v>1823</v>
      </c>
      <c r="BN51" s="166">
        <f t="shared" ref="BN51:BN84" si="203">+BL51</f>
        <v>0</v>
      </c>
      <c r="BO51" s="168" t="s">
        <v>1823</v>
      </c>
      <c r="BP51" s="134"/>
      <c r="BQ51" s="96"/>
      <c r="BR51" s="55"/>
      <c r="BS51" s="96"/>
      <c r="BT51" s="55"/>
      <c r="BU51" s="96"/>
      <c r="BV51" s="55"/>
      <c r="BW51" s="96"/>
      <c r="BX51" s="55"/>
      <c r="BY51" s="96"/>
      <c r="BZ51" s="55"/>
      <c r="CA51" s="96"/>
      <c r="CB51" s="96"/>
      <c r="CC51" s="38" t="s">
        <v>344</v>
      </c>
      <c r="CD51" t="s">
        <v>947</v>
      </c>
    </row>
    <row r="52" spans="1:82" ht="16.5">
      <c r="A52" t="s">
        <v>2132</v>
      </c>
      <c r="B52" t="s">
        <v>4</v>
      </c>
      <c r="C52" s="16" t="s">
        <v>1039</v>
      </c>
      <c r="D52" t="s">
        <v>1040</v>
      </c>
      <c r="E52" s="16" t="s">
        <v>1039</v>
      </c>
      <c r="F52" s="200" t="s">
        <v>1868</v>
      </c>
      <c r="G52" s="9"/>
      <c r="H52" s="2"/>
      <c r="I52" s="3">
        <v>1</v>
      </c>
      <c r="J52" s="4"/>
      <c r="K52" s="10">
        <v>2</v>
      </c>
      <c r="L52" s="10">
        <v>1</v>
      </c>
      <c r="M52" s="3">
        <v>2</v>
      </c>
      <c r="N52" s="4">
        <v>0</v>
      </c>
      <c r="O52" s="166">
        <f t="shared" si="176"/>
        <v>2</v>
      </c>
      <c r="P52" s="168" t="s">
        <v>1823</v>
      </c>
      <c r="Q52" s="166">
        <f t="shared" ref="Q52:Q53" si="204">+O52</f>
        <v>2</v>
      </c>
      <c r="R52" s="168" t="s">
        <v>1823</v>
      </c>
      <c r="S52" s="166">
        <f t="shared" ref="S52:S53" si="205">+Q52</f>
        <v>2</v>
      </c>
      <c r="T52" s="168" t="s">
        <v>1823</v>
      </c>
      <c r="U52" s="10">
        <v>2</v>
      </c>
      <c r="V52" s="4">
        <v>0</v>
      </c>
      <c r="W52" s="10">
        <v>2</v>
      </c>
      <c r="X52" s="4">
        <v>0</v>
      </c>
      <c r="Y52" s="10">
        <v>3</v>
      </c>
      <c r="Z52" s="4">
        <v>0</v>
      </c>
      <c r="AA52" s="166">
        <f t="shared" si="133"/>
        <v>3</v>
      </c>
      <c r="AB52" s="168" t="s">
        <v>1823</v>
      </c>
      <c r="AC52" s="166">
        <f>+AE52</f>
        <v>2</v>
      </c>
      <c r="AD52" s="168" t="s">
        <v>1823</v>
      </c>
      <c r="AE52" s="3">
        <v>2</v>
      </c>
      <c r="AF52" s="5">
        <v>0</v>
      </c>
      <c r="AG52" s="166">
        <f t="shared" si="114"/>
        <v>2</v>
      </c>
      <c r="AH52" s="168" t="s">
        <v>1823</v>
      </c>
      <c r="AI52" s="166">
        <f t="shared" si="115"/>
        <v>2</v>
      </c>
      <c r="AJ52" s="168" t="s">
        <v>1823</v>
      </c>
      <c r="AK52" s="166">
        <f t="shared" si="134"/>
        <v>2</v>
      </c>
      <c r="AL52" s="168" t="s">
        <v>1823</v>
      </c>
      <c r="AM52" s="24">
        <v>1</v>
      </c>
      <c r="AN52" s="5">
        <v>0</v>
      </c>
      <c r="AO52" s="134"/>
      <c r="AP52" s="166">
        <f t="shared" si="117"/>
        <v>0</v>
      </c>
      <c r="AQ52" s="168" t="s">
        <v>1823</v>
      </c>
      <c r="AR52" s="166">
        <f t="shared" si="118"/>
        <v>0</v>
      </c>
      <c r="AS52" s="168" t="s">
        <v>1823</v>
      </c>
      <c r="AT52" s="39">
        <v>0</v>
      </c>
      <c r="AU52" s="5">
        <v>0</v>
      </c>
      <c r="AV52" s="166">
        <f t="shared" si="194"/>
        <v>0</v>
      </c>
      <c r="AW52" s="168" t="s">
        <v>1823</v>
      </c>
      <c r="AX52" s="166">
        <f t="shared" si="195"/>
        <v>0</v>
      </c>
      <c r="AY52" s="168" t="s">
        <v>1823</v>
      </c>
      <c r="AZ52" s="39">
        <v>0</v>
      </c>
      <c r="BA52" s="40">
        <v>0</v>
      </c>
      <c r="BB52" s="39">
        <v>0</v>
      </c>
      <c r="BC52" s="40">
        <v>0</v>
      </c>
      <c r="BD52" s="166">
        <f t="shared" si="199"/>
        <v>0</v>
      </c>
      <c r="BE52" s="168" t="s">
        <v>1823</v>
      </c>
      <c r="BF52" s="39">
        <v>0</v>
      </c>
      <c r="BG52" s="40">
        <v>0</v>
      </c>
      <c r="BH52" s="166">
        <f t="shared" si="200"/>
        <v>0</v>
      </c>
      <c r="BI52" s="168" t="s">
        <v>1823</v>
      </c>
      <c r="BJ52" s="166">
        <f t="shared" si="201"/>
        <v>0</v>
      </c>
      <c r="BK52" s="168" t="s">
        <v>1823</v>
      </c>
      <c r="BL52" s="166">
        <f t="shared" si="202"/>
        <v>0</v>
      </c>
      <c r="BM52" s="168" t="s">
        <v>1823</v>
      </c>
      <c r="BN52" s="166">
        <f t="shared" si="203"/>
        <v>0</v>
      </c>
      <c r="BO52" s="168" t="s">
        <v>1823</v>
      </c>
      <c r="BP52" s="134"/>
      <c r="BQ52" s="96"/>
      <c r="BR52" s="55"/>
      <c r="BS52" s="96"/>
      <c r="BT52" s="55"/>
      <c r="BU52" s="96"/>
      <c r="BV52" s="55"/>
      <c r="BW52" s="96"/>
      <c r="BX52" s="55"/>
      <c r="BY52" s="96"/>
      <c r="BZ52" s="55"/>
      <c r="CA52" s="96"/>
      <c r="CB52" s="96"/>
      <c r="CC52" s="38" t="s">
        <v>271</v>
      </c>
    </row>
    <row r="53" spans="1:82" ht="16.5">
      <c r="A53" t="s">
        <v>2132</v>
      </c>
      <c r="B53" t="s">
        <v>4</v>
      </c>
      <c r="C53" s="16" t="s">
        <v>1039</v>
      </c>
      <c r="D53" t="s">
        <v>1040</v>
      </c>
      <c r="E53" s="16" t="s">
        <v>1062</v>
      </c>
      <c r="F53" s="200" t="s">
        <v>1853</v>
      </c>
      <c r="G53" s="9"/>
      <c r="H53" s="2"/>
      <c r="I53" s="175">
        <v>5</v>
      </c>
      <c r="J53" s="416">
        <v>21</v>
      </c>
      <c r="K53" s="10">
        <v>4</v>
      </c>
      <c r="L53" s="10">
        <v>23</v>
      </c>
      <c r="M53" s="39">
        <v>4</v>
      </c>
      <c r="N53" s="163">
        <v>13</v>
      </c>
      <c r="O53" s="166">
        <f t="shared" ref="O53" si="206">+M53</f>
        <v>4</v>
      </c>
      <c r="P53" s="168">
        <f t="shared" ref="P53" si="207">+N53</f>
        <v>13</v>
      </c>
      <c r="Q53" s="166">
        <f t="shared" si="204"/>
        <v>4</v>
      </c>
      <c r="R53" s="168">
        <f t="shared" ref="R53" si="208">+P53</f>
        <v>13</v>
      </c>
      <c r="S53" s="166">
        <f t="shared" si="205"/>
        <v>4</v>
      </c>
      <c r="T53" s="168">
        <f t="shared" ref="T53" si="209">+R53</f>
        <v>13</v>
      </c>
      <c r="U53" s="206">
        <v>1</v>
      </c>
      <c r="V53" s="416">
        <v>3</v>
      </c>
      <c r="W53" s="10">
        <v>1</v>
      </c>
      <c r="X53" s="4">
        <v>1</v>
      </c>
      <c r="Y53" s="10">
        <v>4</v>
      </c>
      <c r="Z53" s="4">
        <v>0</v>
      </c>
      <c r="AA53" s="166">
        <f t="shared" si="133"/>
        <v>4</v>
      </c>
      <c r="AB53" s="168" t="s">
        <v>1823</v>
      </c>
      <c r="AC53" s="3">
        <v>1</v>
      </c>
      <c r="AD53" s="5">
        <v>0</v>
      </c>
      <c r="AE53" s="3">
        <v>3</v>
      </c>
      <c r="AF53" s="5">
        <v>0</v>
      </c>
      <c r="AG53" s="166">
        <f t="shared" si="114"/>
        <v>3</v>
      </c>
      <c r="AH53" s="168" t="s">
        <v>1823</v>
      </c>
      <c r="AI53" s="166">
        <f t="shared" si="115"/>
        <v>3</v>
      </c>
      <c r="AJ53" s="168" t="s">
        <v>1823</v>
      </c>
      <c r="AK53" s="166">
        <f t="shared" si="134"/>
        <v>3</v>
      </c>
      <c r="AL53" s="168" t="s">
        <v>1823</v>
      </c>
      <c r="AM53" s="24">
        <v>0</v>
      </c>
      <c r="AN53" s="5">
        <v>0</v>
      </c>
      <c r="AO53" s="134"/>
      <c r="AP53" s="166">
        <f t="shared" si="117"/>
        <v>11</v>
      </c>
      <c r="AQ53" s="168" t="s">
        <v>1823</v>
      </c>
      <c r="AR53" s="166">
        <f t="shared" si="118"/>
        <v>11</v>
      </c>
      <c r="AS53" s="168" t="s">
        <v>1823</v>
      </c>
      <c r="AT53" s="39">
        <v>11</v>
      </c>
      <c r="AU53" s="5">
        <v>0</v>
      </c>
      <c r="AV53" s="166">
        <f t="shared" si="194"/>
        <v>33</v>
      </c>
      <c r="AW53" s="168" t="s">
        <v>1823</v>
      </c>
      <c r="AX53" s="166">
        <f t="shared" si="195"/>
        <v>33</v>
      </c>
      <c r="AY53" s="168" t="s">
        <v>1823</v>
      </c>
      <c r="AZ53" s="175">
        <v>33</v>
      </c>
      <c r="BA53" s="1043">
        <v>0</v>
      </c>
      <c r="BB53" s="175">
        <v>27</v>
      </c>
      <c r="BC53" s="1043">
        <v>0</v>
      </c>
      <c r="BD53" s="166">
        <f t="shared" si="199"/>
        <v>27</v>
      </c>
      <c r="BE53" s="168" t="s">
        <v>1823</v>
      </c>
      <c r="BF53" s="175">
        <v>40</v>
      </c>
      <c r="BG53" s="1043">
        <v>0</v>
      </c>
      <c r="BH53" s="166">
        <f t="shared" si="200"/>
        <v>40</v>
      </c>
      <c r="BI53" s="168" t="s">
        <v>1823</v>
      </c>
      <c r="BJ53" s="166">
        <f t="shared" si="201"/>
        <v>40</v>
      </c>
      <c r="BK53" s="168" t="s">
        <v>1823</v>
      </c>
      <c r="BL53" s="166">
        <f t="shared" si="202"/>
        <v>40</v>
      </c>
      <c r="BM53" s="168" t="s">
        <v>1823</v>
      </c>
      <c r="BN53" s="166">
        <f t="shared" si="203"/>
        <v>40</v>
      </c>
      <c r="BO53" s="168" t="s">
        <v>1823</v>
      </c>
      <c r="BP53" s="134"/>
      <c r="BQ53" s="96"/>
      <c r="BR53" s="55"/>
      <c r="BS53" s="96"/>
      <c r="BT53" s="55"/>
      <c r="BU53" s="96"/>
      <c r="BV53" s="55"/>
      <c r="BW53" s="96"/>
      <c r="BX53" s="55"/>
      <c r="BY53" s="96"/>
      <c r="BZ53" s="55"/>
      <c r="CA53" s="96"/>
      <c r="CB53" s="96"/>
      <c r="CC53" s="38" t="s">
        <v>271</v>
      </c>
    </row>
    <row r="54" spans="1:82" ht="16.5">
      <c r="A54" t="s">
        <v>2132</v>
      </c>
      <c r="B54" t="s">
        <v>4</v>
      </c>
      <c r="C54" s="16" t="s">
        <v>1039</v>
      </c>
      <c r="D54" t="s">
        <v>1040</v>
      </c>
      <c r="E54" s="16" t="s">
        <v>1062</v>
      </c>
      <c r="F54" s="200" t="s">
        <v>1852</v>
      </c>
      <c r="G54" s="9"/>
      <c r="H54" s="2"/>
      <c r="I54" s="3">
        <v>0</v>
      </c>
      <c r="J54" s="4">
        <v>0</v>
      </c>
      <c r="K54" s="30"/>
      <c r="L54" s="30"/>
      <c r="M54" s="3">
        <v>2</v>
      </c>
      <c r="N54" s="4">
        <v>0</v>
      </c>
      <c r="O54" s="166">
        <f t="shared" si="176"/>
        <v>2</v>
      </c>
      <c r="P54" s="168" t="s">
        <v>1823</v>
      </c>
      <c r="Q54" s="166">
        <f t="shared" ref="Q54" si="210">+S54</f>
        <v>2</v>
      </c>
      <c r="R54" s="168" t="s">
        <v>1823</v>
      </c>
      <c r="S54" s="166">
        <f t="shared" ref="S54" si="211">+U54</f>
        <v>2</v>
      </c>
      <c r="T54" s="168" t="s">
        <v>1823</v>
      </c>
      <c r="U54" s="3">
        <v>2</v>
      </c>
      <c r="V54" s="5">
        <v>0</v>
      </c>
      <c r="W54" s="3">
        <v>2</v>
      </c>
      <c r="X54" s="211" t="s">
        <v>85</v>
      </c>
      <c r="Y54" s="10">
        <v>2</v>
      </c>
      <c r="Z54" s="4">
        <v>0</v>
      </c>
      <c r="AA54" s="166">
        <f t="shared" si="133"/>
        <v>2</v>
      </c>
      <c r="AB54" s="168" t="s">
        <v>1823</v>
      </c>
      <c r="AC54" s="3">
        <v>1</v>
      </c>
      <c r="AD54" s="5">
        <v>0</v>
      </c>
      <c r="AE54" s="3">
        <v>1</v>
      </c>
      <c r="AF54" s="5">
        <v>0</v>
      </c>
      <c r="AG54" s="166">
        <f t="shared" si="114"/>
        <v>1</v>
      </c>
      <c r="AH54" s="168" t="s">
        <v>1823</v>
      </c>
      <c r="AI54" s="166">
        <f t="shared" si="115"/>
        <v>1</v>
      </c>
      <c r="AJ54" s="168" t="s">
        <v>1823</v>
      </c>
      <c r="AK54" s="166">
        <f t="shared" si="134"/>
        <v>1</v>
      </c>
      <c r="AL54" s="168" t="s">
        <v>1823</v>
      </c>
      <c r="AM54" s="24">
        <v>1</v>
      </c>
      <c r="AN54" s="5">
        <v>0</v>
      </c>
      <c r="AO54" s="134"/>
      <c r="AP54" s="166">
        <f t="shared" si="117"/>
        <v>1</v>
      </c>
      <c r="AQ54" s="168" t="s">
        <v>1823</v>
      </c>
      <c r="AR54" s="166">
        <f t="shared" si="118"/>
        <v>1</v>
      </c>
      <c r="AS54" s="168" t="s">
        <v>1823</v>
      </c>
      <c r="AT54" s="39">
        <v>1</v>
      </c>
      <c r="AU54" s="5">
        <v>0</v>
      </c>
      <c r="AV54" s="166">
        <f t="shared" si="194"/>
        <v>4</v>
      </c>
      <c r="AW54" s="168" t="s">
        <v>1823</v>
      </c>
      <c r="AX54" s="166">
        <f t="shared" si="195"/>
        <v>4</v>
      </c>
      <c r="AY54" s="168" t="s">
        <v>1823</v>
      </c>
      <c r="AZ54" s="39">
        <v>4</v>
      </c>
      <c r="BA54" s="40">
        <v>0</v>
      </c>
      <c r="BB54" s="39">
        <v>3</v>
      </c>
      <c r="BC54" s="40">
        <v>0</v>
      </c>
      <c r="BD54" s="166">
        <f t="shared" si="199"/>
        <v>3</v>
      </c>
      <c r="BE54" s="168" t="s">
        <v>1823</v>
      </c>
      <c r="BF54" s="39">
        <v>3</v>
      </c>
      <c r="BG54" s="40">
        <v>0</v>
      </c>
      <c r="BH54" s="166">
        <f t="shared" si="200"/>
        <v>3</v>
      </c>
      <c r="BI54" s="168" t="s">
        <v>1823</v>
      </c>
      <c r="BJ54" s="166">
        <f t="shared" si="201"/>
        <v>3</v>
      </c>
      <c r="BK54" s="168" t="s">
        <v>1823</v>
      </c>
      <c r="BL54" s="166">
        <f t="shared" si="202"/>
        <v>3</v>
      </c>
      <c r="BM54" s="168" t="s">
        <v>1823</v>
      </c>
      <c r="BN54" s="166">
        <f t="shared" si="203"/>
        <v>3</v>
      </c>
      <c r="BO54" s="168" t="s">
        <v>1823</v>
      </c>
      <c r="BP54" s="134"/>
      <c r="BQ54" s="96"/>
      <c r="BR54" s="55"/>
      <c r="BS54" s="96"/>
      <c r="BT54" s="55"/>
      <c r="BU54" s="96"/>
      <c r="BV54" s="55"/>
      <c r="BW54" s="96"/>
      <c r="BX54" s="55"/>
      <c r="BY54" s="96"/>
      <c r="BZ54" s="55"/>
      <c r="CA54" s="96"/>
      <c r="CB54" s="96"/>
      <c r="CC54" s="38" t="s">
        <v>271</v>
      </c>
      <c r="CD54" t="s">
        <v>946</v>
      </c>
    </row>
    <row r="55" spans="1:82" ht="16.5">
      <c r="A55" t="s">
        <v>2132</v>
      </c>
      <c r="B55" t="s">
        <v>4</v>
      </c>
      <c r="C55" s="16" t="s">
        <v>1039</v>
      </c>
      <c r="D55" t="s">
        <v>1040</v>
      </c>
      <c r="E55" s="16" t="s">
        <v>1039</v>
      </c>
      <c r="F55" s="200" t="s">
        <v>1851</v>
      </c>
      <c r="G55" s="9"/>
      <c r="H55" s="2"/>
      <c r="I55" s="3">
        <v>0</v>
      </c>
      <c r="J55" s="4">
        <v>0</v>
      </c>
      <c r="K55" s="10">
        <v>0</v>
      </c>
      <c r="L55" s="4">
        <v>0</v>
      </c>
      <c r="M55" s="3">
        <v>0</v>
      </c>
      <c r="N55" s="4">
        <v>0</v>
      </c>
      <c r="O55" s="166">
        <f t="shared" si="176"/>
        <v>0</v>
      </c>
      <c r="P55" s="168" t="s">
        <v>1823</v>
      </c>
      <c r="Q55" s="3">
        <v>0</v>
      </c>
      <c r="R55" s="4">
        <v>0</v>
      </c>
      <c r="S55" s="3">
        <v>0</v>
      </c>
      <c r="T55" s="4">
        <v>0</v>
      </c>
      <c r="U55" s="3">
        <v>0</v>
      </c>
      <c r="V55" s="5">
        <v>0</v>
      </c>
      <c r="W55" s="3">
        <v>0</v>
      </c>
      <c r="X55" s="5">
        <v>0</v>
      </c>
      <c r="Y55" s="3">
        <v>0</v>
      </c>
      <c r="Z55" s="5">
        <v>0</v>
      </c>
      <c r="AA55" s="166">
        <f t="shared" si="133"/>
        <v>0</v>
      </c>
      <c r="AB55" s="168" t="s">
        <v>1823</v>
      </c>
      <c r="AC55" s="3">
        <v>0</v>
      </c>
      <c r="AD55" s="5">
        <v>0</v>
      </c>
      <c r="AE55" s="3">
        <v>0</v>
      </c>
      <c r="AF55" s="5">
        <v>0</v>
      </c>
      <c r="AG55" s="166">
        <f t="shared" si="114"/>
        <v>0</v>
      </c>
      <c r="AH55" s="168" t="s">
        <v>1823</v>
      </c>
      <c r="AI55" s="166">
        <f t="shared" si="115"/>
        <v>0</v>
      </c>
      <c r="AJ55" s="168" t="s">
        <v>1823</v>
      </c>
      <c r="AK55" s="166">
        <f t="shared" si="134"/>
        <v>0</v>
      </c>
      <c r="AL55" s="168" t="s">
        <v>1823</v>
      </c>
      <c r="AM55" s="24">
        <v>0</v>
      </c>
      <c r="AN55" s="5">
        <v>0</v>
      </c>
      <c r="AO55" s="134"/>
      <c r="AP55" s="166">
        <f t="shared" si="117"/>
        <v>0</v>
      </c>
      <c r="AQ55" s="168" t="s">
        <v>1823</v>
      </c>
      <c r="AR55" s="166">
        <f t="shared" si="118"/>
        <v>0</v>
      </c>
      <c r="AS55" s="168" t="s">
        <v>1823</v>
      </c>
      <c r="AT55" s="39">
        <v>0</v>
      </c>
      <c r="AU55" s="5">
        <v>0</v>
      </c>
      <c r="AV55" s="166">
        <f t="shared" si="194"/>
        <v>0</v>
      </c>
      <c r="AW55" s="168" t="s">
        <v>1823</v>
      </c>
      <c r="AX55" s="166">
        <f t="shared" si="195"/>
        <v>0</v>
      </c>
      <c r="AY55" s="168" t="s">
        <v>1823</v>
      </c>
      <c r="AZ55" s="166">
        <f t="shared" ref="AZ55" si="212">+BB55</f>
        <v>0</v>
      </c>
      <c r="BA55" s="168" t="s">
        <v>1823</v>
      </c>
      <c r="BB55" s="39">
        <v>0</v>
      </c>
      <c r="BC55" s="40">
        <v>0</v>
      </c>
      <c r="BD55" s="39">
        <v>0</v>
      </c>
      <c r="BE55" s="40">
        <v>0</v>
      </c>
      <c r="BF55" s="39">
        <v>0</v>
      </c>
      <c r="BG55" s="40">
        <v>0</v>
      </c>
      <c r="BH55" s="166">
        <f t="shared" si="200"/>
        <v>0</v>
      </c>
      <c r="BI55" s="168" t="s">
        <v>1823</v>
      </c>
      <c r="BJ55" s="166">
        <f t="shared" si="201"/>
        <v>0</v>
      </c>
      <c r="BK55" s="168" t="s">
        <v>1823</v>
      </c>
      <c r="BL55" s="166">
        <f t="shared" si="202"/>
        <v>0</v>
      </c>
      <c r="BM55" s="168" t="s">
        <v>1823</v>
      </c>
      <c r="BN55" s="166">
        <f t="shared" si="203"/>
        <v>0</v>
      </c>
      <c r="BO55" s="168" t="s">
        <v>1823</v>
      </c>
      <c r="BP55" s="134"/>
      <c r="BQ55" s="96"/>
      <c r="BR55" s="55"/>
      <c r="BS55" s="96"/>
      <c r="BT55" s="55"/>
      <c r="BU55" s="96"/>
      <c r="BV55" s="55"/>
      <c r="BW55" s="96"/>
      <c r="BX55" s="55"/>
      <c r="BY55" s="96"/>
      <c r="BZ55" s="55"/>
      <c r="CA55" s="96"/>
      <c r="CB55" s="96"/>
      <c r="CC55" s="38" t="s">
        <v>271</v>
      </c>
      <c r="CD55" t="s">
        <v>950</v>
      </c>
    </row>
    <row r="56" spans="1:82" ht="16.5">
      <c r="A56" t="s">
        <v>2132</v>
      </c>
      <c r="B56" t="s">
        <v>4</v>
      </c>
      <c r="C56" s="16" t="s">
        <v>1039</v>
      </c>
      <c r="D56" t="s">
        <v>1040</v>
      </c>
      <c r="E56" s="16" t="s">
        <v>1061</v>
      </c>
      <c r="F56" s="200" t="s">
        <v>1850</v>
      </c>
      <c r="G56" s="9"/>
      <c r="H56" s="2"/>
      <c r="I56" s="3">
        <v>0</v>
      </c>
      <c r="J56" s="4"/>
      <c r="K56" s="30">
        <v>0</v>
      </c>
      <c r="L56" s="30">
        <v>0</v>
      </c>
      <c r="M56" s="3">
        <v>0</v>
      </c>
      <c r="N56" s="4">
        <v>0</v>
      </c>
      <c r="O56" s="166">
        <f t="shared" si="176"/>
        <v>0</v>
      </c>
      <c r="P56" s="168" t="s">
        <v>1823</v>
      </c>
      <c r="Q56" s="166">
        <f>+S56</f>
        <v>12</v>
      </c>
      <c r="R56" s="168" t="s">
        <v>1823</v>
      </c>
      <c r="S56" s="166">
        <f t="shared" ref="S56:S59" si="213">+U56</f>
        <v>12</v>
      </c>
      <c r="T56" s="168" t="s">
        <v>1823</v>
      </c>
      <c r="U56" s="10">
        <v>12</v>
      </c>
      <c r="V56" s="4">
        <v>0</v>
      </c>
      <c r="W56" s="10">
        <v>12</v>
      </c>
      <c r="X56" s="4">
        <v>0</v>
      </c>
      <c r="Y56" s="10">
        <v>12</v>
      </c>
      <c r="Z56" s="4">
        <v>0</v>
      </c>
      <c r="AA56" s="166">
        <f t="shared" si="133"/>
        <v>12</v>
      </c>
      <c r="AB56" s="168" t="s">
        <v>1823</v>
      </c>
      <c r="AC56" s="3">
        <v>15</v>
      </c>
      <c r="AD56" s="5">
        <v>0</v>
      </c>
      <c r="AE56" s="3">
        <v>15</v>
      </c>
      <c r="AF56" s="5">
        <v>0</v>
      </c>
      <c r="AG56" s="166">
        <f t="shared" si="114"/>
        <v>15</v>
      </c>
      <c r="AH56" s="168" t="s">
        <v>1823</v>
      </c>
      <c r="AI56" s="166">
        <f t="shared" si="115"/>
        <v>15</v>
      </c>
      <c r="AJ56" s="168" t="s">
        <v>1823</v>
      </c>
      <c r="AK56" s="166">
        <f t="shared" si="134"/>
        <v>15</v>
      </c>
      <c r="AL56" s="168" t="s">
        <v>1823</v>
      </c>
      <c r="AM56" s="24">
        <v>15</v>
      </c>
      <c r="AN56" s="5">
        <v>0</v>
      </c>
      <c r="AO56" s="134"/>
      <c r="AP56" s="166">
        <f t="shared" si="117"/>
        <v>15</v>
      </c>
      <c r="AQ56" s="168" t="s">
        <v>1823</v>
      </c>
      <c r="AR56" s="166">
        <f t="shared" si="118"/>
        <v>15</v>
      </c>
      <c r="AS56" s="168" t="s">
        <v>1823</v>
      </c>
      <c r="AT56" s="39">
        <v>15</v>
      </c>
      <c r="AU56" s="5">
        <v>0</v>
      </c>
      <c r="AV56" s="166">
        <f t="shared" si="194"/>
        <v>16</v>
      </c>
      <c r="AW56" s="168" t="s">
        <v>1823</v>
      </c>
      <c r="AX56" s="166">
        <f t="shared" si="195"/>
        <v>16</v>
      </c>
      <c r="AY56" s="168" t="s">
        <v>1823</v>
      </c>
      <c r="AZ56" s="165">
        <v>16</v>
      </c>
      <c r="BA56" s="40">
        <v>0</v>
      </c>
      <c r="BB56" s="39">
        <v>16</v>
      </c>
      <c r="BC56" s="40">
        <v>0</v>
      </c>
      <c r="BD56" s="166">
        <f t="shared" ref="BD56:BD58" si="214">+BB56</f>
        <v>16</v>
      </c>
      <c r="BE56" s="168" t="s">
        <v>1823</v>
      </c>
      <c r="BF56" s="42">
        <v>16</v>
      </c>
      <c r="BG56" s="1032">
        <v>0</v>
      </c>
      <c r="BH56" s="166">
        <f t="shared" si="200"/>
        <v>16</v>
      </c>
      <c r="BI56" s="168" t="s">
        <v>1823</v>
      </c>
      <c r="BJ56" s="166">
        <f t="shared" si="201"/>
        <v>16</v>
      </c>
      <c r="BK56" s="168" t="s">
        <v>1823</v>
      </c>
      <c r="BL56" s="166">
        <f t="shared" si="202"/>
        <v>16</v>
      </c>
      <c r="BM56" s="168" t="s">
        <v>1823</v>
      </c>
      <c r="BN56" s="166">
        <f t="shared" si="203"/>
        <v>16</v>
      </c>
      <c r="BO56" s="168" t="s">
        <v>1823</v>
      </c>
      <c r="BP56" s="134"/>
      <c r="BQ56" s="96"/>
      <c r="BR56" s="55"/>
      <c r="BS56" s="96"/>
      <c r="BT56" s="55"/>
      <c r="BU56" s="96"/>
      <c r="BV56" s="55"/>
      <c r="BW56" s="96"/>
      <c r="BX56" s="55"/>
      <c r="BY56" s="96"/>
      <c r="BZ56" s="55"/>
      <c r="CA56" s="96"/>
      <c r="CB56" s="96"/>
      <c r="CC56" t="s">
        <v>940</v>
      </c>
    </row>
    <row r="57" spans="1:82" ht="16.5">
      <c r="A57" t="s">
        <v>2132</v>
      </c>
      <c r="B57" t="s">
        <v>4</v>
      </c>
      <c r="C57" s="16" t="s">
        <v>1039</v>
      </c>
      <c r="D57" t="s">
        <v>1040</v>
      </c>
      <c r="E57" s="16" t="s">
        <v>1039</v>
      </c>
      <c r="F57" s="200" t="s">
        <v>1848</v>
      </c>
      <c r="G57" s="9"/>
      <c r="H57" s="2"/>
      <c r="I57" s="3">
        <v>8</v>
      </c>
      <c r="J57" s="4"/>
      <c r="K57" s="10">
        <v>4</v>
      </c>
      <c r="L57" s="30">
        <v>0</v>
      </c>
      <c r="M57" s="3">
        <v>18</v>
      </c>
      <c r="N57" s="4">
        <v>0</v>
      </c>
      <c r="O57" s="166">
        <f t="shared" si="176"/>
        <v>18</v>
      </c>
      <c r="P57" s="168" t="s">
        <v>1823</v>
      </c>
      <c r="Q57" s="166">
        <f>+S57</f>
        <v>26</v>
      </c>
      <c r="R57" s="168" t="s">
        <v>1823</v>
      </c>
      <c r="S57" s="166">
        <f t="shared" si="213"/>
        <v>26</v>
      </c>
      <c r="T57" s="168" t="s">
        <v>1823</v>
      </c>
      <c r="U57" s="10">
        <v>26</v>
      </c>
      <c r="V57" s="4">
        <v>0</v>
      </c>
      <c r="W57" s="10">
        <v>17</v>
      </c>
      <c r="X57" s="4">
        <v>0</v>
      </c>
      <c r="Y57" s="10">
        <v>17</v>
      </c>
      <c r="Z57" s="4">
        <v>0</v>
      </c>
      <c r="AA57" s="166">
        <f t="shared" si="133"/>
        <v>17</v>
      </c>
      <c r="AB57" s="168" t="s">
        <v>1823</v>
      </c>
      <c r="AC57" s="10">
        <v>16</v>
      </c>
      <c r="AD57" s="4">
        <v>0</v>
      </c>
      <c r="AE57" s="3">
        <v>19</v>
      </c>
      <c r="AF57" s="5">
        <v>0</v>
      </c>
      <c r="AG57" s="166">
        <f t="shared" si="114"/>
        <v>19</v>
      </c>
      <c r="AH57" s="168" t="s">
        <v>1823</v>
      </c>
      <c r="AI57" s="166">
        <f t="shared" si="115"/>
        <v>19</v>
      </c>
      <c r="AJ57" s="168" t="s">
        <v>1823</v>
      </c>
      <c r="AK57" s="166">
        <f t="shared" si="134"/>
        <v>19</v>
      </c>
      <c r="AL57" s="168" t="s">
        <v>1823</v>
      </c>
      <c r="AM57" s="24">
        <v>20</v>
      </c>
      <c r="AN57" s="99">
        <v>1</v>
      </c>
      <c r="AO57" s="134"/>
      <c r="AP57" s="166">
        <f t="shared" si="117"/>
        <v>1</v>
      </c>
      <c r="AQ57" s="168" t="s">
        <v>1823</v>
      </c>
      <c r="AR57" s="166">
        <f t="shared" si="118"/>
        <v>1</v>
      </c>
      <c r="AS57" s="168" t="s">
        <v>1823</v>
      </c>
      <c r="AT57" s="39">
        <v>1</v>
      </c>
      <c r="AU57" s="5">
        <v>0</v>
      </c>
      <c r="AV57" s="166">
        <f t="shared" si="194"/>
        <v>0</v>
      </c>
      <c r="AW57" s="168" t="s">
        <v>1823</v>
      </c>
      <c r="AX57" s="166">
        <f t="shared" si="195"/>
        <v>0</v>
      </c>
      <c r="AY57" s="168" t="s">
        <v>1823</v>
      </c>
      <c r="AZ57" s="39">
        <v>0</v>
      </c>
      <c r="BA57" s="40">
        <v>0</v>
      </c>
      <c r="BB57" s="39">
        <v>0</v>
      </c>
      <c r="BC57" s="40">
        <v>0</v>
      </c>
      <c r="BD57" s="166">
        <f t="shared" si="214"/>
        <v>0</v>
      </c>
      <c r="BE57" s="168" t="s">
        <v>1823</v>
      </c>
      <c r="BF57" s="39">
        <v>0</v>
      </c>
      <c r="BG57" s="40">
        <v>0</v>
      </c>
      <c r="BH57" s="166">
        <f t="shared" si="200"/>
        <v>0</v>
      </c>
      <c r="BI57" s="168" t="s">
        <v>1823</v>
      </c>
      <c r="BJ57" s="166">
        <f t="shared" si="201"/>
        <v>0</v>
      </c>
      <c r="BK57" s="168" t="s">
        <v>1823</v>
      </c>
      <c r="BL57" s="166">
        <f t="shared" si="202"/>
        <v>0</v>
      </c>
      <c r="BM57" s="168" t="s">
        <v>1823</v>
      </c>
      <c r="BN57" s="166">
        <f t="shared" si="203"/>
        <v>0</v>
      </c>
      <c r="BO57" s="168" t="s">
        <v>1823</v>
      </c>
      <c r="BP57" s="134"/>
      <c r="BQ57" s="96"/>
      <c r="BR57" s="55"/>
      <c r="BS57" s="96"/>
      <c r="BT57" s="55"/>
      <c r="BU57" s="96"/>
      <c r="BV57" s="55"/>
      <c r="BW57" s="96"/>
      <c r="BX57" s="55"/>
      <c r="BY57" s="96"/>
      <c r="BZ57" s="55"/>
      <c r="CA57" s="96"/>
      <c r="CB57" s="96"/>
      <c r="CC57" s="38" t="s">
        <v>260</v>
      </c>
      <c r="CD57" t="s">
        <v>958</v>
      </c>
    </row>
    <row r="58" spans="1:82" ht="16.5">
      <c r="A58" t="s">
        <v>2132</v>
      </c>
      <c r="B58" t="s">
        <v>4</v>
      </c>
      <c r="C58" s="16" t="s">
        <v>1039</v>
      </c>
      <c r="D58" t="s">
        <v>1040</v>
      </c>
      <c r="E58" s="16" t="s">
        <v>1039</v>
      </c>
      <c r="F58" s="200" t="s">
        <v>1849</v>
      </c>
      <c r="G58" s="9"/>
      <c r="H58" s="2"/>
      <c r="I58" s="3">
        <v>0</v>
      </c>
      <c r="J58" s="4">
        <v>0</v>
      </c>
      <c r="K58" s="10">
        <v>0</v>
      </c>
      <c r="L58" s="30">
        <v>0</v>
      </c>
      <c r="M58" s="3">
        <v>3</v>
      </c>
      <c r="N58" s="4">
        <v>0</v>
      </c>
      <c r="O58" s="166">
        <f t="shared" si="176"/>
        <v>3</v>
      </c>
      <c r="P58" s="168" t="s">
        <v>1823</v>
      </c>
      <c r="Q58" s="166">
        <f>+S58</f>
        <v>2</v>
      </c>
      <c r="R58" s="168" t="s">
        <v>1823</v>
      </c>
      <c r="S58" s="166">
        <f t="shared" si="213"/>
        <v>2</v>
      </c>
      <c r="T58" s="168" t="s">
        <v>1823</v>
      </c>
      <c r="U58" s="10">
        <v>2</v>
      </c>
      <c r="V58" s="4">
        <v>0</v>
      </c>
      <c r="W58" s="10">
        <v>1</v>
      </c>
      <c r="X58" s="4">
        <v>0</v>
      </c>
      <c r="Y58" s="10">
        <v>2</v>
      </c>
      <c r="Z58" s="4">
        <v>0</v>
      </c>
      <c r="AA58" s="166">
        <f>+Y58</f>
        <v>2</v>
      </c>
      <c r="AB58" s="168" t="s">
        <v>1823</v>
      </c>
      <c r="AC58" s="3">
        <v>3</v>
      </c>
      <c r="AD58" s="5">
        <v>0</v>
      </c>
      <c r="AE58" s="3">
        <v>2</v>
      </c>
      <c r="AF58" s="5">
        <v>0</v>
      </c>
      <c r="AG58" s="166">
        <f t="shared" si="114"/>
        <v>2</v>
      </c>
      <c r="AH58" s="168" t="s">
        <v>1823</v>
      </c>
      <c r="AI58" s="166">
        <f t="shared" si="115"/>
        <v>2</v>
      </c>
      <c r="AJ58" s="168" t="s">
        <v>1823</v>
      </c>
      <c r="AK58" s="166">
        <f>+AI58</f>
        <v>2</v>
      </c>
      <c r="AL58" s="168" t="s">
        <v>1823</v>
      </c>
      <c r="AM58" s="24">
        <v>0</v>
      </c>
      <c r="AN58" s="5">
        <v>0</v>
      </c>
      <c r="AO58" s="134"/>
      <c r="AP58" s="166">
        <f t="shared" si="117"/>
        <v>0</v>
      </c>
      <c r="AQ58" s="168" t="s">
        <v>1823</v>
      </c>
      <c r="AR58" s="166">
        <f t="shared" si="118"/>
        <v>0</v>
      </c>
      <c r="AS58" s="168" t="s">
        <v>1823</v>
      </c>
      <c r="AT58" s="39">
        <v>0</v>
      </c>
      <c r="AU58" s="5">
        <v>0</v>
      </c>
      <c r="AV58" s="166">
        <f t="shared" si="194"/>
        <v>0</v>
      </c>
      <c r="AW58" s="168" t="s">
        <v>1823</v>
      </c>
      <c r="AX58" s="166">
        <f t="shared" si="195"/>
        <v>0</v>
      </c>
      <c r="AY58" s="168" t="s">
        <v>1823</v>
      </c>
      <c r="AZ58" s="39">
        <v>0</v>
      </c>
      <c r="BA58" s="40">
        <v>0</v>
      </c>
      <c r="BB58" s="39">
        <v>0</v>
      </c>
      <c r="BC58" s="40">
        <v>0</v>
      </c>
      <c r="BD58" s="166">
        <f t="shared" si="214"/>
        <v>0</v>
      </c>
      <c r="BE58" s="168" t="s">
        <v>1823</v>
      </c>
      <c r="BF58" s="39">
        <v>0</v>
      </c>
      <c r="BG58" s="40">
        <v>0</v>
      </c>
      <c r="BH58" s="166">
        <f t="shared" si="200"/>
        <v>0</v>
      </c>
      <c r="BI58" s="168" t="s">
        <v>1823</v>
      </c>
      <c r="BJ58" s="166">
        <f t="shared" si="201"/>
        <v>0</v>
      </c>
      <c r="BK58" s="168" t="s">
        <v>1823</v>
      </c>
      <c r="BL58" s="166">
        <f t="shared" si="202"/>
        <v>0</v>
      </c>
      <c r="BM58" s="168" t="s">
        <v>1823</v>
      </c>
      <c r="BN58" s="166">
        <f t="shared" si="203"/>
        <v>0</v>
      </c>
      <c r="BO58" s="168" t="s">
        <v>1823</v>
      </c>
      <c r="BP58" s="134"/>
      <c r="BQ58" s="96"/>
      <c r="BR58" s="55"/>
      <c r="BS58" s="96"/>
      <c r="BT58" s="55"/>
      <c r="BU58" s="96"/>
      <c r="BV58" s="55"/>
      <c r="BW58" s="96"/>
      <c r="BX58" s="55"/>
      <c r="BY58" s="96"/>
      <c r="BZ58" s="55"/>
      <c r="CA58" s="96"/>
      <c r="CB58" s="96"/>
      <c r="CC58" s="38" t="s">
        <v>271</v>
      </c>
      <c r="CD58" t="s">
        <v>943</v>
      </c>
    </row>
    <row r="59" spans="1:82" ht="16.5">
      <c r="A59" t="s">
        <v>2132</v>
      </c>
      <c r="B59" t="s">
        <v>4</v>
      </c>
      <c r="C59" s="16" t="s">
        <v>1039</v>
      </c>
      <c r="D59" t="s">
        <v>1040</v>
      </c>
      <c r="E59" s="16" t="s">
        <v>1039</v>
      </c>
      <c r="F59" s="200" t="s">
        <v>1847</v>
      </c>
      <c r="G59" s="9"/>
      <c r="H59" s="2"/>
      <c r="I59" s="3">
        <v>0</v>
      </c>
      <c r="J59" s="4">
        <v>0</v>
      </c>
      <c r="K59" s="30">
        <v>0</v>
      </c>
      <c r="L59" s="30">
        <v>0</v>
      </c>
      <c r="M59" s="175">
        <v>19</v>
      </c>
      <c r="N59" s="416">
        <v>0</v>
      </c>
      <c r="O59" s="166">
        <f t="shared" si="176"/>
        <v>19</v>
      </c>
      <c r="P59" s="168" t="s">
        <v>1823</v>
      </c>
      <c r="Q59" s="175">
        <v>2</v>
      </c>
      <c r="R59" s="416">
        <v>0</v>
      </c>
      <c r="S59" s="166">
        <f t="shared" si="213"/>
        <v>1</v>
      </c>
      <c r="T59" s="168" t="s">
        <v>1823</v>
      </c>
      <c r="U59" s="166">
        <f>+W59</f>
        <v>1</v>
      </c>
      <c r="V59" s="168" t="s">
        <v>1823</v>
      </c>
      <c r="W59" s="175">
        <v>1</v>
      </c>
      <c r="X59" s="416">
        <v>0</v>
      </c>
      <c r="Y59" s="10">
        <v>0</v>
      </c>
      <c r="Z59" s="4">
        <v>0</v>
      </c>
      <c r="AA59" s="166">
        <f t="shared" si="133"/>
        <v>0</v>
      </c>
      <c r="AB59" s="168" t="s">
        <v>1823</v>
      </c>
      <c r="AC59" s="3">
        <v>0</v>
      </c>
      <c r="AD59" s="5">
        <v>0</v>
      </c>
      <c r="AE59" s="3">
        <v>0</v>
      </c>
      <c r="AF59" s="5">
        <v>0</v>
      </c>
      <c r="AG59" s="166">
        <f t="shared" si="114"/>
        <v>0</v>
      </c>
      <c r="AH59" s="168" t="s">
        <v>1823</v>
      </c>
      <c r="AI59" s="166">
        <f t="shared" si="115"/>
        <v>0</v>
      </c>
      <c r="AJ59" s="168" t="s">
        <v>1823</v>
      </c>
      <c r="AK59" s="166">
        <f t="shared" si="134"/>
        <v>0</v>
      </c>
      <c r="AL59" s="168" t="s">
        <v>1823</v>
      </c>
      <c r="AM59" s="24">
        <v>0</v>
      </c>
      <c r="AN59" s="5">
        <v>0</v>
      </c>
      <c r="AO59" s="134"/>
      <c r="AP59" s="166">
        <f t="shared" si="117"/>
        <v>0</v>
      </c>
      <c r="AQ59" s="168" t="s">
        <v>1823</v>
      </c>
      <c r="AR59" s="166">
        <f t="shared" si="118"/>
        <v>0</v>
      </c>
      <c r="AS59" s="168" t="s">
        <v>1823</v>
      </c>
      <c r="AT59" s="39">
        <v>0</v>
      </c>
      <c r="AU59" s="5">
        <v>0</v>
      </c>
      <c r="AV59" s="166">
        <f t="shared" si="194"/>
        <v>0</v>
      </c>
      <c r="AW59" s="168" t="s">
        <v>1823</v>
      </c>
      <c r="AX59" s="166">
        <f t="shared" si="195"/>
        <v>0</v>
      </c>
      <c r="AY59" s="168" t="s">
        <v>1823</v>
      </c>
      <c r="AZ59" s="39">
        <v>0</v>
      </c>
      <c r="BA59" s="40">
        <v>0</v>
      </c>
      <c r="BB59" s="39">
        <v>0</v>
      </c>
      <c r="BC59" s="40">
        <v>0</v>
      </c>
      <c r="BD59" s="39">
        <v>0</v>
      </c>
      <c r="BE59" s="40">
        <v>0</v>
      </c>
      <c r="BF59" s="39">
        <v>0</v>
      </c>
      <c r="BG59" s="40">
        <v>0</v>
      </c>
      <c r="BH59" s="166">
        <f t="shared" si="200"/>
        <v>0</v>
      </c>
      <c r="BI59" s="168" t="s">
        <v>1823</v>
      </c>
      <c r="BJ59" s="166">
        <f t="shared" si="201"/>
        <v>0</v>
      </c>
      <c r="BK59" s="168" t="s">
        <v>1823</v>
      </c>
      <c r="BL59" s="166">
        <f t="shared" si="202"/>
        <v>0</v>
      </c>
      <c r="BM59" s="168" t="s">
        <v>1823</v>
      </c>
      <c r="BN59" s="166">
        <f t="shared" si="203"/>
        <v>0</v>
      </c>
      <c r="BO59" s="168" t="s">
        <v>1823</v>
      </c>
      <c r="BP59" s="134"/>
      <c r="BQ59" s="96"/>
      <c r="BR59" s="55"/>
      <c r="BS59" s="96"/>
      <c r="BT59" s="55"/>
      <c r="BU59" s="96"/>
      <c r="BV59" s="55"/>
      <c r="BW59" s="96"/>
      <c r="BX59" s="55"/>
      <c r="BY59" s="96"/>
      <c r="BZ59" s="55"/>
      <c r="CA59" s="96"/>
      <c r="CB59" s="96"/>
      <c r="CC59" s="38" t="s">
        <v>271</v>
      </c>
    </row>
    <row r="60" spans="1:82" ht="16.5">
      <c r="A60" t="s">
        <v>2132</v>
      </c>
      <c r="B60" t="s">
        <v>4</v>
      </c>
      <c r="C60" s="16" t="s">
        <v>1039</v>
      </c>
      <c r="D60" t="s">
        <v>1040</v>
      </c>
      <c r="E60" s="16" t="s">
        <v>1039</v>
      </c>
      <c r="F60" s="200" t="s">
        <v>1880</v>
      </c>
      <c r="G60" s="9"/>
      <c r="H60" s="2"/>
      <c r="I60" s="175">
        <v>14</v>
      </c>
      <c r="J60" s="416">
        <v>14</v>
      </c>
      <c r="K60" s="10">
        <v>3</v>
      </c>
      <c r="L60" s="10">
        <v>7</v>
      </c>
      <c r="M60" s="3">
        <v>2</v>
      </c>
      <c r="N60" s="4">
        <v>0</v>
      </c>
      <c r="O60" s="166">
        <f t="shared" si="176"/>
        <v>2</v>
      </c>
      <c r="P60" s="168" t="s">
        <v>1823</v>
      </c>
      <c r="Q60" s="175">
        <v>12</v>
      </c>
      <c r="R60" s="416">
        <v>16</v>
      </c>
      <c r="S60" s="166">
        <f t="shared" ref="S60" si="215">+Q60</f>
        <v>12</v>
      </c>
      <c r="T60" s="168">
        <f t="shared" ref="T60" si="216">+R60</f>
        <v>16</v>
      </c>
      <c r="U60" s="166">
        <f>+W60</f>
        <v>5</v>
      </c>
      <c r="V60" s="168" t="s">
        <v>1823</v>
      </c>
      <c r="W60" s="10">
        <v>5</v>
      </c>
      <c r="X60" s="4">
        <v>0</v>
      </c>
      <c r="Y60" s="10">
        <v>2</v>
      </c>
      <c r="Z60" s="4">
        <v>0</v>
      </c>
      <c r="AA60" s="166">
        <f t="shared" si="133"/>
        <v>2</v>
      </c>
      <c r="AB60" s="168" t="s">
        <v>1823</v>
      </c>
      <c r="AC60" s="10">
        <v>2</v>
      </c>
      <c r="AD60" s="4">
        <v>0</v>
      </c>
      <c r="AE60" s="3">
        <v>1</v>
      </c>
      <c r="AF60" s="5">
        <v>0</v>
      </c>
      <c r="AG60" s="166">
        <f t="shared" si="114"/>
        <v>1</v>
      </c>
      <c r="AH60" s="168" t="s">
        <v>1823</v>
      </c>
      <c r="AI60" s="166">
        <f t="shared" si="115"/>
        <v>1</v>
      </c>
      <c r="AJ60" s="168" t="s">
        <v>1823</v>
      </c>
      <c r="AK60" s="166">
        <f t="shared" si="134"/>
        <v>1</v>
      </c>
      <c r="AL60" s="168" t="s">
        <v>1823</v>
      </c>
      <c r="AM60" s="24">
        <v>2</v>
      </c>
      <c r="AN60" s="5">
        <v>0</v>
      </c>
      <c r="AO60" s="134"/>
      <c r="AP60" s="166">
        <f t="shared" si="117"/>
        <v>2</v>
      </c>
      <c r="AQ60" s="168" t="s">
        <v>1823</v>
      </c>
      <c r="AR60" s="166">
        <f t="shared" si="118"/>
        <v>2</v>
      </c>
      <c r="AS60" s="168" t="s">
        <v>1823</v>
      </c>
      <c r="AT60" s="39">
        <v>2</v>
      </c>
      <c r="AU60" s="5">
        <v>0</v>
      </c>
      <c r="AV60" s="166">
        <f t="shared" si="194"/>
        <v>0</v>
      </c>
      <c r="AW60" s="168" t="s">
        <v>1823</v>
      </c>
      <c r="AX60" s="166">
        <f t="shared" si="195"/>
        <v>0</v>
      </c>
      <c r="AY60" s="168" t="s">
        <v>1823</v>
      </c>
      <c r="AZ60" s="166">
        <f t="shared" ref="AZ60:AZ78" si="217">+BB60</f>
        <v>0</v>
      </c>
      <c r="BA60" s="168" t="s">
        <v>1823</v>
      </c>
      <c r="BB60" s="39">
        <v>0</v>
      </c>
      <c r="BC60" s="40">
        <v>0</v>
      </c>
      <c r="BD60" s="39">
        <v>0</v>
      </c>
      <c r="BE60" s="40">
        <v>0</v>
      </c>
      <c r="BF60" s="39">
        <v>0</v>
      </c>
      <c r="BG60" s="40">
        <v>0</v>
      </c>
      <c r="BH60" s="166">
        <f t="shared" si="200"/>
        <v>0</v>
      </c>
      <c r="BI60" s="168" t="s">
        <v>1823</v>
      </c>
      <c r="BJ60" s="166">
        <f t="shared" si="201"/>
        <v>0</v>
      </c>
      <c r="BK60" s="168" t="s">
        <v>1823</v>
      </c>
      <c r="BL60" s="166">
        <f t="shared" si="202"/>
        <v>0</v>
      </c>
      <c r="BM60" s="168" t="s">
        <v>1823</v>
      </c>
      <c r="BN60" s="166">
        <f t="shared" si="203"/>
        <v>0</v>
      </c>
      <c r="BO60" s="168" t="s">
        <v>1823</v>
      </c>
      <c r="BP60" s="134"/>
      <c r="BQ60" s="96"/>
      <c r="BR60" s="55"/>
      <c r="BS60" s="96"/>
      <c r="BT60" s="55"/>
      <c r="BU60" s="96"/>
      <c r="BV60" s="55"/>
      <c r="BW60" s="96"/>
      <c r="BX60" s="55"/>
      <c r="BY60" s="96"/>
      <c r="BZ60" s="55"/>
      <c r="CA60" s="96"/>
      <c r="CB60" s="96"/>
      <c r="CC60" s="38" t="s">
        <v>271</v>
      </c>
    </row>
    <row r="61" spans="1:82" ht="16.5">
      <c r="A61" t="s">
        <v>2132</v>
      </c>
      <c r="B61" t="s">
        <v>4</v>
      </c>
      <c r="C61" s="16" t="s">
        <v>1039</v>
      </c>
      <c r="D61" t="s">
        <v>1042</v>
      </c>
      <c r="E61" s="16" t="s">
        <v>1039</v>
      </c>
      <c r="F61" s="200" t="s">
        <v>1846</v>
      </c>
      <c r="G61" s="10">
        <v>0</v>
      </c>
      <c r="H61" s="4">
        <v>0</v>
      </c>
      <c r="I61" s="3">
        <v>0</v>
      </c>
      <c r="J61" s="4">
        <v>0</v>
      </c>
      <c r="K61" s="10">
        <v>0</v>
      </c>
      <c r="L61" s="10">
        <v>0</v>
      </c>
      <c r="M61" s="3">
        <v>1</v>
      </c>
      <c r="N61" s="4">
        <v>5</v>
      </c>
      <c r="O61" s="166">
        <f t="shared" si="176"/>
        <v>1</v>
      </c>
      <c r="P61" s="168">
        <f>+N61</f>
        <v>5</v>
      </c>
      <c r="Q61" s="3">
        <v>0</v>
      </c>
      <c r="R61" s="4">
        <v>0</v>
      </c>
      <c r="S61" s="3">
        <v>0</v>
      </c>
      <c r="T61" s="4">
        <v>0</v>
      </c>
      <c r="U61" s="166">
        <f>+S61</f>
        <v>0</v>
      </c>
      <c r="V61" s="168" t="s">
        <v>1823</v>
      </c>
      <c r="W61" s="3">
        <v>0</v>
      </c>
      <c r="X61" s="4">
        <v>0</v>
      </c>
      <c r="Y61" s="10">
        <v>0</v>
      </c>
      <c r="Z61" s="4">
        <v>0</v>
      </c>
      <c r="AA61" s="166">
        <f t="shared" si="133"/>
        <v>0</v>
      </c>
      <c r="AB61" s="168" t="s">
        <v>1823</v>
      </c>
      <c r="AC61" s="3">
        <v>0</v>
      </c>
      <c r="AD61" s="5">
        <v>0</v>
      </c>
      <c r="AE61" s="3">
        <v>0</v>
      </c>
      <c r="AF61" s="5">
        <v>0</v>
      </c>
      <c r="AG61" s="166">
        <f t="shared" si="114"/>
        <v>0</v>
      </c>
      <c r="AH61" s="168" t="s">
        <v>1823</v>
      </c>
      <c r="AI61" s="166">
        <f t="shared" si="115"/>
        <v>0</v>
      </c>
      <c r="AJ61" s="168" t="s">
        <v>1823</v>
      </c>
      <c r="AK61" s="166">
        <f t="shared" ref="AK61:AK62" si="218">+AI61</f>
        <v>0</v>
      </c>
      <c r="AL61" s="168" t="s">
        <v>1823</v>
      </c>
      <c r="AM61" s="24">
        <v>0</v>
      </c>
      <c r="AN61" s="5">
        <v>0</v>
      </c>
      <c r="AO61" s="133"/>
      <c r="AP61" s="166">
        <f t="shared" si="117"/>
        <v>0</v>
      </c>
      <c r="AQ61" s="168" t="s">
        <v>1823</v>
      </c>
      <c r="AR61" s="166">
        <f t="shared" si="118"/>
        <v>0</v>
      </c>
      <c r="AS61" s="168" t="s">
        <v>1823</v>
      </c>
      <c r="AT61" s="39">
        <v>0</v>
      </c>
      <c r="AU61" s="40">
        <v>0</v>
      </c>
      <c r="AV61" s="166">
        <f t="shared" si="194"/>
        <v>0</v>
      </c>
      <c r="AW61" s="168" t="s">
        <v>1823</v>
      </c>
      <c r="AX61" s="166">
        <f t="shared" si="195"/>
        <v>0</v>
      </c>
      <c r="AY61" s="168" t="s">
        <v>1823</v>
      </c>
      <c r="AZ61" s="166">
        <f t="shared" si="217"/>
        <v>0</v>
      </c>
      <c r="BA61" s="168" t="s">
        <v>1823</v>
      </c>
      <c r="BB61" s="39">
        <v>0</v>
      </c>
      <c r="BC61" s="40">
        <v>0</v>
      </c>
      <c r="BD61" s="39">
        <v>0</v>
      </c>
      <c r="BE61" s="40">
        <v>0</v>
      </c>
      <c r="BF61" s="39">
        <v>0</v>
      </c>
      <c r="BG61" s="40">
        <v>0</v>
      </c>
      <c r="BH61" s="166">
        <f t="shared" si="200"/>
        <v>0</v>
      </c>
      <c r="BI61" s="168" t="s">
        <v>1823</v>
      </c>
      <c r="BJ61" s="166">
        <f t="shared" si="201"/>
        <v>0</v>
      </c>
      <c r="BK61" s="168" t="s">
        <v>1823</v>
      </c>
      <c r="BL61" s="166">
        <f t="shared" si="202"/>
        <v>0</v>
      </c>
      <c r="BM61" s="168" t="s">
        <v>1823</v>
      </c>
      <c r="BN61" s="166">
        <f t="shared" si="203"/>
        <v>0</v>
      </c>
      <c r="BO61" s="168" t="s">
        <v>1823</v>
      </c>
      <c r="BP61" s="133"/>
      <c r="BQ61" s="147"/>
      <c r="BR61" s="148"/>
      <c r="BS61" s="147"/>
      <c r="BT61" s="148"/>
      <c r="BU61" s="147"/>
      <c r="BV61" s="148"/>
      <c r="BW61" s="147"/>
      <c r="BX61" s="148"/>
      <c r="BY61" s="147"/>
      <c r="BZ61" s="148"/>
      <c r="CA61" s="147"/>
      <c r="CB61" s="147"/>
      <c r="CC61" t="s">
        <v>934</v>
      </c>
    </row>
    <row r="62" spans="1:82" ht="16.5">
      <c r="A62" t="s">
        <v>2132</v>
      </c>
      <c r="B62" t="s">
        <v>4</v>
      </c>
      <c r="C62" s="16" t="s">
        <v>1039</v>
      </c>
      <c r="D62" t="s">
        <v>1042</v>
      </c>
      <c r="E62" s="16" t="s">
        <v>1039</v>
      </c>
      <c r="F62" s="200" t="s">
        <v>1845</v>
      </c>
      <c r="G62" s="3">
        <v>0</v>
      </c>
      <c r="H62" s="4">
        <v>0</v>
      </c>
      <c r="I62" s="3">
        <v>0</v>
      </c>
      <c r="J62" s="4">
        <v>0</v>
      </c>
      <c r="K62" s="10">
        <v>0</v>
      </c>
      <c r="L62" s="4">
        <v>0</v>
      </c>
      <c r="M62" s="3">
        <v>0</v>
      </c>
      <c r="N62" s="4">
        <v>0</v>
      </c>
      <c r="O62" s="166">
        <f t="shared" si="176"/>
        <v>0</v>
      </c>
      <c r="P62" s="168" t="s">
        <v>1823</v>
      </c>
      <c r="Q62" s="165">
        <v>1</v>
      </c>
      <c r="R62" s="425">
        <v>2</v>
      </c>
      <c r="S62" s="3">
        <v>0</v>
      </c>
      <c r="T62" s="4">
        <v>0</v>
      </c>
      <c r="U62" s="166">
        <f>+S62</f>
        <v>0</v>
      </c>
      <c r="V62" s="168" t="s">
        <v>1823</v>
      </c>
      <c r="W62" s="3">
        <v>0</v>
      </c>
      <c r="X62" s="4">
        <v>0</v>
      </c>
      <c r="Y62" s="10">
        <v>0</v>
      </c>
      <c r="Z62" s="4">
        <v>0</v>
      </c>
      <c r="AA62" s="166">
        <f t="shared" ref="AA62" si="219">+Y62</f>
        <v>0</v>
      </c>
      <c r="AB62" s="168" t="s">
        <v>1823</v>
      </c>
      <c r="AC62" s="3">
        <v>0</v>
      </c>
      <c r="AD62" s="5">
        <v>0</v>
      </c>
      <c r="AE62" s="3">
        <v>0</v>
      </c>
      <c r="AF62" s="5">
        <v>0</v>
      </c>
      <c r="AG62" s="166">
        <f t="shared" si="114"/>
        <v>0</v>
      </c>
      <c r="AH62" s="168" t="s">
        <v>1823</v>
      </c>
      <c r="AI62" s="166">
        <f t="shared" si="115"/>
        <v>0</v>
      </c>
      <c r="AJ62" s="168" t="s">
        <v>1823</v>
      </c>
      <c r="AK62" s="166">
        <f t="shared" si="218"/>
        <v>0</v>
      </c>
      <c r="AL62" s="168" t="s">
        <v>1823</v>
      </c>
      <c r="AM62" s="24">
        <v>0</v>
      </c>
      <c r="AN62" s="5">
        <v>0</v>
      </c>
      <c r="AO62" s="133"/>
      <c r="AP62" s="166">
        <f t="shared" si="117"/>
        <v>0</v>
      </c>
      <c r="AQ62" s="168" t="s">
        <v>1823</v>
      </c>
      <c r="AR62" s="166">
        <f t="shared" si="118"/>
        <v>0</v>
      </c>
      <c r="AS62" s="168" t="s">
        <v>1823</v>
      </c>
      <c r="AT62" s="39">
        <v>0</v>
      </c>
      <c r="AU62" s="40">
        <v>0</v>
      </c>
      <c r="AV62" s="166">
        <f t="shared" si="194"/>
        <v>0</v>
      </c>
      <c r="AW62" s="168" t="s">
        <v>1823</v>
      </c>
      <c r="AX62" s="166">
        <f t="shared" si="195"/>
        <v>0</v>
      </c>
      <c r="AY62" s="168" t="s">
        <v>1823</v>
      </c>
      <c r="AZ62" s="166">
        <f t="shared" si="217"/>
        <v>0</v>
      </c>
      <c r="BA62" s="168" t="s">
        <v>1823</v>
      </c>
      <c r="BB62" s="39">
        <v>0</v>
      </c>
      <c r="BC62" s="40">
        <v>0</v>
      </c>
      <c r="BD62" s="39">
        <v>0</v>
      </c>
      <c r="BE62" s="40">
        <v>0</v>
      </c>
      <c r="BF62" s="39">
        <v>0</v>
      </c>
      <c r="BG62" s="40">
        <v>0</v>
      </c>
      <c r="BH62" s="166">
        <f t="shared" si="200"/>
        <v>0</v>
      </c>
      <c r="BI62" s="168" t="s">
        <v>1823</v>
      </c>
      <c r="BJ62" s="166">
        <f t="shared" si="201"/>
        <v>0</v>
      </c>
      <c r="BK62" s="168" t="s">
        <v>1823</v>
      </c>
      <c r="BL62" s="166">
        <f t="shared" si="202"/>
        <v>0</v>
      </c>
      <c r="BM62" s="168" t="s">
        <v>1823</v>
      </c>
      <c r="BN62" s="166">
        <f t="shared" si="203"/>
        <v>0</v>
      </c>
      <c r="BO62" s="168" t="s">
        <v>1823</v>
      </c>
      <c r="BP62" s="133"/>
      <c r="BQ62" s="147"/>
      <c r="BR62" s="148"/>
      <c r="BS62" s="147"/>
      <c r="BT62" s="148"/>
      <c r="BU62" s="147"/>
      <c r="BV62" s="148"/>
      <c r="BW62" s="147"/>
      <c r="BX62" s="148"/>
      <c r="BY62" s="147"/>
      <c r="BZ62" s="148"/>
      <c r="CA62" s="147"/>
      <c r="CB62" s="147"/>
      <c r="CC62" t="s">
        <v>1197</v>
      </c>
    </row>
    <row r="63" spans="1:82" ht="16.5">
      <c r="A63" t="s">
        <v>2132</v>
      </c>
      <c r="B63" t="s">
        <v>4</v>
      </c>
      <c r="C63" s="16" t="s">
        <v>1039</v>
      </c>
      <c r="D63" t="s">
        <v>1094</v>
      </c>
      <c r="E63" s="16" t="s">
        <v>1039</v>
      </c>
      <c r="F63" s="200" t="s">
        <v>1799</v>
      </c>
      <c r="G63" s="3">
        <v>0</v>
      </c>
      <c r="H63" s="4">
        <v>0</v>
      </c>
      <c r="I63" s="3">
        <v>0</v>
      </c>
      <c r="J63" s="4">
        <v>0</v>
      </c>
      <c r="K63" s="10">
        <v>0</v>
      </c>
      <c r="L63" s="4">
        <v>0</v>
      </c>
      <c r="M63" s="3">
        <v>0</v>
      </c>
      <c r="N63" s="4">
        <v>0</v>
      </c>
      <c r="O63" s="166">
        <f t="shared" si="176"/>
        <v>0</v>
      </c>
      <c r="P63" s="168" t="s">
        <v>1823</v>
      </c>
      <c r="Q63" s="3">
        <v>0</v>
      </c>
      <c r="R63" s="4">
        <v>0</v>
      </c>
      <c r="S63" s="3">
        <v>0</v>
      </c>
      <c r="T63" s="4">
        <v>0</v>
      </c>
      <c r="U63" s="166">
        <f>+S63</f>
        <v>0</v>
      </c>
      <c r="V63" s="168" t="s">
        <v>1823</v>
      </c>
      <c r="W63" s="3">
        <v>0</v>
      </c>
      <c r="X63" s="4">
        <v>0</v>
      </c>
      <c r="Y63" s="10">
        <v>0</v>
      </c>
      <c r="Z63" s="4">
        <v>0</v>
      </c>
      <c r="AA63" s="166">
        <f t="shared" si="133"/>
        <v>0</v>
      </c>
      <c r="AB63" s="168" t="s">
        <v>1823</v>
      </c>
      <c r="AC63" s="3">
        <v>0</v>
      </c>
      <c r="AD63" s="5">
        <v>0</v>
      </c>
      <c r="AE63" s="3">
        <v>0</v>
      </c>
      <c r="AF63" s="5">
        <v>0</v>
      </c>
      <c r="AG63" s="166">
        <f t="shared" si="114"/>
        <v>0</v>
      </c>
      <c r="AH63" s="168" t="s">
        <v>1823</v>
      </c>
      <c r="AI63" s="166">
        <f t="shared" si="115"/>
        <v>0</v>
      </c>
      <c r="AJ63" s="168" t="s">
        <v>1823</v>
      </c>
      <c r="AK63" s="166">
        <f t="shared" ref="AK63" si="220">+AI63</f>
        <v>0</v>
      </c>
      <c r="AL63" s="168" t="s">
        <v>1823</v>
      </c>
      <c r="AM63" s="24">
        <v>0</v>
      </c>
      <c r="AN63" s="5">
        <v>0</v>
      </c>
      <c r="AO63" s="133"/>
      <c r="AP63" s="166">
        <f t="shared" si="117"/>
        <v>0</v>
      </c>
      <c r="AQ63" s="168" t="s">
        <v>1823</v>
      </c>
      <c r="AR63" s="166">
        <f t="shared" si="118"/>
        <v>0</v>
      </c>
      <c r="AS63" s="168" t="s">
        <v>1823</v>
      </c>
      <c r="AT63" s="39">
        <v>0</v>
      </c>
      <c r="AU63" s="40">
        <v>0</v>
      </c>
      <c r="AV63" s="166">
        <f t="shared" si="194"/>
        <v>0</v>
      </c>
      <c r="AW63" s="168" t="s">
        <v>1823</v>
      </c>
      <c r="AX63" s="166">
        <f t="shared" si="195"/>
        <v>0</v>
      </c>
      <c r="AY63" s="168" t="s">
        <v>1823</v>
      </c>
      <c r="AZ63" s="166">
        <f t="shared" si="217"/>
        <v>0</v>
      </c>
      <c r="BA63" s="168" t="s">
        <v>1823</v>
      </c>
      <c r="BB63" s="52">
        <v>0</v>
      </c>
      <c r="BC63" s="40">
        <v>0</v>
      </c>
      <c r="BD63" s="39">
        <v>0</v>
      </c>
      <c r="BE63" s="40">
        <v>0</v>
      </c>
      <c r="BF63" s="39">
        <v>0</v>
      </c>
      <c r="BG63" s="40">
        <v>0</v>
      </c>
      <c r="BH63" s="166">
        <f t="shared" si="200"/>
        <v>0</v>
      </c>
      <c r="BI63" s="168" t="s">
        <v>1823</v>
      </c>
      <c r="BJ63" s="166">
        <f t="shared" si="201"/>
        <v>0</v>
      </c>
      <c r="BK63" s="168" t="s">
        <v>1823</v>
      </c>
      <c r="BL63" s="166">
        <f t="shared" si="202"/>
        <v>0</v>
      </c>
      <c r="BM63" s="168" t="s">
        <v>1823</v>
      </c>
      <c r="BN63" s="166">
        <f t="shared" si="203"/>
        <v>0</v>
      </c>
      <c r="BO63" s="168" t="s">
        <v>1823</v>
      </c>
      <c r="BP63" s="133"/>
      <c r="BQ63" s="147"/>
      <c r="BR63" s="148"/>
      <c r="BS63" s="147"/>
      <c r="BT63" s="148"/>
      <c r="BU63" s="147"/>
      <c r="BV63" s="148"/>
      <c r="BW63" s="147"/>
      <c r="BX63" s="148"/>
      <c r="BY63" s="147"/>
      <c r="BZ63" s="148"/>
      <c r="CA63" s="147"/>
      <c r="CB63" s="147"/>
      <c r="CC63" t="s">
        <v>1196</v>
      </c>
    </row>
    <row r="64" spans="1:82">
      <c r="A64" t="s">
        <v>2132</v>
      </c>
      <c r="B64" t="s">
        <v>4</v>
      </c>
      <c r="C64" s="16" t="s">
        <v>1039</v>
      </c>
      <c r="D64" t="s">
        <v>1094</v>
      </c>
      <c r="E64" s="16" t="s">
        <v>1039</v>
      </c>
      <c r="F64" s="37" t="s">
        <v>204</v>
      </c>
      <c r="G64" s="9"/>
      <c r="H64" s="2"/>
      <c r="I64" s="3"/>
      <c r="J64" s="4"/>
      <c r="K64" s="10"/>
      <c r="L64" s="10"/>
      <c r="M64" s="3">
        <v>5</v>
      </c>
      <c r="N64" s="4"/>
      <c r="O64" s="166">
        <v>0</v>
      </c>
      <c r="P64" s="168" t="s">
        <v>1823</v>
      </c>
      <c r="Q64" s="20"/>
      <c r="R64" s="168" t="s">
        <v>89</v>
      </c>
      <c r="S64" s="166"/>
      <c r="T64" s="166"/>
      <c r="U64" s="166"/>
      <c r="V64" s="168"/>
      <c r="W64" s="166"/>
      <c r="X64" s="168"/>
      <c r="Y64" s="10" t="s">
        <v>1170</v>
      </c>
      <c r="Z64" s="4"/>
      <c r="AA64" s="166" t="str">
        <f t="shared" si="133"/>
        <v>r</v>
      </c>
      <c r="AB64" s="168" t="s">
        <v>1823</v>
      </c>
      <c r="AC64" s="183"/>
      <c r="AD64" s="183"/>
      <c r="AE64" s="3" t="s">
        <v>1170</v>
      </c>
      <c r="AF64" s="5"/>
      <c r="AG64" s="166" t="str">
        <f t="shared" si="114"/>
        <v>r</v>
      </c>
      <c r="AH64" s="168" t="s">
        <v>1823</v>
      </c>
      <c r="AI64" s="166" t="str">
        <f t="shared" si="115"/>
        <v>r</v>
      </c>
      <c r="AJ64" s="168" t="s">
        <v>1823</v>
      </c>
      <c r="AK64" s="166" t="str">
        <f t="shared" ref="AK64" si="221">+AI64</f>
        <v>r</v>
      </c>
      <c r="AL64" s="168" t="s">
        <v>1823</v>
      </c>
      <c r="AM64" s="3"/>
      <c r="AN64" s="5"/>
      <c r="AO64" s="133"/>
      <c r="AP64" s="166">
        <f t="shared" si="117"/>
        <v>0</v>
      </c>
      <c r="AQ64" s="168" t="s">
        <v>1823</v>
      </c>
      <c r="AR64" s="166">
        <f t="shared" si="118"/>
        <v>0</v>
      </c>
      <c r="AS64" s="168" t="s">
        <v>1823</v>
      </c>
      <c r="AT64" s="39"/>
      <c r="AU64" s="40"/>
      <c r="AV64" s="166" t="str">
        <f t="shared" si="194"/>
        <v>r</v>
      </c>
      <c r="AW64" s="168" t="s">
        <v>1823</v>
      </c>
      <c r="AX64" s="166" t="str">
        <f t="shared" si="195"/>
        <v>r</v>
      </c>
      <c r="AY64" s="168" t="s">
        <v>1823</v>
      </c>
      <c r="AZ64" s="166" t="str">
        <f t="shared" si="217"/>
        <v>r</v>
      </c>
      <c r="BA64" s="168" t="s">
        <v>1823</v>
      </c>
      <c r="BB64" s="98" t="s">
        <v>1170</v>
      </c>
      <c r="BC64" s="40"/>
      <c r="BD64" s="98" t="s">
        <v>1170</v>
      </c>
      <c r="BE64" s="98"/>
      <c r="BF64" s="98" t="s">
        <v>1170</v>
      </c>
      <c r="BG64" s="98"/>
      <c r="BH64" s="166" t="str">
        <f t="shared" si="200"/>
        <v>r</v>
      </c>
      <c r="BI64" s="168" t="s">
        <v>1823</v>
      </c>
      <c r="BJ64" s="166" t="str">
        <f t="shared" si="201"/>
        <v>r</v>
      </c>
      <c r="BK64" s="168" t="s">
        <v>1823</v>
      </c>
      <c r="BL64" s="166" t="str">
        <f t="shared" si="202"/>
        <v>r</v>
      </c>
      <c r="BM64" s="168" t="s">
        <v>1823</v>
      </c>
      <c r="BN64" s="166" t="str">
        <f t="shared" si="203"/>
        <v>r</v>
      </c>
      <c r="BO64" s="168" t="s">
        <v>1823</v>
      </c>
      <c r="BP64" s="133"/>
      <c r="BQ64" s="147"/>
      <c r="BR64" s="148"/>
      <c r="BS64" s="147"/>
      <c r="BT64" s="148"/>
      <c r="BU64" s="147"/>
      <c r="BV64" s="148"/>
      <c r="BW64" s="147"/>
      <c r="BX64" s="148"/>
      <c r="BY64" s="147"/>
      <c r="BZ64" s="55"/>
      <c r="CA64" s="96"/>
      <c r="CB64" s="96"/>
    </row>
    <row r="65" spans="1:82" ht="16.5">
      <c r="A65" t="s">
        <v>2132</v>
      </c>
      <c r="B65" t="s">
        <v>4</v>
      </c>
      <c r="C65" s="16" t="s">
        <v>1194</v>
      </c>
      <c r="D65" t="s">
        <v>1094</v>
      </c>
      <c r="E65" s="16" t="s">
        <v>1039</v>
      </c>
      <c r="F65" s="200" t="s">
        <v>1949</v>
      </c>
      <c r="G65" s="9"/>
      <c r="H65" s="2"/>
      <c r="I65" s="166">
        <v>0</v>
      </c>
      <c r="J65" s="168" t="s">
        <v>1823</v>
      </c>
      <c r="K65" s="10">
        <v>0</v>
      </c>
      <c r="L65" s="10">
        <v>0</v>
      </c>
      <c r="M65" s="3">
        <v>0</v>
      </c>
      <c r="N65" s="4">
        <v>0</v>
      </c>
      <c r="O65" s="166">
        <v>0</v>
      </c>
      <c r="P65" s="168" t="s">
        <v>1823</v>
      </c>
      <c r="Q65" s="10">
        <v>0</v>
      </c>
      <c r="R65" s="4">
        <v>0</v>
      </c>
      <c r="S65" s="10">
        <v>0</v>
      </c>
      <c r="T65" s="4">
        <v>0</v>
      </c>
      <c r="U65" s="166">
        <f>+S65</f>
        <v>0</v>
      </c>
      <c r="V65" s="168" t="s">
        <v>1823</v>
      </c>
      <c r="W65" s="3">
        <v>0</v>
      </c>
      <c r="X65" s="4">
        <v>0</v>
      </c>
      <c r="Y65" s="10">
        <v>1</v>
      </c>
      <c r="Z65" s="4">
        <v>0</v>
      </c>
      <c r="AA65" s="166">
        <v>0</v>
      </c>
      <c r="AB65" s="168" t="s">
        <v>1823</v>
      </c>
      <c r="AC65" s="10">
        <v>0</v>
      </c>
      <c r="AD65" s="4">
        <v>0</v>
      </c>
      <c r="AE65" s="3">
        <v>0</v>
      </c>
      <c r="AF65" s="5">
        <v>0</v>
      </c>
      <c r="AG65" s="166">
        <f t="shared" si="114"/>
        <v>0</v>
      </c>
      <c r="AH65" s="168" t="s">
        <v>1823</v>
      </c>
      <c r="AI65" s="166">
        <f t="shared" si="115"/>
        <v>0</v>
      </c>
      <c r="AJ65" s="168" t="s">
        <v>1823</v>
      </c>
      <c r="AK65" s="166">
        <f t="shared" ref="AK65" si="222">+AI65</f>
        <v>0</v>
      </c>
      <c r="AL65" s="168" t="s">
        <v>1823</v>
      </c>
      <c r="AM65" s="3">
        <v>0</v>
      </c>
      <c r="AN65" s="5">
        <v>0</v>
      </c>
      <c r="AO65" s="133"/>
      <c r="AP65" s="166">
        <f t="shared" si="117"/>
        <v>0</v>
      </c>
      <c r="AQ65" s="168" t="s">
        <v>1823</v>
      </c>
      <c r="AR65" s="166">
        <f t="shared" si="118"/>
        <v>0</v>
      </c>
      <c r="AS65" s="168" t="s">
        <v>1823</v>
      </c>
      <c r="AT65" s="39">
        <v>0</v>
      </c>
      <c r="AU65" s="40">
        <v>0</v>
      </c>
      <c r="AV65" s="166">
        <f t="shared" si="194"/>
        <v>0</v>
      </c>
      <c r="AW65" s="168" t="s">
        <v>1823</v>
      </c>
      <c r="AX65" s="166">
        <f t="shared" si="195"/>
        <v>0</v>
      </c>
      <c r="AY65" s="168" t="s">
        <v>1823</v>
      </c>
      <c r="AZ65" s="166">
        <f t="shared" si="217"/>
        <v>0</v>
      </c>
      <c r="BA65" s="168" t="s">
        <v>1823</v>
      </c>
      <c r="BB65" s="98">
        <v>0</v>
      </c>
      <c r="BC65" s="40">
        <v>0</v>
      </c>
      <c r="BD65" s="39">
        <v>0</v>
      </c>
      <c r="BE65" s="40">
        <v>0</v>
      </c>
      <c r="BF65" s="39">
        <v>0</v>
      </c>
      <c r="BG65" s="40">
        <v>0</v>
      </c>
      <c r="BH65" s="166">
        <f t="shared" si="200"/>
        <v>0</v>
      </c>
      <c r="BI65" s="168" t="s">
        <v>1823</v>
      </c>
      <c r="BJ65" s="166">
        <f t="shared" si="201"/>
        <v>0</v>
      </c>
      <c r="BK65" s="168" t="s">
        <v>1823</v>
      </c>
      <c r="BL65" s="166">
        <f t="shared" si="202"/>
        <v>0</v>
      </c>
      <c r="BM65" s="168" t="s">
        <v>1823</v>
      </c>
      <c r="BN65" s="166">
        <f t="shared" si="203"/>
        <v>0</v>
      </c>
      <c r="BO65" s="168" t="s">
        <v>1823</v>
      </c>
      <c r="BP65" s="133"/>
      <c r="BQ65" s="147"/>
      <c r="BR65" s="148"/>
      <c r="BS65" s="147"/>
      <c r="BT65" s="148"/>
      <c r="BU65" s="147"/>
      <c r="BV65" s="148"/>
      <c r="BW65" s="147"/>
      <c r="BX65" s="148"/>
      <c r="BY65" s="147"/>
      <c r="BZ65" s="55"/>
      <c r="CA65" s="96"/>
      <c r="CB65" s="96"/>
    </row>
    <row r="66" spans="1:82" ht="16.5">
      <c r="A66" t="s">
        <v>2132</v>
      </c>
      <c r="B66" t="s">
        <v>4</v>
      </c>
      <c r="C66" s="16" t="s">
        <v>1194</v>
      </c>
      <c r="D66" t="s">
        <v>1094</v>
      </c>
      <c r="E66" s="16" t="s">
        <v>1039</v>
      </c>
      <c r="F66" s="200" t="s">
        <v>1950</v>
      </c>
      <c r="G66" s="9"/>
      <c r="H66" s="2"/>
      <c r="I66" s="166">
        <v>0</v>
      </c>
      <c r="J66" s="168" t="s">
        <v>1823</v>
      </c>
      <c r="K66" s="10">
        <v>0</v>
      </c>
      <c r="L66" s="4">
        <v>0</v>
      </c>
      <c r="M66" s="10">
        <v>0</v>
      </c>
      <c r="N66" s="4">
        <v>0</v>
      </c>
      <c r="O66" s="166">
        <v>0</v>
      </c>
      <c r="P66" s="168" t="s">
        <v>1823</v>
      </c>
      <c r="Q66" s="10">
        <v>0</v>
      </c>
      <c r="R66" s="4">
        <v>0</v>
      </c>
      <c r="S66" s="10">
        <v>0</v>
      </c>
      <c r="T66" s="4">
        <v>0</v>
      </c>
      <c r="U66" s="166">
        <f>+S66</f>
        <v>0</v>
      </c>
      <c r="V66" s="168" t="s">
        <v>1823</v>
      </c>
      <c r="W66" s="10">
        <v>1</v>
      </c>
      <c r="X66" s="4">
        <v>0</v>
      </c>
      <c r="Y66" s="10">
        <v>0</v>
      </c>
      <c r="Z66" s="4">
        <v>0</v>
      </c>
      <c r="AA66" s="166">
        <f t="shared" ref="AA66" si="223">+Y66</f>
        <v>0</v>
      </c>
      <c r="AB66" s="168" t="s">
        <v>1823</v>
      </c>
      <c r="AC66" s="10">
        <v>0</v>
      </c>
      <c r="AD66" s="4">
        <v>0</v>
      </c>
      <c r="AE66" s="10">
        <v>0</v>
      </c>
      <c r="AF66" s="4">
        <v>0</v>
      </c>
      <c r="AG66" s="166">
        <f t="shared" si="114"/>
        <v>0</v>
      </c>
      <c r="AH66" s="168" t="s">
        <v>1823</v>
      </c>
      <c r="AI66" s="166">
        <f t="shared" si="115"/>
        <v>0</v>
      </c>
      <c r="AJ66" s="168" t="s">
        <v>1823</v>
      </c>
      <c r="AK66" s="166">
        <f t="shared" ref="AK66" si="224">+AI66</f>
        <v>0</v>
      </c>
      <c r="AL66" s="168" t="s">
        <v>1823</v>
      </c>
      <c r="AM66" s="3">
        <v>0</v>
      </c>
      <c r="AN66" s="5">
        <v>0</v>
      </c>
      <c r="AO66" s="133"/>
      <c r="AP66" s="166">
        <f t="shared" ref="AP66" si="225">+AR66</f>
        <v>0</v>
      </c>
      <c r="AQ66" s="168" t="s">
        <v>1823</v>
      </c>
      <c r="AR66" s="166">
        <f t="shared" ref="AR66" si="226">+AT66</f>
        <v>0</v>
      </c>
      <c r="AS66" s="168" t="s">
        <v>1823</v>
      </c>
      <c r="AT66" s="39">
        <v>0</v>
      </c>
      <c r="AU66" s="40">
        <v>0</v>
      </c>
      <c r="AV66" s="166">
        <f t="shared" ref="AV66" si="227">+AX66</f>
        <v>0</v>
      </c>
      <c r="AW66" s="168" t="s">
        <v>1823</v>
      </c>
      <c r="AX66" s="166">
        <f t="shared" ref="AX66" si="228">+AZ66</f>
        <v>0</v>
      </c>
      <c r="AY66" s="168" t="s">
        <v>1823</v>
      </c>
      <c r="AZ66" s="166">
        <f t="shared" ref="AZ66" si="229">+BB66</f>
        <v>0</v>
      </c>
      <c r="BA66" s="168" t="s">
        <v>1823</v>
      </c>
      <c r="BB66" s="98">
        <v>0</v>
      </c>
      <c r="BC66" s="40">
        <v>0</v>
      </c>
      <c r="BD66" s="39">
        <v>0</v>
      </c>
      <c r="BE66" s="40">
        <v>0</v>
      </c>
      <c r="BF66" s="39">
        <v>0</v>
      </c>
      <c r="BG66" s="40">
        <v>0</v>
      </c>
      <c r="BH66" s="166">
        <f t="shared" ref="BH66" si="230">+BF66</f>
        <v>0</v>
      </c>
      <c r="BI66" s="168" t="s">
        <v>1823</v>
      </c>
      <c r="BJ66" s="166">
        <f t="shared" ref="BJ66" si="231">+BH66</f>
        <v>0</v>
      </c>
      <c r="BK66" s="168" t="s">
        <v>1823</v>
      </c>
      <c r="BL66" s="166">
        <f t="shared" ref="BL66" si="232">+BJ66</f>
        <v>0</v>
      </c>
      <c r="BM66" s="168" t="s">
        <v>1823</v>
      </c>
      <c r="BN66" s="166">
        <f t="shared" ref="BN66" si="233">+BL66</f>
        <v>0</v>
      </c>
      <c r="BO66" s="168" t="s">
        <v>1823</v>
      </c>
      <c r="BP66" s="133"/>
      <c r="BQ66" s="147"/>
      <c r="BR66" s="148"/>
      <c r="BS66" s="147"/>
      <c r="BT66" s="148"/>
      <c r="BU66" s="147"/>
      <c r="BV66" s="148"/>
      <c r="BW66" s="147"/>
      <c r="BX66" s="148"/>
      <c r="BY66" s="147"/>
      <c r="BZ66" s="55"/>
      <c r="CA66" s="96"/>
      <c r="CB66" s="96"/>
    </row>
    <row r="67" spans="1:82" ht="16.5">
      <c r="F67" s="200"/>
      <c r="G67" s="9"/>
      <c r="H67" s="2"/>
      <c r="I67" s="166"/>
      <c r="J67" s="168"/>
      <c r="K67" s="10"/>
      <c r="L67" s="10"/>
      <c r="M67" s="10"/>
      <c r="N67" s="4"/>
      <c r="O67" s="166"/>
      <c r="P67" s="168"/>
      <c r="Q67" s="10"/>
      <c r="R67" s="4"/>
      <c r="S67" s="10"/>
      <c r="T67" s="4"/>
      <c r="U67" s="166"/>
      <c r="V67" s="168"/>
      <c r="W67" s="10"/>
      <c r="X67" s="4"/>
      <c r="Y67" s="10"/>
      <c r="Z67" s="4"/>
      <c r="AA67" s="166"/>
      <c r="AB67" s="168"/>
      <c r="AC67" s="10"/>
      <c r="AD67" s="4"/>
      <c r="AE67" s="10"/>
      <c r="AF67" s="4"/>
      <c r="AG67" s="166"/>
      <c r="AH67" s="166"/>
      <c r="AI67" s="166"/>
      <c r="AJ67" s="168"/>
      <c r="AK67" s="166"/>
      <c r="AL67" s="168"/>
      <c r="AM67" s="3"/>
      <c r="AN67" s="5"/>
      <c r="AO67" s="133"/>
      <c r="AP67" s="166"/>
      <c r="AQ67" s="168"/>
      <c r="AR67" s="166"/>
      <c r="AS67" s="168"/>
      <c r="AT67" s="39"/>
      <c r="AU67" s="40"/>
      <c r="AV67" s="166"/>
      <c r="AW67" s="168"/>
      <c r="AX67" s="166"/>
      <c r="AY67" s="168"/>
      <c r="AZ67" s="166"/>
      <c r="BA67" s="168"/>
      <c r="BB67" s="98"/>
      <c r="BC67" s="40"/>
      <c r="BD67" s="39"/>
      <c r="BE67" s="40"/>
      <c r="BF67" s="39"/>
      <c r="BG67" s="40"/>
      <c r="BH67" s="166"/>
      <c r="BI67" s="168"/>
      <c r="BJ67" s="166"/>
      <c r="BK67" s="168"/>
      <c r="BL67" s="166"/>
      <c r="BM67" s="168"/>
      <c r="BN67" s="166"/>
      <c r="BO67" s="168"/>
      <c r="BP67" s="133"/>
      <c r="BQ67" s="147"/>
      <c r="BR67" s="148"/>
      <c r="BS67" s="147"/>
      <c r="BT67" s="148"/>
      <c r="BU67" s="147"/>
      <c r="BV67" s="148"/>
      <c r="BW67" s="147"/>
      <c r="BX67" s="148"/>
      <c r="BY67" s="147"/>
      <c r="BZ67" s="55"/>
      <c r="CA67" s="96"/>
      <c r="CB67" s="96"/>
    </row>
    <row r="68" spans="1:82" ht="16.5">
      <c r="A68" t="s">
        <v>2133</v>
      </c>
      <c r="B68" t="s">
        <v>4</v>
      </c>
      <c r="C68" s="16" t="s">
        <v>1201</v>
      </c>
      <c r="D68" t="s">
        <v>1042</v>
      </c>
      <c r="E68" s="16" t="s">
        <v>1039</v>
      </c>
      <c r="F68" s="200" t="s">
        <v>1951</v>
      </c>
      <c r="G68" s="9"/>
      <c r="H68" s="2"/>
      <c r="I68" s="166">
        <f>+K68</f>
        <v>0</v>
      </c>
      <c r="J68" s="168" t="s">
        <v>1823</v>
      </c>
      <c r="K68" s="10">
        <v>0</v>
      </c>
      <c r="L68" s="10">
        <v>0</v>
      </c>
      <c r="M68" s="3">
        <v>0</v>
      </c>
      <c r="N68" s="4">
        <v>0</v>
      </c>
      <c r="O68" s="166">
        <v>0</v>
      </c>
      <c r="P68" s="168" t="s">
        <v>1823</v>
      </c>
      <c r="Q68" s="10">
        <v>0</v>
      </c>
      <c r="R68" s="4">
        <v>0</v>
      </c>
      <c r="S68" s="10">
        <v>0</v>
      </c>
      <c r="T68" s="4">
        <v>0</v>
      </c>
      <c r="U68" s="166">
        <f>+S68</f>
        <v>0</v>
      </c>
      <c r="V68" s="168" t="s">
        <v>1823</v>
      </c>
      <c r="W68" s="10">
        <v>0</v>
      </c>
      <c r="X68" s="4">
        <v>0</v>
      </c>
      <c r="Y68" s="10">
        <v>0</v>
      </c>
      <c r="Z68" s="4">
        <v>0</v>
      </c>
      <c r="AA68" s="166">
        <f t="shared" ref="AA68:AA77" si="234">+Y68</f>
        <v>0</v>
      </c>
      <c r="AB68" s="168" t="s">
        <v>1823</v>
      </c>
      <c r="AC68" s="166">
        <f t="shared" ref="AC68:AC77" si="235">+AA68</f>
        <v>0</v>
      </c>
      <c r="AD68" s="168" t="s">
        <v>1823</v>
      </c>
      <c r="AE68" s="3">
        <v>0</v>
      </c>
      <c r="AF68" s="5">
        <v>0</v>
      </c>
      <c r="AG68" s="166">
        <f t="shared" ref="AG68:AG75" si="236">+AE68</f>
        <v>0</v>
      </c>
      <c r="AH68" s="168" t="s">
        <v>1823</v>
      </c>
      <c r="AI68" s="166">
        <f t="shared" ref="AI68:AI75" si="237">+AG68</f>
        <v>0</v>
      </c>
      <c r="AJ68" s="168" t="s">
        <v>1823</v>
      </c>
      <c r="AK68" s="166">
        <f t="shared" ref="AK68" si="238">+AI68</f>
        <v>0</v>
      </c>
      <c r="AL68" s="168" t="s">
        <v>1823</v>
      </c>
      <c r="AM68" s="166">
        <f t="shared" ref="AM68" si="239">+AK68</f>
        <v>0</v>
      </c>
      <c r="AN68" s="168" t="s">
        <v>1823</v>
      </c>
      <c r="AO68" s="133"/>
      <c r="AP68" s="166">
        <f t="shared" si="117"/>
        <v>0</v>
      </c>
      <c r="AQ68" s="168" t="s">
        <v>1823</v>
      </c>
      <c r="AR68" s="166">
        <f t="shared" si="118"/>
        <v>0</v>
      </c>
      <c r="AS68" s="168" t="s">
        <v>1823</v>
      </c>
      <c r="AT68" s="39">
        <v>0</v>
      </c>
      <c r="AU68" s="40">
        <v>0</v>
      </c>
      <c r="AV68" s="166">
        <f t="shared" si="194"/>
        <v>0</v>
      </c>
      <c r="AW68" s="168" t="s">
        <v>1823</v>
      </c>
      <c r="AX68" s="166">
        <f t="shared" si="195"/>
        <v>0</v>
      </c>
      <c r="AY68" s="168" t="s">
        <v>1823</v>
      </c>
      <c r="AZ68" s="166">
        <f t="shared" si="217"/>
        <v>0</v>
      </c>
      <c r="BA68" s="168" t="s">
        <v>1823</v>
      </c>
      <c r="BB68" s="98">
        <v>0</v>
      </c>
      <c r="BC68" s="40">
        <v>0</v>
      </c>
      <c r="BD68" s="39">
        <v>0</v>
      </c>
      <c r="BE68" s="40">
        <v>0</v>
      </c>
      <c r="BF68" s="39">
        <v>0</v>
      </c>
      <c r="BG68" s="40">
        <v>0</v>
      </c>
      <c r="BH68" s="166">
        <f t="shared" si="200"/>
        <v>0</v>
      </c>
      <c r="BI68" s="168" t="s">
        <v>1823</v>
      </c>
      <c r="BJ68" s="166">
        <f t="shared" si="201"/>
        <v>0</v>
      </c>
      <c r="BK68" s="168" t="s">
        <v>1823</v>
      </c>
      <c r="BL68" s="166">
        <f t="shared" si="202"/>
        <v>0</v>
      </c>
      <c r="BM68" s="168" t="s">
        <v>1823</v>
      </c>
      <c r="BN68" s="166">
        <f t="shared" si="203"/>
        <v>0</v>
      </c>
      <c r="BO68" s="168" t="s">
        <v>1823</v>
      </c>
      <c r="BP68" s="133"/>
      <c r="BQ68" s="147"/>
      <c r="BR68" s="148"/>
      <c r="BS68" s="147"/>
      <c r="BT68" s="148"/>
      <c r="BU68" s="147"/>
      <c r="BV68" s="148"/>
      <c r="BW68" s="147"/>
      <c r="BX68" s="148"/>
      <c r="BY68" s="147"/>
      <c r="BZ68" s="55"/>
      <c r="CA68" s="96"/>
      <c r="CB68" s="96"/>
      <c r="CC68" t="s">
        <v>85</v>
      </c>
    </row>
    <row r="69" spans="1:82" ht="16.5">
      <c r="A69" t="s">
        <v>2133</v>
      </c>
      <c r="B69" t="s">
        <v>4</v>
      </c>
      <c r="C69" s="16" t="s">
        <v>927</v>
      </c>
      <c r="D69" t="s">
        <v>1040</v>
      </c>
      <c r="E69" s="16" t="s">
        <v>1039</v>
      </c>
      <c r="F69" s="200" t="s">
        <v>2128</v>
      </c>
      <c r="G69" s="9"/>
      <c r="H69" s="2"/>
      <c r="I69" s="166">
        <f t="shared" ref="I69:I112" si="240">+K69</f>
        <v>0</v>
      </c>
      <c r="J69" s="4"/>
      <c r="K69" s="10">
        <v>0</v>
      </c>
      <c r="L69" s="10">
        <v>0</v>
      </c>
      <c r="M69" s="3">
        <v>0</v>
      </c>
      <c r="N69" s="4">
        <v>0</v>
      </c>
      <c r="O69" s="166">
        <f t="shared" ref="O69:O71" si="241">+Q69</f>
        <v>0</v>
      </c>
      <c r="P69" s="168" t="s">
        <v>1823</v>
      </c>
      <c r="Q69" s="166">
        <f t="shared" ref="Q69:Q70" si="242">+S69</f>
        <v>0</v>
      </c>
      <c r="R69" s="168" t="s">
        <v>1823</v>
      </c>
      <c r="S69" s="3">
        <v>0</v>
      </c>
      <c r="T69" s="4">
        <v>0</v>
      </c>
      <c r="U69" s="3">
        <v>0</v>
      </c>
      <c r="V69" s="4">
        <v>0</v>
      </c>
      <c r="W69" s="3">
        <v>0</v>
      </c>
      <c r="X69" s="4">
        <v>0</v>
      </c>
      <c r="Y69" s="3">
        <v>0</v>
      </c>
      <c r="Z69" s="4">
        <v>0</v>
      </c>
      <c r="AA69" s="166">
        <f t="shared" ref="AA69" si="243">+Y69</f>
        <v>0</v>
      </c>
      <c r="AB69" s="168" t="s">
        <v>1823</v>
      </c>
      <c r="AC69" s="22">
        <f>+AE69</f>
        <v>0</v>
      </c>
      <c r="AD69" s="10">
        <v>0</v>
      </c>
      <c r="AE69" s="3">
        <v>0</v>
      </c>
      <c r="AF69" s="5">
        <v>0</v>
      </c>
      <c r="AG69" s="166">
        <f t="shared" si="236"/>
        <v>0</v>
      </c>
      <c r="AH69" s="168" t="s">
        <v>1823</v>
      </c>
      <c r="AI69" s="166">
        <f t="shared" si="237"/>
        <v>0</v>
      </c>
      <c r="AJ69" s="168" t="s">
        <v>1823</v>
      </c>
      <c r="AK69" s="166">
        <f t="shared" ref="AK69" si="244">+AI69</f>
        <v>0</v>
      </c>
      <c r="AL69" s="168" t="s">
        <v>1823</v>
      </c>
      <c r="AM69" s="24">
        <v>0</v>
      </c>
      <c r="AN69" s="5">
        <v>0</v>
      </c>
      <c r="AO69" s="133"/>
      <c r="AP69" s="59">
        <v>0</v>
      </c>
      <c r="AQ69" s="168" t="s">
        <v>1823</v>
      </c>
      <c r="AR69" s="59">
        <v>0</v>
      </c>
      <c r="AS69" s="168" t="s">
        <v>1823</v>
      </c>
      <c r="AT69" s="52">
        <v>0</v>
      </c>
      <c r="AU69" s="40">
        <v>0</v>
      </c>
      <c r="AV69" s="58">
        <f t="shared" ref="AV69:AV70" si="245">+AX69</f>
        <v>0</v>
      </c>
      <c r="AW69" s="168" t="s">
        <v>1823</v>
      </c>
      <c r="AX69" s="39">
        <v>0</v>
      </c>
      <c r="AY69" s="5">
        <v>0</v>
      </c>
      <c r="AZ69" s="39">
        <v>0</v>
      </c>
      <c r="BA69" s="40">
        <v>0</v>
      </c>
      <c r="BB69" s="39">
        <v>0</v>
      </c>
      <c r="BC69" s="5">
        <v>0</v>
      </c>
      <c r="BD69" s="166">
        <f>+BB69</f>
        <v>0</v>
      </c>
      <c r="BE69" s="168" t="s">
        <v>1823</v>
      </c>
      <c r="BF69" s="39">
        <v>0</v>
      </c>
      <c r="BG69" s="40">
        <v>0</v>
      </c>
      <c r="BH69" s="166">
        <f>+BF69</f>
        <v>0</v>
      </c>
      <c r="BI69" s="168" t="s">
        <v>1823</v>
      </c>
      <c r="BJ69" s="166">
        <f>+BH69</f>
        <v>0</v>
      </c>
      <c r="BK69" s="168" t="s">
        <v>1823</v>
      </c>
      <c r="BL69" s="166">
        <f t="shared" ref="BL69:BL71" si="246">+BJ69</f>
        <v>0</v>
      </c>
      <c r="BM69" s="168" t="s">
        <v>1823</v>
      </c>
      <c r="BN69" s="166">
        <f t="shared" ref="BN69:BN71" si="247">+BL69</f>
        <v>0</v>
      </c>
      <c r="BO69" s="168" t="s">
        <v>1823</v>
      </c>
      <c r="BP69" s="133"/>
      <c r="BQ69" s="147"/>
      <c r="BR69" s="148"/>
      <c r="BS69" s="147"/>
      <c r="BT69" s="148"/>
      <c r="BU69" s="147"/>
      <c r="BV69" s="148"/>
      <c r="BW69" s="147"/>
      <c r="BX69" s="148"/>
      <c r="BY69" s="147"/>
      <c r="BZ69" s="148"/>
      <c r="CA69" s="147"/>
      <c r="CB69" s="147"/>
      <c r="CC69" s="38" t="s">
        <v>271</v>
      </c>
      <c r="CD69" t="s">
        <v>952</v>
      </c>
    </row>
    <row r="70" spans="1:82" ht="16.5">
      <c r="A70" t="s">
        <v>2133</v>
      </c>
      <c r="B70" t="s">
        <v>4</v>
      </c>
      <c r="C70" s="16" t="s">
        <v>1812</v>
      </c>
      <c r="D70" t="s">
        <v>1042</v>
      </c>
      <c r="E70" s="16" t="s">
        <v>1039</v>
      </c>
      <c r="F70" s="200" t="s">
        <v>1955</v>
      </c>
      <c r="G70" s="9"/>
      <c r="H70" s="2"/>
      <c r="I70" s="166">
        <f t="shared" si="240"/>
        <v>0</v>
      </c>
      <c r="J70" s="168" t="s">
        <v>1823</v>
      </c>
      <c r="K70" s="10">
        <v>0</v>
      </c>
      <c r="L70" s="10">
        <v>0</v>
      </c>
      <c r="M70" s="3">
        <v>0</v>
      </c>
      <c r="N70" s="4">
        <v>0</v>
      </c>
      <c r="O70" s="166">
        <f t="shared" si="241"/>
        <v>0</v>
      </c>
      <c r="P70" s="168" t="s">
        <v>1823</v>
      </c>
      <c r="Q70" s="166">
        <f t="shared" si="242"/>
        <v>0</v>
      </c>
      <c r="R70" s="168" t="s">
        <v>1823</v>
      </c>
      <c r="S70" s="166">
        <f t="shared" ref="S70" si="248">+U70</f>
        <v>0</v>
      </c>
      <c r="T70" s="168" t="s">
        <v>1823</v>
      </c>
      <c r="U70" s="3">
        <v>0</v>
      </c>
      <c r="V70" s="4">
        <v>0</v>
      </c>
      <c r="W70" s="3">
        <v>0</v>
      </c>
      <c r="X70" s="4">
        <v>0</v>
      </c>
      <c r="Y70" s="10">
        <v>0</v>
      </c>
      <c r="Z70" s="5">
        <v>0</v>
      </c>
      <c r="AA70" s="166">
        <v>0</v>
      </c>
      <c r="AB70" s="168" t="s">
        <v>1823</v>
      </c>
      <c r="AC70" s="10">
        <v>0</v>
      </c>
      <c r="AD70" s="5">
        <v>0</v>
      </c>
      <c r="AE70" s="3">
        <v>0</v>
      </c>
      <c r="AF70" s="5">
        <v>0</v>
      </c>
      <c r="AG70" s="166">
        <f t="shared" si="236"/>
        <v>0</v>
      </c>
      <c r="AH70" s="168" t="s">
        <v>1823</v>
      </c>
      <c r="AI70" s="166">
        <f t="shared" si="237"/>
        <v>0</v>
      </c>
      <c r="AJ70" s="168" t="s">
        <v>1823</v>
      </c>
      <c r="AK70" s="166">
        <f t="shared" ref="AK70" si="249">+AI70</f>
        <v>0</v>
      </c>
      <c r="AL70" s="168" t="s">
        <v>1823</v>
      </c>
      <c r="AM70" s="166">
        <f t="shared" ref="AM70" si="250">+AK70</f>
        <v>0</v>
      </c>
      <c r="AN70" s="168" t="s">
        <v>1823</v>
      </c>
      <c r="AO70" s="196">
        <v>41925</v>
      </c>
      <c r="AP70" s="59">
        <v>0</v>
      </c>
      <c r="AQ70" s="168" t="s">
        <v>1823</v>
      </c>
      <c r="AR70" s="59">
        <v>0</v>
      </c>
      <c r="AS70" s="168" t="s">
        <v>1823</v>
      </c>
      <c r="AT70" s="59">
        <v>0</v>
      </c>
      <c r="AU70" s="168" t="s">
        <v>1823</v>
      </c>
      <c r="AV70" s="58">
        <f t="shared" si="245"/>
        <v>0</v>
      </c>
      <c r="AW70" s="168" t="s">
        <v>1823</v>
      </c>
      <c r="AX70" s="39">
        <v>0</v>
      </c>
      <c r="AY70" s="5">
        <v>0</v>
      </c>
      <c r="AZ70" s="39">
        <v>0</v>
      </c>
      <c r="BA70" s="40">
        <v>0</v>
      </c>
      <c r="BB70" s="39">
        <v>0</v>
      </c>
      <c r="BC70" s="5">
        <v>0</v>
      </c>
      <c r="BD70" s="166">
        <f>+BB70</f>
        <v>0</v>
      </c>
      <c r="BE70" s="168" t="s">
        <v>1823</v>
      </c>
      <c r="BF70" s="39">
        <v>0</v>
      </c>
      <c r="BG70" s="40">
        <v>0</v>
      </c>
      <c r="BH70" s="166">
        <f>+BF70</f>
        <v>0</v>
      </c>
      <c r="BI70" s="168" t="s">
        <v>1823</v>
      </c>
      <c r="BJ70" s="166">
        <f>+BH70</f>
        <v>0</v>
      </c>
      <c r="BK70" s="168" t="s">
        <v>1823</v>
      </c>
      <c r="BL70" s="166">
        <f t="shared" si="246"/>
        <v>0</v>
      </c>
      <c r="BM70" s="168" t="s">
        <v>1823</v>
      </c>
      <c r="BN70" s="166">
        <f t="shared" si="247"/>
        <v>0</v>
      </c>
      <c r="BO70" s="168" t="s">
        <v>1823</v>
      </c>
      <c r="BP70" s="133"/>
      <c r="BQ70" s="147"/>
      <c r="BR70" s="148"/>
      <c r="BS70" s="147"/>
      <c r="BT70" s="148"/>
      <c r="BU70" s="147"/>
      <c r="BV70" s="148"/>
      <c r="BW70" s="147"/>
      <c r="BX70" s="148"/>
      <c r="BY70" s="147"/>
      <c r="BZ70" s="148"/>
      <c r="CA70" s="147"/>
      <c r="CB70" s="147"/>
      <c r="CC70" s="38" t="s">
        <v>1813</v>
      </c>
      <c r="CD70" t="s">
        <v>1814</v>
      </c>
    </row>
    <row r="71" spans="1:82" ht="16.5">
      <c r="A71" t="s">
        <v>2133</v>
      </c>
      <c r="B71" t="s">
        <v>4</v>
      </c>
      <c r="C71" s="16" t="s">
        <v>955</v>
      </c>
      <c r="D71" t="s">
        <v>1040</v>
      </c>
      <c r="E71" s="16" t="s">
        <v>1039</v>
      </c>
      <c r="F71" s="200" t="s">
        <v>1954</v>
      </c>
      <c r="G71" s="9"/>
      <c r="H71" s="2"/>
      <c r="I71" s="166">
        <f t="shared" si="240"/>
        <v>0</v>
      </c>
      <c r="J71" s="168" t="s">
        <v>1823</v>
      </c>
      <c r="K71" s="10">
        <v>0</v>
      </c>
      <c r="L71" s="4">
        <v>0</v>
      </c>
      <c r="M71" s="3">
        <v>0</v>
      </c>
      <c r="N71" s="4">
        <v>0</v>
      </c>
      <c r="O71" s="166">
        <f t="shared" si="241"/>
        <v>0</v>
      </c>
      <c r="P71" s="168" t="s">
        <v>1823</v>
      </c>
      <c r="Q71" s="3">
        <v>0</v>
      </c>
      <c r="R71" s="4">
        <v>0</v>
      </c>
      <c r="S71" s="3">
        <v>0</v>
      </c>
      <c r="T71" s="4">
        <v>0</v>
      </c>
      <c r="U71" s="166">
        <f t="shared" ref="U71" si="251">+W71</f>
        <v>0</v>
      </c>
      <c r="V71" s="168" t="s">
        <v>1823</v>
      </c>
      <c r="W71" s="166">
        <v>0</v>
      </c>
      <c r="X71" s="168" t="s">
        <v>1823</v>
      </c>
      <c r="Y71" s="10">
        <v>9</v>
      </c>
      <c r="Z71" s="5">
        <v>0</v>
      </c>
      <c r="AA71" s="166">
        <v>0</v>
      </c>
      <c r="AB71" s="168" t="s">
        <v>1823</v>
      </c>
      <c r="AC71" s="166">
        <f t="shared" ref="AC71" si="252">+AA71</f>
        <v>0</v>
      </c>
      <c r="AD71" s="168" t="s">
        <v>1823</v>
      </c>
      <c r="AE71" s="166">
        <f t="shared" ref="AE71" si="253">+AC71</f>
        <v>0</v>
      </c>
      <c r="AF71" s="168" t="s">
        <v>1823</v>
      </c>
      <c r="AG71" s="3">
        <v>0</v>
      </c>
      <c r="AH71" s="5">
        <v>0</v>
      </c>
      <c r="AI71" s="166">
        <f t="shared" si="237"/>
        <v>0</v>
      </c>
      <c r="AJ71" s="168" t="s">
        <v>1823</v>
      </c>
      <c r="AK71" s="166">
        <f t="shared" ref="AK71" si="254">+AI71</f>
        <v>0</v>
      </c>
      <c r="AL71" s="168" t="s">
        <v>1823</v>
      </c>
      <c r="AM71" s="166">
        <f t="shared" ref="AM71" si="255">+AK71</f>
        <v>0</v>
      </c>
      <c r="AN71" s="168" t="s">
        <v>1823</v>
      </c>
      <c r="AO71" s="133"/>
      <c r="AP71" s="59">
        <v>0</v>
      </c>
      <c r="AQ71" s="168" t="s">
        <v>1823</v>
      </c>
      <c r="AR71" s="59">
        <v>0</v>
      </c>
      <c r="AS71" s="168" t="s">
        <v>1823</v>
      </c>
      <c r="AT71" s="52">
        <v>0</v>
      </c>
      <c r="AU71" s="40">
        <v>0</v>
      </c>
      <c r="AV71" s="39">
        <v>0</v>
      </c>
      <c r="AW71" s="5">
        <v>0</v>
      </c>
      <c r="AX71" s="58">
        <f t="shared" ref="AX71" si="256">+AZ71</f>
        <v>0</v>
      </c>
      <c r="AY71" s="168" t="s">
        <v>1823</v>
      </c>
      <c r="AZ71" s="39">
        <v>0</v>
      </c>
      <c r="BA71" s="40">
        <v>0</v>
      </c>
      <c r="BB71" s="39">
        <v>0</v>
      </c>
      <c r="BC71" s="5">
        <v>0</v>
      </c>
      <c r="BD71" s="166">
        <f>+BB71</f>
        <v>0</v>
      </c>
      <c r="BE71" s="168" t="s">
        <v>1823</v>
      </c>
      <c r="BF71" s="39">
        <v>0</v>
      </c>
      <c r="BG71" s="40">
        <v>0</v>
      </c>
      <c r="BH71" s="166">
        <f>+BF71</f>
        <v>0</v>
      </c>
      <c r="BI71" s="168" t="s">
        <v>1823</v>
      </c>
      <c r="BJ71" s="166">
        <f>+BH71</f>
        <v>0</v>
      </c>
      <c r="BK71" s="168" t="s">
        <v>1823</v>
      </c>
      <c r="BL71" s="166">
        <f t="shared" si="246"/>
        <v>0</v>
      </c>
      <c r="BM71" s="168" t="s">
        <v>1823</v>
      </c>
      <c r="BN71" s="166">
        <f t="shared" si="247"/>
        <v>0</v>
      </c>
      <c r="BO71" s="168" t="s">
        <v>1823</v>
      </c>
      <c r="BP71" s="133"/>
      <c r="BQ71" s="147"/>
      <c r="BR71" s="148"/>
      <c r="BS71" s="147"/>
      <c r="BT71" s="148"/>
      <c r="BU71" s="147"/>
      <c r="BV71" s="148"/>
      <c r="BW71" s="147"/>
      <c r="BX71" s="148"/>
      <c r="BY71" s="147"/>
      <c r="BZ71" s="148"/>
      <c r="CA71" s="147"/>
      <c r="CB71" s="147"/>
      <c r="CC71" s="38" t="s">
        <v>260</v>
      </c>
      <c r="CD71" t="s">
        <v>956</v>
      </c>
    </row>
    <row r="72" spans="1:82" ht="16.5">
      <c r="A72" t="s">
        <v>2133</v>
      </c>
      <c r="B72" t="s">
        <v>4</v>
      </c>
      <c r="C72" s="16" t="s">
        <v>899</v>
      </c>
      <c r="D72" t="s">
        <v>1040</v>
      </c>
      <c r="E72" s="16" t="s">
        <v>1039</v>
      </c>
      <c r="F72" s="200" t="s">
        <v>1952</v>
      </c>
      <c r="G72" s="9"/>
      <c r="H72" s="22"/>
      <c r="I72" s="166">
        <f t="shared" si="240"/>
        <v>2</v>
      </c>
      <c r="J72" s="168" t="s">
        <v>1823</v>
      </c>
      <c r="K72" s="10">
        <v>2</v>
      </c>
      <c r="L72" s="10">
        <v>0</v>
      </c>
      <c r="M72" s="3">
        <v>2</v>
      </c>
      <c r="N72" s="4">
        <v>0</v>
      </c>
      <c r="O72" s="166">
        <f>+Q72</f>
        <v>4</v>
      </c>
      <c r="P72" s="168" t="s">
        <v>1823</v>
      </c>
      <c r="Q72" s="3">
        <v>4</v>
      </c>
      <c r="R72" s="4">
        <v>0</v>
      </c>
      <c r="S72" s="166">
        <v>0</v>
      </c>
      <c r="T72" s="168" t="s">
        <v>1823</v>
      </c>
      <c r="U72" s="10">
        <v>2</v>
      </c>
      <c r="V72" s="4">
        <v>0</v>
      </c>
      <c r="W72" s="10">
        <v>2</v>
      </c>
      <c r="X72" s="4">
        <v>0</v>
      </c>
      <c r="Y72" s="10">
        <v>2</v>
      </c>
      <c r="Z72" s="4">
        <v>0</v>
      </c>
      <c r="AA72" s="166">
        <f t="shared" ref="AA72" si="257">+AC72</f>
        <v>3</v>
      </c>
      <c r="AB72" s="168" t="s">
        <v>1823</v>
      </c>
      <c r="AC72" s="3">
        <v>3</v>
      </c>
      <c r="AD72" s="4">
        <v>0</v>
      </c>
      <c r="AE72" s="3">
        <v>3</v>
      </c>
      <c r="AF72" s="4">
        <v>0</v>
      </c>
      <c r="AG72" s="166">
        <f t="shared" si="236"/>
        <v>3</v>
      </c>
      <c r="AH72" s="168" t="s">
        <v>1823</v>
      </c>
      <c r="AI72" s="166">
        <f t="shared" si="237"/>
        <v>3</v>
      </c>
      <c r="AJ72" s="168" t="s">
        <v>1823</v>
      </c>
      <c r="AK72" s="3">
        <v>2</v>
      </c>
      <c r="AL72" s="4">
        <v>0</v>
      </c>
      <c r="AM72" s="166">
        <f t="shared" ref="AM72" si="258">+AK72</f>
        <v>2</v>
      </c>
      <c r="AN72" s="168" t="s">
        <v>1823</v>
      </c>
      <c r="AO72" s="133"/>
      <c r="AP72" s="58">
        <f t="shared" ref="AP72" si="259">+AR72</f>
        <v>0</v>
      </c>
      <c r="AQ72" s="168" t="s">
        <v>1823</v>
      </c>
      <c r="AR72" s="58">
        <f t="shared" ref="AR72" si="260">+AT72</f>
        <v>0</v>
      </c>
      <c r="AS72" s="168" t="s">
        <v>1823</v>
      </c>
      <c r="AT72" s="39">
        <v>0</v>
      </c>
      <c r="AU72" s="40">
        <v>0</v>
      </c>
      <c r="AV72" s="58">
        <f>+AX72</f>
        <v>0</v>
      </c>
      <c r="AW72" s="168" t="s">
        <v>1823</v>
      </c>
      <c r="AX72" s="58">
        <f>+AZ72</f>
        <v>0</v>
      </c>
      <c r="AY72" s="168" t="s">
        <v>1823</v>
      </c>
      <c r="AZ72" s="58">
        <f t="shared" ref="AZ72:AZ73" si="261">+BB72</f>
        <v>0</v>
      </c>
      <c r="BA72" s="168" t="s">
        <v>1823</v>
      </c>
      <c r="BB72" s="98">
        <v>0</v>
      </c>
      <c r="BC72" s="40">
        <v>0</v>
      </c>
      <c r="BD72" s="166">
        <f t="shared" ref="BD72:BD73" si="262">+BB72</f>
        <v>0</v>
      </c>
      <c r="BE72" s="168" t="s">
        <v>1823</v>
      </c>
      <c r="BF72" s="166">
        <f t="shared" ref="BF72:BF73" si="263">+BD72</f>
        <v>0</v>
      </c>
      <c r="BG72" s="168" t="s">
        <v>1823</v>
      </c>
      <c r="BH72" s="98">
        <v>0</v>
      </c>
      <c r="BI72" s="40">
        <v>0</v>
      </c>
      <c r="BJ72" s="166">
        <f t="shared" ref="BJ72:BJ75" si="264">+BH72</f>
        <v>0</v>
      </c>
      <c r="BK72" s="168" t="s">
        <v>1823</v>
      </c>
      <c r="BL72" s="166">
        <f t="shared" ref="BL72:BL75" si="265">+BJ72</f>
        <v>0</v>
      </c>
      <c r="BM72" s="168" t="s">
        <v>1823</v>
      </c>
      <c r="BN72" s="166">
        <f t="shared" ref="BN72:BN75" si="266">+BL72</f>
        <v>0</v>
      </c>
      <c r="BO72" s="168" t="s">
        <v>1823</v>
      </c>
      <c r="BP72" s="133"/>
      <c r="BQ72" s="147"/>
      <c r="BR72" s="148"/>
      <c r="BS72" s="147"/>
      <c r="BT72" s="148"/>
      <c r="BU72" s="147"/>
      <c r="BV72" s="148"/>
      <c r="BW72" s="96"/>
      <c r="BX72" s="55"/>
      <c r="BY72" s="96"/>
      <c r="BZ72" s="148"/>
      <c r="CA72" s="147"/>
      <c r="CB72" s="147"/>
      <c r="CC72" s="38" t="s">
        <v>265</v>
      </c>
      <c r="CD72" t="s">
        <v>900</v>
      </c>
    </row>
    <row r="73" spans="1:82" ht="16.5">
      <c r="A73" t="s">
        <v>2133</v>
      </c>
      <c r="B73" t="s">
        <v>4</v>
      </c>
      <c r="C73" s="16" t="s">
        <v>902</v>
      </c>
      <c r="D73" t="s">
        <v>1040</v>
      </c>
      <c r="E73" s="16" t="s">
        <v>1039</v>
      </c>
      <c r="F73" s="200" t="s">
        <v>1803</v>
      </c>
      <c r="G73" s="9"/>
      <c r="H73" s="22"/>
      <c r="I73" s="166">
        <f t="shared" si="240"/>
        <v>0</v>
      </c>
      <c r="J73" s="168" t="s">
        <v>1823</v>
      </c>
      <c r="K73" s="10">
        <v>0</v>
      </c>
      <c r="L73" s="10">
        <v>0</v>
      </c>
      <c r="M73" s="3">
        <v>0</v>
      </c>
      <c r="N73" s="4">
        <v>0</v>
      </c>
      <c r="O73" s="3">
        <v>0</v>
      </c>
      <c r="P73" s="4">
        <v>0</v>
      </c>
      <c r="Q73" s="3">
        <v>4</v>
      </c>
      <c r="R73" s="4">
        <v>0</v>
      </c>
      <c r="S73" s="166">
        <v>0</v>
      </c>
      <c r="T73" s="168" t="s">
        <v>1823</v>
      </c>
      <c r="U73" s="33">
        <v>5</v>
      </c>
      <c r="V73" s="425">
        <v>0</v>
      </c>
      <c r="W73" s="10">
        <v>3</v>
      </c>
      <c r="X73" s="4">
        <v>0</v>
      </c>
      <c r="Y73" s="166">
        <f t="shared" ref="Y73" si="267">+AA73</f>
        <v>3</v>
      </c>
      <c r="Z73" s="168" t="s">
        <v>1823</v>
      </c>
      <c r="AA73" s="166">
        <f t="shared" ref="AA73" si="268">+AC73</f>
        <v>3</v>
      </c>
      <c r="AB73" s="168" t="s">
        <v>1823</v>
      </c>
      <c r="AC73" s="3">
        <v>3</v>
      </c>
      <c r="AD73" s="4">
        <v>0</v>
      </c>
      <c r="AE73" s="3">
        <v>5</v>
      </c>
      <c r="AF73" s="4">
        <v>0</v>
      </c>
      <c r="AG73" s="166">
        <f t="shared" si="236"/>
        <v>5</v>
      </c>
      <c r="AH73" s="168" t="s">
        <v>1823</v>
      </c>
      <c r="AI73" s="166">
        <f t="shared" si="237"/>
        <v>5</v>
      </c>
      <c r="AJ73" s="168" t="s">
        <v>1823</v>
      </c>
      <c r="AK73" s="3">
        <v>0</v>
      </c>
      <c r="AL73" s="4">
        <v>0</v>
      </c>
      <c r="AM73" s="166">
        <f t="shared" ref="AM73" si="269">+AK73</f>
        <v>0</v>
      </c>
      <c r="AN73" s="168" t="s">
        <v>1823</v>
      </c>
      <c r="AO73" s="136"/>
      <c r="AP73" s="58">
        <f t="shared" ref="AP73" si="270">+AR73</f>
        <v>0</v>
      </c>
      <c r="AQ73" s="168" t="s">
        <v>1823</v>
      </c>
      <c r="AR73" s="58">
        <f t="shared" ref="AR73" si="271">+AT73</f>
        <v>0</v>
      </c>
      <c r="AS73" s="168" t="s">
        <v>1823</v>
      </c>
      <c r="AT73" s="58">
        <f t="shared" ref="AT73" si="272">+AV73</f>
        <v>0</v>
      </c>
      <c r="AU73" s="168" t="s">
        <v>1823</v>
      </c>
      <c r="AV73" s="58">
        <f t="shared" ref="AV73" si="273">+AX73</f>
        <v>0</v>
      </c>
      <c r="AW73" s="168" t="s">
        <v>1823</v>
      </c>
      <c r="AX73" s="58">
        <f>+AZ73</f>
        <v>0</v>
      </c>
      <c r="AY73" s="168" t="s">
        <v>1823</v>
      </c>
      <c r="AZ73" s="58">
        <f t="shared" si="261"/>
        <v>0</v>
      </c>
      <c r="BA73" s="168" t="s">
        <v>1823</v>
      </c>
      <c r="BB73" s="98">
        <v>0</v>
      </c>
      <c r="BC73" s="40">
        <v>0</v>
      </c>
      <c r="BD73" s="166">
        <f t="shared" si="262"/>
        <v>0</v>
      </c>
      <c r="BE73" s="168" t="s">
        <v>1823</v>
      </c>
      <c r="BF73" s="166">
        <f t="shared" si="263"/>
        <v>0</v>
      </c>
      <c r="BG73" s="168" t="s">
        <v>1823</v>
      </c>
      <c r="BH73" s="98">
        <v>0</v>
      </c>
      <c r="BI73" s="40">
        <v>0</v>
      </c>
      <c r="BJ73" s="166">
        <f t="shared" si="264"/>
        <v>0</v>
      </c>
      <c r="BK73" s="168" t="s">
        <v>1823</v>
      </c>
      <c r="BL73" s="166">
        <f t="shared" si="265"/>
        <v>0</v>
      </c>
      <c r="BM73" s="168" t="s">
        <v>1823</v>
      </c>
      <c r="BN73" s="166">
        <f t="shared" si="266"/>
        <v>0</v>
      </c>
      <c r="BO73" s="168" t="s">
        <v>1823</v>
      </c>
      <c r="BP73" s="136"/>
      <c r="BQ73" s="147"/>
      <c r="BR73" s="148"/>
      <c r="BS73" s="147"/>
      <c r="BT73" s="148"/>
      <c r="BU73" s="147"/>
      <c r="BV73" s="148"/>
      <c r="BW73" s="96"/>
      <c r="BX73" s="55"/>
      <c r="BY73" s="96"/>
      <c r="BZ73" s="148"/>
      <c r="CA73" s="147"/>
      <c r="CB73" s="147"/>
      <c r="CC73" s="38" t="s">
        <v>265</v>
      </c>
      <c r="CD73" t="s">
        <v>901</v>
      </c>
    </row>
    <row r="74" spans="1:82" ht="16.5">
      <c r="A74" t="s">
        <v>2133</v>
      </c>
      <c r="B74" t="s">
        <v>4</v>
      </c>
      <c r="C74" s="16" t="s">
        <v>847</v>
      </c>
      <c r="D74" t="s">
        <v>1094</v>
      </c>
      <c r="E74" s="16" t="s">
        <v>1039</v>
      </c>
      <c r="F74" s="200" t="s">
        <v>2163</v>
      </c>
      <c r="G74" s="9"/>
      <c r="H74" s="22"/>
      <c r="I74" s="166">
        <f t="shared" ref="I74" si="274">+K74</f>
        <v>0</v>
      </c>
      <c r="J74" s="168" t="s">
        <v>1823</v>
      </c>
      <c r="K74" s="10">
        <v>0</v>
      </c>
      <c r="L74" s="10">
        <v>0</v>
      </c>
      <c r="M74" s="3">
        <v>2</v>
      </c>
      <c r="N74" s="4">
        <v>1</v>
      </c>
      <c r="O74" s="3">
        <v>0</v>
      </c>
      <c r="P74" s="4">
        <v>0</v>
      </c>
      <c r="Q74" s="3">
        <v>0</v>
      </c>
      <c r="R74" s="4">
        <v>0</v>
      </c>
      <c r="S74" s="166">
        <v>0</v>
      </c>
      <c r="T74" s="168" t="s">
        <v>1823</v>
      </c>
      <c r="U74" s="3">
        <v>0</v>
      </c>
      <c r="V74" s="4">
        <v>0</v>
      </c>
      <c r="W74" s="10">
        <v>0</v>
      </c>
      <c r="X74" s="4">
        <v>0</v>
      </c>
      <c r="Y74" s="166">
        <f t="shared" ref="Y74" si="275">+AA74</f>
        <v>0</v>
      </c>
      <c r="Z74" s="168" t="s">
        <v>1823</v>
      </c>
      <c r="AA74" s="166">
        <f t="shared" ref="AA74" si="276">+AC74</f>
        <v>0</v>
      </c>
      <c r="AB74" s="168" t="s">
        <v>1823</v>
      </c>
      <c r="AC74" s="3">
        <v>0</v>
      </c>
      <c r="AD74" s="4">
        <v>0</v>
      </c>
      <c r="AE74" s="3">
        <v>0</v>
      </c>
      <c r="AF74" s="4">
        <v>0</v>
      </c>
      <c r="AG74" s="166">
        <f t="shared" si="236"/>
        <v>0</v>
      </c>
      <c r="AH74" s="168" t="s">
        <v>1823</v>
      </c>
      <c r="AI74" s="166">
        <f t="shared" ref="AI74" si="277">+AG74</f>
        <v>0</v>
      </c>
      <c r="AJ74" s="168" t="s">
        <v>1823</v>
      </c>
      <c r="AK74" s="3">
        <v>0</v>
      </c>
      <c r="AL74" s="4">
        <v>0</v>
      </c>
      <c r="AM74" s="166">
        <f t="shared" ref="AM74" si="278">+AK74</f>
        <v>0</v>
      </c>
      <c r="AN74" s="168" t="s">
        <v>1823</v>
      </c>
      <c r="AO74" s="136"/>
      <c r="AP74" s="58"/>
      <c r="AQ74" s="168"/>
      <c r="AR74" s="58"/>
      <c r="AS74" s="168"/>
      <c r="AT74" s="58"/>
      <c r="AU74" s="168"/>
      <c r="AV74" s="58"/>
      <c r="AW74" s="168"/>
      <c r="AX74" s="58"/>
      <c r="AY74" s="168"/>
      <c r="AZ74" s="58"/>
      <c r="BA74" s="168"/>
      <c r="BB74" s="98"/>
      <c r="BC74" s="40"/>
      <c r="BD74" s="166"/>
      <c r="BE74" s="168"/>
      <c r="BF74" s="166"/>
      <c r="BG74" s="168"/>
      <c r="BH74" s="98"/>
      <c r="BI74" s="40"/>
      <c r="BJ74" s="166"/>
      <c r="BK74" s="168"/>
      <c r="BL74" s="166"/>
      <c r="BM74" s="168"/>
      <c r="BN74" s="166"/>
      <c r="BO74" s="168"/>
      <c r="BP74" s="136"/>
      <c r="BQ74" s="147"/>
      <c r="BR74" s="148"/>
      <c r="BS74" s="147"/>
      <c r="BT74" s="148"/>
      <c r="BU74" s="147"/>
      <c r="BV74" s="148"/>
      <c r="BW74" s="96"/>
      <c r="BX74" s="55"/>
      <c r="BY74" s="96"/>
      <c r="BZ74" s="148"/>
      <c r="CA74" s="147"/>
      <c r="CB74" s="147"/>
      <c r="CC74" s="38"/>
    </row>
    <row r="75" spans="1:82" ht="16.5">
      <c r="A75" t="s">
        <v>2133</v>
      </c>
      <c r="B75" t="s">
        <v>4</v>
      </c>
      <c r="C75" s="16" t="s">
        <v>847</v>
      </c>
      <c r="D75" t="s">
        <v>1040</v>
      </c>
      <c r="E75" s="16" t="s">
        <v>1039</v>
      </c>
      <c r="F75" s="200" t="s">
        <v>1953</v>
      </c>
      <c r="G75" s="9"/>
      <c r="H75" s="22"/>
      <c r="I75" s="166">
        <f t="shared" si="240"/>
        <v>0</v>
      </c>
      <c r="J75" s="168" t="s">
        <v>1823</v>
      </c>
      <c r="K75" s="10">
        <v>0</v>
      </c>
      <c r="L75" s="10">
        <v>0</v>
      </c>
      <c r="M75" s="3">
        <v>0</v>
      </c>
      <c r="N75" s="4">
        <v>0</v>
      </c>
      <c r="O75" s="10">
        <v>0</v>
      </c>
      <c r="P75" s="4">
        <v>0</v>
      </c>
      <c r="Q75" s="3">
        <v>0</v>
      </c>
      <c r="R75" s="4">
        <v>0</v>
      </c>
      <c r="S75" s="166">
        <v>0</v>
      </c>
      <c r="T75" s="168" t="s">
        <v>1823</v>
      </c>
      <c r="U75" s="3">
        <v>0</v>
      </c>
      <c r="V75" s="4">
        <v>0</v>
      </c>
      <c r="W75" s="3">
        <v>0</v>
      </c>
      <c r="X75" s="4">
        <v>0</v>
      </c>
      <c r="Y75" s="166">
        <f t="shared" ref="Y75" si="279">+AA75</f>
        <v>0</v>
      </c>
      <c r="Z75" s="168" t="s">
        <v>1823</v>
      </c>
      <c r="AA75" s="166">
        <f t="shared" ref="AA75" si="280">+AC75</f>
        <v>0</v>
      </c>
      <c r="AB75" s="168" t="s">
        <v>1823</v>
      </c>
      <c r="AC75" s="3">
        <v>0</v>
      </c>
      <c r="AD75" s="4">
        <v>0</v>
      </c>
      <c r="AE75" s="3">
        <v>0</v>
      </c>
      <c r="AF75" s="4">
        <v>0</v>
      </c>
      <c r="AG75" s="166">
        <f t="shared" si="236"/>
        <v>0</v>
      </c>
      <c r="AH75" s="168" t="s">
        <v>1823</v>
      </c>
      <c r="AI75" s="166">
        <f t="shared" si="237"/>
        <v>0</v>
      </c>
      <c r="AJ75" s="168" t="s">
        <v>1823</v>
      </c>
      <c r="AK75" s="3">
        <v>0</v>
      </c>
      <c r="AL75" s="4">
        <v>0</v>
      </c>
      <c r="AM75" s="166">
        <f t="shared" ref="AM75" si="281">+AK75</f>
        <v>0</v>
      </c>
      <c r="AN75" s="168" t="s">
        <v>1823</v>
      </c>
      <c r="AO75" s="136"/>
      <c r="AP75" s="58">
        <f t="shared" ref="AP75" si="282">+AR75</f>
        <v>0</v>
      </c>
      <c r="AQ75" s="168" t="s">
        <v>1823</v>
      </c>
      <c r="AR75" s="58">
        <f t="shared" ref="AR75" si="283">+AT75</f>
        <v>0</v>
      </c>
      <c r="AS75" s="168" t="s">
        <v>1823</v>
      </c>
      <c r="AT75" s="58">
        <f t="shared" ref="AT75" si="284">+AV75</f>
        <v>0</v>
      </c>
      <c r="AU75" s="168" t="s">
        <v>1823</v>
      </c>
      <c r="AV75" s="58">
        <f t="shared" ref="AV75" si="285">+AX75</f>
        <v>0</v>
      </c>
      <c r="AW75" s="168" t="s">
        <v>1823</v>
      </c>
      <c r="AX75" s="58">
        <f>+AZ75</f>
        <v>0</v>
      </c>
      <c r="AY75" s="168" t="s">
        <v>1823</v>
      </c>
      <c r="AZ75" s="58">
        <v>0</v>
      </c>
      <c r="BA75" s="168" t="s">
        <v>1823</v>
      </c>
      <c r="BB75" s="178">
        <v>2</v>
      </c>
      <c r="BC75" s="182">
        <v>5</v>
      </c>
      <c r="BD75" s="58">
        <f>+BF75</f>
        <v>2</v>
      </c>
      <c r="BE75" s="44">
        <f>+BG75</f>
        <v>1</v>
      </c>
      <c r="BF75" s="58">
        <f>+BH75</f>
        <v>2</v>
      </c>
      <c r="BG75" s="44">
        <f>+BI75</f>
        <v>1</v>
      </c>
      <c r="BH75" s="18">
        <v>2</v>
      </c>
      <c r="BI75" s="5">
        <v>1</v>
      </c>
      <c r="BJ75" s="166">
        <f t="shared" si="264"/>
        <v>2</v>
      </c>
      <c r="BK75" s="168">
        <f>+BI75</f>
        <v>1</v>
      </c>
      <c r="BL75" s="166">
        <f t="shared" si="265"/>
        <v>2</v>
      </c>
      <c r="BM75" s="168">
        <f>+BK75</f>
        <v>1</v>
      </c>
      <c r="BN75" s="166">
        <f t="shared" si="266"/>
        <v>2</v>
      </c>
      <c r="BO75" s="168">
        <f>+BM75</f>
        <v>1</v>
      </c>
      <c r="BP75" s="136"/>
      <c r="BQ75" s="147"/>
      <c r="BR75" s="148"/>
      <c r="BS75" s="147"/>
      <c r="BT75" s="148"/>
      <c r="BU75" s="147"/>
      <c r="BV75" s="148"/>
      <c r="BW75" s="96"/>
      <c r="BX75" s="55"/>
      <c r="BY75" s="96"/>
      <c r="BZ75" s="148"/>
      <c r="CA75" s="147"/>
      <c r="CB75" s="147"/>
      <c r="CC75" s="38" t="s">
        <v>271</v>
      </c>
      <c r="CD75" t="s">
        <v>846</v>
      </c>
    </row>
    <row r="76" spans="1:82" ht="16.5">
      <c r="F76" s="200"/>
      <c r="G76" s="9"/>
      <c r="H76" s="2"/>
      <c r="I76" s="166"/>
      <c r="J76" s="168"/>
      <c r="K76" s="10"/>
      <c r="L76" s="10"/>
      <c r="M76" s="3"/>
      <c r="N76" s="4"/>
      <c r="O76" s="166"/>
      <c r="P76" s="166"/>
      <c r="Q76" s="10"/>
      <c r="R76" s="4"/>
      <c r="S76" s="10"/>
      <c r="T76" s="4"/>
      <c r="U76" s="166"/>
      <c r="V76" s="168"/>
      <c r="W76" s="10"/>
      <c r="X76" s="4"/>
      <c r="Y76" s="10"/>
      <c r="Z76" s="4"/>
      <c r="AA76" s="166"/>
      <c r="AB76" s="168"/>
      <c r="AC76" s="166"/>
      <c r="AD76" s="168"/>
      <c r="AE76" s="3"/>
      <c r="AF76" s="5"/>
      <c r="AG76" s="18"/>
      <c r="AH76" s="18"/>
      <c r="AI76" s="10"/>
      <c r="AJ76" s="100"/>
      <c r="AK76" s="10"/>
      <c r="AL76" s="100"/>
      <c r="AM76" s="10"/>
      <c r="AN76" s="5"/>
      <c r="AO76" s="133"/>
      <c r="AP76" s="166"/>
      <c r="AQ76" s="168"/>
      <c r="AR76" s="166"/>
      <c r="AS76" s="168"/>
      <c r="AT76" s="39"/>
      <c r="AU76" s="40"/>
      <c r="AV76" s="166"/>
      <c r="AW76" s="168"/>
      <c r="AX76" s="166"/>
      <c r="AY76" s="168"/>
      <c r="AZ76" s="166"/>
      <c r="BA76" s="168"/>
      <c r="BB76" s="98"/>
      <c r="BC76" s="40"/>
      <c r="BD76" s="39"/>
      <c r="BE76" s="40"/>
      <c r="BF76" s="39"/>
      <c r="BG76" s="40"/>
      <c r="BH76" s="166"/>
      <c r="BI76" s="168"/>
      <c r="BJ76" s="166"/>
      <c r="BK76" s="168"/>
      <c r="BL76" s="166"/>
      <c r="BM76" s="168"/>
      <c r="BN76" s="166"/>
      <c r="BO76" s="168"/>
      <c r="BP76" s="133"/>
      <c r="BQ76" s="147"/>
      <c r="BR76" s="148"/>
      <c r="BS76" s="147"/>
      <c r="BT76" s="148"/>
      <c r="BU76" s="147"/>
      <c r="BV76" s="148"/>
      <c r="BW76" s="147"/>
      <c r="BX76" s="148"/>
      <c r="BY76" s="147"/>
      <c r="BZ76" s="55"/>
      <c r="CA76" s="96"/>
      <c r="CB76" s="96"/>
    </row>
    <row r="77" spans="1:82" ht="16.5">
      <c r="A77" t="s">
        <v>2140</v>
      </c>
      <c r="B77" t="s">
        <v>4</v>
      </c>
      <c r="C77" s="16" t="s">
        <v>1124</v>
      </c>
      <c r="D77" t="s">
        <v>1042</v>
      </c>
      <c r="E77" s="16" t="s">
        <v>1125</v>
      </c>
      <c r="F77" s="200" t="s">
        <v>1800</v>
      </c>
      <c r="G77" s="9"/>
      <c r="H77" s="2"/>
      <c r="I77" s="166">
        <f t="shared" si="240"/>
        <v>0</v>
      </c>
      <c r="J77" s="168" t="s">
        <v>1823</v>
      </c>
      <c r="K77" s="10">
        <v>0</v>
      </c>
      <c r="L77" s="10">
        <v>0</v>
      </c>
      <c r="M77" s="3">
        <v>0</v>
      </c>
      <c r="N77" s="4">
        <v>0</v>
      </c>
      <c r="O77" s="166">
        <f t="shared" ref="O77" si="286">+M77</f>
        <v>0</v>
      </c>
      <c r="P77" s="168" t="s">
        <v>1823</v>
      </c>
      <c r="Q77" s="3">
        <v>0</v>
      </c>
      <c r="R77" s="4">
        <v>1</v>
      </c>
      <c r="S77" s="166" t="s">
        <v>1823</v>
      </c>
      <c r="T77" s="168">
        <f>+R77</f>
        <v>1</v>
      </c>
      <c r="U77" s="166" t="s">
        <v>1823</v>
      </c>
      <c r="V77" s="168">
        <f>+T77</f>
        <v>1</v>
      </c>
      <c r="W77" s="10">
        <v>0</v>
      </c>
      <c r="X77" s="4">
        <v>1</v>
      </c>
      <c r="Y77" s="10">
        <v>0</v>
      </c>
      <c r="Z77" s="4">
        <v>0</v>
      </c>
      <c r="AA77" s="166">
        <f t="shared" si="234"/>
        <v>0</v>
      </c>
      <c r="AB77" s="168" t="s">
        <v>1823</v>
      </c>
      <c r="AC77" s="166">
        <f t="shared" si="235"/>
        <v>0</v>
      </c>
      <c r="AD77" s="168" t="s">
        <v>1823</v>
      </c>
      <c r="AE77" s="3">
        <v>0</v>
      </c>
      <c r="AF77" s="4">
        <v>0</v>
      </c>
      <c r="AG77" s="166">
        <f t="shared" ref="AG77:AG79" si="287">+AE77</f>
        <v>0</v>
      </c>
      <c r="AH77" s="168" t="s">
        <v>1823</v>
      </c>
      <c r="AI77" s="166">
        <f t="shared" ref="AI77:AI79" si="288">+AG77</f>
        <v>0</v>
      </c>
      <c r="AJ77" s="168" t="s">
        <v>1823</v>
      </c>
      <c r="AK77" s="166">
        <f t="shared" ref="AK77:AK82" si="289">+AI77</f>
        <v>0</v>
      </c>
      <c r="AL77" s="168" t="s">
        <v>1823</v>
      </c>
      <c r="AM77" s="166">
        <f>+AK77</f>
        <v>0</v>
      </c>
      <c r="AN77" s="168" t="s">
        <v>1823</v>
      </c>
      <c r="AO77" s="140"/>
      <c r="AP77" s="166">
        <f t="shared" si="117"/>
        <v>0</v>
      </c>
      <c r="AQ77" s="168" t="s">
        <v>1823</v>
      </c>
      <c r="AR77" s="166">
        <f t="shared" si="118"/>
        <v>0</v>
      </c>
      <c r="AS77" s="168" t="s">
        <v>1823</v>
      </c>
      <c r="AT77" s="3">
        <v>0</v>
      </c>
      <c r="AU77" s="4">
        <v>1</v>
      </c>
      <c r="AV77" s="166">
        <f t="shared" si="194"/>
        <v>0</v>
      </c>
      <c r="AW77" s="168" t="s">
        <v>1823</v>
      </c>
      <c r="AX77" s="166">
        <f t="shared" si="195"/>
        <v>0</v>
      </c>
      <c r="AY77" s="168" t="s">
        <v>1823</v>
      </c>
      <c r="AZ77" s="166">
        <f t="shared" si="217"/>
        <v>0</v>
      </c>
      <c r="BA77" s="168" t="s">
        <v>1823</v>
      </c>
      <c r="BB77" s="166">
        <f t="shared" ref="BB77" si="290">+BD77</f>
        <v>0</v>
      </c>
      <c r="BC77" s="168" t="s">
        <v>1823</v>
      </c>
      <c r="BD77" s="39">
        <v>0</v>
      </c>
      <c r="BE77" s="40">
        <v>0</v>
      </c>
      <c r="BF77" s="39">
        <v>0</v>
      </c>
      <c r="BG77" s="40">
        <v>0</v>
      </c>
      <c r="BH77" s="166">
        <f t="shared" si="200"/>
        <v>0</v>
      </c>
      <c r="BI77" s="168" t="s">
        <v>1823</v>
      </c>
      <c r="BJ77" s="166">
        <f t="shared" si="201"/>
        <v>0</v>
      </c>
      <c r="BK77" s="168" t="s">
        <v>1823</v>
      </c>
      <c r="BL77" s="166">
        <f t="shared" si="202"/>
        <v>0</v>
      </c>
      <c r="BM77" s="168" t="s">
        <v>1823</v>
      </c>
      <c r="BN77" s="166">
        <f t="shared" si="203"/>
        <v>0</v>
      </c>
      <c r="BO77" s="168" t="s">
        <v>1823</v>
      </c>
      <c r="BP77" s="135"/>
      <c r="BQ77" s="149"/>
      <c r="BR77" s="53"/>
      <c r="BS77" s="149"/>
      <c r="BT77" s="53"/>
      <c r="BU77" s="149"/>
      <c r="BV77" s="53"/>
      <c r="BW77" s="149"/>
      <c r="BX77" s="53"/>
      <c r="BY77" s="149"/>
      <c r="BZ77" s="55"/>
      <c r="CA77" s="96"/>
      <c r="CB77" s="96"/>
      <c r="CC77" t="s">
        <v>934</v>
      </c>
    </row>
    <row r="78" spans="1:82" ht="16.5">
      <c r="A78" t="s">
        <v>2140</v>
      </c>
      <c r="B78" t="s">
        <v>4</v>
      </c>
      <c r="C78" s="16" t="s">
        <v>1127</v>
      </c>
      <c r="D78" t="s">
        <v>1042</v>
      </c>
      <c r="E78" s="16" t="s">
        <v>1125</v>
      </c>
      <c r="F78" s="200" t="s">
        <v>2059</v>
      </c>
      <c r="G78" s="14">
        <v>0</v>
      </c>
      <c r="H78" s="4">
        <v>0</v>
      </c>
      <c r="I78" s="166">
        <f t="shared" si="240"/>
        <v>0</v>
      </c>
      <c r="J78" s="168" t="s">
        <v>1823</v>
      </c>
      <c r="K78" s="10">
        <v>0</v>
      </c>
      <c r="L78" s="10">
        <v>0</v>
      </c>
      <c r="M78" s="3">
        <v>0</v>
      </c>
      <c r="N78" s="4">
        <v>1</v>
      </c>
      <c r="O78" s="166">
        <f t="shared" ref="O78" si="291">+M78</f>
        <v>0</v>
      </c>
      <c r="P78" s="168" t="s">
        <v>1823</v>
      </c>
      <c r="Q78" s="3">
        <v>0</v>
      </c>
      <c r="R78" s="4">
        <v>0</v>
      </c>
      <c r="S78" s="3">
        <v>0</v>
      </c>
      <c r="T78" s="4">
        <v>0</v>
      </c>
      <c r="U78" s="3">
        <v>0</v>
      </c>
      <c r="V78" s="4">
        <v>0</v>
      </c>
      <c r="W78" s="10">
        <v>0</v>
      </c>
      <c r="X78" s="4">
        <v>0</v>
      </c>
      <c r="Y78" s="10">
        <v>0</v>
      </c>
      <c r="Z78" s="4">
        <v>0</v>
      </c>
      <c r="AA78" s="166">
        <f t="shared" ref="AA78" si="292">+Y78</f>
        <v>0</v>
      </c>
      <c r="AB78" s="168" t="s">
        <v>1823</v>
      </c>
      <c r="AC78" s="3">
        <v>0</v>
      </c>
      <c r="AD78" s="4">
        <v>0</v>
      </c>
      <c r="AE78" s="3">
        <v>0</v>
      </c>
      <c r="AF78" s="4">
        <v>0</v>
      </c>
      <c r="AG78" s="166">
        <f t="shared" si="287"/>
        <v>0</v>
      </c>
      <c r="AH78" s="168" t="s">
        <v>1823</v>
      </c>
      <c r="AI78" s="166">
        <f t="shared" si="288"/>
        <v>0</v>
      </c>
      <c r="AJ78" s="168" t="s">
        <v>1823</v>
      </c>
      <c r="AK78" s="166">
        <f t="shared" si="289"/>
        <v>0</v>
      </c>
      <c r="AL78" s="168" t="s">
        <v>1823</v>
      </c>
      <c r="AM78" s="130">
        <v>0</v>
      </c>
      <c r="AN78" s="4">
        <v>0</v>
      </c>
      <c r="AO78" s="140"/>
      <c r="AP78" s="166">
        <f t="shared" si="117"/>
        <v>0</v>
      </c>
      <c r="AQ78" s="168" t="s">
        <v>1823</v>
      </c>
      <c r="AR78" s="166">
        <f t="shared" si="118"/>
        <v>0</v>
      </c>
      <c r="AS78" s="168" t="s">
        <v>1823</v>
      </c>
      <c r="AT78" s="3">
        <v>0</v>
      </c>
      <c r="AU78" s="4">
        <v>0</v>
      </c>
      <c r="AV78" s="166">
        <f t="shared" si="194"/>
        <v>0</v>
      </c>
      <c r="AW78" s="168" t="s">
        <v>1823</v>
      </c>
      <c r="AX78" s="166">
        <f t="shared" si="195"/>
        <v>0</v>
      </c>
      <c r="AY78" s="168" t="s">
        <v>1823</v>
      </c>
      <c r="AZ78" s="166">
        <f t="shared" si="217"/>
        <v>0</v>
      </c>
      <c r="BA78" s="168" t="s">
        <v>1823</v>
      </c>
      <c r="BB78" s="98">
        <v>0</v>
      </c>
      <c r="BC78" s="40">
        <v>0</v>
      </c>
      <c r="BD78" s="166">
        <f t="shared" ref="BD78:BD84" si="293">+BB78</f>
        <v>0</v>
      </c>
      <c r="BE78" s="168" t="s">
        <v>1823</v>
      </c>
      <c r="BF78" s="39">
        <v>0</v>
      </c>
      <c r="BG78" s="40">
        <v>0</v>
      </c>
      <c r="BH78" s="166">
        <f t="shared" si="200"/>
        <v>0</v>
      </c>
      <c r="BI78" s="168" t="s">
        <v>1823</v>
      </c>
      <c r="BJ78" s="166">
        <f t="shared" si="201"/>
        <v>0</v>
      </c>
      <c r="BK78" s="168" t="s">
        <v>1823</v>
      </c>
      <c r="BL78" s="166">
        <f t="shared" si="202"/>
        <v>0</v>
      </c>
      <c r="BM78" s="168" t="s">
        <v>1823</v>
      </c>
      <c r="BN78" s="166">
        <f t="shared" si="203"/>
        <v>0</v>
      </c>
      <c r="BO78" s="168" t="s">
        <v>1823</v>
      </c>
      <c r="BP78" s="135"/>
      <c r="BQ78" s="149"/>
      <c r="BR78" s="53"/>
      <c r="BS78" s="149"/>
      <c r="BT78" s="53"/>
      <c r="BU78" s="149"/>
      <c r="BV78" s="53"/>
      <c r="BW78" s="149"/>
      <c r="BX78" s="53"/>
      <c r="BY78" s="149"/>
      <c r="BZ78" s="55"/>
      <c r="CA78" s="96"/>
      <c r="CB78" s="96"/>
      <c r="CC78" t="s">
        <v>934</v>
      </c>
    </row>
    <row r="79" spans="1:82" ht="16.5">
      <c r="A79" t="s">
        <v>2140</v>
      </c>
      <c r="B79" t="s">
        <v>4</v>
      </c>
      <c r="C79" s="16" t="s">
        <v>29</v>
      </c>
      <c r="D79" t="s">
        <v>1042</v>
      </c>
      <c r="E79" s="16" t="s">
        <v>1054</v>
      </c>
      <c r="F79" s="200" t="s">
        <v>2062</v>
      </c>
      <c r="G79" s="9"/>
      <c r="H79" s="2"/>
      <c r="I79" s="166">
        <f t="shared" si="240"/>
        <v>0</v>
      </c>
      <c r="J79" s="168" t="s">
        <v>1823</v>
      </c>
      <c r="K79" s="10">
        <v>0</v>
      </c>
      <c r="L79" s="10">
        <v>0</v>
      </c>
      <c r="M79" s="3">
        <v>2</v>
      </c>
      <c r="N79" s="4">
        <v>5</v>
      </c>
      <c r="O79" s="166">
        <f>+Q79</f>
        <v>0</v>
      </c>
      <c r="P79" s="168" t="s">
        <v>1823</v>
      </c>
      <c r="Q79" s="166">
        <f>+S79</f>
        <v>0</v>
      </c>
      <c r="R79" s="168" t="s">
        <v>1823</v>
      </c>
      <c r="S79" s="3">
        <v>0</v>
      </c>
      <c r="T79" s="4">
        <v>0</v>
      </c>
      <c r="U79" s="3">
        <v>0</v>
      </c>
      <c r="V79" s="4">
        <v>0</v>
      </c>
      <c r="W79" s="10">
        <v>0</v>
      </c>
      <c r="X79" s="4">
        <v>0</v>
      </c>
      <c r="Y79" s="10">
        <v>0</v>
      </c>
      <c r="Z79" s="4">
        <v>0</v>
      </c>
      <c r="AA79" s="166">
        <f t="shared" ref="AA79" si="294">+Y79</f>
        <v>0</v>
      </c>
      <c r="AB79" s="168" t="s">
        <v>1823</v>
      </c>
      <c r="AC79" s="3">
        <v>1</v>
      </c>
      <c r="AD79" s="5">
        <v>0</v>
      </c>
      <c r="AE79" s="3">
        <v>1</v>
      </c>
      <c r="AF79" s="5">
        <v>0</v>
      </c>
      <c r="AG79" s="166">
        <f t="shared" si="287"/>
        <v>1</v>
      </c>
      <c r="AH79" s="168" t="s">
        <v>1823</v>
      </c>
      <c r="AI79" s="166">
        <f t="shared" si="288"/>
        <v>1</v>
      </c>
      <c r="AJ79" s="168" t="s">
        <v>1823</v>
      </c>
      <c r="AK79" s="166">
        <f t="shared" si="289"/>
        <v>1</v>
      </c>
      <c r="AL79" s="168" t="s">
        <v>1823</v>
      </c>
      <c r="AM79" s="130">
        <v>1</v>
      </c>
      <c r="AN79" s="129">
        <v>1</v>
      </c>
      <c r="AO79" s="892"/>
      <c r="AP79" s="166">
        <f t="shared" si="117"/>
        <v>0</v>
      </c>
      <c r="AQ79" s="168" t="s">
        <v>1823</v>
      </c>
      <c r="AR79" s="166">
        <f t="shared" si="118"/>
        <v>0</v>
      </c>
      <c r="AS79" s="168" t="s">
        <v>1823</v>
      </c>
      <c r="AT79" s="39">
        <v>0</v>
      </c>
      <c r="AU79" s="128">
        <v>0</v>
      </c>
      <c r="AV79" s="166">
        <f t="shared" si="194"/>
        <v>0</v>
      </c>
      <c r="AW79" s="168" t="s">
        <v>1823</v>
      </c>
      <c r="AX79" s="166">
        <f t="shared" si="195"/>
        <v>0</v>
      </c>
      <c r="AY79" s="168" t="s">
        <v>1823</v>
      </c>
      <c r="AZ79" s="39">
        <v>0</v>
      </c>
      <c r="BA79" s="40">
        <v>0</v>
      </c>
      <c r="BB79" s="98">
        <v>0</v>
      </c>
      <c r="BC79" s="40">
        <v>0</v>
      </c>
      <c r="BD79" s="166">
        <f t="shared" si="293"/>
        <v>0</v>
      </c>
      <c r="BE79" s="168" t="s">
        <v>1823</v>
      </c>
      <c r="BF79" s="39">
        <v>0</v>
      </c>
      <c r="BG79" s="40">
        <v>0</v>
      </c>
      <c r="BH79" s="166">
        <f t="shared" si="200"/>
        <v>0</v>
      </c>
      <c r="BI79" s="168" t="s">
        <v>1823</v>
      </c>
      <c r="BJ79" s="166">
        <f t="shared" si="201"/>
        <v>0</v>
      </c>
      <c r="BK79" s="168" t="s">
        <v>1823</v>
      </c>
      <c r="BL79" s="166">
        <f t="shared" si="202"/>
        <v>0</v>
      </c>
      <c r="BM79" s="168" t="s">
        <v>1823</v>
      </c>
      <c r="BN79" s="166">
        <f t="shared" si="203"/>
        <v>0</v>
      </c>
      <c r="BO79" s="168" t="s">
        <v>1823</v>
      </c>
      <c r="BP79" s="133"/>
      <c r="BQ79" s="147"/>
      <c r="BR79" s="148"/>
      <c r="BS79" s="147"/>
      <c r="BT79" s="148"/>
      <c r="BU79" s="147"/>
      <c r="BV79" s="148"/>
      <c r="BW79" s="147"/>
      <c r="BX79" s="148"/>
      <c r="BY79" s="147"/>
      <c r="BZ79" s="148"/>
      <c r="CA79" s="147"/>
      <c r="CB79" s="147"/>
      <c r="CC79" t="s">
        <v>934</v>
      </c>
    </row>
    <row r="80" spans="1:82" ht="16.5">
      <c r="A80" t="s">
        <v>2140</v>
      </c>
      <c r="B80" t="s">
        <v>4</v>
      </c>
      <c r="C80" s="16" t="s">
        <v>29</v>
      </c>
      <c r="D80" t="s">
        <v>1042</v>
      </c>
      <c r="E80" s="16" t="s">
        <v>1054</v>
      </c>
      <c r="F80" s="200" t="s">
        <v>2060</v>
      </c>
      <c r="G80" s="9"/>
      <c r="H80" s="2"/>
      <c r="I80" s="166">
        <f t="shared" si="240"/>
        <v>0</v>
      </c>
      <c r="J80" s="4"/>
      <c r="K80" s="10">
        <v>0</v>
      </c>
      <c r="L80" s="10">
        <v>0</v>
      </c>
      <c r="M80" s="3">
        <v>0</v>
      </c>
      <c r="N80" s="4">
        <v>0</v>
      </c>
      <c r="O80" s="166">
        <f>+Q80</f>
        <v>0</v>
      </c>
      <c r="P80" s="168" t="s">
        <v>1823</v>
      </c>
      <c r="Q80" s="166">
        <f>+S80</f>
        <v>0</v>
      </c>
      <c r="R80" s="168" t="s">
        <v>1823</v>
      </c>
      <c r="S80" s="3">
        <v>0</v>
      </c>
      <c r="T80" s="4">
        <v>0</v>
      </c>
      <c r="U80" s="175">
        <v>0</v>
      </c>
      <c r="V80" s="416">
        <v>1</v>
      </c>
      <c r="W80" s="10">
        <v>0</v>
      </c>
      <c r="X80" s="4">
        <v>0</v>
      </c>
      <c r="Y80" s="10">
        <v>0</v>
      </c>
      <c r="Z80" s="4">
        <v>0</v>
      </c>
      <c r="AA80" s="166">
        <f t="shared" ref="AA80" si="295">+Y80</f>
        <v>0</v>
      </c>
      <c r="AB80" s="168" t="s">
        <v>1823</v>
      </c>
      <c r="AC80" s="3">
        <v>0</v>
      </c>
      <c r="AD80" s="4">
        <v>0</v>
      </c>
      <c r="AE80" s="3">
        <v>0</v>
      </c>
      <c r="AF80" s="5">
        <v>1</v>
      </c>
      <c r="AG80" s="166">
        <f>+AE80</f>
        <v>0</v>
      </c>
      <c r="AH80" s="168" t="s">
        <v>1823</v>
      </c>
      <c r="AI80" s="166">
        <f t="shared" ref="AI80:AI82" si="296">+AG80</f>
        <v>0</v>
      </c>
      <c r="AJ80" s="168" t="s">
        <v>1823</v>
      </c>
      <c r="AK80" s="166">
        <f t="shared" si="289"/>
        <v>0</v>
      </c>
      <c r="AL80" s="168" t="s">
        <v>1823</v>
      </c>
      <c r="AM80" s="24">
        <v>0</v>
      </c>
      <c r="AN80" s="5">
        <v>0</v>
      </c>
      <c r="AO80" s="196">
        <v>42209</v>
      </c>
      <c r="AP80" s="166">
        <f t="shared" ref="AP80:AP81" si="297">+AR80</f>
        <v>0</v>
      </c>
      <c r="AQ80" s="168" t="s">
        <v>1823</v>
      </c>
      <c r="AR80" s="166">
        <f t="shared" ref="AR80:AR81" si="298">+AT80</f>
        <v>0</v>
      </c>
      <c r="AS80" s="168" t="s">
        <v>1823</v>
      </c>
      <c r="AT80" s="39">
        <v>0</v>
      </c>
      <c r="AU80" s="40">
        <v>0</v>
      </c>
      <c r="AV80" s="166">
        <f t="shared" si="194"/>
        <v>0</v>
      </c>
      <c r="AW80" s="168" t="s">
        <v>1823</v>
      </c>
      <c r="AX80" s="166">
        <f t="shared" si="195"/>
        <v>0</v>
      </c>
      <c r="AY80" s="168" t="s">
        <v>1823</v>
      </c>
      <c r="AZ80" s="39">
        <v>0</v>
      </c>
      <c r="BA80" s="40">
        <v>0</v>
      </c>
      <c r="BB80" s="98">
        <v>0</v>
      </c>
      <c r="BC80" s="40">
        <v>0</v>
      </c>
      <c r="BD80" s="166">
        <f t="shared" si="293"/>
        <v>0</v>
      </c>
      <c r="BE80" s="168" t="s">
        <v>1823</v>
      </c>
      <c r="BF80" s="39">
        <v>0</v>
      </c>
      <c r="BG80" s="40">
        <v>0</v>
      </c>
      <c r="BH80" s="166">
        <f t="shared" si="200"/>
        <v>0</v>
      </c>
      <c r="BI80" s="168" t="s">
        <v>1823</v>
      </c>
      <c r="BJ80" s="166">
        <f t="shared" si="201"/>
        <v>0</v>
      </c>
      <c r="BK80" s="168" t="s">
        <v>1823</v>
      </c>
      <c r="BL80" s="166">
        <f t="shared" si="202"/>
        <v>0</v>
      </c>
      <c r="BM80" s="168" t="s">
        <v>1823</v>
      </c>
      <c r="BN80" s="166">
        <f t="shared" si="203"/>
        <v>0</v>
      </c>
      <c r="BO80" s="168" t="s">
        <v>1823</v>
      </c>
      <c r="BP80" s="133"/>
      <c r="BQ80" s="147"/>
      <c r="BR80" s="148"/>
      <c r="BS80" s="147"/>
      <c r="BT80" s="148"/>
      <c r="BU80" s="147"/>
      <c r="BV80" s="148"/>
      <c r="BW80" s="147"/>
      <c r="BX80" s="148"/>
      <c r="BY80" s="147"/>
      <c r="BZ80" s="148"/>
      <c r="CA80" s="147"/>
      <c r="CB80" s="147"/>
      <c r="CC80" t="s">
        <v>934</v>
      </c>
    </row>
    <row r="81" spans="1:82" ht="16.5">
      <c r="A81" t="s">
        <v>2140</v>
      </c>
      <c r="B81" t="s">
        <v>4</v>
      </c>
      <c r="C81" s="16" t="s">
        <v>29</v>
      </c>
      <c r="D81" t="s">
        <v>1042</v>
      </c>
      <c r="E81" s="16" t="s">
        <v>1054</v>
      </c>
      <c r="F81" s="200" t="s">
        <v>2061</v>
      </c>
      <c r="G81" s="9"/>
      <c r="H81" s="2"/>
      <c r="I81" s="166">
        <f t="shared" si="240"/>
        <v>0</v>
      </c>
      <c r="J81" s="168" t="s">
        <v>1823</v>
      </c>
      <c r="K81" s="10">
        <v>0</v>
      </c>
      <c r="L81" s="10">
        <v>0</v>
      </c>
      <c r="M81" s="3">
        <v>0</v>
      </c>
      <c r="N81" s="4">
        <v>0</v>
      </c>
      <c r="O81" s="166">
        <f>+Q81</f>
        <v>0</v>
      </c>
      <c r="P81" s="168" t="s">
        <v>1823</v>
      </c>
      <c r="Q81" s="166">
        <f>+S81</f>
        <v>0</v>
      </c>
      <c r="R81" s="168" t="s">
        <v>1823</v>
      </c>
      <c r="S81" s="3">
        <v>0</v>
      </c>
      <c r="T81" s="4">
        <v>0</v>
      </c>
      <c r="U81" s="3">
        <v>0</v>
      </c>
      <c r="V81" s="4">
        <v>0</v>
      </c>
      <c r="W81" s="10">
        <v>0</v>
      </c>
      <c r="X81" s="4">
        <v>0</v>
      </c>
      <c r="Y81" s="10">
        <v>0</v>
      </c>
      <c r="Z81" s="4">
        <v>0</v>
      </c>
      <c r="AA81" s="166">
        <f t="shared" ref="AA81" si="299">+Y81</f>
        <v>0</v>
      </c>
      <c r="AB81" s="168" t="s">
        <v>1823</v>
      </c>
      <c r="AC81" s="3">
        <v>0</v>
      </c>
      <c r="AD81" s="4">
        <v>0</v>
      </c>
      <c r="AE81" s="3">
        <v>0</v>
      </c>
      <c r="AF81" s="5">
        <v>0</v>
      </c>
      <c r="AG81" s="166">
        <f>+AE81</f>
        <v>0</v>
      </c>
      <c r="AH81" s="168" t="s">
        <v>1823</v>
      </c>
      <c r="AI81" s="166">
        <f t="shared" si="296"/>
        <v>0</v>
      </c>
      <c r="AJ81" s="168" t="s">
        <v>1823</v>
      </c>
      <c r="AK81" s="166">
        <f t="shared" si="289"/>
        <v>0</v>
      </c>
      <c r="AL81" s="168" t="s">
        <v>1823</v>
      </c>
      <c r="AM81" s="24">
        <v>2</v>
      </c>
      <c r="AN81" s="5">
        <v>0</v>
      </c>
      <c r="AO81" s="133"/>
      <c r="AP81" s="166">
        <f t="shared" si="297"/>
        <v>1</v>
      </c>
      <c r="AQ81" s="168" t="s">
        <v>1823</v>
      </c>
      <c r="AR81" s="166">
        <f t="shared" si="298"/>
        <v>1</v>
      </c>
      <c r="AS81" s="168" t="s">
        <v>1823</v>
      </c>
      <c r="AT81" s="39">
        <v>1</v>
      </c>
      <c r="AU81" s="40">
        <v>0</v>
      </c>
      <c r="AV81" s="166">
        <f t="shared" si="194"/>
        <v>0</v>
      </c>
      <c r="AW81" s="168" t="s">
        <v>1823</v>
      </c>
      <c r="AX81" s="166">
        <f t="shared" si="195"/>
        <v>0</v>
      </c>
      <c r="AY81" s="168" t="s">
        <v>1823</v>
      </c>
      <c r="AZ81" s="39">
        <v>0</v>
      </c>
      <c r="BA81" s="40">
        <v>0</v>
      </c>
      <c r="BB81" s="98">
        <v>0</v>
      </c>
      <c r="BC81" s="40">
        <v>0</v>
      </c>
      <c r="BD81" s="166">
        <f t="shared" si="293"/>
        <v>0</v>
      </c>
      <c r="BE81" s="168" t="s">
        <v>1823</v>
      </c>
      <c r="BF81" s="39">
        <v>0</v>
      </c>
      <c r="BG81" s="40">
        <v>0</v>
      </c>
      <c r="BH81" s="166">
        <f t="shared" si="200"/>
        <v>0</v>
      </c>
      <c r="BI81" s="168" t="s">
        <v>1823</v>
      </c>
      <c r="BJ81" s="166">
        <f t="shared" si="201"/>
        <v>0</v>
      </c>
      <c r="BK81" s="168" t="s">
        <v>1823</v>
      </c>
      <c r="BL81" s="166">
        <f t="shared" si="202"/>
        <v>0</v>
      </c>
      <c r="BM81" s="168" t="s">
        <v>1823</v>
      </c>
      <c r="BN81" s="166">
        <f t="shared" si="203"/>
        <v>0</v>
      </c>
      <c r="BO81" s="168" t="s">
        <v>1823</v>
      </c>
      <c r="BP81" s="133"/>
      <c r="BQ81" s="147"/>
      <c r="BR81" s="148"/>
      <c r="BS81" s="147"/>
      <c r="BT81" s="148"/>
      <c r="BU81" s="147"/>
      <c r="BV81" s="148"/>
      <c r="BW81" s="147"/>
      <c r="BX81" s="148"/>
      <c r="BY81" s="147"/>
      <c r="BZ81" s="148"/>
      <c r="CA81" s="147"/>
      <c r="CB81" s="147"/>
      <c r="CC81" t="s">
        <v>934</v>
      </c>
    </row>
    <row r="82" spans="1:82" ht="16.5">
      <c r="A82" t="s">
        <v>2140</v>
      </c>
      <c r="B82" t="s">
        <v>4</v>
      </c>
      <c r="C82" s="16" t="s">
        <v>29</v>
      </c>
      <c r="D82" t="s">
        <v>1042</v>
      </c>
      <c r="E82" s="16" t="s">
        <v>1054</v>
      </c>
      <c r="F82" s="200" t="s">
        <v>2063</v>
      </c>
      <c r="G82" s="9"/>
      <c r="H82" s="2"/>
      <c r="I82" s="166">
        <f t="shared" si="240"/>
        <v>0</v>
      </c>
      <c r="J82" s="168" t="s">
        <v>1823</v>
      </c>
      <c r="K82" s="10">
        <v>0</v>
      </c>
      <c r="L82" s="10">
        <v>0</v>
      </c>
      <c r="M82" s="3">
        <v>1</v>
      </c>
      <c r="N82" s="4">
        <v>1</v>
      </c>
      <c r="O82" s="166">
        <f>+Q82</f>
        <v>0</v>
      </c>
      <c r="P82" s="168" t="s">
        <v>1823</v>
      </c>
      <c r="Q82" s="3">
        <v>0</v>
      </c>
      <c r="R82" s="5">
        <v>0</v>
      </c>
      <c r="S82" s="3">
        <v>0</v>
      </c>
      <c r="T82" s="4">
        <v>0</v>
      </c>
      <c r="U82" s="3">
        <v>0</v>
      </c>
      <c r="V82" s="4">
        <v>0</v>
      </c>
      <c r="W82" s="10">
        <v>0</v>
      </c>
      <c r="X82" s="4">
        <v>0</v>
      </c>
      <c r="Y82" s="10">
        <v>0</v>
      </c>
      <c r="Z82" s="5">
        <v>0</v>
      </c>
      <c r="AA82" s="166">
        <f t="shared" ref="AA82" si="300">+Y82</f>
        <v>0</v>
      </c>
      <c r="AB82" s="168" t="s">
        <v>1823</v>
      </c>
      <c r="AC82" s="3">
        <v>0</v>
      </c>
      <c r="AD82" s="4">
        <v>0</v>
      </c>
      <c r="AE82" s="3">
        <v>0</v>
      </c>
      <c r="AF82" s="5">
        <v>0</v>
      </c>
      <c r="AG82" s="166">
        <f>+AE82</f>
        <v>0</v>
      </c>
      <c r="AH82" s="168" t="s">
        <v>1823</v>
      </c>
      <c r="AI82" s="166">
        <f t="shared" si="296"/>
        <v>0</v>
      </c>
      <c r="AJ82" s="168" t="s">
        <v>1823</v>
      </c>
      <c r="AK82" s="166">
        <f t="shared" si="289"/>
        <v>0</v>
      </c>
      <c r="AL82" s="168" t="s">
        <v>1823</v>
      </c>
      <c r="AM82" s="24">
        <v>0</v>
      </c>
      <c r="AN82" s="5">
        <v>2</v>
      </c>
      <c r="AO82" s="134"/>
      <c r="AP82" s="39">
        <v>0</v>
      </c>
      <c r="AQ82" s="44">
        <f>+AS82</f>
        <v>1</v>
      </c>
      <c r="AR82" s="39">
        <v>0</v>
      </c>
      <c r="AS82" s="44">
        <f>+AU82</f>
        <v>1</v>
      </c>
      <c r="AT82" s="39"/>
      <c r="AU82" s="5">
        <v>1</v>
      </c>
      <c r="AV82" s="166">
        <f t="shared" si="194"/>
        <v>0</v>
      </c>
      <c r="AW82" s="168" t="s">
        <v>1823</v>
      </c>
      <c r="AX82" s="166">
        <f t="shared" si="195"/>
        <v>0</v>
      </c>
      <c r="AY82" s="168" t="s">
        <v>1823</v>
      </c>
      <c r="AZ82" s="39">
        <v>0</v>
      </c>
      <c r="BA82" s="40">
        <v>0</v>
      </c>
      <c r="BB82" s="98">
        <v>0</v>
      </c>
      <c r="BC82" s="40">
        <v>0</v>
      </c>
      <c r="BD82" s="166">
        <f t="shared" si="293"/>
        <v>0</v>
      </c>
      <c r="BE82" s="168" t="s">
        <v>1823</v>
      </c>
      <c r="BF82" s="39">
        <v>1</v>
      </c>
      <c r="BG82" s="40">
        <v>0</v>
      </c>
      <c r="BH82" s="166">
        <f t="shared" si="200"/>
        <v>1</v>
      </c>
      <c r="BI82" s="168" t="s">
        <v>1823</v>
      </c>
      <c r="BJ82" s="166">
        <f t="shared" si="201"/>
        <v>1</v>
      </c>
      <c r="BK82" s="168" t="s">
        <v>1823</v>
      </c>
      <c r="BL82" s="166">
        <f t="shared" si="202"/>
        <v>1</v>
      </c>
      <c r="BM82" s="168" t="s">
        <v>1823</v>
      </c>
      <c r="BN82" s="166">
        <f t="shared" si="203"/>
        <v>1</v>
      </c>
      <c r="BO82" s="168" t="s">
        <v>1823</v>
      </c>
      <c r="BP82" s="134"/>
      <c r="BQ82" s="96"/>
      <c r="BR82" s="55"/>
      <c r="BS82" s="96"/>
      <c r="BT82" s="55"/>
      <c r="BU82" s="96"/>
      <c r="BV82" s="55"/>
      <c r="BW82" s="96"/>
      <c r="BX82" s="55"/>
      <c r="BY82" s="96"/>
      <c r="BZ82" s="55"/>
      <c r="CA82" s="96"/>
      <c r="CB82" s="96"/>
      <c r="CC82" t="s">
        <v>934</v>
      </c>
    </row>
    <row r="83" spans="1:82" ht="16.5">
      <c r="A83" t="s">
        <v>2140</v>
      </c>
      <c r="B83" t="s">
        <v>4</v>
      </c>
      <c r="C83" s="16" t="s">
        <v>953</v>
      </c>
      <c r="D83" t="s">
        <v>1042</v>
      </c>
      <c r="E83" s="16" t="s">
        <v>1054</v>
      </c>
      <c r="F83" s="200" t="s">
        <v>2064</v>
      </c>
      <c r="G83" s="9"/>
      <c r="H83" s="2"/>
      <c r="I83" s="166">
        <f t="shared" si="240"/>
        <v>1</v>
      </c>
      <c r="J83" s="168" t="s">
        <v>1823</v>
      </c>
      <c r="K83" s="10">
        <v>1</v>
      </c>
      <c r="L83" s="10">
        <v>0</v>
      </c>
      <c r="M83" s="3">
        <v>0</v>
      </c>
      <c r="N83" s="4">
        <v>0</v>
      </c>
      <c r="O83" s="166">
        <f>+Q83</f>
        <v>0</v>
      </c>
      <c r="P83" s="168" t="s">
        <v>1823</v>
      </c>
      <c r="Q83" s="3">
        <v>0</v>
      </c>
      <c r="R83" s="5">
        <v>0</v>
      </c>
      <c r="S83" s="3">
        <v>0</v>
      </c>
      <c r="T83" s="4">
        <v>0</v>
      </c>
      <c r="U83" s="3">
        <v>0</v>
      </c>
      <c r="V83" s="4">
        <v>0</v>
      </c>
      <c r="W83" s="10">
        <v>0</v>
      </c>
      <c r="X83" s="4">
        <v>0</v>
      </c>
      <c r="Y83" s="10">
        <v>0</v>
      </c>
      <c r="Z83" s="5">
        <v>0</v>
      </c>
      <c r="AA83" s="166">
        <f t="shared" ref="AA83" si="301">+Y83</f>
        <v>0</v>
      </c>
      <c r="AB83" s="168" t="s">
        <v>1823</v>
      </c>
      <c r="AC83" s="3">
        <v>0</v>
      </c>
      <c r="AD83" s="4">
        <v>0</v>
      </c>
      <c r="AE83" s="3">
        <v>0</v>
      </c>
      <c r="AF83" s="5">
        <v>0</v>
      </c>
      <c r="AG83" s="166">
        <f t="shared" ref="AG83" si="302">+AE83</f>
        <v>0</v>
      </c>
      <c r="AH83" s="168" t="s">
        <v>1823</v>
      </c>
      <c r="AI83" s="166">
        <f t="shared" ref="AI83" si="303">+AG83</f>
        <v>0</v>
      </c>
      <c r="AJ83" s="168" t="s">
        <v>1823</v>
      </c>
      <c r="AK83" s="166">
        <f t="shared" ref="AK83" si="304">+AI83</f>
        <v>0</v>
      </c>
      <c r="AL83" s="168" t="s">
        <v>1823</v>
      </c>
      <c r="AM83" s="166">
        <f t="shared" ref="AM83" si="305">+AK83</f>
        <v>0</v>
      </c>
      <c r="AN83" s="168" t="s">
        <v>1823</v>
      </c>
      <c r="AO83" s="134"/>
      <c r="AP83" s="166">
        <f t="shared" ref="AP83:AP84" si="306">+AR83</f>
        <v>0</v>
      </c>
      <c r="AQ83" s="168" t="s">
        <v>1823</v>
      </c>
      <c r="AR83" s="166">
        <f t="shared" ref="AR83:AR84" si="307">+AT83</f>
        <v>0</v>
      </c>
      <c r="AS83" s="168" t="s">
        <v>1823</v>
      </c>
      <c r="AT83" s="39">
        <v>0</v>
      </c>
      <c r="AU83" s="40">
        <v>0</v>
      </c>
      <c r="AV83" s="166">
        <f t="shared" si="194"/>
        <v>0</v>
      </c>
      <c r="AW83" s="168" t="s">
        <v>1823</v>
      </c>
      <c r="AX83" s="166">
        <f t="shared" si="195"/>
        <v>0</v>
      </c>
      <c r="AY83" s="168" t="s">
        <v>1823</v>
      </c>
      <c r="AZ83" s="39">
        <v>0</v>
      </c>
      <c r="BA83" s="40">
        <v>0</v>
      </c>
      <c r="BB83" s="98">
        <v>0</v>
      </c>
      <c r="BC83" s="40">
        <v>0</v>
      </c>
      <c r="BD83" s="166">
        <f t="shared" si="293"/>
        <v>0</v>
      </c>
      <c r="BE83" s="168" t="s">
        <v>1823</v>
      </c>
      <c r="BF83" s="39">
        <v>0</v>
      </c>
      <c r="BG83" s="40">
        <v>0</v>
      </c>
      <c r="BH83" s="166">
        <f t="shared" si="200"/>
        <v>0</v>
      </c>
      <c r="BI83" s="168" t="s">
        <v>1823</v>
      </c>
      <c r="BJ83" s="166">
        <f t="shared" si="201"/>
        <v>0</v>
      </c>
      <c r="BK83" s="168" t="s">
        <v>1823</v>
      </c>
      <c r="BL83" s="166">
        <f t="shared" si="202"/>
        <v>0</v>
      </c>
      <c r="BM83" s="168" t="s">
        <v>1823</v>
      </c>
      <c r="BN83" s="166">
        <f t="shared" si="203"/>
        <v>0</v>
      </c>
      <c r="BO83" s="168" t="s">
        <v>1823</v>
      </c>
      <c r="BP83" s="134"/>
      <c r="BQ83" s="96"/>
      <c r="BR83" s="55"/>
      <c r="BS83" s="96"/>
      <c r="BT83" s="55"/>
      <c r="BU83" s="96"/>
      <c r="BV83" s="55"/>
      <c r="BW83" s="96"/>
      <c r="BX83" s="55"/>
      <c r="BY83" s="96"/>
      <c r="BZ83" s="55"/>
      <c r="CA83" s="96"/>
      <c r="CB83" s="96"/>
    </row>
    <row r="84" spans="1:82" ht="16.5">
      <c r="A84" t="s">
        <v>2140</v>
      </c>
      <c r="B84" t="s">
        <v>4</v>
      </c>
      <c r="C84" s="16" t="s">
        <v>953</v>
      </c>
      <c r="D84" t="s">
        <v>1042</v>
      </c>
      <c r="E84" s="16" t="s">
        <v>1054</v>
      </c>
      <c r="F84" s="200" t="s">
        <v>2065</v>
      </c>
      <c r="G84" s="9"/>
      <c r="H84" s="2"/>
      <c r="I84" s="166">
        <f t="shared" si="240"/>
        <v>0</v>
      </c>
      <c r="J84" s="168" t="s">
        <v>1823</v>
      </c>
      <c r="K84" s="10">
        <v>0</v>
      </c>
      <c r="L84" s="10">
        <v>0</v>
      </c>
      <c r="M84" s="3">
        <v>0</v>
      </c>
      <c r="N84" s="4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4">
        <v>0</v>
      </c>
      <c r="U84" s="3">
        <v>0</v>
      </c>
      <c r="V84" s="4">
        <v>0</v>
      </c>
      <c r="W84" s="10">
        <v>0</v>
      </c>
      <c r="X84" s="4">
        <v>0</v>
      </c>
      <c r="Y84" s="10">
        <v>0</v>
      </c>
      <c r="Z84" s="5">
        <v>0</v>
      </c>
      <c r="AA84" s="166">
        <f t="shared" ref="AA84" si="308">+Y84</f>
        <v>0</v>
      </c>
      <c r="AB84" s="168" t="s">
        <v>1823</v>
      </c>
      <c r="AC84" s="3">
        <v>0</v>
      </c>
      <c r="AD84" s="4">
        <v>0</v>
      </c>
      <c r="AE84" s="3">
        <v>0</v>
      </c>
      <c r="AF84" s="5">
        <v>0</v>
      </c>
      <c r="AG84" s="166">
        <f t="shared" ref="AG84" si="309">+AE84</f>
        <v>0</v>
      </c>
      <c r="AH84" s="168" t="s">
        <v>1823</v>
      </c>
      <c r="AI84" s="166">
        <f t="shared" ref="AI84" si="310">+AG84</f>
        <v>0</v>
      </c>
      <c r="AJ84" s="168" t="s">
        <v>1823</v>
      </c>
      <c r="AK84" s="166">
        <f t="shared" ref="AK84" si="311">+AI84</f>
        <v>0</v>
      </c>
      <c r="AL84" s="168" t="s">
        <v>1823</v>
      </c>
      <c r="AM84" s="166">
        <f t="shared" ref="AM84" si="312">+AK84</f>
        <v>0</v>
      </c>
      <c r="AN84" s="168" t="s">
        <v>1823</v>
      </c>
      <c r="AO84" s="133"/>
      <c r="AP84" s="166">
        <f t="shared" si="306"/>
        <v>0</v>
      </c>
      <c r="AQ84" s="168" t="s">
        <v>1823</v>
      </c>
      <c r="AR84" s="166">
        <f t="shared" si="307"/>
        <v>0</v>
      </c>
      <c r="AS84" s="168" t="s">
        <v>1823</v>
      </c>
      <c r="AT84" s="39">
        <v>0</v>
      </c>
      <c r="AU84" s="40">
        <v>0</v>
      </c>
      <c r="AV84" s="166">
        <f t="shared" si="194"/>
        <v>0</v>
      </c>
      <c r="AW84" s="168" t="s">
        <v>1823</v>
      </c>
      <c r="AX84" s="166">
        <f t="shared" si="195"/>
        <v>0</v>
      </c>
      <c r="AY84" s="168" t="s">
        <v>1823</v>
      </c>
      <c r="AZ84" s="166">
        <f t="shared" ref="AZ84:AZ89" si="313">+BB84</f>
        <v>0</v>
      </c>
      <c r="BA84" s="168" t="s">
        <v>1823</v>
      </c>
      <c r="BB84" s="39">
        <v>0</v>
      </c>
      <c r="BC84" s="5">
        <v>0</v>
      </c>
      <c r="BD84" s="166">
        <f t="shared" si="293"/>
        <v>0</v>
      </c>
      <c r="BE84" s="168" t="s">
        <v>1823</v>
      </c>
      <c r="BF84" s="39">
        <v>0</v>
      </c>
      <c r="BG84" s="40">
        <v>0</v>
      </c>
      <c r="BH84" s="166">
        <f t="shared" si="200"/>
        <v>0</v>
      </c>
      <c r="BI84" s="168" t="s">
        <v>1823</v>
      </c>
      <c r="BJ84" s="166">
        <f t="shared" si="201"/>
        <v>0</v>
      </c>
      <c r="BK84" s="168" t="s">
        <v>1823</v>
      </c>
      <c r="BL84" s="166">
        <f t="shared" si="202"/>
        <v>0</v>
      </c>
      <c r="BM84" s="168" t="s">
        <v>1823</v>
      </c>
      <c r="BN84" s="166">
        <f t="shared" si="203"/>
        <v>0</v>
      </c>
      <c r="BO84" s="168" t="s">
        <v>1823</v>
      </c>
      <c r="BP84" s="133"/>
      <c r="BQ84" s="147"/>
      <c r="BR84" s="148"/>
      <c r="BS84" s="147"/>
      <c r="BT84" s="148"/>
      <c r="BU84" s="147"/>
      <c r="BV84" s="148"/>
      <c r="BW84" s="147"/>
      <c r="BX84" s="148"/>
      <c r="BY84" s="147"/>
      <c r="BZ84" s="148"/>
      <c r="CA84" s="147"/>
      <c r="CB84" s="147"/>
      <c r="CC84" s="38" t="s">
        <v>271</v>
      </c>
      <c r="CD84" t="s">
        <v>954</v>
      </c>
    </row>
    <row r="85" spans="1:82" ht="16.5">
      <c r="F85" s="200"/>
      <c r="G85" s="9"/>
      <c r="H85" s="2"/>
      <c r="I85" s="166"/>
      <c r="J85" s="168"/>
      <c r="K85" s="10"/>
      <c r="L85" s="10"/>
      <c r="M85" s="3"/>
      <c r="N85" s="4"/>
      <c r="O85" s="3"/>
      <c r="P85" s="5"/>
      <c r="Q85" s="3"/>
      <c r="R85" s="5"/>
      <c r="S85" s="10"/>
      <c r="T85" s="4"/>
      <c r="U85" s="3"/>
      <c r="V85" s="4"/>
      <c r="W85" s="10"/>
      <c r="X85" s="4"/>
      <c r="Y85" s="10"/>
      <c r="Z85" s="5"/>
      <c r="AA85" s="166"/>
      <c r="AB85" s="168"/>
      <c r="AC85" s="3"/>
      <c r="AD85" s="4"/>
      <c r="AE85" s="3"/>
      <c r="AF85" s="5"/>
      <c r="AG85" s="166"/>
      <c r="AH85" s="168"/>
      <c r="AI85" s="166"/>
      <c r="AJ85" s="168"/>
      <c r="AK85" s="166"/>
      <c r="AL85" s="168"/>
      <c r="AM85" s="166"/>
      <c r="AN85" s="168"/>
      <c r="AO85" s="133"/>
      <c r="AP85" s="58"/>
      <c r="AQ85" s="170"/>
      <c r="AR85" s="58"/>
      <c r="AS85" s="170"/>
      <c r="AT85" s="39"/>
      <c r="AU85" s="40"/>
      <c r="AV85" s="166"/>
      <c r="AW85" s="168"/>
      <c r="AX85" s="166"/>
      <c r="AY85" s="168"/>
      <c r="AZ85" s="166"/>
      <c r="BA85" s="168"/>
      <c r="BB85" s="52"/>
      <c r="BC85" s="5"/>
      <c r="BD85" s="166"/>
      <c r="BE85" s="168"/>
      <c r="BF85" s="52"/>
      <c r="BG85" s="40"/>
      <c r="BH85" s="166"/>
      <c r="BI85" s="168"/>
      <c r="BJ85" s="166"/>
      <c r="BK85" s="168"/>
      <c r="BL85" s="166"/>
      <c r="BM85" s="168"/>
      <c r="BN85" s="166"/>
      <c r="BO85" s="168"/>
      <c r="BP85" s="133"/>
      <c r="BQ85" s="147"/>
      <c r="BR85" s="148"/>
      <c r="BS85" s="147"/>
      <c r="BT85" s="148"/>
      <c r="BU85" s="147"/>
      <c r="BV85" s="148"/>
      <c r="BW85" s="147"/>
      <c r="BX85" s="148"/>
      <c r="BY85" s="147"/>
      <c r="BZ85" s="148"/>
      <c r="CA85" s="147"/>
      <c r="CB85" s="147"/>
      <c r="CC85" s="38"/>
    </row>
    <row r="86" spans="1:82" ht="16.5">
      <c r="A86" t="s">
        <v>1040</v>
      </c>
      <c r="B86" t="s">
        <v>4</v>
      </c>
      <c r="C86" s="16" t="s">
        <v>1017</v>
      </c>
      <c r="D86" t="s">
        <v>1040</v>
      </c>
      <c r="E86" s="16" t="s">
        <v>1053</v>
      </c>
      <c r="F86" s="200" t="s">
        <v>2066</v>
      </c>
      <c r="G86" s="9"/>
      <c r="H86" s="2"/>
      <c r="I86" s="166" t="s">
        <v>1823</v>
      </c>
      <c r="J86" s="168">
        <f>+L86</f>
        <v>1</v>
      </c>
      <c r="K86" s="10">
        <v>0</v>
      </c>
      <c r="L86" s="10">
        <v>1</v>
      </c>
      <c r="M86" s="3">
        <v>0</v>
      </c>
      <c r="N86" s="4">
        <v>1</v>
      </c>
      <c r="O86" s="3">
        <v>0</v>
      </c>
      <c r="P86" s="5">
        <v>0</v>
      </c>
      <c r="Q86" s="3">
        <v>0</v>
      </c>
      <c r="R86" s="5">
        <v>0</v>
      </c>
      <c r="S86" s="166">
        <f>+U86</f>
        <v>0</v>
      </c>
      <c r="T86" s="168" t="s">
        <v>1823</v>
      </c>
      <c r="U86" s="3">
        <v>0</v>
      </c>
      <c r="V86" s="4">
        <v>0</v>
      </c>
      <c r="W86" s="10">
        <v>0</v>
      </c>
      <c r="X86" s="4">
        <v>0</v>
      </c>
      <c r="Y86" s="166">
        <f t="shared" ref="Y86" si="314">+W86</f>
        <v>0</v>
      </c>
      <c r="Z86" s="168" t="s">
        <v>1823</v>
      </c>
      <c r="AA86" s="166">
        <f t="shared" ref="AA86" si="315">+Y86</f>
        <v>0</v>
      </c>
      <c r="AB86" s="168" t="s">
        <v>1823</v>
      </c>
      <c r="AC86" s="3">
        <v>0</v>
      </c>
      <c r="AD86" s="4">
        <v>0</v>
      </c>
      <c r="AE86" s="3">
        <v>0</v>
      </c>
      <c r="AF86" s="5">
        <v>0</v>
      </c>
      <c r="AG86" s="166">
        <f t="shared" ref="AG86" si="316">+AE86</f>
        <v>0</v>
      </c>
      <c r="AH86" s="168" t="s">
        <v>1823</v>
      </c>
      <c r="AI86" s="166">
        <f t="shared" ref="AI86" si="317">+AG86</f>
        <v>0</v>
      </c>
      <c r="AJ86" s="168" t="s">
        <v>1823</v>
      </c>
      <c r="AK86" s="3">
        <v>0</v>
      </c>
      <c r="AL86" s="4">
        <v>0</v>
      </c>
      <c r="AM86" s="166">
        <f t="shared" ref="AM86" si="318">+AK86</f>
        <v>0</v>
      </c>
      <c r="AN86" s="168" t="s">
        <v>1823</v>
      </c>
      <c r="AO86" s="133"/>
      <c r="AP86" s="166">
        <f t="shared" ref="AP86:AP95" si="319">+AR86</f>
        <v>0</v>
      </c>
      <c r="AQ86" s="168" t="s">
        <v>1823</v>
      </c>
      <c r="AR86" s="39">
        <v>0</v>
      </c>
      <c r="AS86" s="40">
        <v>0</v>
      </c>
      <c r="AT86" s="39">
        <v>0</v>
      </c>
      <c r="AU86" s="40">
        <v>0</v>
      </c>
      <c r="AV86" s="166">
        <f t="shared" si="194"/>
        <v>0</v>
      </c>
      <c r="AW86" s="168" t="s">
        <v>1823</v>
      </c>
      <c r="AX86" s="166">
        <f t="shared" si="195"/>
        <v>0</v>
      </c>
      <c r="AY86" s="168" t="s">
        <v>1823</v>
      </c>
      <c r="AZ86" s="166">
        <f t="shared" si="313"/>
        <v>0</v>
      </c>
      <c r="BA86" s="168" t="s">
        <v>1823</v>
      </c>
      <c r="BB86" s="98">
        <v>0</v>
      </c>
      <c r="BC86" s="40">
        <v>0</v>
      </c>
      <c r="BD86" s="166">
        <f t="shared" ref="BD86" si="320">+BB86</f>
        <v>0</v>
      </c>
      <c r="BE86" s="168" t="s">
        <v>1823</v>
      </c>
      <c r="BF86" s="166">
        <f t="shared" ref="BF86" si="321">+BD86</f>
        <v>0</v>
      </c>
      <c r="BG86" s="168" t="s">
        <v>1823</v>
      </c>
      <c r="BH86" s="98">
        <v>0</v>
      </c>
      <c r="BI86" s="40">
        <v>0</v>
      </c>
      <c r="BJ86" s="166">
        <f t="shared" ref="BJ86" si="322">+BH86</f>
        <v>0</v>
      </c>
      <c r="BK86" s="168" t="s">
        <v>1823</v>
      </c>
      <c r="BL86" s="98">
        <v>0</v>
      </c>
      <c r="BM86" s="40">
        <v>0</v>
      </c>
      <c r="BN86" s="166">
        <f t="shared" ref="BN86:BN94" si="323">+BL86</f>
        <v>0</v>
      </c>
      <c r="BO86" s="168" t="s">
        <v>1823</v>
      </c>
      <c r="BP86" s="133"/>
      <c r="BQ86" s="147"/>
      <c r="BR86" s="148"/>
      <c r="BS86" s="147"/>
      <c r="BT86" s="148"/>
      <c r="BU86" s="147"/>
      <c r="BV86" s="148"/>
      <c r="BW86" s="147"/>
      <c r="BX86" s="148"/>
      <c r="BY86" s="147"/>
      <c r="BZ86" s="148"/>
      <c r="CA86" s="147"/>
      <c r="CB86" s="147"/>
      <c r="CC86" s="38" t="s">
        <v>260</v>
      </c>
      <c r="CD86" t="s">
        <v>1016</v>
      </c>
    </row>
    <row r="87" spans="1:82" ht="16.5">
      <c r="A87" t="s">
        <v>1040</v>
      </c>
      <c r="B87" t="s">
        <v>4</v>
      </c>
      <c r="C87" s="16" t="s">
        <v>1017</v>
      </c>
      <c r="D87" t="s">
        <v>1040</v>
      </c>
      <c r="E87" s="16" t="s">
        <v>1053</v>
      </c>
      <c r="F87" s="200" t="s">
        <v>1801</v>
      </c>
      <c r="G87" s="9"/>
      <c r="H87" s="2"/>
      <c r="I87" s="166">
        <f t="shared" si="240"/>
        <v>3</v>
      </c>
      <c r="J87" s="168" t="s">
        <v>1823</v>
      </c>
      <c r="K87" s="10">
        <v>3</v>
      </c>
      <c r="L87" s="10">
        <v>0</v>
      </c>
      <c r="M87" s="3">
        <v>3</v>
      </c>
      <c r="N87" s="4">
        <v>0</v>
      </c>
      <c r="O87" s="3">
        <v>0</v>
      </c>
      <c r="P87" s="5">
        <v>0</v>
      </c>
      <c r="Q87" s="3">
        <v>0</v>
      </c>
      <c r="R87" s="5">
        <v>0</v>
      </c>
      <c r="S87" s="166">
        <f t="shared" ref="S87:S88" si="324">+U87</f>
        <v>3</v>
      </c>
      <c r="T87" s="168" t="s">
        <v>1823</v>
      </c>
      <c r="U87" s="3">
        <v>3</v>
      </c>
      <c r="V87" s="4">
        <v>0</v>
      </c>
      <c r="W87" s="10">
        <v>3</v>
      </c>
      <c r="X87" s="4">
        <v>0</v>
      </c>
      <c r="Y87" s="166">
        <f t="shared" ref="Y87:Y88" si="325">+W87</f>
        <v>3</v>
      </c>
      <c r="Z87" s="168" t="s">
        <v>1823</v>
      </c>
      <c r="AA87" s="166">
        <f t="shared" ref="AA87:AA88" si="326">+Y87</f>
        <v>3</v>
      </c>
      <c r="AB87" s="168" t="s">
        <v>1823</v>
      </c>
      <c r="AC87" s="3">
        <v>4</v>
      </c>
      <c r="AD87" s="4">
        <v>0</v>
      </c>
      <c r="AE87" s="3">
        <v>6</v>
      </c>
      <c r="AF87" s="5">
        <v>0</v>
      </c>
      <c r="AG87" s="166">
        <f t="shared" ref="AG87" si="327">+AE87</f>
        <v>6</v>
      </c>
      <c r="AH87" s="168" t="s">
        <v>1823</v>
      </c>
      <c r="AI87" s="166">
        <f t="shared" ref="AI87" si="328">+AG87</f>
        <v>6</v>
      </c>
      <c r="AJ87" s="168" t="s">
        <v>1823</v>
      </c>
      <c r="AK87" s="3">
        <v>6</v>
      </c>
      <c r="AL87" s="4">
        <v>0</v>
      </c>
      <c r="AM87" s="166">
        <f t="shared" ref="AM87:AM92" si="329">+AK87</f>
        <v>6</v>
      </c>
      <c r="AN87" s="168" t="s">
        <v>1823</v>
      </c>
      <c r="AO87" s="133"/>
      <c r="AP87" s="166">
        <f t="shared" si="319"/>
        <v>2</v>
      </c>
      <c r="AQ87" s="168" t="s">
        <v>1823</v>
      </c>
      <c r="AR87" s="52">
        <v>2</v>
      </c>
      <c r="AS87" s="40">
        <v>0</v>
      </c>
      <c r="AT87" s="39">
        <v>0</v>
      </c>
      <c r="AU87" s="40">
        <v>0</v>
      </c>
      <c r="AV87" s="166">
        <f t="shared" si="194"/>
        <v>0</v>
      </c>
      <c r="AW87" s="168" t="s">
        <v>1823</v>
      </c>
      <c r="AX87" s="166">
        <f t="shared" si="195"/>
        <v>0</v>
      </c>
      <c r="AY87" s="168" t="s">
        <v>1823</v>
      </c>
      <c r="AZ87" s="166">
        <f t="shared" si="313"/>
        <v>0</v>
      </c>
      <c r="BA87" s="168" t="s">
        <v>1823</v>
      </c>
      <c r="BB87" s="98">
        <v>0</v>
      </c>
      <c r="BC87" s="40">
        <v>0</v>
      </c>
      <c r="BD87" s="166">
        <f t="shared" ref="BD87:BD88" si="330">+BB87</f>
        <v>0</v>
      </c>
      <c r="BE87" s="168" t="s">
        <v>1823</v>
      </c>
      <c r="BF87" s="166">
        <f t="shared" ref="BF87:BF88" si="331">+BD87</f>
        <v>0</v>
      </c>
      <c r="BG87" s="168" t="s">
        <v>1823</v>
      </c>
      <c r="BH87" s="166">
        <f t="shared" ref="BH87:BH88" si="332">+BF87</f>
        <v>0</v>
      </c>
      <c r="BI87" s="168" t="s">
        <v>1823</v>
      </c>
      <c r="BJ87" s="166">
        <f t="shared" ref="BJ87:BJ131" si="333">+BH87</f>
        <v>0</v>
      </c>
      <c r="BK87" s="168" t="s">
        <v>1823</v>
      </c>
      <c r="BL87" s="98">
        <v>0</v>
      </c>
      <c r="BM87" s="40">
        <v>0</v>
      </c>
      <c r="BN87" s="166">
        <f t="shared" si="323"/>
        <v>0</v>
      </c>
      <c r="BO87" s="168" t="s">
        <v>1823</v>
      </c>
      <c r="BP87" s="133"/>
      <c r="BQ87" s="147"/>
      <c r="BR87" s="148"/>
      <c r="BS87" s="147"/>
      <c r="BT87" s="148"/>
      <c r="BU87" s="147"/>
      <c r="BV87" s="148"/>
      <c r="BW87" s="147"/>
      <c r="BX87" s="148"/>
      <c r="BY87" s="147"/>
      <c r="BZ87" s="148"/>
      <c r="CA87" s="147"/>
      <c r="CB87" s="147"/>
      <c r="CC87" s="38" t="s">
        <v>260</v>
      </c>
      <c r="CD87" t="s">
        <v>1016</v>
      </c>
    </row>
    <row r="88" spans="1:82" ht="16.5">
      <c r="A88" t="s">
        <v>1040</v>
      </c>
      <c r="B88" t="s">
        <v>4</v>
      </c>
      <c r="C88" s="16" t="s">
        <v>1017</v>
      </c>
      <c r="D88" t="s">
        <v>1040</v>
      </c>
      <c r="E88" s="16" t="s">
        <v>1053</v>
      </c>
      <c r="F88" s="200" t="s">
        <v>2068</v>
      </c>
      <c r="G88" s="9"/>
      <c r="H88" s="2"/>
      <c r="I88" s="166">
        <f t="shared" si="240"/>
        <v>0</v>
      </c>
      <c r="J88" s="168" t="s">
        <v>1823</v>
      </c>
      <c r="K88" s="10">
        <v>0</v>
      </c>
      <c r="L88" s="10">
        <v>0</v>
      </c>
      <c r="M88" s="3">
        <v>0</v>
      </c>
      <c r="N88" s="4">
        <v>0</v>
      </c>
      <c r="O88" s="3">
        <v>0</v>
      </c>
      <c r="P88" s="5">
        <v>0</v>
      </c>
      <c r="Q88" s="3">
        <v>0</v>
      </c>
      <c r="R88" s="5">
        <v>0</v>
      </c>
      <c r="S88" s="166">
        <f t="shared" si="324"/>
        <v>0</v>
      </c>
      <c r="T88" s="168" t="s">
        <v>1823</v>
      </c>
      <c r="U88" s="3">
        <v>0</v>
      </c>
      <c r="V88" s="4">
        <v>0</v>
      </c>
      <c r="W88" s="10">
        <v>1</v>
      </c>
      <c r="X88" s="4">
        <v>0</v>
      </c>
      <c r="Y88" s="166">
        <f t="shared" si="325"/>
        <v>1</v>
      </c>
      <c r="Z88" s="168" t="s">
        <v>1823</v>
      </c>
      <c r="AA88" s="166">
        <f t="shared" si="326"/>
        <v>1</v>
      </c>
      <c r="AB88" s="168" t="s">
        <v>1823</v>
      </c>
      <c r="AC88" s="3">
        <v>0</v>
      </c>
      <c r="AD88" s="4">
        <v>0</v>
      </c>
      <c r="AE88" s="3">
        <v>0</v>
      </c>
      <c r="AF88" s="5">
        <v>0</v>
      </c>
      <c r="AG88" s="166">
        <f t="shared" ref="AG88" si="334">+AE88</f>
        <v>0</v>
      </c>
      <c r="AH88" s="168" t="s">
        <v>1823</v>
      </c>
      <c r="AI88" s="166">
        <f t="shared" ref="AI88" si="335">+AG88</f>
        <v>0</v>
      </c>
      <c r="AJ88" s="168" t="s">
        <v>1823</v>
      </c>
      <c r="AK88" s="3">
        <v>0</v>
      </c>
      <c r="AL88" s="4">
        <v>0</v>
      </c>
      <c r="AM88" s="166">
        <f t="shared" si="329"/>
        <v>0</v>
      </c>
      <c r="AN88" s="168" t="s">
        <v>1823</v>
      </c>
      <c r="AO88" s="136"/>
      <c r="AP88" s="166">
        <f t="shared" si="319"/>
        <v>0</v>
      </c>
      <c r="AQ88" s="168" t="s">
        <v>1823</v>
      </c>
      <c r="AR88" s="52">
        <v>0</v>
      </c>
      <c r="AS88" s="40">
        <v>0</v>
      </c>
      <c r="AT88" s="166">
        <f t="shared" ref="AT88:AT89" si="336">+AV88</f>
        <v>0</v>
      </c>
      <c r="AU88" s="168" t="s">
        <v>1823</v>
      </c>
      <c r="AV88" s="166">
        <f t="shared" si="194"/>
        <v>0</v>
      </c>
      <c r="AW88" s="168" t="s">
        <v>1823</v>
      </c>
      <c r="AX88" s="39">
        <v>0</v>
      </c>
      <c r="AY88" s="5">
        <v>0</v>
      </c>
      <c r="AZ88" s="166">
        <f t="shared" si="313"/>
        <v>0</v>
      </c>
      <c r="BA88" s="168" t="s">
        <v>1823</v>
      </c>
      <c r="BB88" s="98">
        <v>0</v>
      </c>
      <c r="BC88" s="40">
        <v>0</v>
      </c>
      <c r="BD88" s="166">
        <f t="shared" si="330"/>
        <v>0</v>
      </c>
      <c r="BE88" s="168" t="s">
        <v>1823</v>
      </c>
      <c r="BF88" s="166">
        <f t="shared" si="331"/>
        <v>0</v>
      </c>
      <c r="BG88" s="168" t="s">
        <v>1823</v>
      </c>
      <c r="BH88" s="166">
        <f t="shared" si="332"/>
        <v>0</v>
      </c>
      <c r="BI88" s="168" t="s">
        <v>1823</v>
      </c>
      <c r="BJ88" s="166">
        <f t="shared" si="333"/>
        <v>0</v>
      </c>
      <c r="BK88" s="168" t="s">
        <v>1823</v>
      </c>
      <c r="BL88" s="98">
        <v>0</v>
      </c>
      <c r="BM88" s="40">
        <v>0</v>
      </c>
      <c r="BN88" s="166">
        <f t="shared" si="323"/>
        <v>0</v>
      </c>
      <c r="BO88" s="168" t="s">
        <v>1823</v>
      </c>
      <c r="BP88" s="203">
        <v>42215</v>
      </c>
      <c r="BQ88" s="147"/>
      <c r="BR88" s="148"/>
      <c r="BS88" s="147"/>
      <c r="BT88" s="148"/>
      <c r="BU88" s="147"/>
      <c r="BV88" s="148"/>
      <c r="BW88" s="147"/>
      <c r="BX88" s="148"/>
      <c r="BY88" s="147"/>
      <c r="BZ88" s="148"/>
      <c r="CA88" s="147"/>
      <c r="CB88" s="147"/>
      <c r="CC88" s="38" t="s">
        <v>260</v>
      </c>
      <c r="CD88" t="s">
        <v>1018</v>
      </c>
    </row>
    <row r="89" spans="1:82" ht="16.5">
      <c r="A89" t="s">
        <v>1040</v>
      </c>
      <c r="B89" t="s">
        <v>4</v>
      </c>
      <c r="C89" s="16" t="s">
        <v>1017</v>
      </c>
      <c r="D89" t="s">
        <v>1040</v>
      </c>
      <c r="E89" s="16" t="s">
        <v>1053</v>
      </c>
      <c r="F89" s="200" t="s">
        <v>2067</v>
      </c>
      <c r="G89" s="9"/>
      <c r="H89" s="2"/>
      <c r="I89" s="166">
        <f t="shared" si="240"/>
        <v>0</v>
      </c>
      <c r="J89" s="168" t="s">
        <v>1823</v>
      </c>
      <c r="K89" s="10">
        <v>0</v>
      </c>
      <c r="L89" s="10">
        <v>0</v>
      </c>
      <c r="M89" s="3">
        <v>0</v>
      </c>
      <c r="N89" s="4">
        <v>0</v>
      </c>
      <c r="O89" s="3">
        <v>0</v>
      </c>
      <c r="P89" s="5">
        <v>0</v>
      </c>
      <c r="Q89" s="3">
        <v>0</v>
      </c>
      <c r="R89" s="5">
        <v>0</v>
      </c>
      <c r="S89" s="166">
        <f>+U89</f>
        <v>0</v>
      </c>
      <c r="T89" s="168" t="s">
        <v>1823</v>
      </c>
      <c r="U89" s="3">
        <v>0</v>
      </c>
      <c r="V89" s="4">
        <v>0</v>
      </c>
      <c r="W89" s="10">
        <v>0</v>
      </c>
      <c r="X89" s="4">
        <v>0</v>
      </c>
      <c r="Y89" s="166">
        <f t="shared" ref="Y89" si="337">+W89</f>
        <v>0</v>
      </c>
      <c r="Z89" s="168" t="s">
        <v>1823</v>
      </c>
      <c r="AA89" s="166">
        <f t="shared" ref="AA89" si="338">+Y89</f>
        <v>0</v>
      </c>
      <c r="AB89" s="168" t="s">
        <v>1823</v>
      </c>
      <c r="AC89" s="3">
        <v>0</v>
      </c>
      <c r="AD89" s="4">
        <v>0</v>
      </c>
      <c r="AE89" s="3">
        <v>0</v>
      </c>
      <c r="AF89" s="5">
        <v>0</v>
      </c>
      <c r="AG89" s="166">
        <f t="shared" ref="AG89" si="339">+AE89</f>
        <v>0</v>
      </c>
      <c r="AH89" s="168" t="s">
        <v>1823</v>
      </c>
      <c r="AI89" s="166">
        <f t="shared" ref="AI89" si="340">+AG89</f>
        <v>0</v>
      </c>
      <c r="AJ89" s="168" t="s">
        <v>1823</v>
      </c>
      <c r="AK89" s="3">
        <v>0</v>
      </c>
      <c r="AL89" s="4">
        <v>0</v>
      </c>
      <c r="AM89" s="166">
        <f t="shared" si="329"/>
        <v>0</v>
      </c>
      <c r="AN89" s="168" t="s">
        <v>1823</v>
      </c>
      <c r="AO89" s="136"/>
      <c r="AP89" s="166">
        <f t="shared" si="319"/>
        <v>0</v>
      </c>
      <c r="AQ89" s="168" t="s">
        <v>1823</v>
      </c>
      <c r="AR89" s="52">
        <v>0</v>
      </c>
      <c r="AS89" s="40">
        <v>0</v>
      </c>
      <c r="AT89" s="166">
        <f t="shared" si="336"/>
        <v>0</v>
      </c>
      <c r="AU89" s="168" t="s">
        <v>1823</v>
      </c>
      <c r="AV89" s="166">
        <f t="shared" si="194"/>
        <v>0</v>
      </c>
      <c r="AW89" s="168" t="s">
        <v>1823</v>
      </c>
      <c r="AX89" s="166">
        <f t="shared" ref="AX89" si="341">+AZ89</f>
        <v>0</v>
      </c>
      <c r="AY89" s="168" t="s">
        <v>1823</v>
      </c>
      <c r="AZ89" s="166">
        <f t="shared" si="313"/>
        <v>0</v>
      </c>
      <c r="BA89" s="168" t="s">
        <v>1823</v>
      </c>
      <c r="BB89" s="98">
        <v>0</v>
      </c>
      <c r="BC89" s="40">
        <v>0</v>
      </c>
      <c r="BD89" s="166">
        <f t="shared" ref="BD89" si="342">+BB89</f>
        <v>0</v>
      </c>
      <c r="BE89" s="168" t="s">
        <v>1823</v>
      </c>
      <c r="BF89" s="166">
        <f t="shared" ref="BF89" si="343">+BD89</f>
        <v>0</v>
      </c>
      <c r="BG89" s="168" t="s">
        <v>1823</v>
      </c>
      <c r="BH89" s="98">
        <v>0</v>
      </c>
      <c r="BI89" s="40">
        <v>0</v>
      </c>
      <c r="BJ89" s="166">
        <f t="shared" si="333"/>
        <v>0</v>
      </c>
      <c r="BK89" s="168" t="s">
        <v>1823</v>
      </c>
      <c r="BL89" s="98">
        <v>0</v>
      </c>
      <c r="BM89" s="40">
        <v>0</v>
      </c>
      <c r="BN89" s="166">
        <f t="shared" si="323"/>
        <v>0</v>
      </c>
      <c r="BO89" s="168" t="s">
        <v>1823</v>
      </c>
      <c r="BP89" s="136"/>
      <c r="BQ89" s="147"/>
      <c r="BR89" s="148"/>
      <c r="BS89" s="147"/>
      <c r="BT89" s="148"/>
      <c r="BU89" s="147"/>
      <c r="BV89" s="148"/>
      <c r="BW89" s="147"/>
      <c r="BX89" s="148"/>
      <c r="BY89" s="96">
        <v>1</v>
      </c>
      <c r="BZ89" s="148"/>
      <c r="CA89" s="147"/>
      <c r="CB89" s="147"/>
      <c r="CC89" t="s">
        <v>934</v>
      </c>
    </row>
    <row r="90" spans="1:82" ht="16.5">
      <c r="A90" t="s">
        <v>1040</v>
      </c>
      <c r="B90" t="s">
        <v>4</v>
      </c>
      <c r="C90" s="16" t="s">
        <v>1017</v>
      </c>
      <c r="D90" t="s">
        <v>1040</v>
      </c>
      <c r="E90" s="16" t="s">
        <v>1053</v>
      </c>
      <c r="F90" s="200" t="s">
        <v>2069</v>
      </c>
      <c r="G90" s="9"/>
      <c r="H90" s="2"/>
      <c r="I90" s="166">
        <f t="shared" si="240"/>
        <v>0</v>
      </c>
      <c r="J90" s="168" t="s">
        <v>1823</v>
      </c>
      <c r="K90" s="10">
        <v>0</v>
      </c>
      <c r="L90" s="10">
        <v>0</v>
      </c>
      <c r="M90" s="3">
        <v>0</v>
      </c>
      <c r="N90" s="4">
        <v>0</v>
      </c>
      <c r="O90" s="3">
        <v>0</v>
      </c>
      <c r="P90" s="5">
        <v>0</v>
      </c>
      <c r="Q90" s="3">
        <v>0</v>
      </c>
      <c r="R90" s="5">
        <v>0</v>
      </c>
      <c r="S90" s="166">
        <f>+U90</f>
        <v>0</v>
      </c>
      <c r="T90" s="168" t="s">
        <v>1823</v>
      </c>
      <c r="U90" s="3">
        <v>0</v>
      </c>
      <c r="V90" s="4">
        <v>0</v>
      </c>
      <c r="W90" s="10">
        <v>0</v>
      </c>
      <c r="X90" s="4">
        <v>0</v>
      </c>
      <c r="Y90" s="10">
        <v>0</v>
      </c>
      <c r="Z90" s="4">
        <v>0</v>
      </c>
      <c r="AA90" s="166">
        <f t="shared" ref="AA90" si="344">+Y90</f>
        <v>0</v>
      </c>
      <c r="AB90" s="168" t="s">
        <v>1823</v>
      </c>
      <c r="AC90" s="3">
        <v>0</v>
      </c>
      <c r="AD90" s="4">
        <v>0</v>
      </c>
      <c r="AE90" s="3">
        <v>0</v>
      </c>
      <c r="AF90" s="5">
        <v>0</v>
      </c>
      <c r="AG90" s="166">
        <f t="shared" ref="AG90:AG92" si="345">+AE90</f>
        <v>0</v>
      </c>
      <c r="AH90" s="168" t="s">
        <v>1823</v>
      </c>
      <c r="AI90" s="166">
        <f t="shared" ref="AI90:AI92" si="346">+AG90</f>
        <v>0</v>
      </c>
      <c r="AJ90" s="168" t="s">
        <v>1823</v>
      </c>
      <c r="AK90" s="3">
        <v>0</v>
      </c>
      <c r="AL90" s="4">
        <v>0</v>
      </c>
      <c r="AM90" s="166">
        <f t="shared" si="329"/>
        <v>0</v>
      </c>
      <c r="AN90" s="168" t="s">
        <v>1823</v>
      </c>
      <c r="AO90" s="136"/>
      <c r="AP90" s="166">
        <f t="shared" si="319"/>
        <v>0</v>
      </c>
      <c r="AQ90" s="168" t="s">
        <v>1823</v>
      </c>
      <c r="AR90" s="52">
        <v>0</v>
      </c>
      <c r="AS90" s="40">
        <v>0</v>
      </c>
      <c r="AT90" s="166">
        <f t="shared" ref="AT90" si="347">+AV90</f>
        <v>1</v>
      </c>
      <c r="AU90" s="168" t="s">
        <v>1823</v>
      </c>
      <c r="AV90" s="166">
        <f t="shared" si="194"/>
        <v>1</v>
      </c>
      <c r="AW90" s="168" t="s">
        <v>1823</v>
      </c>
      <c r="AX90" s="166">
        <f t="shared" ref="AX90" si="348">+AZ90</f>
        <v>1</v>
      </c>
      <c r="AY90" s="168" t="s">
        <v>1823</v>
      </c>
      <c r="AZ90" s="166">
        <f t="shared" ref="AZ90" si="349">+BB90</f>
        <v>1</v>
      </c>
      <c r="BA90" s="168" t="s">
        <v>1823</v>
      </c>
      <c r="BB90" s="39">
        <v>1</v>
      </c>
      <c r="BC90" s="40">
        <v>0</v>
      </c>
      <c r="BD90" s="166">
        <f t="shared" ref="BD90:BD112" si="350">+BB90</f>
        <v>1</v>
      </c>
      <c r="BE90" s="168" t="s">
        <v>1823</v>
      </c>
      <c r="BF90" s="166">
        <f t="shared" ref="BF90:BF112" si="351">+BD90</f>
        <v>1</v>
      </c>
      <c r="BG90" s="168" t="s">
        <v>1823</v>
      </c>
      <c r="BH90" s="98">
        <v>0</v>
      </c>
      <c r="BI90" s="40">
        <v>0</v>
      </c>
      <c r="BJ90" s="166">
        <f t="shared" si="333"/>
        <v>0</v>
      </c>
      <c r="BK90" s="168" t="s">
        <v>1823</v>
      </c>
      <c r="BL90" s="98">
        <v>0</v>
      </c>
      <c r="BM90" s="40">
        <v>0</v>
      </c>
      <c r="BN90" s="166">
        <f t="shared" si="323"/>
        <v>0</v>
      </c>
      <c r="BO90" s="168" t="s">
        <v>1823</v>
      </c>
      <c r="BP90" s="136"/>
      <c r="BQ90" s="147"/>
      <c r="BR90" s="148"/>
      <c r="BS90" s="147"/>
      <c r="BT90" s="148"/>
      <c r="BU90" s="147"/>
      <c r="BV90" s="148"/>
      <c r="BW90" s="147"/>
      <c r="BX90" s="148"/>
      <c r="BY90" s="96">
        <v>1</v>
      </c>
      <c r="BZ90" s="148"/>
      <c r="CA90" s="147"/>
      <c r="CB90" s="147"/>
      <c r="CC90" t="s">
        <v>934</v>
      </c>
    </row>
    <row r="91" spans="1:82" ht="16.5">
      <c r="A91" t="s">
        <v>1040</v>
      </c>
      <c r="B91" t="s">
        <v>4</v>
      </c>
      <c r="C91" s="16" t="s">
        <v>1019</v>
      </c>
      <c r="D91" t="s">
        <v>1042</v>
      </c>
      <c r="E91" s="16" t="s">
        <v>1053</v>
      </c>
      <c r="F91" s="200" t="s">
        <v>2070</v>
      </c>
      <c r="G91" s="9"/>
      <c r="H91" s="2"/>
      <c r="I91" s="166">
        <f t="shared" si="240"/>
        <v>0</v>
      </c>
      <c r="J91" s="168" t="s">
        <v>1823</v>
      </c>
      <c r="K91" s="10">
        <v>0</v>
      </c>
      <c r="L91" s="4">
        <v>0</v>
      </c>
      <c r="M91" s="10">
        <v>0</v>
      </c>
      <c r="N91" s="4">
        <v>0</v>
      </c>
      <c r="O91" s="3">
        <v>0</v>
      </c>
      <c r="P91" s="5">
        <v>0</v>
      </c>
      <c r="Q91" s="3">
        <v>0</v>
      </c>
      <c r="R91" s="5">
        <v>0</v>
      </c>
      <c r="S91" s="166">
        <f>+U91</f>
        <v>0</v>
      </c>
      <c r="T91" s="168" t="s">
        <v>1823</v>
      </c>
      <c r="U91" s="3">
        <v>0</v>
      </c>
      <c r="V91" s="4">
        <v>0</v>
      </c>
      <c r="W91" s="10">
        <v>0</v>
      </c>
      <c r="X91" s="4">
        <v>0</v>
      </c>
      <c r="Y91" s="10">
        <v>0</v>
      </c>
      <c r="Z91" s="4">
        <v>0</v>
      </c>
      <c r="AA91" s="166">
        <f t="shared" ref="AA91" si="352">+Y91</f>
        <v>0</v>
      </c>
      <c r="AB91" s="168" t="s">
        <v>1823</v>
      </c>
      <c r="AC91" s="3">
        <v>0</v>
      </c>
      <c r="AD91" s="4">
        <v>0</v>
      </c>
      <c r="AE91" s="3">
        <v>1</v>
      </c>
      <c r="AF91" s="5">
        <v>0</v>
      </c>
      <c r="AG91" s="166">
        <f t="shared" si="345"/>
        <v>1</v>
      </c>
      <c r="AH91" s="168" t="s">
        <v>1823</v>
      </c>
      <c r="AI91" s="166">
        <f t="shared" si="346"/>
        <v>1</v>
      </c>
      <c r="AJ91" s="168" t="s">
        <v>1823</v>
      </c>
      <c r="AK91" s="3">
        <v>0</v>
      </c>
      <c r="AL91" s="5">
        <v>0</v>
      </c>
      <c r="AM91" s="166">
        <f t="shared" si="329"/>
        <v>0</v>
      </c>
      <c r="AN91" s="168" t="s">
        <v>1823</v>
      </c>
      <c r="AO91" s="136"/>
      <c r="AP91" s="166">
        <f t="shared" si="319"/>
        <v>1</v>
      </c>
      <c r="AQ91" s="168" t="s">
        <v>1823</v>
      </c>
      <c r="AR91" s="39">
        <v>1</v>
      </c>
      <c r="AS91" s="40">
        <v>0</v>
      </c>
      <c r="AT91" s="166">
        <f t="shared" ref="AT91" si="353">+AV91</f>
        <v>1</v>
      </c>
      <c r="AU91" s="168" t="s">
        <v>1823</v>
      </c>
      <c r="AV91" s="166">
        <f t="shared" ref="AV91" si="354">+AX91</f>
        <v>1</v>
      </c>
      <c r="AW91" s="168" t="s">
        <v>1823</v>
      </c>
      <c r="AX91" s="166">
        <f t="shared" ref="AX91" si="355">+AZ91</f>
        <v>1</v>
      </c>
      <c r="AY91" s="168" t="s">
        <v>1823</v>
      </c>
      <c r="AZ91" s="166">
        <f t="shared" ref="AZ91" si="356">+BB91</f>
        <v>1</v>
      </c>
      <c r="BA91" s="168" t="s">
        <v>1823</v>
      </c>
      <c r="BB91" s="39">
        <v>1</v>
      </c>
      <c r="BC91" s="5">
        <v>0</v>
      </c>
      <c r="BD91" s="166">
        <f t="shared" si="350"/>
        <v>1</v>
      </c>
      <c r="BE91" s="168" t="s">
        <v>1823</v>
      </c>
      <c r="BF91" s="166">
        <f t="shared" si="351"/>
        <v>1</v>
      </c>
      <c r="BG91" s="168" t="s">
        <v>1823</v>
      </c>
      <c r="BH91" s="166">
        <f t="shared" ref="BH91" si="357">+BF91</f>
        <v>1</v>
      </c>
      <c r="BI91" s="168" t="s">
        <v>1823</v>
      </c>
      <c r="BJ91" s="166">
        <f t="shared" si="333"/>
        <v>1</v>
      </c>
      <c r="BK91" s="168" t="s">
        <v>1823</v>
      </c>
      <c r="BL91" s="18">
        <v>1</v>
      </c>
      <c r="BM91" s="5">
        <v>0</v>
      </c>
      <c r="BN91" s="166">
        <f t="shared" si="323"/>
        <v>1</v>
      </c>
      <c r="BO91" s="168" t="s">
        <v>1823</v>
      </c>
      <c r="BP91" s="136"/>
      <c r="BQ91" s="147"/>
      <c r="BR91" s="148"/>
      <c r="BS91" s="147"/>
      <c r="BT91" s="148"/>
      <c r="BU91" s="147"/>
      <c r="BV91" s="148"/>
      <c r="BW91" s="147"/>
      <c r="BX91" s="148"/>
      <c r="BY91" s="147"/>
      <c r="BZ91" s="148"/>
      <c r="CA91" s="147"/>
      <c r="CB91" s="147"/>
      <c r="CC91" t="s">
        <v>934</v>
      </c>
    </row>
    <row r="92" spans="1:82" ht="16.5">
      <c r="A92" t="s">
        <v>1040</v>
      </c>
      <c r="B92" t="s">
        <v>4</v>
      </c>
      <c r="C92" s="16" t="s">
        <v>1019</v>
      </c>
      <c r="D92" t="s">
        <v>1042</v>
      </c>
      <c r="E92" s="16" t="s">
        <v>1053</v>
      </c>
      <c r="F92" s="1040" t="s">
        <v>2071</v>
      </c>
      <c r="G92" s="9"/>
      <c r="H92" s="2"/>
      <c r="I92" s="166">
        <f t="shared" si="240"/>
        <v>0</v>
      </c>
      <c r="J92" s="168" t="s">
        <v>1823</v>
      </c>
      <c r="K92" s="10">
        <v>0</v>
      </c>
      <c r="L92" s="10">
        <v>0</v>
      </c>
      <c r="M92" s="175">
        <v>0</v>
      </c>
      <c r="N92" s="416">
        <v>1</v>
      </c>
      <c r="O92" s="3">
        <v>0</v>
      </c>
      <c r="P92" s="5">
        <v>0</v>
      </c>
      <c r="Q92" s="25" t="s">
        <v>85</v>
      </c>
      <c r="R92" s="1057" t="s">
        <v>89</v>
      </c>
      <c r="S92" s="3" t="s">
        <v>85</v>
      </c>
      <c r="T92" s="5">
        <v>0</v>
      </c>
      <c r="U92" s="3" t="s">
        <v>85</v>
      </c>
      <c r="V92" s="5">
        <v>0</v>
      </c>
      <c r="W92" s="3" t="s">
        <v>85</v>
      </c>
      <c r="X92" s="5">
        <v>0</v>
      </c>
      <c r="Y92" s="166" t="str">
        <f>+AA92</f>
        <v>?</v>
      </c>
      <c r="Z92" s="168" t="s">
        <v>1823</v>
      </c>
      <c r="AA92" s="166" t="str">
        <f>+AC92</f>
        <v>?</v>
      </c>
      <c r="AB92" s="168" t="s">
        <v>1823</v>
      </c>
      <c r="AC92" s="3" t="s">
        <v>85</v>
      </c>
      <c r="AD92" s="5">
        <v>0</v>
      </c>
      <c r="AE92" s="3" t="s">
        <v>85</v>
      </c>
      <c r="AF92" s="5">
        <v>0</v>
      </c>
      <c r="AG92" s="166" t="str">
        <f t="shared" si="345"/>
        <v>?</v>
      </c>
      <c r="AH92" s="168" t="s">
        <v>1823</v>
      </c>
      <c r="AI92" s="166" t="str">
        <f t="shared" si="346"/>
        <v>?</v>
      </c>
      <c r="AJ92" s="168" t="s">
        <v>1823</v>
      </c>
      <c r="AK92" s="3">
        <v>0</v>
      </c>
      <c r="AL92" s="5">
        <v>0</v>
      </c>
      <c r="AM92" s="166">
        <f t="shared" si="329"/>
        <v>0</v>
      </c>
      <c r="AN92" s="168" t="s">
        <v>1823</v>
      </c>
      <c r="AO92" s="136"/>
      <c r="AP92" s="166">
        <f t="shared" si="319"/>
        <v>0</v>
      </c>
      <c r="AQ92" s="168" t="s">
        <v>1823</v>
      </c>
      <c r="AR92" s="39">
        <v>0</v>
      </c>
      <c r="AS92" s="40">
        <v>0</v>
      </c>
      <c r="AT92" s="166">
        <f t="shared" ref="AT92:AT99" si="358">+AV92</f>
        <v>0</v>
      </c>
      <c r="AU92" s="168" t="s">
        <v>1823</v>
      </c>
      <c r="AV92" s="166">
        <f t="shared" ref="AV92:AV99" si="359">+AX92</f>
        <v>0</v>
      </c>
      <c r="AW92" s="168" t="s">
        <v>1823</v>
      </c>
      <c r="AX92" s="39">
        <v>0</v>
      </c>
      <c r="AY92" s="5">
        <v>0</v>
      </c>
      <c r="AZ92" s="166">
        <f t="shared" ref="AZ92:AZ94" si="360">+BB92</f>
        <v>0</v>
      </c>
      <c r="BA92" s="168" t="s">
        <v>1823</v>
      </c>
      <c r="BB92" s="39">
        <v>0</v>
      </c>
      <c r="BC92" s="5">
        <v>0</v>
      </c>
      <c r="BD92" s="166">
        <f t="shared" si="350"/>
        <v>0</v>
      </c>
      <c r="BE92" s="168" t="s">
        <v>1823</v>
      </c>
      <c r="BF92" s="166">
        <f t="shared" si="351"/>
        <v>0</v>
      </c>
      <c r="BG92" s="168" t="s">
        <v>1823</v>
      </c>
      <c r="BH92" s="1033">
        <v>0</v>
      </c>
      <c r="BI92" s="211">
        <v>1</v>
      </c>
      <c r="BJ92" s="166">
        <f t="shared" si="333"/>
        <v>0</v>
      </c>
      <c r="BK92" s="168" t="s">
        <v>1823</v>
      </c>
      <c r="BL92" s="18">
        <v>0</v>
      </c>
      <c r="BM92" s="5">
        <v>0</v>
      </c>
      <c r="BN92" s="166">
        <f t="shared" si="323"/>
        <v>0</v>
      </c>
      <c r="BO92" s="168" t="s">
        <v>1823</v>
      </c>
      <c r="BP92" s="136"/>
      <c r="BQ92" s="147"/>
      <c r="BR92" s="148"/>
      <c r="BS92" s="147"/>
      <c r="BT92" s="148"/>
      <c r="BU92" s="147"/>
      <c r="BV92" s="148"/>
      <c r="BW92" s="147"/>
      <c r="BX92" s="148"/>
      <c r="BY92" s="147"/>
      <c r="BZ92" s="148"/>
      <c r="CA92" s="147"/>
      <c r="CB92" s="147"/>
    </row>
    <row r="93" spans="1:82" ht="16.5">
      <c r="A93" t="s">
        <v>1040</v>
      </c>
      <c r="C93" s="16" t="s">
        <v>1019</v>
      </c>
      <c r="D93" t="s">
        <v>1042</v>
      </c>
      <c r="E93" s="16" t="s">
        <v>1053</v>
      </c>
      <c r="F93" s="200" t="s">
        <v>2072</v>
      </c>
      <c r="G93" s="9"/>
      <c r="H93" s="2"/>
      <c r="I93" s="166">
        <f t="shared" si="240"/>
        <v>0</v>
      </c>
      <c r="J93" s="168" t="s">
        <v>1823</v>
      </c>
      <c r="K93" s="10">
        <v>0</v>
      </c>
      <c r="L93" s="4">
        <v>0</v>
      </c>
      <c r="M93" s="10">
        <v>0</v>
      </c>
      <c r="N93" s="4">
        <v>0</v>
      </c>
      <c r="O93" s="3">
        <v>0</v>
      </c>
      <c r="P93" s="5">
        <v>0</v>
      </c>
      <c r="Q93" s="3">
        <v>0</v>
      </c>
      <c r="R93" s="5">
        <v>0</v>
      </c>
      <c r="S93" s="166">
        <f>+U93</f>
        <v>0</v>
      </c>
      <c r="T93" s="168" t="s">
        <v>1823</v>
      </c>
      <c r="U93" s="3">
        <v>0</v>
      </c>
      <c r="V93" s="4">
        <v>0</v>
      </c>
      <c r="W93" s="10">
        <v>0</v>
      </c>
      <c r="X93" s="4">
        <v>0</v>
      </c>
      <c r="Y93" s="10">
        <v>0</v>
      </c>
      <c r="Z93" s="4">
        <v>0</v>
      </c>
      <c r="AA93" s="166">
        <f t="shared" ref="AA93" si="361">+Y93</f>
        <v>0</v>
      </c>
      <c r="AB93" s="168" t="s">
        <v>1823</v>
      </c>
      <c r="AC93" s="3">
        <v>0</v>
      </c>
      <c r="AD93" s="4">
        <v>0</v>
      </c>
      <c r="AE93" s="3">
        <v>0</v>
      </c>
      <c r="AF93" s="5">
        <v>0</v>
      </c>
      <c r="AG93" s="166">
        <f t="shared" ref="AG93" si="362">+AE93</f>
        <v>0</v>
      </c>
      <c r="AH93" s="168" t="s">
        <v>1823</v>
      </c>
      <c r="AI93" s="166">
        <f t="shared" ref="AI93" si="363">+AG93</f>
        <v>0</v>
      </c>
      <c r="AJ93" s="168" t="s">
        <v>1823</v>
      </c>
      <c r="AK93" s="3">
        <v>0</v>
      </c>
      <c r="AL93" s="4">
        <v>0</v>
      </c>
      <c r="AM93" s="166">
        <f t="shared" ref="AM93" si="364">+AK93</f>
        <v>0</v>
      </c>
      <c r="AN93" s="168" t="s">
        <v>1823</v>
      </c>
      <c r="AO93" s="136"/>
      <c r="AP93" s="166">
        <f t="shared" si="319"/>
        <v>0</v>
      </c>
      <c r="AQ93" s="168" t="s">
        <v>1823</v>
      </c>
      <c r="AR93" s="39">
        <v>0</v>
      </c>
      <c r="AS93" s="40">
        <v>0</v>
      </c>
      <c r="AT93" s="166">
        <f t="shared" si="358"/>
        <v>0</v>
      </c>
      <c r="AU93" s="168" t="s">
        <v>1823</v>
      </c>
      <c r="AV93" s="166">
        <f t="shared" si="359"/>
        <v>0</v>
      </c>
      <c r="AW93" s="168" t="s">
        <v>1823</v>
      </c>
      <c r="AX93" s="39">
        <v>0</v>
      </c>
      <c r="AY93" s="5">
        <v>0</v>
      </c>
      <c r="AZ93" s="166">
        <f t="shared" si="360"/>
        <v>0</v>
      </c>
      <c r="BA93" s="168" t="s">
        <v>1823</v>
      </c>
      <c r="BB93" s="39">
        <v>0</v>
      </c>
      <c r="BC93" s="5">
        <v>0</v>
      </c>
      <c r="BD93" s="166">
        <f t="shared" si="350"/>
        <v>0</v>
      </c>
      <c r="BE93" s="168" t="s">
        <v>1823</v>
      </c>
      <c r="BF93" s="166">
        <f t="shared" si="351"/>
        <v>0</v>
      </c>
      <c r="BG93" s="168" t="s">
        <v>1823</v>
      </c>
      <c r="BH93" s="18">
        <v>1</v>
      </c>
      <c r="BI93" s="5">
        <v>0</v>
      </c>
      <c r="BJ93" s="166">
        <f t="shared" si="333"/>
        <v>1</v>
      </c>
      <c r="BK93" s="168" t="s">
        <v>1823</v>
      </c>
      <c r="BL93" s="18">
        <v>0</v>
      </c>
      <c r="BM93" s="5">
        <v>0</v>
      </c>
      <c r="BN93" s="166">
        <f t="shared" si="323"/>
        <v>0</v>
      </c>
      <c r="BO93" s="168" t="s">
        <v>1823</v>
      </c>
      <c r="BP93" s="136"/>
      <c r="BQ93" s="147"/>
      <c r="BR93" s="148"/>
      <c r="BS93" s="147"/>
      <c r="BT93" s="148"/>
      <c r="BU93" s="147"/>
      <c r="BV93" s="148"/>
      <c r="BW93" s="147"/>
      <c r="BX93" s="148"/>
      <c r="BY93" s="147"/>
      <c r="BZ93" s="148"/>
      <c r="CA93" s="147"/>
      <c r="CB93" s="147"/>
    </row>
    <row r="94" spans="1:82" ht="16.5">
      <c r="A94" t="s">
        <v>1040</v>
      </c>
      <c r="B94" t="s">
        <v>4</v>
      </c>
      <c r="C94" s="16" t="s">
        <v>1019</v>
      </c>
      <c r="D94" t="s">
        <v>1042</v>
      </c>
      <c r="E94" s="16" t="s">
        <v>1053</v>
      </c>
      <c r="F94" s="200" t="s">
        <v>2113</v>
      </c>
      <c r="G94" s="9"/>
      <c r="H94" s="2"/>
      <c r="I94" s="166">
        <f t="shared" si="240"/>
        <v>0</v>
      </c>
      <c r="J94" s="168" t="s">
        <v>1823</v>
      </c>
      <c r="K94" s="10">
        <v>0</v>
      </c>
      <c r="L94" s="10">
        <v>0</v>
      </c>
      <c r="M94" s="3">
        <v>1</v>
      </c>
      <c r="N94" s="4">
        <v>0</v>
      </c>
      <c r="O94" s="3">
        <v>1</v>
      </c>
      <c r="P94" s="5">
        <v>0</v>
      </c>
      <c r="Q94" s="58">
        <v>0</v>
      </c>
      <c r="R94" s="170">
        <v>0</v>
      </c>
      <c r="S94" s="166">
        <f>+U94</f>
        <v>0</v>
      </c>
      <c r="T94" s="168" t="s">
        <v>1823</v>
      </c>
      <c r="U94" s="3">
        <v>0</v>
      </c>
      <c r="V94" s="4">
        <v>0</v>
      </c>
      <c r="W94" s="166">
        <v>0</v>
      </c>
      <c r="X94" s="168" t="s">
        <v>1823</v>
      </c>
      <c r="Y94" s="166">
        <v>0</v>
      </c>
      <c r="Z94" s="168" t="s">
        <v>1823</v>
      </c>
      <c r="AA94" s="166">
        <v>0</v>
      </c>
      <c r="AB94" s="168" t="s">
        <v>1823</v>
      </c>
      <c r="AC94" s="3">
        <v>0</v>
      </c>
      <c r="AD94" s="4">
        <v>0</v>
      </c>
      <c r="AE94" s="3">
        <v>1</v>
      </c>
      <c r="AF94" s="5">
        <v>0</v>
      </c>
      <c r="AG94" s="166">
        <f t="shared" ref="AG94" si="365">+AE94</f>
        <v>1</v>
      </c>
      <c r="AH94" s="168" t="s">
        <v>1823</v>
      </c>
      <c r="AI94" s="166">
        <f t="shared" ref="AI94" si="366">+AG94</f>
        <v>1</v>
      </c>
      <c r="AJ94" s="168" t="s">
        <v>1823</v>
      </c>
      <c r="AK94" s="3">
        <v>0</v>
      </c>
      <c r="AL94" s="4">
        <v>0</v>
      </c>
      <c r="AM94" s="166">
        <f t="shared" ref="AM94" si="367">+AK94</f>
        <v>0</v>
      </c>
      <c r="AN94" s="168" t="s">
        <v>1823</v>
      </c>
      <c r="AO94" s="136"/>
      <c r="AP94" s="166">
        <f t="shared" si="319"/>
        <v>0</v>
      </c>
      <c r="AQ94" s="168" t="s">
        <v>1823</v>
      </c>
      <c r="AR94" s="39">
        <v>0</v>
      </c>
      <c r="AS94" s="40">
        <v>0</v>
      </c>
      <c r="AT94" s="166">
        <f t="shared" si="358"/>
        <v>0</v>
      </c>
      <c r="AU94" s="168" t="s">
        <v>1823</v>
      </c>
      <c r="AV94" s="166">
        <f t="shared" si="359"/>
        <v>0</v>
      </c>
      <c r="AW94" s="168" t="s">
        <v>1823</v>
      </c>
      <c r="AX94" s="39">
        <v>0</v>
      </c>
      <c r="AY94" s="5">
        <v>0</v>
      </c>
      <c r="AZ94" s="166">
        <f t="shared" si="360"/>
        <v>0</v>
      </c>
      <c r="BA94" s="168" t="s">
        <v>1823</v>
      </c>
      <c r="BB94" s="39">
        <v>0</v>
      </c>
      <c r="BC94" s="5">
        <v>0</v>
      </c>
      <c r="BD94" s="166">
        <f t="shared" si="350"/>
        <v>0</v>
      </c>
      <c r="BE94" s="168" t="s">
        <v>1823</v>
      </c>
      <c r="BF94" s="166">
        <f t="shared" si="351"/>
        <v>0</v>
      </c>
      <c r="BG94" s="168" t="s">
        <v>1823</v>
      </c>
      <c r="BH94" s="166">
        <f t="shared" ref="BH94" si="368">+BF94</f>
        <v>0</v>
      </c>
      <c r="BI94" s="168" t="s">
        <v>1823</v>
      </c>
      <c r="BJ94" s="166">
        <f t="shared" si="333"/>
        <v>0</v>
      </c>
      <c r="BK94" s="168" t="s">
        <v>1823</v>
      </c>
      <c r="BL94" s="18">
        <v>0</v>
      </c>
      <c r="BM94" s="5">
        <v>0</v>
      </c>
      <c r="BN94" s="166">
        <f t="shared" si="323"/>
        <v>0</v>
      </c>
      <c r="BO94" s="168" t="s">
        <v>1823</v>
      </c>
      <c r="BP94" s="136"/>
      <c r="BQ94" s="147"/>
      <c r="BR94" s="148"/>
      <c r="BS94" s="147"/>
      <c r="BT94" s="148"/>
      <c r="BU94" s="147"/>
      <c r="BV94" s="148"/>
      <c r="BW94" s="147"/>
      <c r="BX94" s="148"/>
      <c r="BY94" s="147"/>
      <c r="BZ94" s="148"/>
      <c r="CA94" s="147"/>
      <c r="CB94" s="147"/>
    </row>
    <row r="95" spans="1:82" ht="16.5">
      <c r="A95" t="s">
        <v>1040</v>
      </c>
      <c r="C95" s="16" t="s">
        <v>1019</v>
      </c>
      <c r="D95" t="s">
        <v>1042</v>
      </c>
      <c r="E95" s="16" t="s">
        <v>1053</v>
      </c>
      <c r="F95" s="200" t="s">
        <v>1802</v>
      </c>
      <c r="G95" s="9"/>
      <c r="H95" s="2"/>
      <c r="I95" s="166">
        <f t="shared" si="240"/>
        <v>0</v>
      </c>
      <c r="J95" s="168" t="s">
        <v>1823</v>
      </c>
      <c r="K95" s="10">
        <v>0</v>
      </c>
      <c r="L95" s="10">
        <v>0</v>
      </c>
      <c r="M95" s="3">
        <v>0</v>
      </c>
      <c r="N95" s="4">
        <v>0</v>
      </c>
      <c r="O95" s="3">
        <v>0</v>
      </c>
      <c r="P95" s="5">
        <v>0</v>
      </c>
      <c r="Q95" s="58">
        <v>0</v>
      </c>
      <c r="R95" s="170">
        <v>0</v>
      </c>
      <c r="S95" s="166">
        <f>+U95</f>
        <v>0</v>
      </c>
      <c r="T95" s="168" t="s">
        <v>1823</v>
      </c>
      <c r="U95" s="3">
        <v>0</v>
      </c>
      <c r="V95" s="4">
        <v>0</v>
      </c>
      <c r="W95" s="166">
        <v>0</v>
      </c>
      <c r="X95" s="168" t="s">
        <v>1823</v>
      </c>
      <c r="Y95" s="166">
        <v>0</v>
      </c>
      <c r="Z95" s="168" t="s">
        <v>1823</v>
      </c>
      <c r="AA95" s="166">
        <v>0</v>
      </c>
      <c r="AB95" s="168" t="s">
        <v>1823</v>
      </c>
      <c r="AC95" s="3">
        <v>0</v>
      </c>
      <c r="AD95" s="4">
        <v>0</v>
      </c>
      <c r="AE95" s="3">
        <v>0</v>
      </c>
      <c r="AF95" s="5">
        <v>0</v>
      </c>
      <c r="AG95" s="166">
        <f t="shared" ref="AG95" si="369">+AE95</f>
        <v>0</v>
      </c>
      <c r="AH95" s="168" t="s">
        <v>1823</v>
      </c>
      <c r="AI95" s="166">
        <f t="shared" ref="AI95" si="370">+AG95</f>
        <v>0</v>
      </c>
      <c r="AJ95" s="168" t="s">
        <v>1823</v>
      </c>
      <c r="AK95" s="3">
        <v>1</v>
      </c>
      <c r="AL95" s="5">
        <v>0</v>
      </c>
      <c r="AM95" s="166">
        <f t="shared" ref="AM95:AM96" si="371">+AK95</f>
        <v>1</v>
      </c>
      <c r="AN95" s="168" t="s">
        <v>1823</v>
      </c>
      <c r="AO95" s="136"/>
      <c r="AP95" s="166">
        <f t="shared" si="319"/>
        <v>0</v>
      </c>
      <c r="AQ95" s="168" t="s">
        <v>1823</v>
      </c>
      <c r="AR95" s="39">
        <v>0</v>
      </c>
      <c r="AS95" s="40">
        <v>0</v>
      </c>
      <c r="AT95" s="166">
        <f t="shared" si="358"/>
        <v>0</v>
      </c>
      <c r="AU95" s="168" t="s">
        <v>1823</v>
      </c>
      <c r="AV95" s="166">
        <f t="shared" si="359"/>
        <v>0</v>
      </c>
      <c r="AW95" s="168" t="s">
        <v>1823</v>
      </c>
      <c r="AX95" s="166">
        <f t="shared" ref="AX95" si="372">+AZ95</f>
        <v>0</v>
      </c>
      <c r="AY95" s="168" t="s">
        <v>1823</v>
      </c>
      <c r="AZ95" s="166">
        <f t="shared" ref="AZ95" si="373">+BB95</f>
        <v>0</v>
      </c>
      <c r="BA95" s="168" t="s">
        <v>1823</v>
      </c>
      <c r="BB95" s="39">
        <v>0</v>
      </c>
      <c r="BC95" s="5">
        <v>0</v>
      </c>
      <c r="BD95" s="166">
        <f t="shared" si="350"/>
        <v>0</v>
      </c>
      <c r="BE95" s="168" t="s">
        <v>1823</v>
      </c>
      <c r="BF95" s="166">
        <f t="shared" si="351"/>
        <v>0</v>
      </c>
      <c r="BG95" s="168" t="s">
        <v>1823</v>
      </c>
      <c r="BH95" s="166">
        <f t="shared" ref="BH95" si="374">+BF95</f>
        <v>0</v>
      </c>
      <c r="BI95" s="168" t="s">
        <v>1823</v>
      </c>
      <c r="BJ95" s="166">
        <f t="shared" si="333"/>
        <v>0</v>
      </c>
      <c r="BK95" s="168" t="s">
        <v>1823</v>
      </c>
      <c r="BL95" s="18">
        <v>0</v>
      </c>
      <c r="BM95" s="5">
        <v>0</v>
      </c>
      <c r="BN95" s="180">
        <v>0</v>
      </c>
      <c r="BO95" s="181">
        <v>1</v>
      </c>
      <c r="BP95" s="136"/>
      <c r="BQ95" s="147"/>
      <c r="BR95" s="148"/>
      <c r="BS95" s="147"/>
      <c r="BT95" s="148"/>
      <c r="BU95" s="147"/>
      <c r="BV95" s="148"/>
      <c r="BW95" s="147"/>
      <c r="BX95" s="148"/>
      <c r="BY95" s="147"/>
      <c r="BZ95" s="148"/>
      <c r="CA95" s="147"/>
      <c r="CB95" s="147"/>
    </row>
    <row r="96" spans="1:82" ht="16.5">
      <c r="A96" t="s">
        <v>1040</v>
      </c>
      <c r="C96" s="16" t="s">
        <v>1019</v>
      </c>
      <c r="D96" t="s">
        <v>1042</v>
      </c>
      <c r="E96" s="16" t="s">
        <v>1053</v>
      </c>
      <c r="F96" s="200" t="s">
        <v>2165</v>
      </c>
      <c r="G96" s="9"/>
      <c r="H96" s="2"/>
      <c r="I96" s="166">
        <f t="shared" ref="I96" si="375">+K96</f>
        <v>0</v>
      </c>
      <c r="J96" s="168" t="s">
        <v>1823</v>
      </c>
      <c r="K96" s="10">
        <v>0</v>
      </c>
      <c r="L96" s="10">
        <v>0</v>
      </c>
      <c r="M96" s="175">
        <v>0</v>
      </c>
      <c r="N96" s="416">
        <v>1</v>
      </c>
      <c r="O96" s="3">
        <v>0</v>
      </c>
      <c r="P96" s="5">
        <v>1</v>
      </c>
      <c r="Q96" s="58">
        <v>0</v>
      </c>
      <c r="R96" s="170">
        <v>0</v>
      </c>
      <c r="S96" s="166">
        <f>+U96</f>
        <v>0</v>
      </c>
      <c r="T96" s="168" t="s">
        <v>1823</v>
      </c>
      <c r="U96" s="3">
        <v>0</v>
      </c>
      <c r="V96" s="4">
        <v>0</v>
      </c>
      <c r="W96" s="166">
        <v>0</v>
      </c>
      <c r="X96" s="168" t="s">
        <v>1823</v>
      </c>
      <c r="Y96" s="166">
        <v>0</v>
      </c>
      <c r="Z96" s="168" t="s">
        <v>1823</v>
      </c>
      <c r="AA96" s="166">
        <v>0</v>
      </c>
      <c r="AB96" s="168" t="s">
        <v>1823</v>
      </c>
      <c r="AC96" s="3">
        <v>0</v>
      </c>
      <c r="AD96" s="4">
        <v>0</v>
      </c>
      <c r="AE96" s="3">
        <v>0</v>
      </c>
      <c r="AF96" s="5">
        <v>0</v>
      </c>
      <c r="AG96" s="166">
        <f t="shared" ref="AG96" si="376">+AE96</f>
        <v>0</v>
      </c>
      <c r="AH96" s="168" t="s">
        <v>1823</v>
      </c>
      <c r="AI96" s="166">
        <f t="shared" ref="AI96" si="377">+AG96</f>
        <v>0</v>
      </c>
      <c r="AJ96" s="168" t="s">
        <v>1823</v>
      </c>
      <c r="AK96" s="3">
        <v>0</v>
      </c>
      <c r="AL96" s="5">
        <v>0</v>
      </c>
      <c r="AM96" s="166">
        <f t="shared" si="371"/>
        <v>0</v>
      </c>
      <c r="AN96" s="168" t="s">
        <v>1823</v>
      </c>
      <c r="AO96" s="136"/>
      <c r="AP96" s="58"/>
      <c r="AQ96" s="170"/>
      <c r="AR96" s="39"/>
      <c r="AS96" s="40"/>
      <c r="AT96" s="166"/>
      <c r="AU96" s="168"/>
      <c r="AV96" s="166"/>
      <c r="AW96" s="168"/>
      <c r="AX96" s="166"/>
      <c r="AY96" s="168"/>
      <c r="AZ96" s="166"/>
      <c r="BA96" s="168"/>
      <c r="BB96" s="39"/>
      <c r="BC96" s="5"/>
      <c r="BD96" s="166"/>
      <c r="BE96" s="168"/>
      <c r="BF96" s="166"/>
      <c r="BG96" s="168"/>
      <c r="BH96" s="58"/>
      <c r="BI96" s="170"/>
      <c r="BJ96" s="166"/>
      <c r="BK96" s="168"/>
      <c r="BL96" s="18"/>
      <c r="BM96" s="5"/>
      <c r="BN96" s="18"/>
      <c r="BO96" s="5"/>
      <c r="BP96" s="136"/>
      <c r="BQ96" s="147"/>
      <c r="BR96" s="148"/>
      <c r="BS96" s="147"/>
      <c r="BT96" s="148"/>
      <c r="BU96" s="147"/>
      <c r="BV96" s="148"/>
      <c r="BW96" s="147"/>
      <c r="BX96" s="148"/>
      <c r="BY96" s="147"/>
      <c r="BZ96" s="148"/>
      <c r="CA96" s="147"/>
      <c r="CB96" s="147"/>
    </row>
    <row r="97" spans="1:84" ht="16.5">
      <c r="A97" t="s">
        <v>1040</v>
      </c>
      <c r="B97" t="s">
        <v>4</v>
      </c>
      <c r="C97" s="16" t="s">
        <v>1063</v>
      </c>
      <c r="D97" t="s">
        <v>1042</v>
      </c>
      <c r="E97" s="16" t="s">
        <v>1053</v>
      </c>
      <c r="F97" s="200" t="s">
        <v>2114</v>
      </c>
      <c r="G97" s="9"/>
      <c r="H97" s="2"/>
      <c r="I97" s="166">
        <f t="shared" si="240"/>
        <v>0</v>
      </c>
      <c r="J97" s="168" t="s">
        <v>1823</v>
      </c>
      <c r="K97" s="10">
        <v>0</v>
      </c>
      <c r="L97" s="10">
        <v>0</v>
      </c>
      <c r="M97" s="3">
        <v>1</v>
      </c>
      <c r="N97" s="4">
        <v>0</v>
      </c>
      <c r="O97" s="3">
        <v>0</v>
      </c>
      <c r="P97" s="5">
        <v>0</v>
      </c>
      <c r="Q97" s="3">
        <v>0</v>
      </c>
      <c r="R97" s="5">
        <v>0</v>
      </c>
      <c r="S97" s="166">
        <f>+U97</f>
        <v>0</v>
      </c>
      <c r="T97" s="168" t="s">
        <v>1823</v>
      </c>
      <c r="U97" s="3">
        <v>0</v>
      </c>
      <c r="V97" s="4">
        <v>0</v>
      </c>
      <c r="W97" s="166">
        <v>0</v>
      </c>
      <c r="X97" s="168" t="s">
        <v>1823</v>
      </c>
      <c r="Y97" s="166">
        <v>0</v>
      </c>
      <c r="Z97" s="168" t="s">
        <v>1823</v>
      </c>
      <c r="AA97" s="3">
        <v>0</v>
      </c>
      <c r="AB97" s="5">
        <v>0</v>
      </c>
      <c r="AC97" s="18">
        <v>0</v>
      </c>
      <c r="AD97" s="18">
        <v>0</v>
      </c>
      <c r="AE97" s="3">
        <v>0</v>
      </c>
      <c r="AF97" s="5">
        <v>0</v>
      </c>
      <c r="AG97" s="18"/>
      <c r="AH97" s="5"/>
      <c r="AI97" s="101">
        <f>+AE97</f>
        <v>0</v>
      </c>
      <c r="AJ97" s="170" t="s">
        <v>89</v>
      </c>
      <c r="AK97" s="3">
        <v>0</v>
      </c>
      <c r="AL97" s="5">
        <v>0</v>
      </c>
      <c r="AM97" s="39">
        <v>0</v>
      </c>
      <c r="AN97" s="168" t="s">
        <v>1823</v>
      </c>
      <c r="AO97" s="136"/>
      <c r="AP97" s="166">
        <f t="shared" ref="AP97" si="378">+AR97</f>
        <v>0</v>
      </c>
      <c r="AQ97" s="168" t="s">
        <v>1823</v>
      </c>
      <c r="AR97" s="166">
        <f t="shared" ref="AR97" si="379">+AT97</f>
        <v>0</v>
      </c>
      <c r="AS97" s="168" t="s">
        <v>1823</v>
      </c>
      <c r="AT97" s="166">
        <f t="shared" si="358"/>
        <v>0</v>
      </c>
      <c r="AU97" s="168" t="s">
        <v>1823</v>
      </c>
      <c r="AV97" s="166">
        <f t="shared" si="359"/>
        <v>0</v>
      </c>
      <c r="AW97" s="168" t="s">
        <v>1823</v>
      </c>
      <c r="AX97" s="39">
        <v>0</v>
      </c>
      <c r="AY97" s="5">
        <v>0</v>
      </c>
      <c r="AZ97" s="166">
        <f t="shared" ref="AZ97:AZ100" si="380">+BB97</f>
        <v>0</v>
      </c>
      <c r="BA97" s="168" t="s">
        <v>1823</v>
      </c>
      <c r="BB97" s="39">
        <v>0</v>
      </c>
      <c r="BC97" s="5">
        <v>0</v>
      </c>
      <c r="BD97" s="166">
        <f t="shared" si="350"/>
        <v>0</v>
      </c>
      <c r="BE97" s="168" t="s">
        <v>1823</v>
      </c>
      <c r="BF97" s="166">
        <f t="shared" si="351"/>
        <v>0</v>
      </c>
      <c r="BG97" s="168" t="s">
        <v>1823</v>
      </c>
      <c r="BH97" s="166">
        <f t="shared" ref="BH97:BH100" si="381">+BF97</f>
        <v>0</v>
      </c>
      <c r="BI97" s="168" t="s">
        <v>1823</v>
      </c>
      <c r="BJ97" s="166">
        <f t="shared" si="333"/>
        <v>0</v>
      </c>
      <c r="BK97" s="168" t="s">
        <v>1823</v>
      </c>
      <c r="BL97" s="18">
        <v>0</v>
      </c>
      <c r="BM97" s="5">
        <v>0</v>
      </c>
      <c r="BN97" s="18">
        <v>0</v>
      </c>
      <c r="BO97" s="5">
        <v>0</v>
      </c>
      <c r="BP97" s="136"/>
      <c r="BQ97" s="147"/>
      <c r="BR97" s="148"/>
      <c r="BS97" s="147"/>
      <c r="BT97" s="148"/>
      <c r="BU97" s="147"/>
      <c r="BV97" s="148"/>
      <c r="BW97" s="147"/>
      <c r="BX97" s="148"/>
      <c r="BY97" s="147"/>
      <c r="BZ97" s="148"/>
      <c r="CA97" s="147"/>
      <c r="CB97" s="147"/>
      <c r="CC97" t="s">
        <v>934</v>
      </c>
    </row>
    <row r="98" spans="1:84" ht="16.5">
      <c r="A98" t="s">
        <v>1040</v>
      </c>
      <c r="B98" t="s">
        <v>4</v>
      </c>
      <c r="C98" s="16" t="s">
        <v>1020</v>
      </c>
      <c r="D98" t="s">
        <v>1042</v>
      </c>
      <c r="E98" s="16" t="s">
        <v>1053</v>
      </c>
      <c r="F98" s="200" t="s">
        <v>2125</v>
      </c>
      <c r="G98" s="9"/>
      <c r="H98" s="2"/>
      <c r="I98" s="166">
        <f t="shared" si="240"/>
        <v>2</v>
      </c>
      <c r="J98" s="168">
        <f>+L98</f>
        <v>9</v>
      </c>
      <c r="K98" s="10">
        <v>2</v>
      </c>
      <c r="L98" s="10">
        <v>9</v>
      </c>
      <c r="M98" s="3">
        <v>2</v>
      </c>
      <c r="N98" s="4">
        <v>7</v>
      </c>
      <c r="O98" s="3">
        <v>0</v>
      </c>
      <c r="P98" s="4">
        <v>7</v>
      </c>
      <c r="Q98" s="3">
        <v>0</v>
      </c>
      <c r="R98" s="5">
        <v>6</v>
      </c>
      <c r="S98" s="166" t="s">
        <v>1823</v>
      </c>
      <c r="T98" s="168">
        <f>+R98</f>
        <v>6</v>
      </c>
      <c r="U98" s="3">
        <v>0</v>
      </c>
      <c r="V98" s="4">
        <v>5</v>
      </c>
      <c r="W98" s="166">
        <v>0</v>
      </c>
      <c r="X98" s="168" t="s">
        <v>1823</v>
      </c>
      <c r="Y98" s="166">
        <v>0</v>
      </c>
      <c r="Z98" s="168" t="s">
        <v>1823</v>
      </c>
      <c r="AA98" s="166">
        <v>0</v>
      </c>
      <c r="AB98" s="168" t="s">
        <v>1823</v>
      </c>
      <c r="AC98" s="18">
        <v>0</v>
      </c>
      <c r="AD98" s="18">
        <v>2</v>
      </c>
      <c r="AE98" s="3">
        <v>0</v>
      </c>
      <c r="AF98" s="5">
        <v>4</v>
      </c>
      <c r="AG98" s="166" t="s">
        <v>1823</v>
      </c>
      <c r="AH98" s="168">
        <f>+AF98</f>
        <v>4</v>
      </c>
      <c r="AI98" s="166" t="s">
        <v>1823</v>
      </c>
      <c r="AJ98" s="168">
        <f>+AH98</f>
        <v>4</v>
      </c>
      <c r="AK98" s="3">
        <v>1</v>
      </c>
      <c r="AL98" s="4">
        <v>5</v>
      </c>
      <c r="AM98" s="166">
        <f>+AK98</f>
        <v>1</v>
      </c>
      <c r="AN98" s="168">
        <f>+AL98</f>
        <v>5</v>
      </c>
      <c r="AO98" s="136"/>
      <c r="AP98" s="167" t="s">
        <v>1823</v>
      </c>
      <c r="AQ98" s="44">
        <f>+AN98</f>
        <v>5</v>
      </c>
      <c r="AR98" s="24">
        <v>0</v>
      </c>
      <c r="AS98" s="5">
        <v>1</v>
      </c>
      <c r="AT98" s="166">
        <f t="shared" si="358"/>
        <v>2</v>
      </c>
      <c r="AU98" s="168" t="s">
        <v>1823</v>
      </c>
      <c r="AV98" s="166">
        <f t="shared" si="359"/>
        <v>2</v>
      </c>
      <c r="AW98" s="168" t="s">
        <v>1823</v>
      </c>
      <c r="AX98" s="39">
        <v>2</v>
      </c>
      <c r="AY98" s="5">
        <v>0</v>
      </c>
      <c r="AZ98" s="166">
        <f t="shared" si="380"/>
        <v>0</v>
      </c>
      <c r="BA98" s="168" t="s">
        <v>1823</v>
      </c>
      <c r="BB98" s="39">
        <v>0</v>
      </c>
      <c r="BC98" s="5">
        <v>0</v>
      </c>
      <c r="BD98" s="166">
        <f t="shared" si="350"/>
        <v>0</v>
      </c>
      <c r="BE98" s="168" t="s">
        <v>1823</v>
      </c>
      <c r="BF98" s="166">
        <f t="shared" si="351"/>
        <v>0</v>
      </c>
      <c r="BG98" s="168" t="s">
        <v>1823</v>
      </c>
      <c r="BH98" s="166">
        <f t="shared" si="381"/>
        <v>0</v>
      </c>
      <c r="BI98" s="168" t="s">
        <v>1823</v>
      </c>
      <c r="BJ98" s="166">
        <f t="shared" si="333"/>
        <v>0</v>
      </c>
      <c r="BK98" s="168" t="s">
        <v>1823</v>
      </c>
      <c r="BL98" s="18">
        <v>0</v>
      </c>
      <c r="BM98" s="5">
        <v>1</v>
      </c>
      <c r="BN98" s="18">
        <v>0</v>
      </c>
      <c r="BO98" s="5">
        <v>0</v>
      </c>
      <c r="BP98" s="136"/>
      <c r="BQ98" s="147"/>
      <c r="BR98" s="148"/>
      <c r="BS98" s="147"/>
      <c r="BT98" s="148"/>
      <c r="BU98" s="147"/>
      <c r="BV98" s="148"/>
      <c r="BW98" s="147"/>
      <c r="BX98" s="148"/>
      <c r="BY98" s="147"/>
      <c r="BZ98" s="148"/>
      <c r="CA98" s="147"/>
      <c r="CB98" s="147"/>
      <c r="CC98" t="s">
        <v>934</v>
      </c>
    </row>
    <row r="99" spans="1:84" ht="16.5">
      <c r="A99" t="s">
        <v>1040</v>
      </c>
      <c r="C99" s="16" t="s">
        <v>1020</v>
      </c>
      <c r="D99" t="s">
        <v>1042</v>
      </c>
      <c r="E99" s="16" t="s">
        <v>1053</v>
      </c>
      <c r="F99" s="200" t="s">
        <v>2115</v>
      </c>
      <c r="G99" s="9"/>
      <c r="H99" s="2"/>
      <c r="I99" s="166">
        <f t="shared" si="240"/>
        <v>0</v>
      </c>
      <c r="J99" s="168" t="s">
        <v>1823</v>
      </c>
      <c r="K99" s="10">
        <v>0</v>
      </c>
      <c r="L99" s="10">
        <v>0</v>
      </c>
      <c r="M99" s="3">
        <v>1</v>
      </c>
      <c r="N99" s="4">
        <v>0</v>
      </c>
      <c r="O99" s="3">
        <v>0</v>
      </c>
      <c r="P99" s="5">
        <v>0</v>
      </c>
      <c r="Q99" s="3">
        <v>0</v>
      </c>
      <c r="R99" s="5">
        <v>0</v>
      </c>
      <c r="S99" s="166">
        <f>+U99</f>
        <v>0</v>
      </c>
      <c r="T99" s="168" t="s">
        <v>1823</v>
      </c>
      <c r="U99" s="3">
        <v>0</v>
      </c>
      <c r="V99" s="4">
        <v>0</v>
      </c>
      <c r="W99" s="166">
        <v>0</v>
      </c>
      <c r="X99" s="168" t="s">
        <v>1823</v>
      </c>
      <c r="Y99" s="166">
        <v>0</v>
      </c>
      <c r="Z99" s="168" t="s">
        <v>1823</v>
      </c>
      <c r="AA99" s="166">
        <v>0</v>
      </c>
      <c r="AB99" s="168" t="s">
        <v>1823</v>
      </c>
      <c r="AC99" s="18">
        <v>0</v>
      </c>
      <c r="AD99" s="18">
        <v>0</v>
      </c>
      <c r="AE99" s="3">
        <v>0</v>
      </c>
      <c r="AF99" s="5">
        <v>0</v>
      </c>
      <c r="AG99" s="166">
        <f t="shared" ref="AG99" si="382">+AE99</f>
        <v>0</v>
      </c>
      <c r="AH99" s="168" t="s">
        <v>1823</v>
      </c>
      <c r="AI99" s="166">
        <f t="shared" ref="AI99" si="383">+AG99</f>
        <v>0</v>
      </c>
      <c r="AJ99" s="168" t="s">
        <v>1823</v>
      </c>
      <c r="AK99" s="166">
        <f t="shared" ref="AK99" si="384">+AI99</f>
        <v>0</v>
      </c>
      <c r="AL99" s="168" t="s">
        <v>1823</v>
      </c>
      <c r="AM99" s="166">
        <f t="shared" ref="AM99" si="385">+AK99</f>
        <v>0</v>
      </c>
      <c r="AN99" s="168" t="s">
        <v>1823</v>
      </c>
      <c r="AO99" s="136"/>
      <c r="AP99" s="58"/>
      <c r="AQ99" s="170"/>
      <c r="AR99" s="24"/>
      <c r="AS99" s="5"/>
      <c r="AT99" s="166">
        <f t="shared" si="358"/>
        <v>0</v>
      </c>
      <c r="AU99" s="168" t="s">
        <v>1823</v>
      </c>
      <c r="AV99" s="166">
        <f t="shared" si="359"/>
        <v>0</v>
      </c>
      <c r="AW99" s="168" t="s">
        <v>1823</v>
      </c>
      <c r="AX99" s="39">
        <v>0</v>
      </c>
      <c r="AY99" s="5">
        <v>0</v>
      </c>
      <c r="AZ99" s="166">
        <f t="shared" si="380"/>
        <v>0</v>
      </c>
      <c r="BA99" s="168" t="s">
        <v>1823</v>
      </c>
      <c r="BB99" s="39">
        <v>0</v>
      </c>
      <c r="BC99" s="5">
        <v>0</v>
      </c>
      <c r="BD99" s="166">
        <f t="shared" si="350"/>
        <v>0</v>
      </c>
      <c r="BE99" s="168" t="s">
        <v>1823</v>
      </c>
      <c r="BF99" s="166">
        <f t="shared" si="351"/>
        <v>0</v>
      </c>
      <c r="BG99" s="168" t="s">
        <v>1823</v>
      </c>
      <c r="BH99" s="166">
        <f t="shared" si="381"/>
        <v>0</v>
      </c>
      <c r="BI99" s="168" t="s">
        <v>1823</v>
      </c>
      <c r="BJ99" s="166">
        <f t="shared" si="333"/>
        <v>0</v>
      </c>
      <c r="BK99" s="168" t="s">
        <v>1823</v>
      </c>
      <c r="BL99" s="18">
        <v>2</v>
      </c>
      <c r="BM99" s="5">
        <v>0</v>
      </c>
      <c r="BN99" s="18">
        <v>0</v>
      </c>
      <c r="BO99" s="5">
        <v>0</v>
      </c>
      <c r="BP99" s="136"/>
      <c r="BQ99" s="147"/>
      <c r="BR99" s="148"/>
      <c r="BS99" s="147"/>
      <c r="BT99" s="148"/>
      <c r="BU99" s="147"/>
      <c r="BV99" s="148"/>
      <c r="BW99" s="147"/>
      <c r="BX99" s="148"/>
      <c r="BY99" s="147"/>
      <c r="BZ99" s="148"/>
      <c r="CA99" s="147"/>
      <c r="CB99" s="147"/>
      <c r="CC99" t="s">
        <v>934</v>
      </c>
    </row>
    <row r="100" spans="1:84" ht="16.5">
      <c r="A100" t="s">
        <v>1040</v>
      </c>
      <c r="B100" t="s">
        <v>4</v>
      </c>
      <c r="C100" s="16" t="s">
        <v>1020</v>
      </c>
      <c r="D100" t="s">
        <v>1042</v>
      </c>
      <c r="E100" s="16" t="s">
        <v>1053</v>
      </c>
      <c r="F100" s="1036" t="s">
        <v>2124</v>
      </c>
      <c r="G100" s="22">
        <v>0</v>
      </c>
      <c r="H100" s="166" t="s">
        <v>89</v>
      </c>
      <c r="I100" s="166">
        <f t="shared" si="240"/>
        <v>0</v>
      </c>
      <c r="J100" s="168" t="s">
        <v>1823</v>
      </c>
      <c r="K100" s="10">
        <v>0</v>
      </c>
      <c r="L100" s="4">
        <v>0</v>
      </c>
      <c r="M100" s="3">
        <v>0</v>
      </c>
      <c r="N100" s="4">
        <v>0</v>
      </c>
      <c r="O100" s="3">
        <v>0</v>
      </c>
      <c r="P100" s="5">
        <v>0</v>
      </c>
      <c r="Q100" s="3">
        <v>1</v>
      </c>
      <c r="R100" s="5">
        <v>1</v>
      </c>
      <c r="S100" s="166">
        <f>+Q100</f>
        <v>1</v>
      </c>
      <c r="T100" s="168">
        <f>+R100</f>
        <v>1</v>
      </c>
      <c r="U100" s="18">
        <v>1</v>
      </c>
      <c r="V100" s="5">
        <v>5</v>
      </c>
      <c r="W100" s="166">
        <f t="shared" ref="W100:AB100" si="386">+U100</f>
        <v>1</v>
      </c>
      <c r="X100" s="168">
        <f t="shared" si="386"/>
        <v>5</v>
      </c>
      <c r="Y100" s="166">
        <f t="shared" si="386"/>
        <v>1</v>
      </c>
      <c r="Z100" s="168">
        <f t="shared" si="386"/>
        <v>5</v>
      </c>
      <c r="AA100" s="166">
        <f t="shared" si="386"/>
        <v>1</v>
      </c>
      <c r="AB100" s="168">
        <f t="shared" si="386"/>
        <v>5</v>
      </c>
      <c r="AC100" s="18">
        <v>1</v>
      </c>
      <c r="AD100" s="18">
        <v>5</v>
      </c>
      <c r="AE100" s="3">
        <v>0</v>
      </c>
      <c r="AF100" s="5">
        <v>6</v>
      </c>
      <c r="AG100" s="166" t="s">
        <v>1823</v>
      </c>
      <c r="AH100" s="168">
        <f>+AF100</f>
        <v>6</v>
      </c>
      <c r="AI100" s="166" t="s">
        <v>1823</v>
      </c>
      <c r="AJ100" s="168">
        <f>+AH100</f>
        <v>6</v>
      </c>
      <c r="AK100" s="3">
        <v>0</v>
      </c>
      <c r="AL100" s="4">
        <v>3</v>
      </c>
      <c r="AM100" s="166" t="s">
        <v>1823</v>
      </c>
      <c r="AN100" s="168">
        <f>+AL100</f>
        <v>3</v>
      </c>
      <c r="AO100" s="136"/>
      <c r="AP100" s="167" t="s">
        <v>1823</v>
      </c>
      <c r="AQ100" s="44">
        <f>+AN100</f>
        <v>3</v>
      </c>
      <c r="AR100" s="24">
        <v>0</v>
      </c>
      <c r="AS100" s="5">
        <v>5</v>
      </c>
      <c r="AT100" s="167">
        <f>+AV100</f>
        <v>2</v>
      </c>
      <c r="AU100" s="44">
        <f>+AW100</f>
        <v>4</v>
      </c>
      <c r="AV100" s="167">
        <f>+AX100</f>
        <v>2</v>
      </c>
      <c r="AW100" s="44">
        <f>+AY100</f>
        <v>4</v>
      </c>
      <c r="AX100" s="39">
        <v>2</v>
      </c>
      <c r="AY100" s="5">
        <v>4</v>
      </c>
      <c r="AZ100" s="166">
        <f t="shared" si="380"/>
        <v>1</v>
      </c>
      <c r="BA100" s="168" t="s">
        <v>1823</v>
      </c>
      <c r="BB100" s="39">
        <v>1</v>
      </c>
      <c r="BC100" s="5">
        <v>0</v>
      </c>
      <c r="BD100" s="166">
        <f t="shared" si="350"/>
        <v>1</v>
      </c>
      <c r="BE100" s="168" t="s">
        <v>1823</v>
      </c>
      <c r="BF100" s="166">
        <f t="shared" si="351"/>
        <v>1</v>
      </c>
      <c r="BG100" s="168" t="s">
        <v>1823</v>
      </c>
      <c r="BH100" s="166">
        <f t="shared" si="381"/>
        <v>1</v>
      </c>
      <c r="BI100" s="168" t="s">
        <v>1823</v>
      </c>
      <c r="BJ100" s="166">
        <f t="shared" si="333"/>
        <v>1</v>
      </c>
      <c r="BK100" s="168" t="s">
        <v>1823</v>
      </c>
      <c r="BL100" s="18">
        <v>1</v>
      </c>
      <c r="BM100" s="5">
        <v>1</v>
      </c>
      <c r="BN100" s="18">
        <v>0</v>
      </c>
      <c r="BO100" s="5">
        <v>3</v>
      </c>
      <c r="BP100" s="136"/>
      <c r="BQ100" s="147"/>
      <c r="BR100" s="148"/>
      <c r="BS100" s="147"/>
      <c r="BT100" s="148"/>
      <c r="BU100" s="147"/>
      <c r="BV100" s="148"/>
      <c r="BW100" s="147"/>
      <c r="BX100" s="148"/>
      <c r="BY100" s="147"/>
      <c r="BZ100" s="148"/>
      <c r="CA100" s="147"/>
      <c r="CB100" s="147"/>
      <c r="CC100" t="s">
        <v>1188</v>
      </c>
    </row>
    <row r="101" spans="1:84" ht="16.5">
      <c r="A101" t="s">
        <v>1040</v>
      </c>
      <c r="B101" t="s">
        <v>4</v>
      </c>
      <c r="C101" s="16" t="s">
        <v>1020</v>
      </c>
      <c r="D101" t="s">
        <v>1042</v>
      </c>
      <c r="E101" s="16" t="s">
        <v>1053</v>
      </c>
      <c r="F101" s="200" t="s">
        <v>2123</v>
      </c>
      <c r="G101" s="22"/>
      <c r="H101" s="166"/>
      <c r="I101" s="166">
        <f t="shared" si="240"/>
        <v>0</v>
      </c>
      <c r="J101" s="168" t="s">
        <v>1823</v>
      </c>
      <c r="K101" s="10">
        <v>0</v>
      </c>
      <c r="L101" s="4">
        <v>1</v>
      </c>
      <c r="M101" s="3">
        <v>0</v>
      </c>
      <c r="N101" s="4">
        <v>0</v>
      </c>
      <c r="O101" s="3">
        <v>1</v>
      </c>
      <c r="P101" s="5">
        <v>0</v>
      </c>
      <c r="Q101" s="3">
        <v>0</v>
      </c>
      <c r="R101" s="5">
        <v>0</v>
      </c>
      <c r="S101" s="166">
        <f>+Q101</f>
        <v>0</v>
      </c>
      <c r="T101" s="168" t="s">
        <v>1823</v>
      </c>
      <c r="U101" s="18">
        <v>1</v>
      </c>
      <c r="V101" s="5">
        <v>0</v>
      </c>
      <c r="W101" s="166">
        <v>0</v>
      </c>
      <c r="X101" s="168" t="s">
        <v>1823</v>
      </c>
      <c r="Y101" s="166">
        <v>0</v>
      </c>
      <c r="Z101" s="168" t="s">
        <v>1823</v>
      </c>
      <c r="AA101" s="166">
        <v>0</v>
      </c>
      <c r="AB101" s="168" t="s">
        <v>1823</v>
      </c>
      <c r="AC101" s="18">
        <v>0</v>
      </c>
      <c r="AD101" s="18">
        <v>0</v>
      </c>
      <c r="AE101" s="3">
        <v>0</v>
      </c>
      <c r="AF101" s="4">
        <v>0</v>
      </c>
      <c r="AG101" s="166">
        <f t="shared" ref="AG101" si="387">+AE101</f>
        <v>0</v>
      </c>
      <c r="AH101" s="168" t="s">
        <v>1823</v>
      </c>
      <c r="AI101" s="166">
        <f t="shared" ref="AI101" si="388">+AG101</f>
        <v>0</v>
      </c>
      <c r="AJ101" s="168" t="s">
        <v>1823</v>
      </c>
      <c r="AK101" s="3">
        <v>0</v>
      </c>
      <c r="AL101" s="4">
        <v>0</v>
      </c>
      <c r="AM101" s="166">
        <f t="shared" ref="AM101" si="389">+AK101</f>
        <v>0</v>
      </c>
      <c r="AN101" s="168" t="s">
        <v>1823</v>
      </c>
      <c r="AO101" s="136"/>
      <c r="AP101" s="167"/>
      <c r="AQ101" s="44"/>
      <c r="AR101" s="18"/>
      <c r="AS101" s="5"/>
      <c r="AT101" s="167"/>
      <c r="AU101" s="44"/>
      <c r="AV101" s="167"/>
      <c r="AW101" s="44"/>
      <c r="AX101" s="39"/>
      <c r="AY101" s="5"/>
      <c r="AZ101" s="58"/>
      <c r="BA101" s="170"/>
      <c r="BB101" s="39"/>
      <c r="BC101" s="5"/>
      <c r="BD101" s="166"/>
      <c r="BE101" s="168"/>
      <c r="BF101" s="166"/>
      <c r="BG101" s="168"/>
      <c r="BH101" s="58"/>
      <c r="BI101" s="170"/>
      <c r="BJ101" s="166"/>
      <c r="BK101" s="168"/>
      <c r="BL101" s="18"/>
      <c r="BM101" s="5"/>
      <c r="BN101" s="18"/>
      <c r="BO101" s="5"/>
      <c r="BP101" s="136"/>
      <c r="BQ101" s="147"/>
      <c r="BR101" s="148"/>
      <c r="BS101" s="147"/>
      <c r="BT101" s="148"/>
      <c r="BU101" s="147"/>
      <c r="BV101" s="148"/>
      <c r="BW101" s="147"/>
      <c r="BX101" s="148"/>
      <c r="BY101" s="147"/>
      <c r="BZ101" s="148"/>
      <c r="CA101" s="147"/>
      <c r="CB101" s="147"/>
    </row>
    <row r="102" spans="1:84" ht="16.5">
      <c r="A102" t="s">
        <v>1040</v>
      </c>
      <c r="B102" t="s">
        <v>4</v>
      </c>
      <c r="C102" s="16" t="s">
        <v>1020</v>
      </c>
      <c r="D102" t="s">
        <v>1042</v>
      </c>
      <c r="E102" s="16" t="s">
        <v>1053</v>
      </c>
      <c r="F102" s="200" t="s">
        <v>2122</v>
      </c>
      <c r="G102" s="22">
        <v>0</v>
      </c>
      <c r="H102" s="166" t="s">
        <v>89</v>
      </c>
      <c r="I102" s="166">
        <f t="shared" si="240"/>
        <v>0</v>
      </c>
      <c r="J102" s="168" t="s">
        <v>1823</v>
      </c>
      <c r="K102" s="10">
        <v>0</v>
      </c>
      <c r="L102" s="4">
        <v>0</v>
      </c>
      <c r="M102" s="3">
        <v>0</v>
      </c>
      <c r="N102" s="4">
        <v>0</v>
      </c>
      <c r="O102" s="3">
        <v>0</v>
      </c>
      <c r="P102" s="5">
        <v>1</v>
      </c>
      <c r="Q102" s="3">
        <v>0</v>
      </c>
      <c r="R102" s="4">
        <v>1</v>
      </c>
      <c r="S102" s="166" t="s">
        <v>1823</v>
      </c>
      <c r="T102" s="168">
        <f>+R102</f>
        <v>1</v>
      </c>
      <c r="U102" s="3">
        <v>0</v>
      </c>
      <c r="V102" s="4">
        <v>1</v>
      </c>
      <c r="W102" s="166">
        <f>+Y102</f>
        <v>1</v>
      </c>
      <c r="X102" s="168" t="s">
        <v>1823</v>
      </c>
      <c r="Y102" s="166">
        <f>+AA102</f>
        <v>1</v>
      </c>
      <c r="Z102" s="168" t="s">
        <v>1823</v>
      </c>
      <c r="AA102" s="166">
        <f>+AC102</f>
        <v>1</v>
      </c>
      <c r="AB102" s="168" t="s">
        <v>1823</v>
      </c>
      <c r="AC102" s="18">
        <v>1</v>
      </c>
      <c r="AD102" s="18">
        <v>0</v>
      </c>
      <c r="AE102" s="3">
        <v>0</v>
      </c>
      <c r="AF102" s="4">
        <v>0</v>
      </c>
      <c r="AG102" s="166">
        <f t="shared" ref="AG102" si="390">+AE102</f>
        <v>0</v>
      </c>
      <c r="AH102" s="168" t="s">
        <v>1823</v>
      </c>
      <c r="AI102" s="166">
        <f t="shared" ref="AI102" si="391">+AG102</f>
        <v>0</v>
      </c>
      <c r="AJ102" s="168" t="s">
        <v>1823</v>
      </c>
      <c r="AK102" s="3">
        <v>0</v>
      </c>
      <c r="AL102" s="4">
        <v>0</v>
      </c>
      <c r="AM102" s="166">
        <f t="shared" ref="AM102" si="392">+AK102</f>
        <v>0</v>
      </c>
      <c r="AN102" s="168" t="s">
        <v>1823</v>
      </c>
      <c r="AO102" s="136"/>
      <c r="AP102" s="166">
        <f t="shared" ref="AP102:AP103" si="393">+AR102</f>
        <v>1</v>
      </c>
      <c r="AQ102" s="168">
        <f>+AS102</f>
        <v>1</v>
      </c>
      <c r="AR102" s="52">
        <v>1</v>
      </c>
      <c r="AS102" s="5">
        <v>1</v>
      </c>
      <c r="AT102" s="167" t="s">
        <v>1823</v>
      </c>
      <c r="AU102" s="44">
        <f t="shared" ref="AU102:AU103" si="394">+AW102</f>
        <v>1</v>
      </c>
      <c r="AV102" s="167" t="s">
        <v>1823</v>
      </c>
      <c r="AW102" s="44">
        <f t="shared" ref="AW102:AW103" si="395">+AY102</f>
        <v>1</v>
      </c>
      <c r="AX102" s="39">
        <v>0</v>
      </c>
      <c r="AY102" s="5">
        <v>1</v>
      </c>
      <c r="AZ102" s="166">
        <f t="shared" ref="AZ102:AZ104" si="396">+BB102</f>
        <v>0</v>
      </c>
      <c r="BA102" s="168" t="s">
        <v>1823</v>
      </c>
      <c r="BB102" s="39">
        <v>0</v>
      </c>
      <c r="BC102" s="5">
        <v>0</v>
      </c>
      <c r="BD102" s="166">
        <f t="shared" si="350"/>
        <v>0</v>
      </c>
      <c r="BE102" s="168" t="s">
        <v>1823</v>
      </c>
      <c r="BF102" s="166">
        <f t="shared" si="351"/>
        <v>0</v>
      </c>
      <c r="BG102" s="168" t="s">
        <v>1823</v>
      </c>
      <c r="BH102" s="166">
        <f t="shared" ref="BH102:BH104" si="397">+BF102</f>
        <v>0</v>
      </c>
      <c r="BI102" s="168" t="s">
        <v>1823</v>
      </c>
      <c r="BJ102" s="166">
        <f t="shared" si="333"/>
        <v>0</v>
      </c>
      <c r="BK102" s="168" t="s">
        <v>1823</v>
      </c>
      <c r="BL102" s="18">
        <v>0</v>
      </c>
      <c r="BM102" s="5">
        <v>0</v>
      </c>
      <c r="BN102" s="18">
        <v>0</v>
      </c>
      <c r="BO102" s="5">
        <v>0</v>
      </c>
      <c r="BP102" s="136"/>
      <c r="BQ102" s="147"/>
      <c r="BR102" s="148"/>
      <c r="BS102" s="147"/>
      <c r="BT102" s="148"/>
      <c r="BU102" s="147"/>
      <c r="BV102" s="148"/>
      <c r="BW102" s="147"/>
      <c r="BX102" s="148"/>
      <c r="BY102" s="147"/>
      <c r="BZ102" s="148"/>
      <c r="CA102" s="147"/>
      <c r="CB102" s="147"/>
      <c r="CC102" t="s">
        <v>934</v>
      </c>
    </row>
    <row r="103" spans="1:84" ht="16.5">
      <c r="A103" t="s">
        <v>1040</v>
      </c>
      <c r="B103" t="s">
        <v>4</v>
      </c>
      <c r="C103" s="16" t="s">
        <v>1020</v>
      </c>
      <c r="D103" t="s">
        <v>1042</v>
      </c>
      <c r="E103" s="16" t="s">
        <v>1053</v>
      </c>
      <c r="F103" s="200" t="s">
        <v>2121</v>
      </c>
      <c r="G103" s="22">
        <v>0</v>
      </c>
      <c r="H103" s="166" t="s">
        <v>89</v>
      </c>
      <c r="I103" s="166">
        <f t="shared" si="240"/>
        <v>0</v>
      </c>
      <c r="J103" s="168" t="s">
        <v>1823</v>
      </c>
      <c r="K103" s="10">
        <v>0</v>
      </c>
      <c r="L103" s="4">
        <v>0</v>
      </c>
      <c r="M103" s="3">
        <v>0</v>
      </c>
      <c r="N103" s="4">
        <v>1</v>
      </c>
      <c r="O103" s="3">
        <v>0</v>
      </c>
      <c r="P103" s="5">
        <v>1</v>
      </c>
      <c r="Q103" s="3">
        <v>0</v>
      </c>
      <c r="R103" s="5">
        <v>1</v>
      </c>
      <c r="S103" s="166" t="s">
        <v>1823</v>
      </c>
      <c r="T103" s="168">
        <f>+R103</f>
        <v>1</v>
      </c>
      <c r="U103" s="18">
        <v>0</v>
      </c>
      <c r="V103" s="5">
        <v>0</v>
      </c>
      <c r="W103" s="166">
        <v>0</v>
      </c>
      <c r="X103" s="168" t="s">
        <v>1823</v>
      </c>
      <c r="Y103" s="166">
        <v>0</v>
      </c>
      <c r="Z103" s="168" t="s">
        <v>1823</v>
      </c>
      <c r="AA103" s="166">
        <v>0</v>
      </c>
      <c r="AB103" s="168" t="s">
        <v>1823</v>
      </c>
      <c r="AC103" s="18">
        <v>0</v>
      </c>
      <c r="AD103" s="18">
        <v>0</v>
      </c>
      <c r="AE103" s="3">
        <v>0</v>
      </c>
      <c r="AF103" s="4">
        <v>0</v>
      </c>
      <c r="AG103" s="166">
        <f t="shared" ref="AG103" si="398">+AE103</f>
        <v>0</v>
      </c>
      <c r="AH103" s="168" t="s">
        <v>1823</v>
      </c>
      <c r="AI103" s="166">
        <f t="shared" ref="AI103" si="399">+AG103</f>
        <v>0</v>
      </c>
      <c r="AJ103" s="168" t="s">
        <v>1823</v>
      </c>
      <c r="AK103" s="3">
        <v>0</v>
      </c>
      <c r="AL103" s="4">
        <v>0</v>
      </c>
      <c r="AM103" s="166">
        <f t="shared" ref="AM103" si="400">+AK103</f>
        <v>0</v>
      </c>
      <c r="AN103" s="168" t="s">
        <v>1823</v>
      </c>
      <c r="AO103" s="136"/>
      <c r="AP103" s="166">
        <f t="shared" si="393"/>
        <v>2</v>
      </c>
      <c r="AQ103" s="168">
        <f>+AS103</f>
        <v>1</v>
      </c>
      <c r="AR103" s="52">
        <v>2</v>
      </c>
      <c r="AS103" s="5">
        <v>1</v>
      </c>
      <c r="AT103" s="167" t="s">
        <v>1823</v>
      </c>
      <c r="AU103" s="44">
        <f t="shared" si="394"/>
        <v>1</v>
      </c>
      <c r="AV103" s="167" t="s">
        <v>1823</v>
      </c>
      <c r="AW103" s="44">
        <f t="shared" si="395"/>
        <v>1</v>
      </c>
      <c r="AX103" s="39">
        <v>0</v>
      </c>
      <c r="AY103" s="5">
        <v>1</v>
      </c>
      <c r="AZ103" s="166">
        <f t="shared" si="396"/>
        <v>0</v>
      </c>
      <c r="BA103" s="168" t="s">
        <v>1823</v>
      </c>
      <c r="BB103" s="39">
        <v>0</v>
      </c>
      <c r="BC103" s="5">
        <v>0</v>
      </c>
      <c r="BD103" s="166">
        <f t="shared" si="350"/>
        <v>0</v>
      </c>
      <c r="BE103" s="168" t="s">
        <v>1823</v>
      </c>
      <c r="BF103" s="166">
        <f t="shared" si="351"/>
        <v>0</v>
      </c>
      <c r="BG103" s="168" t="s">
        <v>1823</v>
      </c>
      <c r="BH103" s="166">
        <f t="shared" si="397"/>
        <v>0</v>
      </c>
      <c r="BI103" s="168" t="s">
        <v>1823</v>
      </c>
      <c r="BJ103" s="166">
        <f t="shared" si="333"/>
        <v>0</v>
      </c>
      <c r="BK103" s="168" t="s">
        <v>1823</v>
      </c>
      <c r="BL103" s="18">
        <v>0</v>
      </c>
      <c r="BM103" s="5">
        <v>0</v>
      </c>
      <c r="BN103" s="18">
        <v>0</v>
      </c>
      <c r="BO103" s="5">
        <v>0</v>
      </c>
      <c r="BP103" s="136"/>
      <c r="BQ103" s="147"/>
      <c r="BR103" s="148"/>
      <c r="BS103" s="147"/>
      <c r="BT103" s="148"/>
      <c r="BU103" s="147"/>
      <c r="BV103" s="148"/>
      <c r="BW103" s="147"/>
      <c r="BX103" s="148"/>
      <c r="BY103" s="147"/>
      <c r="BZ103" s="148"/>
      <c r="CA103" s="147"/>
      <c r="CB103" s="147"/>
      <c r="CC103" t="s">
        <v>934</v>
      </c>
    </row>
    <row r="104" spans="1:84" ht="16.5">
      <c r="A104" t="s">
        <v>1040</v>
      </c>
      <c r="B104" t="s">
        <v>4</v>
      </c>
      <c r="C104" s="16" t="s">
        <v>1020</v>
      </c>
      <c r="D104" t="s">
        <v>1042</v>
      </c>
      <c r="E104" s="16" t="s">
        <v>1053</v>
      </c>
      <c r="F104" s="200" t="s">
        <v>2119</v>
      </c>
      <c r="G104" s="9"/>
      <c r="H104" s="2"/>
      <c r="I104" s="166">
        <f t="shared" si="240"/>
        <v>0</v>
      </c>
      <c r="J104" s="168" t="s">
        <v>1823</v>
      </c>
      <c r="K104" s="10">
        <v>0</v>
      </c>
      <c r="L104" s="10">
        <v>0</v>
      </c>
      <c r="M104" s="3">
        <v>0</v>
      </c>
      <c r="N104" s="4">
        <v>0</v>
      </c>
      <c r="O104" s="3">
        <v>0</v>
      </c>
      <c r="P104" s="5">
        <v>1</v>
      </c>
      <c r="Q104" s="3">
        <v>0</v>
      </c>
      <c r="R104" s="4">
        <v>0</v>
      </c>
      <c r="S104" s="166">
        <f t="shared" ref="S104:S112" si="401">+U104</f>
        <v>0</v>
      </c>
      <c r="T104" s="168" t="s">
        <v>1823</v>
      </c>
      <c r="U104" s="3">
        <v>0</v>
      </c>
      <c r="V104" s="4">
        <v>0</v>
      </c>
      <c r="W104" s="166">
        <v>0</v>
      </c>
      <c r="X104" s="168" t="s">
        <v>1823</v>
      </c>
      <c r="Y104" s="166">
        <v>0</v>
      </c>
      <c r="Z104" s="168" t="s">
        <v>1823</v>
      </c>
      <c r="AA104" s="18">
        <v>0</v>
      </c>
      <c r="AB104" s="5">
        <v>0</v>
      </c>
      <c r="AC104" s="18">
        <v>0</v>
      </c>
      <c r="AD104" s="18">
        <v>0</v>
      </c>
      <c r="AE104" s="3">
        <v>0</v>
      </c>
      <c r="AF104" s="5">
        <v>1</v>
      </c>
      <c r="AG104" s="166">
        <f t="shared" ref="AG104" si="402">+AE104</f>
        <v>0</v>
      </c>
      <c r="AH104" s="168" t="s">
        <v>1823</v>
      </c>
      <c r="AI104" s="166">
        <f t="shared" ref="AI104" si="403">+AG104</f>
        <v>0</v>
      </c>
      <c r="AJ104" s="168" t="s">
        <v>1823</v>
      </c>
      <c r="AK104" s="3">
        <v>0</v>
      </c>
      <c r="AL104" s="4">
        <v>0</v>
      </c>
      <c r="AM104" s="166">
        <f t="shared" ref="AM104" si="404">+AK104</f>
        <v>0</v>
      </c>
      <c r="AN104" s="168" t="s">
        <v>1823</v>
      </c>
      <c r="AO104" s="136"/>
      <c r="AP104" s="167" t="s">
        <v>1823</v>
      </c>
      <c r="AQ104" s="168">
        <f>+AS104</f>
        <v>1</v>
      </c>
      <c r="AR104" s="52"/>
      <c r="AS104" s="5">
        <v>1</v>
      </c>
      <c r="AT104" s="58">
        <f t="shared" ref="AT104" si="405">+AV104</f>
        <v>0</v>
      </c>
      <c r="AU104" s="168" t="s">
        <v>1823</v>
      </c>
      <c r="AV104" s="58">
        <f t="shared" ref="AV104" si="406">+AX104</f>
        <v>0</v>
      </c>
      <c r="AW104" s="168" t="s">
        <v>1823</v>
      </c>
      <c r="AX104" s="39">
        <v>0</v>
      </c>
      <c r="AY104" s="5">
        <v>0</v>
      </c>
      <c r="AZ104" s="166">
        <f t="shared" si="396"/>
        <v>0</v>
      </c>
      <c r="BA104" s="168" t="s">
        <v>1823</v>
      </c>
      <c r="BB104" s="39">
        <v>0</v>
      </c>
      <c r="BC104" s="5">
        <v>0</v>
      </c>
      <c r="BD104" s="166">
        <f t="shared" si="350"/>
        <v>0</v>
      </c>
      <c r="BE104" s="168" t="s">
        <v>1823</v>
      </c>
      <c r="BF104" s="166">
        <f t="shared" si="351"/>
        <v>0</v>
      </c>
      <c r="BG104" s="168" t="s">
        <v>1823</v>
      </c>
      <c r="BH104" s="166">
        <f t="shared" si="397"/>
        <v>0</v>
      </c>
      <c r="BI104" s="168" t="s">
        <v>1823</v>
      </c>
      <c r="BJ104" s="166">
        <f t="shared" si="333"/>
        <v>0</v>
      </c>
      <c r="BK104" s="168" t="s">
        <v>1823</v>
      </c>
      <c r="BL104" s="18">
        <v>0</v>
      </c>
      <c r="BM104" s="5">
        <v>0</v>
      </c>
      <c r="BN104" s="18">
        <v>1</v>
      </c>
      <c r="BO104" s="5">
        <v>0</v>
      </c>
      <c r="BP104" s="136"/>
      <c r="BQ104" s="147"/>
      <c r="BR104" s="148"/>
      <c r="BS104" s="147"/>
      <c r="BT104" s="148"/>
      <c r="BU104" s="147"/>
      <c r="BV104" s="148"/>
      <c r="BW104" s="147"/>
      <c r="BX104" s="148"/>
      <c r="BY104" s="147"/>
      <c r="BZ104" s="148"/>
      <c r="CA104" s="147"/>
      <c r="CB104" s="147"/>
      <c r="CC104" t="s">
        <v>934</v>
      </c>
    </row>
    <row r="105" spans="1:84" ht="16.5">
      <c r="A105" t="s">
        <v>1040</v>
      </c>
      <c r="B105" t="s">
        <v>4</v>
      </c>
      <c r="C105" s="16" t="s">
        <v>1020</v>
      </c>
      <c r="D105" t="s">
        <v>1042</v>
      </c>
      <c r="E105" s="16" t="s">
        <v>1053</v>
      </c>
      <c r="F105" s="200" t="s">
        <v>2120</v>
      </c>
      <c r="G105" s="9"/>
      <c r="H105" s="2"/>
      <c r="I105" s="166">
        <f t="shared" si="240"/>
        <v>0</v>
      </c>
      <c r="J105" s="168" t="s">
        <v>1823</v>
      </c>
      <c r="K105" s="10">
        <v>0</v>
      </c>
      <c r="L105" s="10">
        <v>2</v>
      </c>
      <c r="M105" s="3">
        <v>0</v>
      </c>
      <c r="N105" s="4">
        <v>0</v>
      </c>
      <c r="O105" s="3">
        <v>0</v>
      </c>
      <c r="P105" s="5">
        <v>0</v>
      </c>
      <c r="Q105" s="3">
        <v>0</v>
      </c>
      <c r="R105" s="4">
        <v>0</v>
      </c>
      <c r="S105" s="166">
        <f t="shared" si="401"/>
        <v>0</v>
      </c>
      <c r="T105" s="168" t="s">
        <v>1823</v>
      </c>
      <c r="U105" s="3">
        <v>0</v>
      </c>
      <c r="V105" s="4">
        <v>0</v>
      </c>
      <c r="W105" s="166">
        <v>0</v>
      </c>
      <c r="X105" s="168" t="s">
        <v>1823</v>
      </c>
      <c r="Y105" s="166">
        <v>0</v>
      </c>
      <c r="Z105" s="168" t="s">
        <v>1823</v>
      </c>
      <c r="AA105" s="18">
        <v>0</v>
      </c>
      <c r="AB105" s="5">
        <v>0</v>
      </c>
      <c r="AC105" s="18">
        <v>0</v>
      </c>
      <c r="AD105" s="18">
        <v>0</v>
      </c>
      <c r="AE105" s="3">
        <v>0</v>
      </c>
      <c r="AF105" s="5">
        <v>0</v>
      </c>
      <c r="AG105" s="166">
        <f t="shared" ref="AG105" si="407">+AE105</f>
        <v>0</v>
      </c>
      <c r="AH105" s="168" t="s">
        <v>1823</v>
      </c>
      <c r="AI105" s="166">
        <f t="shared" ref="AI105" si="408">+AG105</f>
        <v>0</v>
      </c>
      <c r="AJ105" s="168" t="s">
        <v>1823</v>
      </c>
      <c r="AK105" s="3">
        <v>1</v>
      </c>
      <c r="AL105" s="4">
        <v>0</v>
      </c>
      <c r="AM105" s="166">
        <v>0</v>
      </c>
      <c r="AN105" s="168" t="s">
        <v>1823</v>
      </c>
      <c r="AO105" s="136"/>
      <c r="AP105" s="58"/>
      <c r="AQ105" s="170"/>
      <c r="AR105" s="52"/>
      <c r="AS105" s="5"/>
      <c r="AT105" s="101"/>
      <c r="AU105" s="170"/>
      <c r="AV105" s="58"/>
      <c r="AW105" s="168"/>
      <c r="AX105" s="39"/>
      <c r="AY105" s="5"/>
      <c r="AZ105" s="58"/>
      <c r="BA105" s="170"/>
      <c r="BB105" s="39"/>
      <c r="BC105" s="5"/>
      <c r="BD105" s="166"/>
      <c r="BE105" s="168"/>
      <c r="BF105" s="166"/>
      <c r="BG105" s="168"/>
      <c r="BH105" s="101"/>
      <c r="BI105" s="170"/>
      <c r="BJ105" s="166"/>
      <c r="BK105" s="168"/>
      <c r="BL105" s="18"/>
      <c r="BM105" s="5"/>
      <c r="BN105" s="18"/>
      <c r="BO105" s="5"/>
      <c r="BP105" s="136"/>
      <c r="BQ105" s="147"/>
      <c r="BR105" s="148"/>
      <c r="BS105" s="147"/>
      <c r="BT105" s="148"/>
      <c r="BU105" s="147"/>
      <c r="BV105" s="148"/>
      <c r="BW105" s="147"/>
      <c r="BX105" s="148"/>
      <c r="BY105" s="147"/>
      <c r="BZ105" s="148"/>
      <c r="CA105" s="147"/>
      <c r="CB105" s="147"/>
    </row>
    <row r="106" spans="1:84" ht="16.5">
      <c r="A106" t="s">
        <v>1040</v>
      </c>
      <c r="B106" t="s">
        <v>4</v>
      </c>
      <c r="C106" s="16" t="s">
        <v>1020</v>
      </c>
      <c r="D106" t="s">
        <v>1042</v>
      </c>
      <c r="E106" s="16" t="s">
        <v>1053</v>
      </c>
      <c r="F106" s="200" t="s">
        <v>2117</v>
      </c>
      <c r="G106" s="9"/>
      <c r="H106" s="2"/>
      <c r="I106" s="166">
        <f t="shared" si="240"/>
        <v>0</v>
      </c>
      <c r="J106" s="168" t="s">
        <v>1823</v>
      </c>
      <c r="K106" s="10">
        <v>0</v>
      </c>
      <c r="L106" s="10">
        <v>0</v>
      </c>
      <c r="M106" s="3">
        <v>0</v>
      </c>
      <c r="N106" s="4">
        <v>0</v>
      </c>
      <c r="O106" s="3">
        <v>0</v>
      </c>
      <c r="P106" s="4">
        <v>0</v>
      </c>
      <c r="Q106" s="3">
        <v>0</v>
      </c>
      <c r="R106" s="4">
        <v>0</v>
      </c>
      <c r="S106" s="166">
        <f t="shared" si="401"/>
        <v>0</v>
      </c>
      <c r="T106" s="168" t="s">
        <v>1823</v>
      </c>
      <c r="U106" s="3">
        <v>0</v>
      </c>
      <c r="V106" s="4">
        <v>0</v>
      </c>
      <c r="W106" s="166">
        <v>0</v>
      </c>
      <c r="X106" s="168" t="s">
        <v>1823</v>
      </c>
      <c r="Y106" s="166">
        <v>0</v>
      </c>
      <c r="Z106" s="168" t="s">
        <v>1823</v>
      </c>
      <c r="AA106" s="166">
        <v>0</v>
      </c>
      <c r="AB106" s="168" t="s">
        <v>1823</v>
      </c>
      <c r="AC106" s="18">
        <v>0</v>
      </c>
      <c r="AD106" s="18">
        <v>0</v>
      </c>
      <c r="AE106" s="3">
        <v>0</v>
      </c>
      <c r="AF106" s="5">
        <v>0</v>
      </c>
      <c r="AG106" s="166">
        <f t="shared" ref="AG106" si="409">+AE106</f>
        <v>0</v>
      </c>
      <c r="AH106" s="168" t="s">
        <v>1823</v>
      </c>
      <c r="AI106" s="166">
        <f t="shared" ref="AI106" si="410">+AG106</f>
        <v>0</v>
      </c>
      <c r="AJ106" s="168" t="s">
        <v>1823</v>
      </c>
      <c r="AK106" s="3">
        <v>0</v>
      </c>
      <c r="AL106" s="4">
        <v>0</v>
      </c>
      <c r="AM106" s="166">
        <f t="shared" ref="AM106" si="411">+AK106</f>
        <v>0</v>
      </c>
      <c r="AN106" s="168" t="s">
        <v>1823</v>
      </c>
      <c r="AO106" s="136"/>
      <c r="AP106" s="167" t="s">
        <v>1823</v>
      </c>
      <c r="AQ106" s="168">
        <f>+AS106</f>
        <v>1</v>
      </c>
      <c r="AR106" s="52">
        <v>0</v>
      </c>
      <c r="AS106" s="5">
        <v>1</v>
      </c>
      <c r="AT106" s="101">
        <f t="shared" ref="AT106" si="412">+AV106</f>
        <v>0</v>
      </c>
      <c r="AU106" s="170" t="s">
        <v>89</v>
      </c>
      <c r="AV106" s="58">
        <f t="shared" ref="AV106" si="413">+AX106</f>
        <v>0</v>
      </c>
      <c r="AW106" s="168" t="s">
        <v>1823</v>
      </c>
      <c r="AX106" s="39">
        <v>0</v>
      </c>
      <c r="AY106" s="5">
        <v>0</v>
      </c>
      <c r="AZ106" s="166">
        <f>+BB106</f>
        <v>0</v>
      </c>
      <c r="BA106" s="168" t="s">
        <v>1823</v>
      </c>
      <c r="BB106" s="39">
        <v>0</v>
      </c>
      <c r="BC106" s="5">
        <v>0</v>
      </c>
      <c r="BD106" s="166">
        <f t="shared" si="350"/>
        <v>0</v>
      </c>
      <c r="BE106" s="168" t="s">
        <v>1823</v>
      </c>
      <c r="BF106" s="166">
        <f t="shared" si="351"/>
        <v>0</v>
      </c>
      <c r="BG106" s="168" t="s">
        <v>1823</v>
      </c>
      <c r="BH106" s="18">
        <v>0</v>
      </c>
      <c r="BI106" s="5">
        <v>0</v>
      </c>
      <c r="BJ106" s="166">
        <f t="shared" si="333"/>
        <v>0</v>
      </c>
      <c r="BK106" s="168" t="s">
        <v>1823</v>
      </c>
      <c r="BL106" s="18">
        <v>0</v>
      </c>
      <c r="BM106" s="5">
        <v>0</v>
      </c>
      <c r="BN106" s="166">
        <f t="shared" ref="BN106" si="414">+BL106</f>
        <v>0</v>
      </c>
      <c r="BO106" s="168" t="s">
        <v>1823</v>
      </c>
      <c r="BP106" s="136"/>
      <c r="BQ106" s="147"/>
      <c r="BR106" s="148"/>
      <c r="BS106" s="147"/>
      <c r="BT106" s="148"/>
      <c r="BU106" s="147"/>
      <c r="BV106" s="148"/>
      <c r="BW106" s="147"/>
      <c r="BX106" s="148"/>
      <c r="BY106" s="147"/>
      <c r="BZ106" s="148"/>
      <c r="CA106" s="147"/>
      <c r="CB106" s="147"/>
      <c r="CC106" t="s">
        <v>934</v>
      </c>
    </row>
    <row r="107" spans="1:84" ht="16.5">
      <c r="A107" t="s">
        <v>1040</v>
      </c>
      <c r="B107" t="s">
        <v>4</v>
      </c>
      <c r="C107" s="16" t="s">
        <v>1020</v>
      </c>
      <c r="D107" t="s">
        <v>1042</v>
      </c>
      <c r="E107" s="16" t="s">
        <v>1053</v>
      </c>
      <c r="F107" s="200" t="s">
        <v>2118</v>
      </c>
      <c r="G107" s="9"/>
      <c r="H107" s="2"/>
      <c r="I107" s="166">
        <f t="shared" si="240"/>
        <v>0</v>
      </c>
      <c r="J107" s="168" t="s">
        <v>1823</v>
      </c>
      <c r="K107" s="10">
        <v>0</v>
      </c>
      <c r="L107" s="10">
        <v>2</v>
      </c>
      <c r="M107" s="3">
        <v>0</v>
      </c>
      <c r="N107" s="4">
        <v>1</v>
      </c>
      <c r="O107" s="3">
        <v>0</v>
      </c>
      <c r="P107" s="4">
        <v>0</v>
      </c>
      <c r="Q107" s="3">
        <v>0</v>
      </c>
      <c r="R107" s="4">
        <v>0</v>
      </c>
      <c r="S107" s="166">
        <f t="shared" si="401"/>
        <v>0</v>
      </c>
      <c r="T107" s="168" t="s">
        <v>1823</v>
      </c>
      <c r="U107" s="3">
        <v>0</v>
      </c>
      <c r="V107" s="4">
        <v>0</v>
      </c>
      <c r="W107" s="166">
        <v>0</v>
      </c>
      <c r="X107" s="168" t="s">
        <v>1823</v>
      </c>
      <c r="Y107" s="166">
        <v>0</v>
      </c>
      <c r="Z107" s="168" t="s">
        <v>1823</v>
      </c>
      <c r="AA107" s="166">
        <v>0</v>
      </c>
      <c r="AB107" s="168" t="s">
        <v>1823</v>
      </c>
      <c r="AC107" s="18">
        <v>0</v>
      </c>
      <c r="AD107" s="18">
        <v>0</v>
      </c>
      <c r="AE107" s="3">
        <v>0</v>
      </c>
      <c r="AF107" s="5">
        <v>0</v>
      </c>
      <c r="AG107" s="166">
        <f t="shared" ref="AG107" si="415">+AE107</f>
        <v>0</v>
      </c>
      <c r="AH107" s="168" t="s">
        <v>1823</v>
      </c>
      <c r="AI107" s="166">
        <f t="shared" ref="AI107" si="416">+AG107</f>
        <v>0</v>
      </c>
      <c r="AJ107" s="168" t="s">
        <v>1823</v>
      </c>
      <c r="AK107" s="3">
        <v>0</v>
      </c>
      <c r="AL107" s="4">
        <v>0</v>
      </c>
      <c r="AM107" s="166">
        <f t="shared" ref="AM107" si="417">+AK107</f>
        <v>0</v>
      </c>
      <c r="AN107" s="168" t="s">
        <v>1823</v>
      </c>
      <c r="AO107" s="136"/>
      <c r="AP107" s="58"/>
      <c r="AQ107" s="170"/>
      <c r="AR107" s="52"/>
      <c r="AS107" s="5"/>
      <c r="AT107" s="101"/>
      <c r="AU107" s="170"/>
      <c r="AV107" s="58"/>
      <c r="AW107" s="168"/>
      <c r="AX107" s="39"/>
      <c r="AY107" s="5"/>
      <c r="AZ107" s="58"/>
      <c r="BA107" s="170"/>
      <c r="BB107" s="39"/>
      <c r="BC107" s="5"/>
      <c r="BD107" s="166"/>
      <c r="BE107" s="168"/>
      <c r="BF107" s="166"/>
      <c r="BG107" s="168"/>
      <c r="BH107" s="18"/>
      <c r="BI107" s="5"/>
      <c r="BJ107" s="166"/>
      <c r="BK107" s="168"/>
      <c r="BL107" s="18"/>
      <c r="BM107" s="5"/>
      <c r="BN107" s="166"/>
      <c r="BO107" s="168"/>
      <c r="BP107" s="136"/>
      <c r="BQ107" s="147"/>
      <c r="BR107" s="148"/>
      <c r="BS107" s="147"/>
      <c r="BT107" s="148"/>
      <c r="BU107" s="147"/>
      <c r="BV107" s="148"/>
      <c r="BW107" s="147"/>
      <c r="BX107" s="148"/>
      <c r="BY107" s="147"/>
      <c r="BZ107" s="148"/>
      <c r="CA107" s="147"/>
      <c r="CB107" s="147"/>
    </row>
    <row r="108" spans="1:84" ht="16.5">
      <c r="A108" t="s">
        <v>1040</v>
      </c>
      <c r="B108" t="s">
        <v>4</v>
      </c>
      <c r="C108" s="16" t="s">
        <v>1020</v>
      </c>
      <c r="D108" t="s">
        <v>1042</v>
      </c>
      <c r="E108" s="16" t="s">
        <v>1053</v>
      </c>
      <c r="F108" s="200" t="s">
        <v>2116</v>
      </c>
      <c r="G108" s="9"/>
      <c r="H108" s="2"/>
      <c r="I108" s="166">
        <f t="shared" si="240"/>
        <v>0</v>
      </c>
      <c r="J108" s="168" t="s">
        <v>1823</v>
      </c>
      <c r="K108" s="10">
        <v>0</v>
      </c>
      <c r="L108" s="10">
        <v>0</v>
      </c>
      <c r="M108" s="3">
        <v>0</v>
      </c>
      <c r="N108" s="4">
        <v>0</v>
      </c>
      <c r="O108" s="3">
        <v>0</v>
      </c>
      <c r="P108" s="4">
        <v>0</v>
      </c>
      <c r="Q108" s="3">
        <v>0</v>
      </c>
      <c r="R108" s="4">
        <v>0</v>
      </c>
      <c r="S108" s="166">
        <f t="shared" si="401"/>
        <v>0</v>
      </c>
      <c r="T108" s="168" t="s">
        <v>1823</v>
      </c>
      <c r="U108" s="3">
        <v>0</v>
      </c>
      <c r="V108" s="4">
        <v>0</v>
      </c>
      <c r="W108" s="166">
        <v>0</v>
      </c>
      <c r="X108" s="168" t="s">
        <v>1823</v>
      </c>
      <c r="Y108" s="166">
        <v>0</v>
      </c>
      <c r="Z108" s="168" t="s">
        <v>1823</v>
      </c>
      <c r="AA108" s="166">
        <v>0</v>
      </c>
      <c r="AB108" s="168" t="s">
        <v>1823</v>
      </c>
      <c r="AC108" s="18">
        <v>0</v>
      </c>
      <c r="AD108" s="18">
        <v>0</v>
      </c>
      <c r="AE108" s="3">
        <v>1</v>
      </c>
      <c r="AF108" s="5">
        <v>0</v>
      </c>
      <c r="AG108" s="166">
        <f t="shared" ref="AG108" si="418">+AE108</f>
        <v>1</v>
      </c>
      <c r="AH108" s="168" t="s">
        <v>1823</v>
      </c>
      <c r="AI108" s="166">
        <f t="shared" ref="AI108" si="419">+AG108</f>
        <v>1</v>
      </c>
      <c r="AJ108" s="168" t="s">
        <v>1823</v>
      </c>
      <c r="AK108" s="3">
        <v>0</v>
      </c>
      <c r="AL108" s="4">
        <v>0</v>
      </c>
      <c r="AM108" s="166">
        <f t="shared" ref="AM108" si="420">+AK108</f>
        <v>0</v>
      </c>
      <c r="AN108" s="168" t="s">
        <v>1823</v>
      </c>
      <c r="AO108" s="136"/>
      <c r="AP108" s="166">
        <f t="shared" ref="AP108" si="421">+AR108</f>
        <v>1</v>
      </c>
      <c r="AQ108" s="168">
        <f>+AS108</f>
        <v>1</v>
      </c>
      <c r="AR108" s="52">
        <v>1</v>
      </c>
      <c r="AS108" s="5">
        <v>1</v>
      </c>
      <c r="AT108" s="101">
        <f t="shared" ref="AT108" si="422">+AV108</f>
        <v>1</v>
      </c>
      <c r="AU108" s="170" t="s">
        <v>89</v>
      </c>
      <c r="AV108" s="166">
        <f t="shared" ref="AV108" si="423">+AX108</f>
        <v>1</v>
      </c>
      <c r="AW108" s="168" t="s">
        <v>1823</v>
      </c>
      <c r="AX108" s="39">
        <v>1</v>
      </c>
      <c r="AY108" s="5">
        <v>0</v>
      </c>
      <c r="AZ108" s="166">
        <f>+BB108</f>
        <v>1</v>
      </c>
      <c r="BA108" s="168" t="s">
        <v>1823</v>
      </c>
      <c r="BB108" s="39">
        <v>1</v>
      </c>
      <c r="BC108" s="5">
        <v>0</v>
      </c>
      <c r="BD108" s="166">
        <f t="shared" si="350"/>
        <v>1</v>
      </c>
      <c r="BE108" s="168" t="s">
        <v>1823</v>
      </c>
      <c r="BF108" s="166">
        <f t="shared" si="351"/>
        <v>1</v>
      </c>
      <c r="BG108" s="168" t="s">
        <v>1823</v>
      </c>
      <c r="BH108" s="18">
        <v>0</v>
      </c>
      <c r="BI108" s="5">
        <v>0</v>
      </c>
      <c r="BJ108" s="166">
        <f t="shared" si="333"/>
        <v>0</v>
      </c>
      <c r="BK108" s="168" t="s">
        <v>1823</v>
      </c>
      <c r="BL108" s="18">
        <v>1</v>
      </c>
      <c r="BM108" s="5">
        <v>0</v>
      </c>
      <c r="BN108" s="18"/>
      <c r="BO108" s="5"/>
      <c r="BP108" s="136"/>
      <c r="BQ108" s="147"/>
      <c r="BR108" s="148"/>
      <c r="BS108" s="147"/>
      <c r="BT108" s="148"/>
      <c r="BU108" s="147"/>
      <c r="BV108" s="148"/>
      <c r="BW108" s="147"/>
      <c r="BX108" s="148"/>
      <c r="BY108" s="147"/>
      <c r="BZ108" s="148"/>
      <c r="CA108" s="147"/>
      <c r="CB108" s="147"/>
      <c r="CC108" t="s">
        <v>934</v>
      </c>
    </row>
    <row r="109" spans="1:84" ht="16.5">
      <c r="A109" t="s">
        <v>1040</v>
      </c>
      <c r="B109" t="s">
        <v>4</v>
      </c>
      <c r="C109" s="16" t="s">
        <v>893</v>
      </c>
      <c r="D109" t="s">
        <v>1040</v>
      </c>
      <c r="E109" s="16" t="s">
        <v>1053</v>
      </c>
      <c r="F109" s="200" t="s">
        <v>2100</v>
      </c>
      <c r="G109" s="9"/>
      <c r="H109" s="2"/>
      <c r="I109" s="166">
        <f t="shared" si="240"/>
        <v>0</v>
      </c>
      <c r="J109" s="168" t="s">
        <v>1823</v>
      </c>
      <c r="K109" s="10">
        <v>0</v>
      </c>
      <c r="L109" s="4">
        <v>0</v>
      </c>
      <c r="M109" s="166">
        <f>+O109</f>
        <v>0</v>
      </c>
      <c r="N109" s="168" t="s">
        <v>1823</v>
      </c>
      <c r="O109" s="3">
        <v>0</v>
      </c>
      <c r="P109" s="4">
        <v>0</v>
      </c>
      <c r="Q109" s="3">
        <v>0</v>
      </c>
      <c r="R109" s="4">
        <v>0</v>
      </c>
      <c r="S109" s="166">
        <f t="shared" ref="S109" si="424">+Q109</f>
        <v>0</v>
      </c>
      <c r="T109" s="168" t="s">
        <v>1823</v>
      </c>
      <c r="U109" s="10">
        <v>0</v>
      </c>
      <c r="V109" s="4">
        <v>0</v>
      </c>
      <c r="W109" s="166">
        <f t="shared" ref="W109" si="425">+Y109</f>
        <v>0</v>
      </c>
      <c r="X109" s="168" t="s">
        <v>1823</v>
      </c>
      <c r="Y109" s="10">
        <v>0</v>
      </c>
      <c r="Z109" s="4">
        <v>0</v>
      </c>
      <c r="AA109" s="3">
        <v>1</v>
      </c>
      <c r="AB109" s="4">
        <v>0</v>
      </c>
      <c r="AC109" s="10">
        <v>0</v>
      </c>
      <c r="AD109" s="10">
        <v>0</v>
      </c>
      <c r="AE109" s="3">
        <v>1</v>
      </c>
      <c r="AF109" s="4">
        <v>0</v>
      </c>
      <c r="AG109" s="166">
        <f>+AE109</f>
        <v>1</v>
      </c>
      <c r="AH109" s="168" t="s">
        <v>1823</v>
      </c>
      <c r="AI109" s="166">
        <f>+AK109</f>
        <v>0</v>
      </c>
      <c r="AJ109" s="168" t="s">
        <v>1823</v>
      </c>
      <c r="AK109" s="3">
        <v>0</v>
      </c>
      <c r="AL109" s="4">
        <v>0</v>
      </c>
      <c r="AM109" s="166">
        <f t="shared" ref="AM109" si="426">+AK109</f>
        <v>0</v>
      </c>
      <c r="AN109" s="168" t="s">
        <v>1823</v>
      </c>
      <c r="AO109" s="892"/>
      <c r="AP109" s="166">
        <f>+AR109</f>
        <v>0</v>
      </c>
      <c r="AQ109" s="168" t="s">
        <v>1823</v>
      </c>
      <c r="AR109" s="166">
        <f>+AT109</f>
        <v>0</v>
      </c>
      <c r="AS109" s="168" t="s">
        <v>1823</v>
      </c>
      <c r="AT109" s="39">
        <v>0</v>
      </c>
      <c r="AU109" s="40">
        <v>0</v>
      </c>
      <c r="AV109" s="166">
        <f>+AX109</f>
        <v>0</v>
      </c>
      <c r="AW109" s="168" t="s">
        <v>1823</v>
      </c>
      <c r="AX109" s="98">
        <v>0</v>
      </c>
      <c r="AY109" s="40">
        <v>0</v>
      </c>
      <c r="AZ109" s="166">
        <f>+BB109</f>
        <v>3</v>
      </c>
      <c r="BA109" s="168" t="s">
        <v>1823</v>
      </c>
      <c r="BB109" s="180">
        <v>3</v>
      </c>
      <c r="BC109" s="181">
        <v>0</v>
      </c>
      <c r="BD109" s="166">
        <f t="shared" ref="BD109:BD111" si="427">+BB109</f>
        <v>3</v>
      </c>
      <c r="BE109" s="168" t="s">
        <v>1823</v>
      </c>
      <c r="BF109" s="18">
        <v>2</v>
      </c>
      <c r="BG109" s="40">
        <v>0</v>
      </c>
      <c r="BH109" s="166">
        <f t="shared" ref="BH109:BH111" si="428">+BF109</f>
        <v>2</v>
      </c>
      <c r="BI109" s="168" t="s">
        <v>1823</v>
      </c>
      <c r="BJ109" s="18">
        <v>2</v>
      </c>
      <c r="BK109" s="40">
        <v>0</v>
      </c>
      <c r="BL109" s="22"/>
      <c r="BM109" s="169" t="s">
        <v>89</v>
      </c>
      <c r="BN109" s="22"/>
      <c r="BO109" s="169" t="s">
        <v>89</v>
      </c>
      <c r="BP109" s="196"/>
      <c r="BQ109" s="147"/>
      <c r="BR109" s="148"/>
      <c r="BS109" s="147"/>
      <c r="BT109" s="148"/>
      <c r="BU109" s="147"/>
      <c r="BV109" s="148"/>
      <c r="BW109" s="96"/>
      <c r="BX109" s="55"/>
      <c r="BY109" s="96"/>
      <c r="BZ109" s="148"/>
      <c r="CA109" s="147"/>
      <c r="CB109" s="147"/>
      <c r="CC109" t="s">
        <v>271</v>
      </c>
      <c r="CD109" t="s">
        <v>895</v>
      </c>
      <c r="CF109" s="26"/>
    </row>
    <row r="110" spans="1:84" ht="16.5">
      <c r="A110" t="s">
        <v>1040</v>
      </c>
      <c r="B110" t="s">
        <v>4</v>
      </c>
      <c r="C110" s="16" t="s">
        <v>2147</v>
      </c>
      <c r="D110" t="s">
        <v>1042</v>
      </c>
      <c r="E110" s="16" t="s">
        <v>1053</v>
      </c>
      <c r="F110" s="200" t="s">
        <v>2148</v>
      </c>
      <c r="G110" s="9"/>
      <c r="H110" s="2"/>
      <c r="I110" s="166">
        <f t="shared" si="240"/>
        <v>0</v>
      </c>
      <c r="J110" s="168" t="s">
        <v>1823</v>
      </c>
      <c r="K110" s="10">
        <v>0</v>
      </c>
      <c r="L110" s="4">
        <v>0</v>
      </c>
      <c r="M110" s="166" t="s">
        <v>1823</v>
      </c>
      <c r="N110" s="168">
        <f>+P110</f>
        <v>1</v>
      </c>
      <c r="O110" s="14">
        <v>0</v>
      </c>
      <c r="P110" s="4">
        <v>1</v>
      </c>
      <c r="Q110" s="3">
        <v>0</v>
      </c>
      <c r="R110" s="4">
        <v>1</v>
      </c>
      <c r="S110" s="166">
        <f t="shared" ref="S110" si="429">+Q110</f>
        <v>0</v>
      </c>
      <c r="T110" s="168" t="s">
        <v>1823</v>
      </c>
      <c r="U110" s="10">
        <v>0</v>
      </c>
      <c r="V110" s="4">
        <v>0</v>
      </c>
      <c r="W110" s="166">
        <f t="shared" ref="W110" si="430">+Y110</f>
        <v>0</v>
      </c>
      <c r="X110" s="168" t="s">
        <v>1823</v>
      </c>
      <c r="Y110" s="10">
        <v>0</v>
      </c>
      <c r="Z110" s="4">
        <v>0</v>
      </c>
      <c r="AA110" s="3">
        <v>0</v>
      </c>
      <c r="AB110" s="4">
        <v>0</v>
      </c>
      <c r="AC110" s="10">
        <v>0</v>
      </c>
      <c r="AD110" s="10">
        <v>0</v>
      </c>
      <c r="AE110" s="3">
        <v>0</v>
      </c>
      <c r="AF110" s="4">
        <v>0</v>
      </c>
      <c r="AG110" s="166">
        <f>+AE110</f>
        <v>0</v>
      </c>
      <c r="AH110" s="168" t="s">
        <v>1823</v>
      </c>
      <c r="AI110" s="166">
        <f>+AK110</f>
        <v>0</v>
      </c>
      <c r="AJ110" s="168" t="s">
        <v>1823</v>
      </c>
      <c r="AK110" s="3">
        <v>0</v>
      </c>
      <c r="AL110" s="4">
        <v>0</v>
      </c>
      <c r="AM110" s="166">
        <f t="shared" ref="AM110" si="431">+AK110</f>
        <v>0</v>
      </c>
      <c r="AN110" s="168" t="s">
        <v>1823</v>
      </c>
      <c r="AO110" s="892"/>
      <c r="AP110" s="166">
        <f>+AR110</f>
        <v>1</v>
      </c>
      <c r="AQ110" s="168" t="s">
        <v>1823</v>
      </c>
      <c r="AR110" s="166">
        <f>+AT110</f>
        <v>1</v>
      </c>
      <c r="AS110" s="168" t="s">
        <v>1823</v>
      </c>
      <c r="AT110" s="39">
        <v>1</v>
      </c>
      <c r="AU110" s="40">
        <v>0</v>
      </c>
      <c r="AV110" s="166">
        <f t="shared" ref="AV110" si="432">+AX110</f>
        <v>0</v>
      </c>
      <c r="AW110" s="168" t="s">
        <v>1823</v>
      </c>
      <c r="AX110" s="98">
        <v>0</v>
      </c>
      <c r="AY110" s="40">
        <v>0</v>
      </c>
      <c r="AZ110" s="166">
        <f>+BB110</f>
        <v>0</v>
      </c>
      <c r="BA110" s="168" t="s">
        <v>1823</v>
      </c>
      <c r="BB110" s="18">
        <v>0</v>
      </c>
      <c r="BC110" s="5">
        <v>0</v>
      </c>
      <c r="BD110" s="166">
        <f t="shared" si="427"/>
        <v>0</v>
      </c>
      <c r="BE110" s="168" t="s">
        <v>1823</v>
      </c>
      <c r="BF110" s="18">
        <v>0</v>
      </c>
      <c r="BG110" s="40">
        <v>0</v>
      </c>
      <c r="BH110" s="166">
        <f t="shared" si="428"/>
        <v>0</v>
      </c>
      <c r="BI110" s="168" t="s">
        <v>1823</v>
      </c>
      <c r="BJ110" s="18">
        <v>0</v>
      </c>
      <c r="BK110" s="40">
        <v>0</v>
      </c>
      <c r="BL110" s="22">
        <f t="shared" ref="BL110" si="433">+BJ110</f>
        <v>0</v>
      </c>
      <c r="BM110" s="169" t="s">
        <v>89</v>
      </c>
      <c r="BN110" s="22">
        <f t="shared" ref="BN110" si="434">+BL110</f>
        <v>0</v>
      </c>
      <c r="BO110" s="169" t="s">
        <v>89</v>
      </c>
      <c r="BP110" s="133"/>
      <c r="BQ110" s="147"/>
      <c r="BR110" s="148"/>
      <c r="BS110" s="147"/>
      <c r="BT110" s="148"/>
      <c r="BU110" s="147"/>
      <c r="BV110" s="148"/>
      <c r="BW110" s="96"/>
      <c r="BX110" s="55"/>
      <c r="BY110" s="96"/>
      <c r="BZ110" s="148"/>
      <c r="CA110" s="147"/>
      <c r="CB110" s="147"/>
      <c r="CC110" t="s">
        <v>271</v>
      </c>
      <c r="CD110" t="s">
        <v>896</v>
      </c>
      <c r="CF110" s="26"/>
    </row>
    <row r="111" spans="1:84" ht="16.5">
      <c r="A111" t="s">
        <v>1040</v>
      </c>
      <c r="B111" t="s">
        <v>4</v>
      </c>
      <c r="C111" s="16" t="s">
        <v>893</v>
      </c>
      <c r="D111" t="s">
        <v>1040</v>
      </c>
      <c r="E111" s="16" t="s">
        <v>1053</v>
      </c>
      <c r="F111" s="200" t="s">
        <v>2149</v>
      </c>
      <c r="G111" s="9"/>
      <c r="H111" s="2"/>
      <c r="I111" s="166">
        <f t="shared" si="240"/>
        <v>0</v>
      </c>
      <c r="J111" s="168" t="s">
        <v>1823</v>
      </c>
      <c r="K111" s="10">
        <v>0</v>
      </c>
      <c r="L111" s="4">
        <v>0</v>
      </c>
      <c r="M111" s="166" t="s">
        <v>1823</v>
      </c>
      <c r="N111" s="168">
        <f>+P111</f>
        <v>1</v>
      </c>
      <c r="O111" s="10">
        <v>0</v>
      </c>
      <c r="P111" s="10">
        <v>1</v>
      </c>
      <c r="Q111" s="3">
        <v>0</v>
      </c>
      <c r="R111" s="4">
        <v>0</v>
      </c>
      <c r="S111" s="166">
        <f t="shared" ref="S111" si="435">+Q111</f>
        <v>0</v>
      </c>
      <c r="T111" s="168" t="s">
        <v>1823</v>
      </c>
      <c r="U111" s="10">
        <v>0</v>
      </c>
      <c r="V111" s="4">
        <v>0</v>
      </c>
      <c r="W111" s="166">
        <f t="shared" ref="W111" si="436">+Y111</f>
        <v>0</v>
      </c>
      <c r="X111" s="168" t="s">
        <v>1823</v>
      </c>
      <c r="Y111" s="10">
        <v>0</v>
      </c>
      <c r="Z111" s="4">
        <v>0</v>
      </c>
      <c r="AA111" s="3">
        <v>0</v>
      </c>
      <c r="AB111" s="4">
        <v>0</v>
      </c>
      <c r="AC111" s="10">
        <v>0</v>
      </c>
      <c r="AD111" s="10">
        <v>0</v>
      </c>
      <c r="AE111" s="3">
        <v>0</v>
      </c>
      <c r="AF111" s="4">
        <v>0</v>
      </c>
      <c r="AG111" s="166">
        <f>+AE111</f>
        <v>0</v>
      </c>
      <c r="AH111" s="168" t="s">
        <v>1823</v>
      </c>
      <c r="AI111" s="166">
        <f>+AK111</f>
        <v>0</v>
      </c>
      <c r="AJ111" s="168" t="s">
        <v>1823</v>
      </c>
      <c r="AK111" s="3">
        <v>0</v>
      </c>
      <c r="AL111" s="4">
        <v>0</v>
      </c>
      <c r="AM111" s="166">
        <f t="shared" ref="AM111" si="437">+AK111</f>
        <v>0</v>
      </c>
      <c r="AN111" s="168" t="s">
        <v>1823</v>
      </c>
      <c r="AO111" s="891">
        <v>42150</v>
      </c>
      <c r="AP111" s="166">
        <f>+AR111</f>
        <v>0</v>
      </c>
      <c r="AQ111" s="168" t="s">
        <v>1823</v>
      </c>
      <c r="AR111" s="166">
        <f>+AT111</f>
        <v>0</v>
      </c>
      <c r="AS111" s="168" t="s">
        <v>1823</v>
      </c>
      <c r="AT111" s="39">
        <v>0</v>
      </c>
      <c r="AU111" s="40">
        <v>0</v>
      </c>
      <c r="AV111" s="166">
        <f>+AX111</f>
        <v>0</v>
      </c>
      <c r="AW111" s="168" t="s">
        <v>1823</v>
      </c>
      <c r="AX111" s="166">
        <f>+AZ111</f>
        <v>0</v>
      </c>
      <c r="AY111" s="168" t="s">
        <v>1823</v>
      </c>
      <c r="AZ111" s="98">
        <v>0</v>
      </c>
      <c r="BA111" s="40">
        <v>0</v>
      </c>
      <c r="BB111" s="18">
        <v>0</v>
      </c>
      <c r="BC111" s="5">
        <v>0</v>
      </c>
      <c r="BD111" s="166">
        <f t="shared" si="427"/>
        <v>0</v>
      </c>
      <c r="BE111" s="168" t="s">
        <v>1823</v>
      </c>
      <c r="BF111" s="18">
        <v>0</v>
      </c>
      <c r="BG111" s="40">
        <v>0</v>
      </c>
      <c r="BH111" s="166">
        <f t="shared" si="428"/>
        <v>0</v>
      </c>
      <c r="BI111" s="168" t="s">
        <v>1823</v>
      </c>
      <c r="BJ111" s="18">
        <v>0</v>
      </c>
      <c r="BK111" s="40">
        <v>0</v>
      </c>
      <c r="BL111" s="22">
        <f t="shared" ref="BL111" si="438">+BJ111</f>
        <v>0</v>
      </c>
      <c r="BM111" s="169" t="s">
        <v>89</v>
      </c>
      <c r="BN111" s="22">
        <f t="shared" ref="BN111" si="439">+BL111</f>
        <v>0</v>
      </c>
      <c r="BO111" s="169" t="s">
        <v>89</v>
      </c>
      <c r="BP111" s="133"/>
      <c r="BQ111" s="147"/>
      <c r="BR111" s="148"/>
      <c r="BS111" s="147"/>
      <c r="BT111" s="148"/>
      <c r="BU111" s="147"/>
      <c r="BV111" s="148"/>
      <c r="BW111" s="96"/>
      <c r="BX111" s="55"/>
      <c r="BY111" s="96"/>
      <c r="BZ111" s="148"/>
      <c r="CA111" s="147"/>
      <c r="CB111" s="147"/>
      <c r="CC111" t="s">
        <v>271</v>
      </c>
      <c r="CD111" t="s">
        <v>897</v>
      </c>
      <c r="CF111" s="26"/>
    </row>
    <row r="112" spans="1:84" ht="16.5">
      <c r="A112" t="s">
        <v>1040</v>
      </c>
      <c r="B112" t="s">
        <v>4</v>
      </c>
      <c r="C112" s="16" t="s">
        <v>1202</v>
      </c>
      <c r="D112" t="s">
        <v>1094</v>
      </c>
      <c r="E112" s="16" t="s">
        <v>1053</v>
      </c>
      <c r="F112" s="200" t="s">
        <v>2126</v>
      </c>
      <c r="G112" s="9"/>
      <c r="H112" s="2"/>
      <c r="I112" s="166">
        <f t="shared" si="240"/>
        <v>0</v>
      </c>
      <c r="J112" s="168" t="s">
        <v>1823</v>
      </c>
      <c r="K112" s="10">
        <v>0</v>
      </c>
      <c r="L112" s="4">
        <v>0</v>
      </c>
      <c r="M112" s="166">
        <f>+O112</f>
        <v>1</v>
      </c>
      <c r="N112" s="168" t="s">
        <v>1823</v>
      </c>
      <c r="O112" s="3">
        <v>1</v>
      </c>
      <c r="P112" s="4">
        <v>0</v>
      </c>
      <c r="Q112" s="3">
        <v>0</v>
      </c>
      <c r="R112" s="4">
        <v>0</v>
      </c>
      <c r="S112" s="166">
        <f t="shared" si="401"/>
        <v>0</v>
      </c>
      <c r="T112" s="168" t="s">
        <v>1823</v>
      </c>
      <c r="U112" s="3">
        <v>0</v>
      </c>
      <c r="V112" s="4">
        <v>0</v>
      </c>
      <c r="W112" s="166">
        <v>0</v>
      </c>
      <c r="X112" s="168" t="s">
        <v>1823</v>
      </c>
      <c r="Y112" s="166">
        <v>0</v>
      </c>
      <c r="Z112" s="168" t="s">
        <v>1823</v>
      </c>
      <c r="AA112" s="18">
        <v>0</v>
      </c>
      <c r="AB112" s="4">
        <v>0</v>
      </c>
      <c r="AC112" s="10">
        <v>0</v>
      </c>
      <c r="AD112" s="18">
        <v>0</v>
      </c>
      <c r="AE112" s="3">
        <v>0</v>
      </c>
      <c r="AF112" s="5">
        <v>0</v>
      </c>
      <c r="AG112" s="166">
        <f t="shared" ref="AG112" si="440">+AE112</f>
        <v>0</v>
      </c>
      <c r="AH112" s="168" t="s">
        <v>1823</v>
      </c>
      <c r="AI112" s="166">
        <f t="shared" ref="AI112" si="441">+AG112</f>
        <v>0</v>
      </c>
      <c r="AJ112" s="168" t="s">
        <v>1823</v>
      </c>
      <c r="AK112" s="3">
        <v>0</v>
      </c>
      <c r="AL112" s="4">
        <v>0</v>
      </c>
      <c r="AM112" s="166">
        <f t="shared" ref="AM112" si="442">+AK112</f>
        <v>0</v>
      </c>
      <c r="AN112" s="168" t="s">
        <v>1823</v>
      </c>
      <c r="AO112" s="136"/>
      <c r="AP112" s="58"/>
      <c r="AQ112" s="170"/>
      <c r="AR112" s="58">
        <f t="shared" ref="AR112" si="443">+AT112</f>
        <v>0</v>
      </c>
      <c r="AS112" s="168" t="s">
        <v>1823</v>
      </c>
      <c r="AT112" s="58">
        <f t="shared" ref="AT112" si="444">+AV112</f>
        <v>0</v>
      </c>
      <c r="AU112" s="168" t="s">
        <v>1823</v>
      </c>
      <c r="AV112" s="58">
        <f t="shared" ref="AV112" si="445">+AX112</f>
        <v>0</v>
      </c>
      <c r="AW112" s="168" t="s">
        <v>1823</v>
      </c>
      <c r="AX112" s="39">
        <v>0</v>
      </c>
      <c r="AY112" s="5">
        <v>0</v>
      </c>
      <c r="AZ112" s="166">
        <f>+BB112</f>
        <v>0</v>
      </c>
      <c r="BA112" s="168" t="s">
        <v>1823</v>
      </c>
      <c r="BB112" s="39">
        <v>0</v>
      </c>
      <c r="BC112" s="5">
        <v>0</v>
      </c>
      <c r="BD112" s="166">
        <f t="shared" si="350"/>
        <v>0</v>
      </c>
      <c r="BE112" s="168" t="s">
        <v>1823</v>
      </c>
      <c r="BF112" s="166">
        <f t="shared" si="351"/>
        <v>0</v>
      </c>
      <c r="BG112" s="168" t="s">
        <v>1823</v>
      </c>
      <c r="BH112" s="166">
        <f t="shared" ref="BH112:BH131" si="446">+BF112</f>
        <v>0</v>
      </c>
      <c r="BI112" s="168" t="s">
        <v>1823</v>
      </c>
      <c r="BJ112" s="166">
        <f t="shared" si="333"/>
        <v>0</v>
      </c>
      <c r="BK112" s="168" t="s">
        <v>1823</v>
      </c>
      <c r="BL112" s="18">
        <v>0</v>
      </c>
      <c r="BM112" s="5">
        <v>0</v>
      </c>
      <c r="BN112" s="18">
        <v>0</v>
      </c>
      <c r="BO112" s="5">
        <v>0</v>
      </c>
      <c r="BP112" s="136"/>
      <c r="BQ112" s="147"/>
      <c r="BR112" s="148"/>
      <c r="BS112" s="147"/>
      <c r="BT112" s="148"/>
      <c r="BU112" s="147"/>
      <c r="BV112" s="148"/>
      <c r="BW112" s="147"/>
      <c r="BX112" s="148"/>
      <c r="BY112" s="147"/>
      <c r="BZ112" s="148"/>
      <c r="CA112" s="147"/>
      <c r="CB112" s="147"/>
      <c r="CC112" s="125" t="s">
        <v>1203</v>
      </c>
    </row>
    <row r="113" spans="1:83" ht="16.5">
      <c r="F113" s="200"/>
      <c r="G113" s="9"/>
      <c r="H113" s="2"/>
      <c r="I113" s="3"/>
      <c r="J113" s="4"/>
      <c r="K113" s="10"/>
      <c r="L113" s="10"/>
      <c r="M113" s="58"/>
      <c r="N113" s="170"/>
      <c r="O113" s="22"/>
      <c r="P113" s="22"/>
      <c r="Q113" s="22"/>
      <c r="R113" s="21"/>
      <c r="S113" s="22"/>
      <c r="T113" s="22"/>
      <c r="U113" s="22"/>
      <c r="V113" s="21"/>
      <c r="W113" s="22"/>
      <c r="X113" s="21"/>
      <c r="Y113" s="101"/>
      <c r="Z113" s="183"/>
      <c r="AA113" s="20"/>
      <c r="AB113" s="21"/>
      <c r="AC113" s="22"/>
      <c r="AD113" s="22"/>
      <c r="AE113" s="3"/>
      <c r="AF113" s="5"/>
      <c r="AG113" s="18"/>
      <c r="AH113" s="5"/>
      <c r="AI113" s="10"/>
      <c r="AJ113" s="10"/>
      <c r="AK113" s="3"/>
      <c r="AL113" s="4"/>
      <c r="AM113" s="24"/>
      <c r="AN113" s="5"/>
      <c r="AO113" s="136"/>
      <c r="AP113" s="58"/>
      <c r="AQ113" s="170"/>
      <c r="AR113" s="52"/>
      <c r="AS113" s="5"/>
      <c r="AT113" s="101"/>
      <c r="AU113" s="170"/>
      <c r="AV113" s="58"/>
      <c r="AW113" s="168"/>
      <c r="AX113" s="39"/>
      <c r="AY113" s="5"/>
      <c r="AZ113" s="58"/>
      <c r="BA113" s="170"/>
      <c r="BB113" s="39"/>
      <c r="BC113" s="5"/>
      <c r="BD113" s="166"/>
      <c r="BE113" s="168"/>
      <c r="BF113" s="166"/>
      <c r="BG113" s="168"/>
      <c r="BH113" s="166"/>
      <c r="BI113" s="168"/>
      <c r="BJ113" s="166"/>
      <c r="BK113" s="168"/>
      <c r="BL113" s="18"/>
      <c r="BM113" s="5"/>
      <c r="BN113" s="18"/>
      <c r="BO113" s="5"/>
      <c r="BP113" s="136"/>
      <c r="BQ113" s="147"/>
      <c r="BR113" s="148"/>
      <c r="BS113" s="147"/>
      <c r="BT113" s="148"/>
      <c r="BU113" s="147"/>
      <c r="BV113" s="148"/>
      <c r="BW113" s="147"/>
      <c r="BX113" s="148"/>
      <c r="BY113" s="147"/>
      <c r="BZ113" s="148"/>
      <c r="CA113" s="147"/>
      <c r="CB113" s="147"/>
      <c r="CC113" s="125"/>
    </row>
    <row r="114" spans="1:83" ht="16.5">
      <c r="A114" t="s">
        <v>2131</v>
      </c>
      <c r="B114" t="s">
        <v>4</v>
      </c>
      <c r="C114" s="16" t="s">
        <v>23</v>
      </c>
      <c r="D114" t="s">
        <v>1043</v>
      </c>
      <c r="E114" s="16" t="s">
        <v>1039</v>
      </c>
      <c r="F114" s="200" t="s">
        <v>1886</v>
      </c>
      <c r="G114" s="9"/>
      <c r="H114" s="2"/>
      <c r="I114" s="166" t="s">
        <v>1823</v>
      </c>
      <c r="J114" s="168">
        <f>+L114</f>
        <v>12</v>
      </c>
      <c r="K114" s="10">
        <v>0</v>
      </c>
      <c r="L114" s="4">
        <v>12</v>
      </c>
      <c r="M114" s="3">
        <v>0</v>
      </c>
      <c r="N114" s="4">
        <v>0</v>
      </c>
      <c r="O114" s="166">
        <f>+M114</f>
        <v>0</v>
      </c>
      <c r="P114" s="168" t="s">
        <v>1823</v>
      </c>
      <c r="Q114" s="175">
        <v>1</v>
      </c>
      <c r="R114" s="416">
        <v>12</v>
      </c>
      <c r="S114" s="166">
        <f>+U114</f>
        <v>0</v>
      </c>
      <c r="T114" s="168" t="s">
        <v>1823</v>
      </c>
      <c r="U114" s="10">
        <v>0</v>
      </c>
      <c r="V114" s="4">
        <v>0</v>
      </c>
      <c r="W114" s="10">
        <v>0</v>
      </c>
      <c r="X114" s="4">
        <v>0</v>
      </c>
      <c r="Y114" s="10">
        <v>0</v>
      </c>
      <c r="Z114" s="4">
        <v>0</v>
      </c>
      <c r="AA114" s="166">
        <v>0</v>
      </c>
      <c r="AB114" s="168" t="s">
        <v>1823</v>
      </c>
      <c r="AC114" s="10">
        <v>3</v>
      </c>
      <c r="AD114" s="10">
        <v>0</v>
      </c>
      <c r="AE114" s="3">
        <v>0</v>
      </c>
      <c r="AF114" s="5">
        <v>0</v>
      </c>
      <c r="AG114" s="166">
        <f t="shared" ref="AG114:AG115" si="447">+AE114</f>
        <v>0</v>
      </c>
      <c r="AH114" s="168" t="s">
        <v>1823</v>
      </c>
      <c r="AI114" s="166">
        <f t="shared" ref="AI114:AI115" si="448">+AG114</f>
        <v>0</v>
      </c>
      <c r="AJ114" s="168" t="s">
        <v>1823</v>
      </c>
      <c r="AK114" s="166">
        <f t="shared" ref="AK114:AK115" si="449">+AI114</f>
        <v>0</v>
      </c>
      <c r="AL114" s="168" t="s">
        <v>1823</v>
      </c>
      <c r="AM114" s="166">
        <f t="shared" ref="AM114:AM115" si="450">+AK114</f>
        <v>0</v>
      </c>
      <c r="AN114" s="168" t="s">
        <v>1823</v>
      </c>
      <c r="AO114" s="205"/>
      <c r="AP114" s="59">
        <v>0</v>
      </c>
      <c r="AQ114" s="168" t="s">
        <v>1823</v>
      </c>
      <c r="AR114" s="59">
        <v>0</v>
      </c>
      <c r="AS114" s="168" t="s">
        <v>1823</v>
      </c>
      <c r="AT114" s="39">
        <v>0</v>
      </c>
      <c r="AU114" s="40">
        <v>0</v>
      </c>
      <c r="AV114" s="58">
        <f t="shared" ref="AV114" si="451">+AX114</f>
        <v>0</v>
      </c>
      <c r="AW114" s="168" t="s">
        <v>1823</v>
      </c>
      <c r="AX114" s="58">
        <f t="shared" ref="AX114" si="452">+AZ114</f>
        <v>0</v>
      </c>
      <c r="AY114" s="168" t="s">
        <v>1823</v>
      </c>
      <c r="AZ114" s="39">
        <v>0</v>
      </c>
      <c r="BA114" s="40">
        <v>0</v>
      </c>
      <c r="BB114" s="39">
        <v>0</v>
      </c>
      <c r="BC114" s="5">
        <v>0</v>
      </c>
      <c r="BD114" s="166">
        <f t="shared" ref="BD114" si="453">+BB114</f>
        <v>0</v>
      </c>
      <c r="BE114" s="168" t="s">
        <v>1823</v>
      </c>
      <c r="BF114" s="39">
        <v>0</v>
      </c>
      <c r="BG114" s="40">
        <v>0</v>
      </c>
      <c r="BH114" s="166">
        <f t="shared" ref="BH114:BH119" si="454">+BF114</f>
        <v>0</v>
      </c>
      <c r="BI114" s="168" t="s">
        <v>1823</v>
      </c>
      <c r="BJ114" s="166">
        <f t="shared" ref="BJ114:BJ119" si="455">+BH114</f>
        <v>0</v>
      </c>
      <c r="BK114" s="168" t="s">
        <v>1823</v>
      </c>
      <c r="BL114" s="166">
        <f t="shared" ref="BL114:BL119" si="456">+BJ114</f>
        <v>0</v>
      </c>
      <c r="BM114" s="168" t="s">
        <v>1823</v>
      </c>
      <c r="BN114" s="166">
        <f t="shared" ref="BN114:BN119" si="457">+BL114</f>
        <v>0</v>
      </c>
      <c r="BO114" s="168" t="s">
        <v>1823</v>
      </c>
      <c r="BP114" s="133"/>
      <c r="BQ114" s="147"/>
      <c r="BR114" s="148"/>
      <c r="BS114" s="147"/>
      <c r="BT114" s="148"/>
      <c r="BU114" s="147"/>
      <c r="BV114" s="148"/>
      <c r="BW114" s="147"/>
      <c r="BX114" s="148"/>
      <c r="BY114" s="147"/>
      <c r="BZ114" s="148"/>
      <c r="CA114" s="147"/>
      <c r="CB114" s="147"/>
      <c r="CC114" s="38"/>
    </row>
    <row r="115" spans="1:83" ht="16.5">
      <c r="A115" t="s">
        <v>2131</v>
      </c>
      <c r="B115" t="s">
        <v>4</v>
      </c>
      <c r="C115" s="16" t="s">
        <v>23</v>
      </c>
      <c r="D115" t="s">
        <v>1043</v>
      </c>
      <c r="E115" s="16" t="s">
        <v>1039</v>
      </c>
      <c r="F115" s="200" t="s">
        <v>1885</v>
      </c>
      <c r="G115" s="9"/>
      <c r="H115" s="2"/>
      <c r="I115" s="166">
        <f t="shared" ref="I115:I119" si="458">+K115</f>
        <v>15</v>
      </c>
      <c r="J115" s="168">
        <f t="shared" ref="J115:J116" si="459">+L115</f>
        <v>21</v>
      </c>
      <c r="K115" s="10">
        <v>15</v>
      </c>
      <c r="L115" s="4">
        <v>21</v>
      </c>
      <c r="M115" s="3">
        <v>9</v>
      </c>
      <c r="N115" s="4">
        <v>20</v>
      </c>
      <c r="O115" s="166">
        <f>+Q115</f>
        <v>12</v>
      </c>
      <c r="P115" s="168">
        <f>+R115</f>
        <v>42</v>
      </c>
      <c r="Q115" s="3">
        <v>12</v>
      </c>
      <c r="R115" s="4">
        <v>42</v>
      </c>
      <c r="S115" s="166">
        <f>+U115</f>
        <v>15</v>
      </c>
      <c r="T115" s="168">
        <f>+R115</f>
        <v>42</v>
      </c>
      <c r="U115" s="10">
        <v>15</v>
      </c>
      <c r="V115" s="4">
        <v>21</v>
      </c>
      <c r="W115" s="10">
        <v>15</v>
      </c>
      <c r="X115" s="4">
        <v>27</v>
      </c>
      <c r="Y115" s="10">
        <v>14</v>
      </c>
      <c r="Z115" s="10">
        <v>29</v>
      </c>
      <c r="AA115" s="20">
        <f>+Y115</f>
        <v>14</v>
      </c>
      <c r="AB115" s="21">
        <f>+Z115</f>
        <v>29</v>
      </c>
      <c r="AC115" s="10">
        <v>16</v>
      </c>
      <c r="AD115" s="4">
        <v>11</v>
      </c>
      <c r="AE115" s="3">
        <v>19</v>
      </c>
      <c r="AF115" s="4">
        <v>32</v>
      </c>
      <c r="AG115" s="166">
        <f t="shared" si="447"/>
        <v>19</v>
      </c>
      <c r="AH115" s="168">
        <f>+AF115</f>
        <v>32</v>
      </c>
      <c r="AI115" s="166">
        <f t="shared" si="448"/>
        <v>19</v>
      </c>
      <c r="AJ115" s="168">
        <f>+AH115</f>
        <v>32</v>
      </c>
      <c r="AK115" s="166">
        <f t="shared" si="449"/>
        <v>19</v>
      </c>
      <c r="AL115" s="168">
        <f>+AJ115</f>
        <v>32</v>
      </c>
      <c r="AM115" s="166">
        <f t="shared" si="450"/>
        <v>19</v>
      </c>
      <c r="AN115" s="168">
        <f>+AL115</f>
        <v>32</v>
      </c>
      <c r="AO115" s="133"/>
      <c r="AP115" s="59">
        <v>0</v>
      </c>
      <c r="AQ115" s="168" t="s">
        <v>1823</v>
      </c>
      <c r="AR115" s="59">
        <v>0</v>
      </c>
      <c r="AS115" s="168" t="s">
        <v>1823</v>
      </c>
      <c r="AT115" s="52">
        <v>0</v>
      </c>
      <c r="AU115" s="40">
        <v>0</v>
      </c>
      <c r="AV115" s="58">
        <f t="shared" ref="AV115" si="460">+AX115</f>
        <v>0</v>
      </c>
      <c r="AW115" s="168" t="s">
        <v>1823</v>
      </c>
      <c r="AX115" s="58">
        <f t="shared" ref="AX115" si="461">+AZ115</f>
        <v>0</v>
      </c>
      <c r="AY115" s="168" t="s">
        <v>1823</v>
      </c>
      <c r="AZ115" s="39">
        <v>0</v>
      </c>
      <c r="BA115" s="40">
        <v>0</v>
      </c>
      <c r="BB115" s="39">
        <v>0</v>
      </c>
      <c r="BC115" s="5">
        <v>0</v>
      </c>
      <c r="BD115" s="166">
        <f t="shared" ref="BD115:BD131" si="462">+BB115</f>
        <v>0</v>
      </c>
      <c r="BE115" s="168" t="s">
        <v>1823</v>
      </c>
      <c r="BF115" s="39">
        <v>0</v>
      </c>
      <c r="BG115" s="40">
        <v>0</v>
      </c>
      <c r="BH115" s="166">
        <f t="shared" si="454"/>
        <v>0</v>
      </c>
      <c r="BI115" s="168" t="s">
        <v>1823</v>
      </c>
      <c r="BJ115" s="166">
        <f t="shared" si="455"/>
        <v>0</v>
      </c>
      <c r="BK115" s="168" t="s">
        <v>1823</v>
      </c>
      <c r="BL115" s="166">
        <f t="shared" si="456"/>
        <v>0</v>
      </c>
      <c r="BM115" s="168" t="s">
        <v>1823</v>
      </c>
      <c r="BN115" s="166">
        <f t="shared" si="457"/>
        <v>0</v>
      </c>
      <c r="BO115" s="168" t="s">
        <v>1823</v>
      </c>
      <c r="BP115" s="133"/>
      <c r="BQ115" s="147"/>
      <c r="BR115" s="148"/>
      <c r="BS115" s="147"/>
      <c r="BT115" s="148"/>
      <c r="BU115" s="147"/>
      <c r="BV115" s="148"/>
      <c r="BW115" s="147"/>
      <c r="BX115" s="148"/>
      <c r="BY115" s="147"/>
      <c r="BZ115" s="148"/>
      <c r="CA115" s="147"/>
      <c r="CB115" s="147"/>
      <c r="CC115" s="38" t="s">
        <v>659</v>
      </c>
      <c r="CD115" t="s">
        <v>903</v>
      </c>
    </row>
    <row r="116" spans="1:83" ht="16.5">
      <c r="A116" t="s">
        <v>2131</v>
      </c>
      <c r="B116" t="s">
        <v>4</v>
      </c>
      <c r="C116" s="16" t="s">
        <v>23</v>
      </c>
      <c r="D116" t="s">
        <v>1043</v>
      </c>
      <c r="E116" s="16" t="s">
        <v>1039</v>
      </c>
      <c r="F116" s="200" t="s">
        <v>1881</v>
      </c>
      <c r="G116" s="9"/>
      <c r="H116" s="2"/>
      <c r="I116" s="166">
        <f t="shared" si="458"/>
        <v>1</v>
      </c>
      <c r="J116" s="168">
        <f t="shared" si="459"/>
        <v>4</v>
      </c>
      <c r="K116" s="10">
        <v>1</v>
      </c>
      <c r="L116" s="10">
        <v>4</v>
      </c>
      <c r="M116" s="3">
        <v>0</v>
      </c>
      <c r="N116" s="4">
        <v>0</v>
      </c>
      <c r="O116" s="166">
        <f>+M116</f>
        <v>0</v>
      </c>
      <c r="P116" s="168" t="s">
        <v>1823</v>
      </c>
      <c r="Q116" s="3">
        <v>0</v>
      </c>
      <c r="R116" s="4">
        <v>6</v>
      </c>
      <c r="S116" s="166" t="s">
        <v>1823</v>
      </c>
      <c r="T116" s="168">
        <f>+R116</f>
        <v>6</v>
      </c>
      <c r="U116" s="10">
        <v>1</v>
      </c>
      <c r="V116" s="4">
        <v>17</v>
      </c>
      <c r="W116" s="10">
        <v>1</v>
      </c>
      <c r="X116" s="4">
        <v>15</v>
      </c>
      <c r="Y116" s="206">
        <v>1</v>
      </c>
      <c r="Z116" s="206">
        <v>15</v>
      </c>
      <c r="AA116" s="20">
        <f>+Y116</f>
        <v>1</v>
      </c>
      <c r="AB116" s="21">
        <f>+Z116</f>
        <v>15</v>
      </c>
      <c r="AC116" s="10">
        <v>1</v>
      </c>
      <c r="AD116" s="4">
        <v>2</v>
      </c>
      <c r="AE116" s="3">
        <v>0</v>
      </c>
      <c r="AF116" s="5">
        <v>0</v>
      </c>
      <c r="AG116" s="166">
        <f t="shared" ref="AG116:AG117" si="463">+AE116</f>
        <v>0</v>
      </c>
      <c r="AH116" s="168" t="s">
        <v>1823</v>
      </c>
      <c r="AI116" s="166">
        <f t="shared" ref="AI116:AI117" si="464">+AG116</f>
        <v>0</v>
      </c>
      <c r="AJ116" s="168" t="s">
        <v>1823</v>
      </c>
      <c r="AK116" s="166">
        <f t="shared" ref="AK116:AK117" si="465">+AI116</f>
        <v>0</v>
      </c>
      <c r="AL116" s="168" t="s">
        <v>1823</v>
      </c>
      <c r="AM116" s="166">
        <f t="shared" ref="AM116:AM131" si="466">+AK116</f>
        <v>0</v>
      </c>
      <c r="AN116" s="168" t="s">
        <v>1823</v>
      </c>
      <c r="AO116" s="205"/>
      <c r="AP116" s="59">
        <v>0</v>
      </c>
      <c r="AQ116" s="168" t="s">
        <v>1823</v>
      </c>
      <c r="AR116" s="59">
        <v>0</v>
      </c>
      <c r="AS116" s="168" t="s">
        <v>1823</v>
      </c>
      <c r="AT116" s="39">
        <v>0</v>
      </c>
      <c r="AU116" s="40">
        <v>0</v>
      </c>
      <c r="AV116" s="58">
        <f t="shared" ref="AV116" si="467">+AX116</f>
        <v>0</v>
      </c>
      <c r="AW116" s="168" t="s">
        <v>1823</v>
      </c>
      <c r="AX116" s="58">
        <f t="shared" ref="AX116" si="468">+AZ116</f>
        <v>0</v>
      </c>
      <c r="AY116" s="168" t="s">
        <v>1823</v>
      </c>
      <c r="AZ116" s="39">
        <v>0</v>
      </c>
      <c r="BA116" s="40">
        <v>0</v>
      </c>
      <c r="BB116" s="39">
        <v>0</v>
      </c>
      <c r="BC116" s="5">
        <v>0</v>
      </c>
      <c r="BD116" s="166">
        <f t="shared" si="462"/>
        <v>0</v>
      </c>
      <c r="BE116" s="168" t="s">
        <v>1823</v>
      </c>
      <c r="BF116" s="39">
        <v>0</v>
      </c>
      <c r="BG116" s="40">
        <v>0</v>
      </c>
      <c r="BH116" s="166">
        <f t="shared" si="454"/>
        <v>0</v>
      </c>
      <c r="BI116" s="168" t="s">
        <v>1823</v>
      </c>
      <c r="BJ116" s="166">
        <f t="shared" si="455"/>
        <v>0</v>
      </c>
      <c r="BK116" s="168" t="s">
        <v>1823</v>
      </c>
      <c r="BL116" s="166">
        <f t="shared" si="456"/>
        <v>0</v>
      </c>
      <c r="BM116" s="168" t="s">
        <v>1823</v>
      </c>
      <c r="BN116" s="166">
        <f t="shared" si="457"/>
        <v>0</v>
      </c>
      <c r="BO116" s="168" t="s">
        <v>1823</v>
      </c>
      <c r="BP116" s="133"/>
      <c r="BQ116" s="147"/>
      <c r="BR116" s="148"/>
      <c r="BS116" s="147"/>
      <c r="BT116" s="148"/>
      <c r="BU116" s="147"/>
      <c r="BV116" s="148"/>
      <c r="BW116" s="147"/>
      <c r="BX116" s="148"/>
      <c r="BY116" s="147"/>
      <c r="BZ116" s="148"/>
      <c r="CA116" s="147"/>
      <c r="CB116" s="147"/>
      <c r="CC116" s="38"/>
    </row>
    <row r="117" spans="1:83" ht="16.5">
      <c r="A117" t="s">
        <v>2131</v>
      </c>
      <c r="B117" t="s">
        <v>4</v>
      </c>
      <c r="C117" s="16" t="s">
        <v>23</v>
      </c>
      <c r="D117" t="s">
        <v>1043</v>
      </c>
      <c r="E117" s="16" t="s">
        <v>1039</v>
      </c>
      <c r="F117" s="200" t="s">
        <v>1882</v>
      </c>
      <c r="G117" s="9"/>
      <c r="H117" s="2"/>
      <c r="I117" s="166">
        <f t="shared" si="458"/>
        <v>0</v>
      </c>
      <c r="J117" s="168" t="s">
        <v>1823</v>
      </c>
      <c r="K117" s="10">
        <v>0</v>
      </c>
      <c r="L117" s="10">
        <v>0</v>
      </c>
      <c r="M117" s="3">
        <v>0</v>
      </c>
      <c r="N117" s="4">
        <v>0</v>
      </c>
      <c r="O117" s="166">
        <f t="shared" ref="O117:O119" si="469">+M117</f>
        <v>0</v>
      </c>
      <c r="P117" s="168" t="s">
        <v>1823</v>
      </c>
      <c r="Q117" s="166">
        <f t="shared" ref="Q117:Q123" si="470">+S117</f>
        <v>0</v>
      </c>
      <c r="R117" s="168" t="s">
        <v>1823</v>
      </c>
      <c r="S117" s="166">
        <f>+U117</f>
        <v>0</v>
      </c>
      <c r="T117" s="168" t="s">
        <v>1823</v>
      </c>
      <c r="U117" s="10">
        <v>0</v>
      </c>
      <c r="V117" s="4">
        <v>0</v>
      </c>
      <c r="W117" s="10">
        <v>0</v>
      </c>
      <c r="X117" s="4">
        <v>0</v>
      </c>
      <c r="Y117" s="10">
        <v>0</v>
      </c>
      <c r="Z117" s="4">
        <v>0</v>
      </c>
      <c r="AA117" s="166">
        <v>0</v>
      </c>
      <c r="AB117" s="168" t="s">
        <v>1823</v>
      </c>
      <c r="AC117" s="10">
        <v>1</v>
      </c>
      <c r="AD117" s="4">
        <v>0</v>
      </c>
      <c r="AE117" s="3">
        <v>0</v>
      </c>
      <c r="AF117" s="5">
        <v>0</v>
      </c>
      <c r="AG117" s="166">
        <f t="shared" si="463"/>
        <v>0</v>
      </c>
      <c r="AH117" s="168" t="s">
        <v>1823</v>
      </c>
      <c r="AI117" s="166">
        <f t="shared" si="464"/>
        <v>0</v>
      </c>
      <c r="AJ117" s="168" t="s">
        <v>1823</v>
      </c>
      <c r="AK117" s="166">
        <f t="shared" si="465"/>
        <v>0</v>
      </c>
      <c r="AL117" s="168" t="s">
        <v>1823</v>
      </c>
      <c r="AM117" s="166">
        <f t="shared" si="466"/>
        <v>0</v>
      </c>
      <c r="AN117" s="168" t="s">
        <v>1823</v>
      </c>
      <c r="AO117" s="205"/>
      <c r="AP117" s="59">
        <v>0</v>
      </c>
      <c r="AQ117" s="168" t="s">
        <v>1823</v>
      </c>
      <c r="AR117" s="59">
        <v>0</v>
      </c>
      <c r="AS117" s="168" t="s">
        <v>1823</v>
      </c>
      <c r="AT117" s="39">
        <v>0</v>
      </c>
      <c r="AU117" s="40">
        <v>0</v>
      </c>
      <c r="AV117" s="58">
        <f t="shared" ref="AV117" si="471">+AX117</f>
        <v>0</v>
      </c>
      <c r="AW117" s="168" t="s">
        <v>1823</v>
      </c>
      <c r="AX117" s="58">
        <f t="shared" ref="AX117" si="472">+AZ117</f>
        <v>0</v>
      </c>
      <c r="AY117" s="168" t="s">
        <v>1823</v>
      </c>
      <c r="AZ117" s="39">
        <v>0</v>
      </c>
      <c r="BA117" s="40">
        <v>0</v>
      </c>
      <c r="BB117" s="39">
        <v>0</v>
      </c>
      <c r="BC117" s="5">
        <v>0</v>
      </c>
      <c r="BD117" s="166">
        <f t="shared" ref="BD117" si="473">+BB117</f>
        <v>0</v>
      </c>
      <c r="BE117" s="168" t="s">
        <v>1823</v>
      </c>
      <c r="BF117" s="39">
        <v>0</v>
      </c>
      <c r="BG117" s="40">
        <v>0</v>
      </c>
      <c r="BH117" s="166">
        <f t="shared" si="454"/>
        <v>0</v>
      </c>
      <c r="BI117" s="168" t="s">
        <v>1823</v>
      </c>
      <c r="BJ117" s="166">
        <f t="shared" si="455"/>
        <v>0</v>
      </c>
      <c r="BK117" s="168" t="s">
        <v>1823</v>
      </c>
      <c r="BL117" s="166">
        <f t="shared" si="456"/>
        <v>0</v>
      </c>
      <c r="BM117" s="168" t="s">
        <v>1823</v>
      </c>
      <c r="BN117" s="166">
        <f t="shared" si="457"/>
        <v>0</v>
      </c>
      <c r="BO117" s="168" t="s">
        <v>1823</v>
      </c>
      <c r="BP117" s="133"/>
      <c r="BQ117" s="147"/>
      <c r="BR117" s="148"/>
      <c r="BS117" s="147"/>
      <c r="BT117" s="148"/>
      <c r="BU117" s="147"/>
      <c r="BV117" s="148"/>
      <c r="BW117" s="147"/>
      <c r="BX117" s="148"/>
      <c r="BY117" s="147"/>
      <c r="BZ117" s="148"/>
      <c r="CA117" s="147"/>
      <c r="CB117" s="147"/>
      <c r="CC117" s="38"/>
    </row>
    <row r="118" spans="1:83" ht="16.5">
      <c r="A118" t="s">
        <v>2131</v>
      </c>
      <c r="B118" t="s">
        <v>4</v>
      </c>
      <c r="C118" s="16" t="s">
        <v>23</v>
      </c>
      <c r="D118" t="s">
        <v>1043</v>
      </c>
      <c r="E118" s="16" t="s">
        <v>1039</v>
      </c>
      <c r="F118" s="200" t="s">
        <v>1883</v>
      </c>
      <c r="G118" s="9"/>
      <c r="H118" s="2"/>
      <c r="I118" s="166">
        <f t="shared" si="458"/>
        <v>0</v>
      </c>
      <c r="J118" s="168" t="s">
        <v>1823</v>
      </c>
      <c r="K118" s="10">
        <v>0</v>
      </c>
      <c r="L118" s="10">
        <v>0</v>
      </c>
      <c r="M118" s="3">
        <v>0</v>
      </c>
      <c r="N118" s="4">
        <v>0</v>
      </c>
      <c r="O118" s="166">
        <f t="shared" si="469"/>
        <v>0</v>
      </c>
      <c r="P118" s="168" t="s">
        <v>1823</v>
      </c>
      <c r="Q118" s="166">
        <f t="shared" si="470"/>
        <v>0</v>
      </c>
      <c r="R118" s="168" t="s">
        <v>1823</v>
      </c>
      <c r="S118" s="166">
        <f>+U118</f>
        <v>0</v>
      </c>
      <c r="T118" s="168" t="s">
        <v>1823</v>
      </c>
      <c r="U118" s="10">
        <v>0</v>
      </c>
      <c r="V118" s="4">
        <v>0</v>
      </c>
      <c r="W118" s="10">
        <v>0</v>
      </c>
      <c r="X118" s="4">
        <v>0</v>
      </c>
      <c r="Y118" s="10">
        <v>0</v>
      </c>
      <c r="Z118" s="4">
        <v>0</v>
      </c>
      <c r="AA118" s="166">
        <v>0</v>
      </c>
      <c r="AB118" s="168" t="s">
        <v>1823</v>
      </c>
      <c r="AC118" s="10">
        <v>3</v>
      </c>
      <c r="AD118" s="10">
        <v>0</v>
      </c>
      <c r="AE118" s="3">
        <v>0</v>
      </c>
      <c r="AF118" s="5">
        <v>0</v>
      </c>
      <c r="AG118" s="166">
        <f t="shared" ref="AG118" si="474">+AE118</f>
        <v>0</v>
      </c>
      <c r="AH118" s="168" t="s">
        <v>1823</v>
      </c>
      <c r="AI118" s="166">
        <f t="shared" ref="AI118" si="475">+AG118</f>
        <v>0</v>
      </c>
      <c r="AJ118" s="168" t="s">
        <v>1823</v>
      </c>
      <c r="AK118" s="166">
        <f t="shared" ref="AK118" si="476">+AI118</f>
        <v>0</v>
      </c>
      <c r="AL118" s="168" t="s">
        <v>1823</v>
      </c>
      <c r="AM118" s="166">
        <f t="shared" ref="AM118" si="477">+AK118</f>
        <v>0</v>
      </c>
      <c r="AN118" s="168" t="s">
        <v>1823</v>
      </c>
      <c r="AO118" s="205"/>
      <c r="AP118" s="59">
        <v>0</v>
      </c>
      <c r="AQ118" s="168" t="s">
        <v>1823</v>
      </c>
      <c r="AR118" s="59">
        <v>0</v>
      </c>
      <c r="AS118" s="168" t="s">
        <v>1823</v>
      </c>
      <c r="AT118" s="39">
        <v>0</v>
      </c>
      <c r="AU118" s="40">
        <v>0</v>
      </c>
      <c r="AV118" s="58">
        <f t="shared" ref="AV118:AV123" si="478">+AX118</f>
        <v>0</v>
      </c>
      <c r="AW118" s="168" t="s">
        <v>1823</v>
      </c>
      <c r="AX118" s="58">
        <f t="shared" ref="AX118:AX123" si="479">+AZ118</f>
        <v>0</v>
      </c>
      <c r="AY118" s="168" t="s">
        <v>1823</v>
      </c>
      <c r="AZ118" s="39">
        <v>0</v>
      </c>
      <c r="BA118" s="40">
        <v>0</v>
      </c>
      <c r="BB118" s="39">
        <v>0</v>
      </c>
      <c r="BC118" s="5">
        <v>0</v>
      </c>
      <c r="BD118" s="166">
        <f t="shared" ref="BD118" si="480">+BB118</f>
        <v>0</v>
      </c>
      <c r="BE118" s="168" t="s">
        <v>1823</v>
      </c>
      <c r="BF118" s="39">
        <v>0</v>
      </c>
      <c r="BG118" s="40">
        <v>0</v>
      </c>
      <c r="BH118" s="166">
        <f t="shared" si="454"/>
        <v>0</v>
      </c>
      <c r="BI118" s="168" t="s">
        <v>1823</v>
      </c>
      <c r="BJ118" s="166">
        <f t="shared" si="455"/>
        <v>0</v>
      </c>
      <c r="BK118" s="168" t="s">
        <v>1823</v>
      </c>
      <c r="BL118" s="166">
        <f t="shared" si="456"/>
        <v>0</v>
      </c>
      <c r="BM118" s="168" t="s">
        <v>1823</v>
      </c>
      <c r="BN118" s="166">
        <f t="shared" si="457"/>
        <v>0</v>
      </c>
      <c r="BO118" s="168" t="s">
        <v>1823</v>
      </c>
      <c r="BP118" s="133"/>
      <c r="BQ118" s="147"/>
      <c r="BR118" s="148"/>
      <c r="BS118" s="147"/>
      <c r="BT118" s="148"/>
      <c r="BU118" s="147"/>
      <c r="BV118" s="148"/>
      <c r="BW118" s="147"/>
      <c r="BX118" s="148"/>
      <c r="BY118" s="147"/>
      <c r="BZ118" s="148"/>
      <c r="CA118" s="147"/>
      <c r="CB118" s="147"/>
      <c r="CC118" s="38"/>
    </row>
    <row r="119" spans="1:83" ht="16.5">
      <c r="A119" t="s">
        <v>2131</v>
      </c>
      <c r="B119" t="s">
        <v>4</v>
      </c>
      <c r="C119" s="16" t="s">
        <v>23</v>
      </c>
      <c r="D119" t="s">
        <v>1043</v>
      </c>
      <c r="E119" s="16" t="s">
        <v>1039</v>
      </c>
      <c r="F119" s="200" t="s">
        <v>1884</v>
      </c>
      <c r="G119" s="9"/>
      <c r="H119" s="2"/>
      <c r="I119" s="166">
        <f t="shared" si="458"/>
        <v>4</v>
      </c>
      <c r="J119" s="168" t="s">
        <v>1823</v>
      </c>
      <c r="K119" s="10">
        <v>4</v>
      </c>
      <c r="L119" s="10">
        <v>0</v>
      </c>
      <c r="M119" s="3">
        <v>0</v>
      </c>
      <c r="N119" s="4">
        <v>0</v>
      </c>
      <c r="O119" s="166">
        <f t="shared" si="469"/>
        <v>0</v>
      </c>
      <c r="P119" s="168" t="s">
        <v>1823</v>
      </c>
      <c r="Q119" s="166">
        <f t="shared" si="470"/>
        <v>0</v>
      </c>
      <c r="R119" s="168" t="s">
        <v>1823</v>
      </c>
      <c r="S119" s="166">
        <f>+U119</f>
        <v>0</v>
      </c>
      <c r="T119" s="168" t="s">
        <v>1823</v>
      </c>
      <c r="U119" s="10">
        <v>0</v>
      </c>
      <c r="V119" s="4">
        <v>2</v>
      </c>
      <c r="W119" s="10">
        <v>0</v>
      </c>
      <c r="X119" s="4">
        <v>0</v>
      </c>
      <c r="Y119" s="10">
        <v>0</v>
      </c>
      <c r="Z119" s="4">
        <v>0</v>
      </c>
      <c r="AA119" s="166">
        <f>+AC119</f>
        <v>0</v>
      </c>
      <c r="AB119" s="168" t="s">
        <v>1823</v>
      </c>
      <c r="AC119" s="10">
        <v>0</v>
      </c>
      <c r="AD119" s="10">
        <v>0</v>
      </c>
      <c r="AE119" s="3">
        <v>0</v>
      </c>
      <c r="AF119" s="5">
        <v>0</v>
      </c>
      <c r="AG119" s="166">
        <f t="shared" ref="AG119" si="481">+AE119</f>
        <v>0</v>
      </c>
      <c r="AH119" s="168" t="s">
        <v>1823</v>
      </c>
      <c r="AI119" s="166">
        <f t="shared" ref="AI119" si="482">+AG119</f>
        <v>0</v>
      </c>
      <c r="AJ119" s="168" t="s">
        <v>1823</v>
      </c>
      <c r="AK119" s="166">
        <f t="shared" ref="AK119" si="483">+AI119</f>
        <v>0</v>
      </c>
      <c r="AL119" s="168" t="s">
        <v>1823</v>
      </c>
      <c r="AM119" s="166">
        <f t="shared" ref="AM119" si="484">+AK119</f>
        <v>0</v>
      </c>
      <c r="AN119" s="168" t="s">
        <v>1823</v>
      </c>
      <c r="AO119" s="205"/>
      <c r="AP119" s="58">
        <f t="shared" ref="AP119" si="485">+AR119</f>
        <v>0</v>
      </c>
      <c r="AQ119" s="168" t="s">
        <v>1823</v>
      </c>
      <c r="AR119" s="58">
        <f t="shared" ref="AR119" si="486">+AT119</f>
        <v>0</v>
      </c>
      <c r="AS119" s="168" t="s">
        <v>1823</v>
      </c>
      <c r="AT119" s="175">
        <v>0</v>
      </c>
      <c r="AU119" s="181">
        <v>2</v>
      </c>
      <c r="AV119" s="58">
        <f t="shared" si="478"/>
        <v>0</v>
      </c>
      <c r="AW119" s="168" t="s">
        <v>1823</v>
      </c>
      <c r="AX119" s="58">
        <f t="shared" si="479"/>
        <v>0</v>
      </c>
      <c r="AY119" s="168" t="s">
        <v>1823</v>
      </c>
      <c r="AZ119" s="39">
        <v>0</v>
      </c>
      <c r="BA119" s="40">
        <v>0</v>
      </c>
      <c r="BB119" s="39">
        <v>0</v>
      </c>
      <c r="BC119" s="5">
        <v>0</v>
      </c>
      <c r="BD119" s="166">
        <f t="shared" si="462"/>
        <v>0</v>
      </c>
      <c r="BE119" s="168" t="s">
        <v>1823</v>
      </c>
      <c r="BF119" s="39">
        <v>0</v>
      </c>
      <c r="BG119" s="40">
        <v>0</v>
      </c>
      <c r="BH119" s="166">
        <f t="shared" si="454"/>
        <v>0</v>
      </c>
      <c r="BI119" s="168" t="s">
        <v>1823</v>
      </c>
      <c r="BJ119" s="166">
        <f t="shared" si="455"/>
        <v>0</v>
      </c>
      <c r="BK119" s="168" t="s">
        <v>1823</v>
      </c>
      <c r="BL119" s="166">
        <f t="shared" si="456"/>
        <v>0</v>
      </c>
      <c r="BM119" s="168" t="s">
        <v>1823</v>
      </c>
      <c r="BN119" s="166">
        <f t="shared" si="457"/>
        <v>0</v>
      </c>
      <c r="BO119" s="168" t="s">
        <v>1823</v>
      </c>
      <c r="BP119" s="133"/>
      <c r="BQ119" s="147"/>
      <c r="BR119" s="148"/>
      <c r="BS119" s="147"/>
      <c r="BT119" s="148"/>
      <c r="BU119" s="147"/>
      <c r="BV119" s="148"/>
      <c r="BW119" s="147"/>
      <c r="BX119" s="148"/>
      <c r="BY119" s="147"/>
      <c r="BZ119" s="148"/>
      <c r="CA119" s="147"/>
      <c r="CB119" s="147"/>
      <c r="CC119" s="38"/>
    </row>
    <row r="120" spans="1:83" ht="16.5">
      <c r="F120" s="200"/>
      <c r="G120" s="9"/>
      <c r="H120" s="2"/>
      <c r="I120" s="3"/>
      <c r="J120" s="4"/>
      <c r="K120" s="10"/>
      <c r="L120" s="10"/>
      <c r="M120" s="3"/>
      <c r="N120" s="4"/>
      <c r="O120" s="166"/>
      <c r="P120" s="168"/>
      <c r="Q120" s="166"/>
      <c r="R120" s="168"/>
      <c r="S120" s="166"/>
      <c r="T120" s="168"/>
      <c r="U120" s="10"/>
      <c r="V120" s="4"/>
      <c r="W120" s="10"/>
      <c r="X120" s="4"/>
      <c r="Y120" s="10"/>
      <c r="Z120" s="4"/>
      <c r="AA120" s="166"/>
      <c r="AB120" s="168"/>
      <c r="AC120" s="10"/>
      <c r="AD120" s="10"/>
      <c r="AE120" s="3"/>
      <c r="AF120" s="5"/>
      <c r="AG120" s="166"/>
      <c r="AH120" s="168"/>
      <c r="AI120" s="166"/>
      <c r="AJ120" s="168"/>
      <c r="AK120" s="166"/>
      <c r="AL120" s="168"/>
      <c r="AM120" s="166"/>
      <c r="AN120" s="168"/>
      <c r="AO120" s="205"/>
      <c r="AP120" s="59"/>
      <c r="AQ120" s="168"/>
      <c r="AR120" s="59"/>
      <c r="AS120" s="168"/>
      <c r="AT120" s="59"/>
      <c r="AU120" s="168"/>
      <c r="AV120" s="58"/>
      <c r="AW120" s="168"/>
      <c r="AX120" s="58"/>
      <c r="AY120" s="168"/>
      <c r="AZ120" s="39"/>
      <c r="BA120" s="40"/>
      <c r="BB120" s="39"/>
      <c r="BC120" s="5"/>
      <c r="BD120" s="166"/>
      <c r="BE120" s="168"/>
      <c r="BF120" s="39"/>
      <c r="BG120" s="40"/>
      <c r="BH120" s="166"/>
      <c r="BI120" s="168"/>
      <c r="BJ120" s="166"/>
      <c r="BK120" s="168"/>
      <c r="BL120" s="101"/>
      <c r="BM120" s="170"/>
      <c r="BN120" s="58"/>
      <c r="BO120" s="170"/>
      <c r="BP120" s="133"/>
      <c r="BQ120" s="147"/>
      <c r="BR120" s="148"/>
      <c r="BS120" s="147"/>
      <c r="BT120" s="148"/>
      <c r="BU120" s="147"/>
      <c r="BV120" s="148"/>
      <c r="BW120" s="147"/>
      <c r="BX120" s="148"/>
      <c r="BY120" s="147"/>
      <c r="BZ120" s="148"/>
      <c r="CA120" s="147"/>
      <c r="CB120" s="147"/>
      <c r="CC120" s="38"/>
    </row>
    <row r="121" spans="1:83" ht="16.5">
      <c r="A121" t="s">
        <v>1042</v>
      </c>
      <c r="B121" t="s">
        <v>4</v>
      </c>
      <c r="C121" s="16" t="s">
        <v>908</v>
      </c>
      <c r="D121" t="s">
        <v>1040</v>
      </c>
      <c r="E121" s="16" t="s">
        <v>1039</v>
      </c>
      <c r="F121" s="200" t="s">
        <v>1856</v>
      </c>
      <c r="G121" s="9"/>
      <c r="H121" s="2"/>
      <c r="I121" s="3"/>
      <c r="J121" s="4"/>
      <c r="K121" s="10">
        <v>0</v>
      </c>
      <c r="L121" s="10">
        <v>0</v>
      </c>
      <c r="M121" s="3">
        <v>0</v>
      </c>
      <c r="N121" s="4">
        <v>0</v>
      </c>
      <c r="O121" s="166">
        <f>+M121</f>
        <v>0</v>
      </c>
      <c r="P121" s="168" t="s">
        <v>1823</v>
      </c>
      <c r="Q121" s="166">
        <f t="shared" si="470"/>
        <v>0</v>
      </c>
      <c r="R121" s="168" t="s">
        <v>1823</v>
      </c>
      <c r="S121" s="166">
        <f t="shared" ref="S121:S128" si="487">+U121</f>
        <v>0</v>
      </c>
      <c r="T121" s="168" t="s">
        <v>1823</v>
      </c>
      <c r="U121" s="10">
        <v>0</v>
      </c>
      <c r="V121" s="4">
        <v>0</v>
      </c>
      <c r="W121" s="10">
        <v>0</v>
      </c>
      <c r="X121" s="4">
        <v>0</v>
      </c>
      <c r="Y121" s="10">
        <v>0</v>
      </c>
      <c r="Z121" s="4">
        <v>0</v>
      </c>
      <c r="AA121" s="166">
        <f>+AC121</f>
        <v>0</v>
      </c>
      <c r="AB121" s="168" t="s">
        <v>1823</v>
      </c>
      <c r="AC121" s="10">
        <v>0</v>
      </c>
      <c r="AD121" s="10">
        <v>0</v>
      </c>
      <c r="AE121" s="3">
        <v>0</v>
      </c>
      <c r="AF121" s="5">
        <v>0</v>
      </c>
      <c r="AG121" s="166">
        <f t="shared" ref="AG121:AG126" si="488">+AE121</f>
        <v>0</v>
      </c>
      <c r="AH121" s="168" t="s">
        <v>1823</v>
      </c>
      <c r="AI121" s="166">
        <f t="shared" ref="AI121:AI126" si="489">+AG121</f>
        <v>0</v>
      </c>
      <c r="AJ121" s="168" t="s">
        <v>1823</v>
      </c>
      <c r="AK121" s="166">
        <f t="shared" ref="AK121:AK126" si="490">+AI121</f>
        <v>0</v>
      </c>
      <c r="AL121" s="168" t="s">
        <v>1823</v>
      </c>
      <c r="AM121" s="166">
        <f t="shared" ref="AM121:AM126" si="491">+AK121</f>
        <v>0</v>
      </c>
      <c r="AN121" s="168" t="s">
        <v>1823</v>
      </c>
      <c r="AO121" s="133"/>
      <c r="AP121" s="58">
        <f t="shared" ref="AP121:AP123" si="492">+AR121</f>
        <v>0</v>
      </c>
      <c r="AQ121" s="168" t="s">
        <v>1823</v>
      </c>
      <c r="AR121" s="58">
        <f t="shared" ref="AR121:AR123" si="493">+AT121</f>
        <v>0</v>
      </c>
      <c r="AS121" s="168" t="s">
        <v>1823</v>
      </c>
      <c r="AT121" s="39">
        <v>0</v>
      </c>
      <c r="AU121" s="40">
        <v>0</v>
      </c>
      <c r="AV121" s="58">
        <f t="shared" si="478"/>
        <v>0</v>
      </c>
      <c r="AW121" s="168" t="s">
        <v>1823</v>
      </c>
      <c r="AX121" s="58">
        <f t="shared" si="479"/>
        <v>0</v>
      </c>
      <c r="AY121" s="168" t="s">
        <v>1823</v>
      </c>
      <c r="AZ121" s="39">
        <v>0</v>
      </c>
      <c r="BA121" s="40">
        <v>0</v>
      </c>
      <c r="BB121" s="39">
        <v>0</v>
      </c>
      <c r="BC121" s="5">
        <v>0</v>
      </c>
      <c r="BD121" s="166">
        <f t="shared" si="462"/>
        <v>0</v>
      </c>
      <c r="BE121" s="168" t="s">
        <v>1823</v>
      </c>
      <c r="BF121" s="39">
        <v>0</v>
      </c>
      <c r="BG121" s="40">
        <v>0</v>
      </c>
      <c r="BH121" s="166">
        <f t="shared" ref="BH121:BH123" si="494">+BF121</f>
        <v>0</v>
      </c>
      <c r="BI121" s="168" t="s">
        <v>1823</v>
      </c>
      <c r="BJ121" s="166">
        <f t="shared" ref="BJ121:BJ123" si="495">+BH121</f>
        <v>0</v>
      </c>
      <c r="BK121" s="168" t="s">
        <v>1823</v>
      </c>
      <c r="BL121" s="166">
        <f t="shared" ref="BL121:BL123" si="496">+BJ121</f>
        <v>0</v>
      </c>
      <c r="BM121" s="168" t="s">
        <v>1823</v>
      </c>
      <c r="BN121" s="166">
        <f t="shared" ref="BN121:BN123" si="497">+BL121</f>
        <v>0</v>
      </c>
      <c r="BO121" s="168" t="s">
        <v>1823</v>
      </c>
      <c r="BP121" s="133"/>
      <c r="BQ121" s="147"/>
      <c r="BR121" s="148"/>
      <c r="BS121" s="147"/>
      <c r="BT121" s="148"/>
      <c r="BU121" s="147"/>
      <c r="BV121" s="148"/>
      <c r="BW121" s="147"/>
      <c r="BX121" s="148"/>
      <c r="BY121" s="147"/>
      <c r="BZ121" s="148"/>
      <c r="CA121" s="147"/>
      <c r="CB121" s="147"/>
      <c r="CC121" s="38" t="s">
        <v>271</v>
      </c>
      <c r="CD121" t="s">
        <v>909</v>
      </c>
    </row>
    <row r="122" spans="1:83" ht="16.5">
      <c r="A122" t="s">
        <v>1042</v>
      </c>
      <c r="B122" t="s">
        <v>4</v>
      </c>
      <c r="C122" s="16" t="s">
        <v>908</v>
      </c>
      <c r="D122" t="s">
        <v>1094</v>
      </c>
      <c r="E122" s="16" t="s">
        <v>1039</v>
      </c>
      <c r="F122" s="200" t="s">
        <v>1854</v>
      </c>
      <c r="G122" s="9"/>
      <c r="H122" s="2"/>
      <c r="I122" s="3"/>
      <c r="J122" s="4"/>
      <c r="K122" s="3">
        <v>0</v>
      </c>
      <c r="L122" s="4">
        <v>0</v>
      </c>
      <c r="M122" s="10">
        <v>1</v>
      </c>
      <c r="N122" s="4">
        <v>0</v>
      </c>
      <c r="O122" s="166">
        <f t="shared" ref="O122:O125" si="498">+M122</f>
        <v>1</v>
      </c>
      <c r="P122" s="168" t="s">
        <v>1823</v>
      </c>
      <c r="Q122" s="166">
        <f t="shared" si="470"/>
        <v>0</v>
      </c>
      <c r="R122" s="168" t="s">
        <v>1823</v>
      </c>
      <c r="S122" s="166">
        <f t="shared" si="487"/>
        <v>0</v>
      </c>
      <c r="T122" s="168" t="s">
        <v>1823</v>
      </c>
      <c r="U122" s="10">
        <v>0</v>
      </c>
      <c r="V122" s="4">
        <v>0</v>
      </c>
      <c r="W122" s="10">
        <v>0</v>
      </c>
      <c r="X122" s="4">
        <v>0</v>
      </c>
      <c r="Y122" s="10">
        <v>0</v>
      </c>
      <c r="Z122" s="4">
        <v>0</v>
      </c>
      <c r="AA122" s="166">
        <f>+AC122</f>
        <v>0</v>
      </c>
      <c r="AB122" s="168" t="s">
        <v>1823</v>
      </c>
      <c r="AC122" s="10">
        <v>0</v>
      </c>
      <c r="AD122" s="4">
        <v>0</v>
      </c>
      <c r="AE122" s="10">
        <v>0</v>
      </c>
      <c r="AF122" s="5">
        <v>0</v>
      </c>
      <c r="AG122" s="166">
        <f t="shared" si="488"/>
        <v>0</v>
      </c>
      <c r="AH122" s="168" t="s">
        <v>1823</v>
      </c>
      <c r="AI122" s="166">
        <f t="shared" si="489"/>
        <v>0</v>
      </c>
      <c r="AJ122" s="168" t="s">
        <v>1823</v>
      </c>
      <c r="AK122" s="166">
        <f t="shared" si="490"/>
        <v>0</v>
      </c>
      <c r="AL122" s="168" t="s">
        <v>1823</v>
      </c>
      <c r="AM122" s="166">
        <f t="shared" si="491"/>
        <v>0</v>
      </c>
      <c r="AN122" s="168" t="s">
        <v>1823</v>
      </c>
      <c r="AO122" s="133"/>
      <c r="AP122" s="58">
        <f t="shared" si="492"/>
        <v>0</v>
      </c>
      <c r="AQ122" s="168" t="s">
        <v>1823</v>
      </c>
      <c r="AR122" s="58">
        <f t="shared" si="493"/>
        <v>0</v>
      </c>
      <c r="AS122" s="168" t="s">
        <v>1823</v>
      </c>
      <c r="AT122" s="39">
        <v>0</v>
      </c>
      <c r="AU122" s="40">
        <v>0</v>
      </c>
      <c r="AV122" s="58">
        <f t="shared" si="478"/>
        <v>0</v>
      </c>
      <c r="AW122" s="168" t="s">
        <v>1823</v>
      </c>
      <c r="AX122" s="58">
        <f t="shared" si="479"/>
        <v>0</v>
      </c>
      <c r="AY122" s="168" t="s">
        <v>1823</v>
      </c>
      <c r="AZ122" s="39">
        <v>0</v>
      </c>
      <c r="BA122" s="40">
        <v>0</v>
      </c>
      <c r="BB122" s="39">
        <v>0</v>
      </c>
      <c r="BC122" s="5">
        <v>0</v>
      </c>
      <c r="BD122" s="166">
        <f t="shared" si="462"/>
        <v>0</v>
      </c>
      <c r="BE122" s="168" t="s">
        <v>1823</v>
      </c>
      <c r="BF122" s="39">
        <v>0</v>
      </c>
      <c r="BG122" s="40">
        <v>0</v>
      </c>
      <c r="BH122" s="166">
        <f t="shared" si="494"/>
        <v>0</v>
      </c>
      <c r="BI122" s="168" t="s">
        <v>1823</v>
      </c>
      <c r="BJ122" s="166">
        <f t="shared" si="495"/>
        <v>0</v>
      </c>
      <c r="BK122" s="168" t="s">
        <v>1823</v>
      </c>
      <c r="BL122" s="166">
        <f t="shared" si="496"/>
        <v>0</v>
      </c>
      <c r="BM122" s="168" t="s">
        <v>1823</v>
      </c>
      <c r="BN122" s="166">
        <f t="shared" si="497"/>
        <v>0</v>
      </c>
      <c r="BO122" s="168" t="s">
        <v>1823</v>
      </c>
      <c r="BP122" s="133"/>
      <c r="BQ122" s="147"/>
      <c r="BR122" s="148"/>
      <c r="BS122" s="147"/>
      <c r="BT122" s="148"/>
      <c r="BU122" s="147"/>
      <c r="BV122" s="148"/>
      <c r="BW122" s="147"/>
      <c r="BX122" s="148"/>
      <c r="BY122" s="147"/>
      <c r="BZ122" s="148"/>
      <c r="CA122" s="147"/>
      <c r="CB122" s="147"/>
      <c r="CC122" s="38" t="s">
        <v>1855</v>
      </c>
    </row>
    <row r="123" spans="1:83" ht="16.5">
      <c r="A123" t="s">
        <v>1042</v>
      </c>
      <c r="B123" t="s">
        <v>4</v>
      </c>
      <c r="C123" s="16" t="s">
        <v>907</v>
      </c>
      <c r="D123" t="s">
        <v>1040</v>
      </c>
      <c r="E123" s="16" t="s">
        <v>1039</v>
      </c>
      <c r="F123" s="200" t="s">
        <v>1941</v>
      </c>
      <c r="G123" s="9"/>
      <c r="H123" s="2"/>
      <c r="I123" s="3">
        <v>0</v>
      </c>
      <c r="J123" s="4">
        <v>0</v>
      </c>
      <c r="K123" s="3">
        <v>0</v>
      </c>
      <c r="L123" s="4">
        <v>0</v>
      </c>
      <c r="M123" s="10">
        <v>0</v>
      </c>
      <c r="N123" s="4">
        <v>0</v>
      </c>
      <c r="O123" s="166">
        <f t="shared" si="498"/>
        <v>0</v>
      </c>
      <c r="P123" s="168" t="s">
        <v>1823</v>
      </c>
      <c r="Q123" s="166">
        <f t="shared" si="470"/>
        <v>17</v>
      </c>
      <c r="R123" s="168" t="s">
        <v>1823</v>
      </c>
      <c r="S123" s="166">
        <f t="shared" si="487"/>
        <v>17</v>
      </c>
      <c r="T123" s="168" t="s">
        <v>1823</v>
      </c>
      <c r="U123" s="10">
        <v>17</v>
      </c>
      <c r="V123" s="4">
        <v>0</v>
      </c>
      <c r="W123" s="10">
        <v>14</v>
      </c>
      <c r="X123" s="4">
        <v>0</v>
      </c>
      <c r="Y123" s="33">
        <v>19</v>
      </c>
      <c r="Z123" s="425">
        <v>0</v>
      </c>
      <c r="AA123" s="166">
        <f t="shared" ref="AA123:AA127" si="499">+AC123</f>
        <v>0</v>
      </c>
      <c r="AB123" s="168" t="s">
        <v>1823</v>
      </c>
      <c r="AC123" s="10">
        <v>0</v>
      </c>
      <c r="AD123" s="4">
        <v>0</v>
      </c>
      <c r="AE123" s="3">
        <v>0</v>
      </c>
      <c r="AF123" s="5">
        <v>0</v>
      </c>
      <c r="AG123" s="166">
        <f t="shared" si="488"/>
        <v>0</v>
      </c>
      <c r="AH123" s="168" t="s">
        <v>1823</v>
      </c>
      <c r="AI123" s="166">
        <f t="shared" si="489"/>
        <v>0</v>
      </c>
      <c r="AJ123" s="168" t="s">
        <v>1823</v>
      </c>
      <c r="AK123" s="166">
        <f t="shared" si="490"/>
        <v>0</v>
      </c>
      <c r="AL123" s="168" t="s">
        <v>1823</v>
      </c>
      <c r="AM123" s="166">
        <f t="shared" si="491"/>
        <v>0</v>
      </c>
      <c r="AN123" s="168" t="s">
        <v>1823</v>
      </c>
      <c r="AO123" s="133"/>
      <c r="AP123" s="58">
        <f t="shared" si="492"/>
        <v>0</v>
      </c>
      <c r="AQ123" s="168" t="s">
        <v>1823</v>
      </c>
      <c r="AR123" s="58">
        <f t="shared" si="493"/>
        <v>0</v>
      </c>
      <c r="AS123" s="168" t="s">
        <v>1823</v>
      </c>
      <c r="AT123" s="39">
        <v>0</v>
      </c>
      <c r="AU123" s="40">
        <v>0</v>
      </c>
      <c r="AV123" s="58">
        <f t="shared" si="478"/>
        <v>0</v>
      </c>
      <c r="AW123" s="168" t="s">
        <v>1823</v>
      </c>
      <c r="AX123" s="58">
        <f t="shared" si="479"/>
        <v>0</v>
      </c>
      <c r="AY123" s="168" t="s">
        <v>1823</v>
      </c>
      <c r="AZ123" s="39">
        <v>0</v>
      </c>
      <c r="BA123" s="40">
        <v>0</v>
      </c>
      <c r="BB123" s="39">
        <v>0</v>
      </c>
      <c r="BC123" s="5">
        <v>0</v>
      </c>
      <c r="BD123" s="166">
        <f t="shared" si="462"/>
        <v>0</v>
      </c>
      <c r="BE123" s="168" t="s">
        <v>1823</v>
      </c>
      <c r="BF123" s="39">
        <v>0</v>
      </c>
      <c r="BG123" s="40">
        <v>0</v>
      </c>
      <c r="BH123" s="166">
        <f t="shared" si="494"/>
        <v>0</v>
      </c>
      <c r="BI123" s="168" t="s">
        <v>1823</v>
      </c>
      <c r="BJ123" s="166">
        <f t="shared" si="495"/>
        <v>0</v>
      </c>
      <c r="BK123" s="168" t="s">
        <v>1823</v>
      </c>
      <c r="BL123" s="166">
        <f t="shared" si="496"/>
        <v>0</v>
      </c>
      <c r="BM123" s="168" t="s">
        <v>1823</v>
      </c>
      <c r="BN123" s="166">
        <f t="shared" si="497"/>
        <v>0</v>
      </c>
      <c r="BO123" s="168" t="s">
        <v>1823</v>
      </c>
      <c r="BP123" s="133"/>
      <c r="BQ123" s="147"/>
      <c r="BR123" s="148"/>
      <c r="BS123" s="147"/>
      <c r="BT123" s="148"/>
      <c r="BU123" s="147"/>
      <c r="BV123" s="148"/>
      <c r="BW123" s="147"/>
      <c r="BX123" s="148"/>
      <c r="BY123" s="147"/>
      <c r="BZ123" s="148"/>
      <c r="CA123" s="147"/>
      <c r="CB123" s="147"/>
      <c r="CC123" s="38" t="s">
        <v>260</v>
      </c>
      <c r="CD123" s="124" t="s">
        <v>910</v>
      </c>
    </row>
    <row r="124" spans="1:83" ht="16.5">
      <c r="A124" t="s">
        <v>1042</v>
      </c>
      <c r="B124" t="s">
        <v>4</v>
      </c>
      <c r="C124" s="16" t="s">
        <v>907</v>
      </c>
      <c r="D124" t="s">
        <v>1040</v>
      </c>
      <c r="E124" s="16" t="s">
        <v>1039</v>
      </c>
      <c r="F124" s="200" t="s">
        <v>1942</v>
      </c>
      <c r="G124" s="9"/>
      <c r="H124" s="2"/>
      <c r="I124" s="3"/>
      <c r="J124" s="4"/>
      <c r="K124" s="3">
        <v>0</v>
      </c>
      <c r="L124" s="4">
        <v>0</v>
      </c>
      <c r="M124" s="10">
        <v>6</v>
      </c>
      <c r="N124" s="4">
        <v>0</v>
      </c>
      <c r="O124" s="166">
        <f t="shared" si="498"/>
        <v>6</v>
      </c>
      <c r="P124" s="168" t="s">
        <v>1823</v>
      </c>
      <c r="Q124" s="166">
        <f t="shared" ref="Q124" si="500">+S124</f>
        <v>7</v>
      </c>
      <c r="R124" s="168" t="s">
        <v>1823</v>
      </c>
      <c r="S124" s="166">
        <f t="shared" si="487"/>
        <v>7</v>
      </c>
      <c r="T124" s="168" t="s">
        <v>1823</v>
      </c>
      <c r="U124" s="10">
        <v>7</v>
      </c>
      <c r="V124" s="4">
        <v>0</v>
      </c>
      <c r="W124" s="33">
        <v>7</v>
      </c>
      <c r="X124" s="425">
        <v>0</v>
      </c>
      <c r="Y124" s="10">
        <v>10</v>
      </c>
      <c r="Z124" s="4">
        <v>0</v>
      </c>
      <c r="AA124" s="166">
        <f t="shared" ref="AA124" si="501">+AC124</f>
        <v>0</v>
      </c>
      <c r="AB124" s="168" t="s">
        <v>1823</v>
      </c>
      <c r="AC124" s="10">
        <v>0</v>
      </c>
      <c r="AD124" s="4">
        <v>0</v>
      </c>
      <c r="AE124" s="3">
        <v>0</v>
      </c>
      <c r="AF124" s="5">
        <v>0</v>
      </c>
      <c r="AG124" s="166">
        <f t="shared" si="488"/>
        <v>0</v>
      </c>
      <c r="AH124" s="168" t="s">
        <v>1823</v>
      </c>
      <c r="AI124" s="166">
        <f t="shared" si="489"/>
        <v>0</v>
      </c>
      <c r="AJ124" s="168" t="s">
        <v>1823</v>
      </c>
      <c r="AK124" s="166">
        <f t="shared" si="490"/>
        <v>0</v>
      </c>
      <c r="AL124" s="168" t="s">
        <v>1823</v>
      </c>
      <c r="AM124" s="166">
        <f t="shared" si="491"/>
        <v>0</v>
      </c>
      <c r="AN124" s="168" t="s">
        <v>1823</v>
      </c>
      <c r="AO124" s="133"/>
      <c r="AP124" s="59"/>
      <c r="AQ124" s="168"/>
      <c r="AR124" s="59"/>
      <c r="AS124" s="168"/>
      <c r="AT124" s="39"/>
      <c r="AU124" s="40"/>
      <c r="AV124" s="58"/>
      <c r="AW124" s="168"/>
      <c r="AX124" s="58"/>
      <c r="AY124" s="168"/>
      <c r="AZ124" s="39"/>
      <c r="BA124" s="40"/>
      <c r="BB124" s="39"/>
      <c r="BC124" s="5"/>
      <c r="BD124" s="166"/>
      <c r="BE124" s="168"/>
      <c r="BF124" s="39"/>
      <c r="BG124" s="40"/>
      <c r="BH124" s="166"/>
      <c r="BI124" s="168"/>
      <c r="BJ124" s="166"/>
      <c r="BK124" s="168"/>
      <c r="BL124" s="101"/>
      <c r="BM124" s="170"/>
      <c r="BN124" s="58"/>
      <c r="BO124" s="170"/>
      <c r="BP124" s="133"/>
      <c r="BQ124" s="147"/>
      <c r="BR124" s="148"/>
      <c r="BS124" s="147"/>
      <c r="BT124" s="148"/>
      <c r="BU124" s="147"/>
      <c r="BV124" s="148"/>
      <c r="BW124" s="147"/>
      <c r="BX124" s="148"/>
      <c r="BY124" s="147"/>
      <c r="BZ124" s="148"/>
      <c r="CA124" s="147"/>
      <c r="CB124" s="147"/>
      <c r="CC124" s="38" t="s">
        <v>260</v>
      </c>
      <c r="CD124" s="124" t="s">
        <v>910</v>
      </c>
    </row>
    <row r="125" spans="1:83" ht="16.5">
      <c r="A125" t="s">
        <v>1042</v>
      </c>
      <c r="B125" t="s">
        <v>4</v>
      </c>
      <c r="C125" s="16" t="s">
        <v>907</v>
      </c>
      <c r="D125" t="s">
        <v>1040</v>
      </c>
      <c r="E125" s="16" t="s">
        <v>1039</v>
      </c>
      <c r="F125" s="200" t="s">
        <v>1940</v>
      </c>
      <c r="G125" s="9"/>
      <c r="H125" s="2"/>
      <c r="I125" s="3"/>
      <c r="J125" s="4"/>
      <c r="K125" s="10">
        <v>0</v>
      </c>
      <c r="L125" s="10">
        <v>0</v>
      </c>
      <c r="M125" s="3">
        <v>1</v>
      </c>
      <c r="N125" s="4">
        <v>0</v>
      </c>
      <c r="O125" s="166">
        <f t="shared" si="498"/>
        <v>1</v>
      </c>
      <c r="P125" s="168" t="s">
        <v>1823</v>
      </c>
      <c r="Q125" s="166">
        <f t="shared" ref="Q125" si="502">+S125</f>
        <v>1</v>
      </c>
      <c r="R125" s="168" t="s">
        <v>1823</v>
      </c>
      <c r="S125" s="166">
        <f t="shared" si="487"/>
        <v>1</v>
      </c>
      <c r="T125" s="168" t="s">
        <v>1823</v>
      </c>
      <c r="U125" s="10">
        <v>1</v>
      </c>
      <c r="V125" s="4">
        <v>0</v>
      </c>
      <c r="W125" s="10">
        <v>2</v>
      </c>
      <c r="X125" s="4">
        <v>0</v>
      </c>
      <c r="Y125" s="10">
        <v>2</v>
      </c>
      <c r="Z125" s="4">
        <v>0</v>
      </c>
      <c r="AA125" s="166">
        <f t="shared" ref="AA125" si="503">+AC125</f>
        <v>0</v>
      </c>
      <c r="AB125" s="168" t="s">
        <v>1823</v>
      </c>
      <c r="AC125" s="3">
        <v>0</v>
      </c>
      <c r="AD125" s="5">
        <v>0</v>
      </c>
      <c r="AE125" s="3">
        <v>0</v>
      </c>
      <c r="AF125" s="5">
        <v>0</v>
      </c>
      <c r="AG125" s="166">
        <f t="shared" si="488"/>
        <v>0</v>
      </c>
      <c r="AH125" s="168" t="s">
        <v>1823</v>
      </c>
      <c r="AI125" s="166">
        <f t="shared" si="489"/>
        <v>0</v>
      </c>
      <c r="AJ125" s="168" t="s">
        <v>1823</v>
      </c>
      <c r="AK125" s="166">
        <f t="shared" si="490"/>
        <v>0</v>
      </c>
      <c r="AL125" s="168" t="s">
        <v>1823</v>
      </c>
      <c r="AM125" s="166">
        <f t="shared" si="491"/>
        <v>0</v>
      </c>
      <c r="AN125" s="168" t="s">
        <v>1823</v>
      </c>
      <c r="AO125" s="133"/>
      <c r="AP125" s="58">
        <f t="shared" ref="AP125" si="504">+AR125</f>
        <v>0</v>
      </c>
      <c r="AQ125" s="168" t="s">
        <v>1823</v>
      </c>
      <c r="AR125" s="58">
        <f t="shared" ref="AR125" si="505">+AT125</f>
        <v>0</v>
      </c>
      <c r="AS125" s="168" t="s">
        <v>1823</v>
      </c>
      <c r="AT125" s="39">
        <v>0</v>
      </c>
      <c r="AU125" s="40">
        <v>0</v>
      </c>
      <c r="AV125" s="166">
        <f t="shared" ref="AV125:AV132" si="506">+AX125</f>
        <v>1</v>
      </c>
      <c r="AW125" s="168" t="s">
        <v>1823</v>
      </c>
      <c r="AX125" s="166">
        <f t="shared" ref="AX125:AX132" si="507">+AZ125</f>
        <v>1</v>
      </c>
      <c r="AY125" s="168" t="s">
        <v>1823</v>
      </c>
      <c r="AZ125" s="39">
        <v>1</v>
      </c>
      <c r="BA125" s="40">
        <v>0</v>
      </c>
      <c r="BB125" s="39">
        <v>1</v>
      </c>
      <c r="BC125" s="5">
        <v>0</v>
      </c>
      <c r="BD125" s="166">
        <f t="shared" si="462"/>
        <v>1</v>
      </c>
      <c r="BE125" s="168" t="s">
        <v>1823</v>
      </c>
      <c r="BF125" s="39">
        <v>1</v>
      </c>
      <c r="BG125" s="40">
        <v>0</v>
      </c>
      <c r="BH125" s="166">
        <f t="shared" si="446"/>
        <v>1</v>
      </c>
      <c r="BI125" s="168" t="s">
        <v>1823</v>
      </c>
      <c r="BJ125" s="166">
        <f t="shared" si="333"/>
        <v>1</v>
      </c>
      <c r="BK125" s="168" t="s">
        <v>1823</v>
      </c>
      <c r="BL125" s="166">
        <f t="shared" ref="BL125" si="508">+BJ125</f>
        <v>1</v>
      </c>
      <c r="BM125" s="168" t="s">
        <v>1823</v>
      </c>
      <c r="BN125" s="166">
        <f t="shared" ref="BN125" si="509">+BL125</f>
        <v>1</v>
      </c>
      <c r="BO125" s="168" t="s">
        <v>1823</v>
      </c>
      <c r="BP125" s="133"/>
      <c r="BQ125" s="147"/>
      <c r="BR125" s="148"/>
      <c r="BS125" s="147"/>
      <c r="BT125" s="148"/>
      <c r="BU125" s="147"/>
      <c r="BV125" s="148"/>
      <c r="BW125" s="147"/>
      <c r="BX125" s="148"/>
      <c r="BY125" s="147"/>
      <c r="BZ125" s="148"/>
      <c r="CA125" s="147"/>
      <c r="CB125" s="147"/>
      <c r="CC125" s="38" t="s">
        <v>271</v>
      </c>
      <c r="CD125" t="s">
        <v>957</v>
      </c>
    </row>
    <row r="126" spans="1:83" ht="16.5">
      <c r="A126" t="s">
        <v>1042</v>
      </c>
      <c r="B126" t="s">
        <v>4</v>
      </c>
      <c r="C126" s="16" t="s">
        <v>24</v>
      </c>
      <c r="D126" t="s">
        <v>1040</v>
      </c>
      <c r="E126" s="16" t="s">
        <v>1039</v>
      </c>
      <c r="F126" s="200" t="s">
        <v>1888</v>
      </c>
      <c r="G126" s="9"/>
      <c r="H126" s="2"/>
      <c r="I126" s="166" t="s">
        <v>1823</v>
      </c>
      <c r="J126" s="168">
        <f>+L126</f>
        <v>2</v>
      </c>
      <c r="K126" s="10">
        <v>0</v>
      </c>
      <c r="L126" s="10">
        <v>2</v>
      </c>
      <c r="M126" s="3">
        <v>1</v>
      </c>
      <c r="N126" s="4">
        <v>0</v>
      </c>
      <c r="O126" s="206">
        <v>0</v>
      </c>
      <c r="P126" s="206">
        <v>26</v>
      </c>
      <c r="Q126" s="3">
        <v>5</v>
      </c>
      <c r="R126" s="4">
        <v>14</v>
      </c>
      <c r="S126" s="166">
        <f t="shared" si="487"/>
        <v>5</v>
      </c>
      <c r="T126" s="168">
        <f>+R126</f>
        <v>14</v>
      </c>
      <c r="U126" s="10">
        <v>5</v>
      </c>
      <c r="V126" s="4">
        <v>5</v>
      </c>
      <c r="W126" s="10">
        <v>0</v>
      </c>
      <c r="X126" s="4">
        <v>5</v>
      </c>
      <c r="Y126" s="10">
        <v>0</v>
      </c>
      <c r="Z126" s="4">
        <v>4</v>
      </c>
      <c r="AA126" s="166">
        <f t="shared" ref="AA126" si="510">+AC126</f>
        <v>2</v>
      </c>
      <c r="AB126" s="168">
        <f>+AD126</f>
        <v>2</v>
      </c>
      <c r="AC126" s="3">
        <v>2</v>
      </c>
      <c r="AD126" s="5">
        <v>2</v>
      </c>
      <c r="AE126" s="3">
        <v>2</v>
      </c>
      <c r="AF126" s="5">
        <v>2</v>
      </c>
      <c r="AG126" s="166">
        <f t="shared" si="488"/>
        <v>2</v>
      </c>
      <c r="AH126" s="168">
        <f>+AF126</f>
        <v>2</v>
      </c>
      <c r="AI126" s="166">
        <f t="shared" si="489"/>
        <v>2</v>
      </c>
      <c r="AJ126" s="168">
        <f>+AH126</f>
        <v>2</v>
      </c>
      <c r="AK126" s="166">
        <f t="shared" si="490"/>
        <v>2</v>
      </c>
      <c r="AL126" s="168">
        <f>+AJ126</f>
        <v>2</v>
      </c>
      <c r="AM126" s="166">
        <f t="shared" si="491"/>
        <v>2</v>
      </c>
      <c r="AN126" s="168">
        <f>+AL126</f>
        <v>2</v>
      </c>
      <c r="AO126" s="133"/>
      <c r="AP126" s="59"/>
      <c r="AQ126" s="168"/>
      <c r="AR126" s="59"/>
      <c r="AS126" s="168"/>
      <c r="AT126" s="39"/>
      <c r="AU126" s="40"/>
      <c r="AV126" s="166">
        <f t="shared" si="506"/>
        <v>0</v>
      </c>
      <c r="AW126" s="168" t="s">
        <v>1823</v>
      </c>
      <c r="AX126" s="166">
        <f t="shared" si="507"/>
        <v>0</v>
      </c>
      <c r="AY126" s="168" t="s">
        <v>1823</v>
      </c>
      <c r="AZ126" s="39"/>
      <c r="BA126" s="40"/>
      <c r="BB126" s="39"/>
      <c r="BC126" s="5"/>
      <c r="BD126" s="166"/>
      <c r="BE126" s="168"/>
      <c r="BF126" s="52"/>
      <c r="BG126" s="40"/>
      <c r="BH126" s="166"/>
      <c r="BI126" s="168"/>
      <c r="BJ126" s="166"/>
      <c r="BK126" s="168"/>
      <c r="BL126" s="101"/>
      <c r="BM126" s="170"/>
      <c r="BN126" s="58"/>
      <c r="BO126" s="170"/>
      <c r="BP126" s="133"/>
      <c r="BQ126" s="147"/>
      <c r="BR126" s="148"/>
      <c r="BS126" s="147"/>
      <c r="BT126" s="148"/>
      <c r="BU126" s="147"/>
      <c r="BV126" s="148"/>
      <c r="BW126" s="147"/>
      <c r="BX126" s="148"/>
      <c r="BY126" s="147"/>
      <c r="BZ126" s="148"/>
      <c r="CA126" s="147"/>
      <c r="CB126" s="147"/>
      <c r="CC126" s="38"/>
    </row>
    <row r="127" spans="1:83" ht="16.5">
      <c r="A127" t="s">
        <v>1042</v>
      </c>
      <c r="B127" t="s">
        <v>4</v>
      </c>
      <c r="C127" s="16" t="s">
        <v>24</v>
      </c>
      <c r="D127" t="s">
        <v>1040</v>
      </c>
      <c r="E127" s="16" t="s">
        <v>1039</v>
      </c>
      <c r="F127" s="200" t="s">
        <v>1887</v>
      </c>
      <c r="G127" s="9"/>
      <c r="H127" s="2"/>
      <c r="I127" s="166">
        <f t="shared" ref="I127:I128" si="511">+K127</f>
        <v>20</v>
      </c>
      <c r="J127" s="168" t="s">
        <v>1823</v>
      </c>
      <c r="K127" s="10">
        <v>20</v>
      </c>
      <c r="L127" s="10">
        <v>0</v>
      </c>
      <c r="M127" s="3">
        <v>20</v>
      </c>
      <c r="N127" s="4">
        <v>0</v>
      </c>
      <c r="O127" s="206">
        <v>9</v>
      </c>
      <c r="P127" s="206">
        <v>0</v>
      </c>
      <c r="Q127" s="3">
        <v>16</v>
      </c>
      <c r="R127" s="4">
        <v>1</v>
      </c>
      <c r="S127" s="166">
        <f t="shared" si="487"/>
        <v>22</v>
      </c>
      <c r="T127" s="168" t="s">
        <v>1823</v>
      </c>
      <c r="U127" s="10">
        <v>22</v>
      </c>
      <c r="V127" s="4">
        <v>0</v>
      </c>
      <c r="W127" s="10">
        <v>22</v>
      </c>
      <c r="X127" s="4">
        <v>0</v>
      </c>
      <c r="Y127" s="10">
        <v>22</v>
      </c>
      <c r="Z127" s="4">
        <v>0</v>
      </c>
      <c r="AA127" s="166">
        <f t="shared" si="499"/>
        <v>7</v>
      </c>
      <c r="AB127" s="168" t="s">
        <v>1823</v>
      </c>
      <c r="AC127" s="3">
        <v>7</v>
      </c>
      <c r="AD127" s="5">
        <v>0</v>
      </c>
      <c r="AE127" s="3">
        <v>7</v>
      </c>
      <c r="AF127" s="5">
        <v>0</v>
      </c>
      <c r="AG127" s="166">
        <f t="shared" ref="AG127" si="512">+AE127</f>
        <v>7</v>
      </c>
      <c r="AH127" s="168" t="s">
        <v>1823</v>
      </c>
      <c r="AI127" s="166">
        <f t="shared" ref="AI127" si="513">+AG127</f>
        <v>7</v>
      </c>
      <c r="AJ127" s="168" t="s">
        <v>1823</v>
      </c>
      <c r="AK127" s="166">
        <f t="shared" ref="AK127" si="514">+AI127</f>
        <v>7</v>
      </c>
      <c r="AL127" s="168" t="s">
        <v>1823</v>
      </c>
      <c r="AM127" s="166">
        <f t="shared" ref="AM127" si="515">+AK127</f>
        <v>7</v>
      </c>
      <c r="AN127" s="168" t="s">
        <v>1823</v>
      </c>
      <c r="AO127" s="133"/>
      <c r="AP127" s="166">
        <f t="shared" ref="AP127:AP131" si="516">+AR127</f>
        <v>0</v>
      </c>
      <c r="AQ127" s="168" t="s">
        <v>1823</v>
      </c>
      <c r="AR127" s="166">
        <f t="shared" ref="AR127:AR131" si="517">+AT127</f>
        <v>0</v>
      </c>
      <c r="AS127" s="168" t="s">
        <v>1823</v>
      </c>
      <c r="AT127" s="39">
        <v>0</v>
      </c>
      <c r="AU127" s="40">
        <v>0</v>
      </c>
      <c r="AV127" s="166">
        <f t="shared" si="506"/>
        <v>11</v>
      </c>
      <c r="AW127" s="168" t="s">
        <v>1823</v>
      </c>
      <c r="AX127" s="166">
        <f t="shared" si="507"/>
        <v>11</v>
      </c>
      <c r="AY127" s="168" t="s">
        <v>1823</v>
      </c>
      <c r="AZ127" s="175">
        <v>11</v>
      </c>
      <c r="BA127" s="40">
        <v>0</v>
      </c>
      <c r="BB127" s="39">
        <v>15</v>
      </c>
      <c r="BC127" s="5">
        <v>0</v>
      </c>
      <c r="BD127" s="166">
        <f t="shared" si="462"/>
        <v>15</v>
      </c>
      <c r="BE127" s="168" t="s">
        <v>1823</v>
      </c>
      <c r="BF127" s="18">
        <v>26</v>
      </c>
      <c r="BG127" s="5">
        <v>0</v>
      </c>
      <c r="BH127" s="166">
        <f t="shared" si="446"/>
        <v>26</v>
      </c>
      <c r="BI127" s="168" t="s">
        <v>1823</v>
      </c>
      <c r="BJ127" s="166">
        <f t="shared" si="333"/>
        <v>26</v>
      </c>
      <c r="BK127" s="168" t="s">
        <v>1823</v>
      </c>
      <c r="BL127" s="166">
        <f t="shared" ref="BL127:BL131" si="518">+BJ127</f>
        <v>26</v>
      </c>
      <c r="BM127" s="168" t="s">
        <v>1823</v>
      </c>
      <c r="BN127" s="166">
        <f t="shared" ref="BN127:BN131" si="519">+BL127</f>
        <v>26</v>
      </c>
      <c r="BO127" s="168" t="s">
        <v>1823</v>
      </c>
      <c r="BP127" s="133"/>
      <c r="BQ127" s="147"/>
      <c r="BR127" s="148"/>
      <c r="BS127" s="147"/>
      <c r="BT127" s="148"/>
      <c r="BU127" s="147"/>
      <c r="BV127" s="148"/>
      <c r="BW127" s="147"/>
      <c r="BX127" s="148"/>
      <c r="BY127" s="147"/>
      <c r="BZ127" s="148"/>
      <c r="CA127" s="147"/>
      <c r="CB127" s="147"/>
      <c r="CC127" s="38" t="s">
        <v>343</v>
      </c>
      <c r="CD127" t="s">
        <v>904</v>
      </c>
    </row>
    <row r="128" spans="1:83" ht="16.5">
      <c r="A128" t="s">
        <v>1042</v>
      </c>
      <c r="B128" t="s">
        <v>4</v>
      </c>
      <c r="C128" s="16" t="s">
        <v>24</v>
      </c>
      <c r="D128" t="s">
        <v>1040</v>
      </c>
      <c r="E128" s="16" t="s">
        <v>1039</v>
      </c>
      <c r="F128" s="200" t="s">
        <v>1891</v>
      </c>
      <c r="G128" s="9"/>
      <c r="H128" s="2"/>
      <c r="I128" s="166">
        <f t="shared" si="511"/>
        <v>11</v>
      </c>
      <c r="J128" s="168">
        <f t="shared" ref="J128" si="520">+L128</f>
        <v>2</v>
      </c>
      <c r="K128" s="10">
        <v>11</v>
      </c>
      <c r="L128" s="10">
        <v>2</v>
      </c>
      <c r="M128" s="3">
        <v>14</v>
      </c>
      <c r="N128" s="4">
        <v>1</v>
      </c>
      <c r="O128" s="206">
        <v>16</v>
      </c>
      <c r="P128" s="206">
        <v>3</v>
      </c>
      <c r="Q128" s="3">
        <v>19</v>
      </c>
      <c r="R128" s="4">
        <v>12</v>
      </c>
      <c r="S128" s="166">
        <f t="shared" si="487"/>
        <v>14</v>
      </c>
      <c r="T128" s="168" t="s">
        <v>1823</v>
      </c>
      <c r="U128" s="10">
        <v>14</v>
      </c>
      <c r="V128" s="4">
        <v>0</v>
      </c>
      <c r="W128" s="10">
        <v>14</v>
      </c>
      <c r="X128" s="4">
        <v>0</v>
      </c>
      <c r="Y128" s="10">
        <v>12</v>
      </c>
      <c r="Z128" s="4">
        <v>5</v>
      </c>
      <c r="AA128" s="166">
        <f t="shared" ref="AA128" si="521">+AC128</f>
        <v>5</v>
      </c>
      <c r="AB128" s="168" t="s">
        <v>1823</v>
      </c>
      <c r="AC128" s="3">
        <v>5</v>
      </c>
      <c r="AD128" s="5">
        <v>0</v>
      </c>
      <c r="AE128" s="3">
        <v>8</v>
      </c>
      <c r="AF128" s="5">
        <v>0</v>
      </c>
      <c r="AG128" s="166">
        <f t="shared" ref="AG128" si="522">+AE128</f>
        <v>8</v>
      </c>
      <c r="AH128" s="168" t="s">
        <v>1823</v>
      </c>
      <c r="AI128" s="166">
        <f t="shared" ref="AI128" si="523">+AG128</f>
        <v>8</v>
      </c>
      <c r="AJ128" s="168" t="s">
        <v>1823</v>
      </c>
      <c r="AK128" s="166">
        <f t="shared" ref="AK128" si="524">+AI128</f>
        <v>8</v>
      </c>
      <c r="AL128" s="168" t="s">
        <v>1823</v>
      </c>
      <c r="AM128" s="166">
        <f t="shared" si="466"/>
        <v>8</v>
      </c>
      <c r="AN128" s="168" t="s">
        <v>1823</v>
      </c>
      <c r="AO128" s="133"/>
      <c r="AP128" s="166">
        <f t="shared" si="516"/>
        <v>18</v>
      </c>
      <c r="AQ128" s="168" t="s">
        <v>1823</v>
      </c>
      <c r="AR128" s="166">
        <f t="shared" si="517"/>
        <v>18</v>
      </c>
      <c r="AS128" s="168" t="s">
        <v>1823</v>
      </c>
      <c r="AT128" s="39">
        <v>18</v>
      </c>
      <c r="AU128" s="40">
        <v>0</v>
      </c>
      <c r="AV128" s="166">
        <f t="shared" si="506"/>
        <v>6</v>
      </c>
      <c r="AW128" s="168" t="s">
        <v>1823</v>
      </c>
      <c r="AX128" s="166">
        <f t="shared" si="507"/>
        <v>6</v>
      </c>
      <c r="AY128" s="168" t="s">
        <v>1823</v>
      </c>
      <c r="AZ128" s="39">
        <v>6</v>
      </c>
      <c r="BA128" s="40">
        <v>0</v>
      </c>
      <c r="BB128" s="39">
        <v>8</v>
      </c>
      <c r="BC128" s="5">
        <v>0</v>
      </c>
      <c r="BD128" s="166">
        <f t="shared" si="462"/>
        <v>8</v>
      </c>
      <c r="BE128" s="168" t="s">
        <v>1823</v>
      </c>
      <c r="BF128" s="18">
        <v>3</v>
      </c>
      <c r="BG128" s="5">
        <v>0</v>
      </c>
      <c r="BH128" s="166">
        <f t="shared" si="446"/>
        <v>3</v>
      </c>
      <c r="BI128" s="168" t="s">
        <v>1823</v>
      </c>
      <c r="BJ128" s="166">
        <f t="shared" si="333"/>
        <v>3</v>
      </c>
      <c r="BK128" s="168" t="s">
        <v>1823</v>
      </c>
      <c r="BL128" s="166">
        <f t="shared" si="518"/>
        <v>3</v>
      </c>
      <c r="BM128" s="168" t="s">
        <v>1823</v>
      </c>
      <c r="BN128" s="166">
        <f t="shared" si="519"/>
        <v>3</v>
      </c>
      <c r="BO128" s="168" t="s">
        <v>1823</v>
      </c>
      <c r="BP128" s="133"/>
      <c r="BQ128" s="147"/>
      <c r="BR128" s="148"/>
      <c r="BS128" s="147"/>
      <c r="BT128" s="148"/>
      <c r="BU128" s="147"/>
      <c r="BV128" s="148"/>
      <c r="BW128" s="147"/>
      <c r="BX128" s="148"/>
      <c r="BY128" s="147"/>
      <c r="BZ128" s="148"/>
      <c r="CA128" s="147"/>
      <c r="CB128" s="147"/>
      <c r="CC128" s="38" t="s">
        <v>1005</v>
      </c>
      <c r="CD128" t="s">
        <v>904</v>
      </c>
      <c r="CE128" t="s">
        <v>1004</v>
      </c>
    </row>
    <row r="129" spans="1:82" ht="16.5">
      <c r="A129" t="s">
        <v>1042</v>
      </c>
      <c r="B129" t="s">
        <v>4</v>
      </c>
      <c r="C129" s="16" t="s">
        <v>24</v>
      </c>
      <c r="D129" t="s">
        <v>1040</v>
      </c>
      <c r="E129" s="16" t="s">
        <v>1039</v>
      </c>
      <c r="F129" s="200" t="s">
        <v>1889</v>
      </c>
      <c r="G129" s="9"/>
      <c r="H129" s="2"/>
      <c r="I129" s="166">
        <f t="shared" ref="I129" si="525">+K129</f>
        <v>4</v>
      </c>
      <c r="J129" s="168" t="s">
        <v>1823</v>
      </c>
      <c r="K129" s="10">
        <v>4</v>
      </c>
      <c r="L129" s="10">
        <v>0</v>
      </c>
      <c r="M129" s="3">
        <v>8</v>
      </c>
      <c r="N129" s="4">
        <v>1</v>
      </c>
      <c r="O129" s="166">
        <f t="shared" ref="O129:O130" si="526">+Q129</f>
        <v>0</v>
      </c>
      <c r="P129" s="168" t="s">
        <v>1823</v>
      </c>
      <c r="Q129" s="3">
        <v>0</v>
      </c>
      <c r="R129" s="4">
        <v>0</v>
      </c>
      <c r="S129" s="166">
        <v>0</v>
      </c>
      <c r="T129" s="168" t="s">
        <v>1823</v>
      </c>
      <c r="U129" s="10">
        <v>4</v>
      </c>
      <c r="V129" s="4">
        <v>0</v>
      </c>
      <c r="W129" s="10">
        <v>1</v>
      </c>
      <c r="X129" s="4">
        <v>0</v>
      </c>
      <c r="Y129" s="10">
        <v>5</v>
      </c>
      <c r="Z129" s="4">
        <v>0</v>
      </c>
      <c r="AA129" s="166">
        <f t="shared" ref="AA129" si="527">+AC129</f>
        <v>4</v>
      </c>
      <c r="AB129" s="168" t="s">
        <v>1823</v>
      </c>
      <c r="AC129" s="3">
        <v>4</v>
      </c>
      <c r="AD129" s="5">
        <v>0</v>
      </c>
      <c r="AE129" s="3">
        <v>6</v>
      </c>
      <c r="AF129" s="5">
        <v>0</v>
      </c>
      <c r="AG129" s="166">
        <f t="shared" ref="AG129" si="528">+AE129</f>
        <v>6</v>
      </c>
      <c r="AH129" s="168" t="s">
        <v>1823</v>
      </c>
      <c r="AI129" s="166">
        <f t="shared" ref="AI129" si="529">+AG129</f>
        <v>6</v>
      </c>
      <c r="AJ129" s="168" t="s">
        <v>1823</v>
      </c>
      <c r="AK129" s="166">
        <f t="shared" ref="AK129" si="530">+AI129</f>
        <v>6</v>
      </c>
      <c r="AL129" s="168" t="s">
        <v>1823</v>
      </c>
      <c r="AM129" s="166">
        <f t="shared" ref="AM129" si="531">+AK129</f>
        <v>6</v>
      </c>
      <c r="AN129" s="168" t="s">
        <v>1823</v>
      </c>
      <c r="AO129" s="133"/>
      <c r="AP129" s="166">
        <f t="shared" si="516"/>
        <v>0</v>
      </c>
      <c r="AQ129" s="168" t="s">
        <v>1823</v>
      </c>
      <c r="AR129" s="166">
        <f t="shared" si="517"/>
        <v>0</v>
      </c>
      <c r="AS129" s="168" t="s">
        <v>1823</v>
      </c>
      <c r="AT129" s="39">
        <v>0</v>
      </c>
      <c r="AU129" s="40">
        <v>0</v>
      </c>
      <c r="AV129" s="166">
        <f t="shared" si="506"/>
        <v>11</v>
      </c>
      <c r="AW129" s="168" t="s">
        <v>1823</v>
      </c>
      <c r="AX129" s="166">
        <f t="shared" si="507"/>
        <v>11</v>
      </c>
      <c r="AY129" s="168" t="s">
        <v>1823</v>
      </c>
      <c r="AZ129" s="39">
        <v>11</v>
      </c>
      <c r="BA129" s="40">
        <v>0</v>
      </c>
      <c r="BB129" s="39">
        <v>11</v>
      </c>
      <c r="BC129" s="5">
        <v>0</v>
      </c>
      <c r="BD129" s="166">
        <f t="shared" si="462"/>
        <v>11</v>
      </c>
      <c r="BE129" s="168" t="s">
        <v>1823</v>
      </c>
      <c r="BF129" s="18">
        <v>14</v>
      </c>
      <c r="BG129" s="5">
        <v>0</v>
      </c>
      <c r="BH129" s="166">
        <f t="shared" si="446"/>
        <v>14</v>
      </c>
      <c r="BI129" s="168" t="s">
        <v>1823</v>
      </c>
      <c r="BJ129" s="166">
        <f t="shared" si="333"/>
        <v>14</v>
      </c>
      <c r="BK129" s="168" t="s">
        <v>1823</v>
      </c>
      <c r="BL129" s="166">
        <f t="shared" si="518"/>
        <v>14</v>
      </c>
      <c r="BM129" s="168" t="s">
        <v>1823</v>
      </c>
      <c r="BN129" s="166">
        <f t="shared" si="519"/>
        <v>14</v>
      </c>
      <c r="BO129" s="168" t="s">
        <v>1823</v>
      </c>
      <c r="BP129" s="133"/>
      <c r="BQ129" s="147"/>
      <c r="BR129" s="148"/>
      <c r="BS129" s="147"/>
      <c r="BT129" s="148"/>
      <c r="BU129" s="147"/>
      <c r="BV129" s="148"/>
      <c r="BW129" s="147"/>
      <c r="BX129" s="148"/>
      <c r="BY129" s="147"/>
      <c r="BZ129" s="148"/>
      <c r="CA129" s="147"/>
      <c r="CB129" s="147"/>
      <c r="CC129" s="38" t="s">
        <v>260</v>
      </c>
      <c r="CD129" t="s">
        <v>905</v>
      </c>
    </row>
    <row r="130" spans="1:82" ht="16.5">
      <c r="A130" t="s">
        <v>1042</v>
      </c>
      <c r="B130" t="s">
        <v>4</v>
      </c>
      <c r="C130" s="16" t="s">
        <v>24</v>
      </c>
      <c r="D130" t="s">
        <v>1040</v>
      </c>
      <c r="E130" s="16" t="s">
        <v>1039</v>
      </c>
      <c r="F130" s="200" t="s">
        <v>1890</v>
      </c>
      <c r="G130" s="9"/>
      <c r="H130" s="2"/>
      <c r="I130" s="166" t="s">
        <v>1823</v>
      </c>
      <c r="J130" s="168">
        <f>+L130</f>
        <v>2</v>
      </c>
      <c r="K130" s="10">
        <v>0</v>
      </c>
      <c r="L130" s="10">
        <v>2</v>
      </c>
      <c r="M130" s="175">
        <v>0</v>
      </c>
      <c r="N130" s="416">
        <v>21</v>
      </c>
      <c r="O130" s="166">
        <f t="shared" si="526"/>
        <v>0</v>
      </c>
      <c r="P130" s="168" t="s">
        <v>1823</v>
      </c>
      <c r="Q130" s="3">
        <v>0</v>
      </c>
      <c r="R130" s="4">
        <v>0</v>
      </c>
      <c r="S130" s="166">
        <v>0</v>
      </c>
      <c r="T130" s="168" t="s">
        <v>1823</v>
      </c>
      <c r="U130" s="10">
        <v>0</v>
      </c>
      <c r="V130" s="4">
        <v>0</v>
      </c>
      <c r="W130" s="10">
        <v>0</v>
      </c>
      <c r="X130" s="4">
        <v>0</v>
      </c>
      <c r="Y130" s="30">
        <v>0</v>
      </c>
      <c r="Z130" s="4">
        <v>0</v>
      </c>
      <c r="AA130" s="166">
        <f t="shared" ref="AA130:AA131" si="532">+AC130</f>
        <v>0</v>
      </c>
      <c r="AB130" s="168" t="s">
        <v>1823</v>
      </c>
      <c r="AC130" s="3">
        <v>0</v>
      </c>
      <c r="AD130" s="5">
        <v>0</v>
      </c>
      <c r="AE130" s="3">
        <v>0</v>
      </c>
      <c r="AF130" s="5">
        <v>0</v>
      </c>
      <c r="AG130" s="166">
        <f t="shared" ref="AG130" si="533">+AE130</f>
        <v>0</v>
      </c>
      <c r="AH130" s="168" t="s">
        <v>1823</v>
      </c>
      <c r="AI130" s="166">
        <f t="shared" ref="AI130" si="534">+AG130</f>
        <v>0</v>
      </c>
      <c r="AJ130" s="168" t="s">
        <v>1823</v>
      </c>
      <c r="AK130" s="166">
        <f t="shared" ref="AK130" si="535">+AI130</f>
        <v>0</v>
      </c>
      <c r="AL130" s="168" t="s">
        <v>1823</v>
      </c>
      <c r="AM130" s="166">
        <f t="shared" ref="AM130" si="536">+AK130</f>
        <v>0</v>
      </c>
      <c r="AN130" s="168" t="s">
        <v>1823</v>
      </c>
      <c r="AO130" s="133"/>
      <c r="AP130" s="166">
        <f t="shared" si="516"/>
        <v>0</v>
      </c>
      <c r="AQ130" s="168" t="s">
        <v>1823</v>
      </c>
      <c r="AR130" s="166">
        <f t="shared" si="517"/>
        <v>0</v>
      </c>
      <c r="AS130" s="168" t="s">
        <v>1823</v>
      </c>
      <c r="AT130" s="39">
        <v>0</v>
      </c>
      <c r="AU130" s="40">
        <v>0</v>
      </c>
      <c r="AV130" s="166">
        <f t="shared" si="506"/>
        <v>0</v>
      </c>
      <c r="AW130" s="168" t="s">
        <v>1823</v>
      </c>
      <c r="AX130" s="166">
        <f t="shared" si="507"/>
        <v>0</v>
      </c>
      <c r="AY130" s="168" t="s">
        <v>1823</v>
      </c>
      <c r="AZ130" s="39">
        <v>0</v>
      </c>
      <c r="BA130" s="40">
        <v>0</v>
      </c>
      <c r="BB130" s="39">
        <v>0</v>
      </c>
      <c r="BC130" s="5">
        <v>0</v>
      </c>
      <c r="BD130" s="166">
        <f t="shared" si="462"/>
        <v>0</v>
      </c>
      <c r="BE130" s="168" t="s">
        <v>1823</v>
      </c>
      <c r="BF130" s="18">
        <v>0</v>
      </c>
      <c r="BG130" s="5">
        <v>0</v>
      </c>
      <c r="BH130" s="166">
        <f t="shared" si="446"/>
        <v>0</v>
      </c>
      <c r="BI130" s="168" t="s">
        <v>1823</v>
      </c>
      <c r="BJ130" s="166">
        <f t="shared" si="333"/>
        <v>0</v>
      </c>
      <c r="BK130" s="168" t="s">
        <v>1823</v>
      </c>
      <c r="BL130" s="166">
        <f t="shared" si="518"/>
        <v>0</v>
      </c>
      <c r="BM130" s="168" t="s">
        <v>1823</v>
      </c>
      <c r="BN130" s="166">
        <f t="shared" si="519"/>
        <v>0</v>
      </c>
      <c r="BO130" s="168" t="s">
        <v>1823</v>
      </c>
      <c r="BP130" s="133"/>
      <c r="BQ130" s="147"/>
      <c r="BR130" s="148"/>
      <c r="BS130" s="147"/>
      <c r="BT130" s="148"/>
      <c r="BU130" s="147"/>
      <c r="BV130" s="148"/>
      <c r="BW130" s="147"/>
      <c r="BX130" s="148"/>
      <c r="BY130" s="147"/>
      <c r="BZ130" s="148"/>
      <c r="CA130" s="147"/>
      <c r="CB130" s="147"/>
      <c r="CC130" s="38"/>
    </row>
    <row r="131" spans="1:82" ht="16.5">
      <c r="A131" t="s">
        <v>1042</v>
      </c>
      <c r="B131" t="s">
        <v>4</v>
      </c>
      <c r="C131" s="16" t="s">
        <v>24</v>
      </c>
      <c r="D131" t="s">
        <v>1040</v>
      </c>
      <c r="E131" s="16" t="s">
        <v>1039</v>
      </c>
      <c r="F131" s="200" t="s">
        <v>2150</v>
      </c>
      <c r="G131" s="9"/>
      <c r="H131" s="2"/>
      <c r="I131" s="3"/>
      <c r="J131" s="4"/>
      <c r="K131" s="10">
        <v>0</v>
      </c>
      <c r="L131" s="10">
        <v>0</v>
      </c>
      <c r="M131" s="3">
        <v>0</v>
      </c>
      <c r="N131" s="4">
        <v>0</v>
      </c>
      <c r="O131" s="166">
        <f t="shared" ref="O131" si="537">+Q131</f>
        <v>0</v>
      </c>
      <c r="P131" s="168" t="s">
        <v>1823</v>
      </c>
      <c r="Q131" s="3">
        <v>0</v>
      </c>
      <c r="R131" s="4">
        <v>0</v>
      </c>
      <c r="S131" s="166">
        <v>0</v>
      </c>
      <c r="T131" s="168" t="s">
        <v>1823</v>
      </c>
      <c r="U131" s="175">
        <v>1</v>
      </c>
      <c r="V131" s="416" t="s">
        <v>231</v>
      </c>
      <c r="W131" s="10">
        <v>0</v>
      </c>
      <c r="X131" s="4">
        <v>0</v>
      </c>
      <c r="Y131" s="10">
        <v>0</v>
      </c>
      <c r="Z131" s="4">
        <v>0</v>
      </c>
      <c r="AA131" s="166">
        <f t="shared" si="532"/>
        <v>0</v>
      </c>
      <c r="AB131" s="168" t="s">
        <v>1823</v>
      </c>
      <c r="AC131" s="3">
        <v>0</v>
      </c>
      <c r="AD131" s="5">
        <v>0</v>
      </c>
      <c r="AE131" s="3">
        <v>0</v>
      </c>
      <c r="AF131" s="5">
        <v>0</v>
      </c>
      <c r="AG131" s="166">
        <f t="shared" ref="AG131" si="538">+AE131</f>
        <v>0</v>
      </c>
      <c r="AH131" s="168" t="s">
        <v>1823</v>
      </c>
      <c r="AI131" s="166">
        <f t="shared" ref="AI131" si="539">+AG131</f>
        <v>0</v>
      </c>
      <c r="AJ131" s="168" t="s">
        <v>1823</v>
      </c>
      <c r="AK131" s="166">
        <f t="shared" ref="AK131" si="540">+AI131</f>
        <v>0</v>
      </c>
      <c r="AL131" s="168" t="s">
        <v>1823</v>
      </c>
      <c r="AM131" s="166">
        <f t="shared" si="466"/>
        <v>0</v>
      </c>
      <c r="AN131" s="168" t="s">
        <v>1823</v>
      </c>
      <c r="AO131" s="196">
        <v>42209</v>
      </c>
      <c r="AP131" s="166">
        <f t="shared" si="516"/>
        <v>0</v>
      </c>
      <c r="AQ131" s="168" t="s">
        <v>1823</v>
      </c>
      <c r="AR131" s="166">
        <f t="shared" si="517"/>
        <v>0</v>
      </c>
      <c r="AS131" s="168" t="s">
        <v>1823</v>
      </c>
      <c r="AT131" s="39">
        <v>0</v>
      </c>
      <c r="AU131" s="40">
        <v>0</v>
      </c>
      <c r="AV131" s="166">
        <f t="shared" si="506"/>
        <v>0</v>
      </c>
      <c r="AW131" s="168" t="s">
        <v>1823</v>
      </c>
      <c r="AX131" s="166">
        <f t="shared" si="507"/>
        <v>0</v>
      </c>
      <c r="AY131" s="168" t="s">
        <v>1823</v>
      </c>
      <c r="AZ131" s="39">
        <v>0</v>
      </c>
      <c r="BA131" s="40">
        <v>0</v>
      </c>
      <c r="BB131" s="39">
        <v>0</v>
      </c>
      <c r="BC131" s="5">
        <v>0</v>
      </c>
      <c r="BD131" s="166">
        <f t="shared" si="462"/>
        <v>0</v>
      </c>
      <c r="BE131" s="168" t="s">
        <v>1823</v>
      </c>
      <c r="BF131" s="18">
        <v>0</v>
      </c>
      <c r="BG131" s="5" t="s">
        <v>85</v>
      </c>
      <c r="BH131" s="166">
        <f t="shared" si="446"/>
        <v>0</v>
      </c>
      <c r="BI131" s="168" t="s">
        <v>1823</v>
      </c>
      <c r="BJ131" s="166">
        <f t="shared" si="333"/>
        <v>0</v>
      </c>
      <c r="BK131" s="168" t="s">
        <v>1823</v>
      </c>
      <c r="BL131" s="166">
        <f t="shared" si="518"/>
        <v>0</v>
      </c>
      <c r="BM131" s="168" t="s">
        <v>1823</v>
      </c>
      <c r="BN131" s="166">
        <f t="shared" si="519"/>
        <v>0</v>
      </c>
      <c r="BO131" s="168" t="s">
        <v>1823</v>
      </c>
      <c r="BP131" s="196">
        <v>42209</v>
      </c>
      <c r="BQ131" s="147"/>
      <c r="BR131" s="148"/>
      <c r="BS131" s="147"/>
      <c r="BT131" s="148"/>
      <c r="BU131" s="147"/>
      <c r="BV131" s="148"/>
      <c r="BW131" s="147"/>
      <c r="BX131" s="148"/>
      <c r="BY131" s="147"/>
      <c r="BZ131" s="148"/>
      <c r="CA131" s="147"/>
      <c r="CB131" s="147"/>
      <c r="CC131" s="38" t="s">
        <v>1085</v>
      </c>
      <c r="CD131" t="s">
        <v>906</v>
      </c>
    </row>
    <row r="132" spans="1:82">
      <c r="A132" t="s">
        <v>1042</v>
      </c>
      <c r="B132" t="s">
        <v>4</v>
      </c>
      <c r="C132" s="16" t="s">
        <v>24</v>
      </c>
      <c r="D132" t="s">
        <v>1040</v>
      </c>
      <c r="E132" s="16" t="s">
        <v>1039</v>
      </c>
      <c r="F132" s="37" t="s">
        <v>3</v>
      </c>
      <c r="G132" s="9"/>
      <c r="H132" s="2"/>
      <c r="I132" s="3">
        <v>3</v>
      </c>
      <c r="J132" s="4"/>
      <c r="K132" s="14"/>
      <c r="L132" s="14"/>
      <c r="M132" s="3">
        <v>2</v>
      </c>
      <c r="N132" s="4">
        <v>0</v>
      </c>
      <c r="O132" s="10"/>
      <c r="P132" s="10"/>
      <c r="Q132" s="3"/>
      <c r="R132" s="4"/>
      <c r="S132" s="10"/>
      <c r="T132" s="10"/>
      <c r="U132" s="10"/>
      <c r="V132" s="4"/>
      <c r="W132" s="10"/>
      <c r="X132" s="4"/>
      <c r="Y132" s="10"/>
      <c r="Z132" s="10"/>
      <c r="AA132" s="3"/>
      <c r="AB132" s="4"/>
      <c r="AC132" s="10"/>
      <c r="AD132" s="10"/>
      <c r="AE132" s="3" t="s">
        <v>1170</v>
      </c>
      <c r="AF132" s="5"/>
      <c r="AG132" s="18"/>
      <c r="AH132" s="18"/>
      <c r="AI132" s="10"/>
      <c r="AJ132" s="10"/>
      <c r="AK132" s="3"/>
      <c r="AL132" s="4"/>
      <c r="AM132" s="10"/>
      <c r="AN132" s="10"/>
      <c r="AO132" s="133"/>
      <c r="AP132" s="24"/>
      <c r="AQ132" s="21"/>
      <c r="AR132" s="59"/>
      <c r="AS132" s="21"/>
      <c r="AT132" s="39"/>
      <c r="AU132" s="40"/>
      <c r="AV132" s="166">
        <f t="shared" si="506"/>
        <v>0</v>
      </c>
      <c r="AW132" s="168" t="s">
        <v>1823</v>
      </c>
      <c r="AX132" s="166">
        <f t="shared" si="507"/>
        <v>0</v>
      </c>
      <c r="AY132" s="168" t="s">
        <v>1823</v>
      </c>
      <c r="AZ132" s="98"/>
      <c r="BA132" s="40"/>
      <c r="BB132" s="39" t="s">
        <v>1170</v>
      </c>
      <c r="BC132" s="5"/>
      <c r="BD132" s="18" t="s">
        <v>1170</v>
      </c>
      <c r="BE132" s="18"/>
      <c r="BF132" s="18" t="s">
        <v>1170</v>
      </c>
      <c r="BG132" s="5"/>
      <c r="BH132" s="18"/>
      <c r="BI132" s="5"/>
      <c r="BJ132" s="18"/>
      <c r="BK132" s="5"/>
      <c r="BL132" s="18"/>
      <c r="BM132" s="5"/>
      <c r="BN132" s="18"/>
      <c r="BO132" s="5"/>
      <c r="BP132" s="133"/>
      <c r="BQ132" s="147"/>
      <c r="BR132" s="148"/>
      <c r="BS132" s="147"/>
      <c r="BT132" s="148"/>
      <c r="BU132" s="147"/>
      <c r="BV132" s="148"/>
      <c r="BW132" s="147"/>
      <c r="BX132" s="148"/>
      <c r="BY132" s="147"/>
      <c r="BZ132" s="55"/>
      <c r="CA132" s="96"/>
      <c r="CB132" s="96"/>
    </row>
    <row r="133" spans="1:82">
      <c r="G133" s="9"/>
      <c r="H133" s="9"/>
      <c r="I133" s="3"/>
      <c r="J133" s="4"/>
      <c r="K133" s="14"/>
      <c r="L133" s="14"/>
      <c r="M133" s="3"/>
      <c r="N133" s="4"/>
      <c r="O133" s="10"/>
      <c r="P133" s="10"/>
      <c r="Q133" s="3"/>
      <c r="R133" s="4"/>
      <c r="S133" s="10"/>
      <c r="T133" s="10"/>
      <c r="U133" s="10"/>
      <c r="V133" s="4"/>
      <c r="W133" s="10"/>
      <c r="X133" s="4"/>
      <c r="Y133" s="10"/>
      <c r="Z133" s="4"/>
      <c r="AA133" s="10"/>
      <c r="AB133" s="4"/>
      <c r="AC133" s="10"/>
      <c r="AD133" s="10"/>
      <c r="AE133" s="3"/>
      <c r="AF133" s="5"/>
      <c r="AG133" s="18"/>
      <c r="AH133" s="18"/>
      <c r="AI133" s="10"/>
      <c r="AJ133" s="10"/>
      <c r="AK133" s="3"/>
      <c r="AL133" s="4"/>
      <c r="AM133" s="10"/>
      <c r="AN133" s="10"/>
      <c r="AO133" s="133"/>
      <c r="AP133" s="24"/>
      <c r="AQ133" s="21"/>
      <c r="AR133" s="59"/>
      <c r="AS133" s="21"/>
      <c r="AT133" s="39"/>
      <c r="AU133" s="40"/>
      <c r="AV133" s="58"/>
      <c r="AW133" s="168"/>
      <c r="AX133" s="58"/>
      <c r="AY133" s="168"/>
      <c r="AZ133" s="98"/>
      <c r="BA133" s="40"/>
      <c r="BB133" s="52"/>
      <c r="BC133" s="5"/>
      <c r="BD133" s="18"/>
      <c r="BE133" s="18"/>
      <c r="BF133" s="18"/>
      <c r="BG133" s="5"/>
      <c r="BH133" s="18"/>
      <c r="BI133" s="5"/>
      <c r="BJ133" s="18"/>
      <c r="BK133" s="5"/>
      <c r="BL133" s="18"/>
      <c r="BM133" s="5"/>
      <c r="BN133" s="18"/>
      <c r="BO133" s="5"/>
      <c r="BP133" s="133"/>
      <c r="BQ133" s="147"/>
      <c r="BR133" s="148"/>
      <c r="BS133" s="147"/>
      <c r="BT133" s="148"/>
      <c r="BU133" s="147"/>
      <c r="BV133" s="148"/>
      <c r="BW133" s="147"/>
      <c r="BX133" s="148"/>
      <c r="BY133" s="147"/>
      <c r="BZ133" s="55"/>
      <c r="CA133" s="96"/>
      <c r="CB133" s="96"/>
    </row>
    <row r="134" spans="1:82" ht="16.5">
      <c r="A134" t="s">
        <v>2141</v>
      </c>
      <c r="B134" t="s">
        <v>4</v>
      </c>
      <c r="C134" s="16" t="s">
        <v>567</v>
      </c>
      <c r="D134" t="s">
        <v>1040</v>
      </c>
      <c r="E134" s="16" t="s">
        <v>567</v>
      </c>
      <c r="F134" s="200" t="s">
        <v>1924</v>
      </c>
      <c r="G134" s="9"/>
      <c r="H134" s="168" t="s">
        <v>89</v>
      </c>
      <c r="I134" s="166">
        <v>0</v>
      </c>
      <c r="J134" s="168" t="s">
        <v>1823</v>
      </c>
      <c r="K134" s="10" t="s">
        <v>85</v>
      </c>
      <c r="L134" s="4">
        <v>0</v>
      </c>
      <c r="M134" s="3" t="s">
        <v>85</v>
      </c>
      <c r="N134" s="4">
        <v>0</v>
      </c>
      <c r="O134" s="166" t="str">
        <f>+M134</f>
        <v>?</v>
      </c>
      <c r="P134" s="168" t="s">
        <v>1823</v>
      </c>
      <c r="Q134" s="166">
        <f t="shared" ref="Q134" si="541">+S134</f>
        <v>0</v>
      </c>
      <c r="R134" s="168" t="s">
        <v>1823</v>
      </c>
      <c r="S134" s="166">
        <f t="shared" ref="S134" si="542">+U134</f>
        <v>0</v>
      </c>
      <c r="T134" s="168" t="s">
        <v>1823</v>
      </c>
      <c r="U134" s="3">
        <v>0</v>
      </c>
      <c r="V134" s="4">
        <v>0</v>
      </c>
      <c r="W134" s="3">
        <v>0</v>
      </c>
      <c r="X134" s="4">
        <v>0</v>
      </c>
      <c r="Y134" s="10" t="s">
        <v>85</v>
      </c>
      <c r="Z134" s="4">
        <v>0</v>
      </c>
      <c r="AA134" s="166" t="str">
        <f t="shared" ref="AA134:AA136" si="543">+AC134</f>
        <v>?</v>
      </c>
      <c r="AB134" s="168" t="s">
        <v>1823</v>
      </c>
      <c r="AC134" s="10" t="s">
        <v>85</v>
      </c>
      <c r="AD134" s="4">
        <v>0</v>
      </c>
      <c r="AE134" s="39">
        <v>0</v>
      </c>
      <c r="AF134" s="131">
        <v>0</v>
      </c>
      <c r="AG134" s="166">
        <f>+AE134</f>
        <v>0</v>
      </c>
      <c r="AH134" s="168" t="s">
        <v>1823</v>
      </c>
      <c r="AI134" s="166">
        <f>+AG134</f>
        <v>0</v>
      </c>
      <c r="AJ134" s="168" t="s">
        <v>1823</v>
      </c>
      <c r="AK134" s="166">
        <f>+AI134</f>
        <v>0</v>
      </c>
      <c r="AL134" s="168" t="s">
        <v>1823</v>
      </c>
      <c r="AM134" s="166">
        <f>+AK134</f>
        <v>0</v>
      </c>
      <c r="AN134" s="168" t="s">
        <v>1823</v>
      </c>
      <c r="AO134" s="133"/>
      <c r="AP134" s="58">
        <f t="shared" ref="AP134:AP136" si="544">+AR134</f>
        <v>0</v>
      </c>
      <c r="AQ134" s="168" t="s">
        <v>1823</v>
      </c>
      <c r="AR134" s="58">
        <f>+AT134</f>
        <v>0</v>
      </c>
      <c r="AS134" s="168" t="s">
        <v>1823</v>
      </c>
      <c r="AT134" s="39">
        <v>0</v>
      </c>
      <c r="AU134" s="128">
        <v>0</v>
      </c>
      <c r="AV134" s="166">
        <f t="shared" ref="AV134" si="545">+AX134</f>
        <v>0</v>
      </c>
      <c r="AW134" s="168" t="s">
        <v>1823</v>
      </c>
      <c r="AX134" s="166">
        <f t="shared" ref="AX134" si="546">+AZ134</f>
        <v>0</v>
      </c>
      <c r="AY134" s="168" t="s">
        <v>1823</v>
      </c>
      <c r="AZ134" s="98">
        <v>0</v>
      </c>
      <c r="BA134" s="40">
        <v>0</v>
      </c>
      <c r="BB134" s="98">
        <v>0</v>
      </c>
      <c r="BC134" s="40">
        <v>0</v>
      </c>
      <c r="BD134" s="166">
        <f>+BB134</f>
        <v>0</v>
      </c>
      <c r="BE134" s="168" t="s">
        <v>1823</v>
      </c>
      <c r="BF134" s="98">
        <v>0</v>
      </c>
      <c r="BG134" s="40">
        <v>0</v>
      </c>
      <c r="BH134" s="166">
        <f t="shared" ref="BH134:BH136" si="547">+BF134</f>
        <v>0</v>
      </c>
      <c r="BI134" s="168" t="s">
        <v>1823</v>
      </c>
      <c r="BJ134" s="166">
        <f t="shared" ref="BJ134:BJ136" si="548">+BH134</f>
        <v>0</v>
      </c>
      <c r="BK134" s="168" t="s">
        <v>1823</v>
      </c>
      <c r="BL134" s="166">
        <f t="shared" ref="BL134:BL136" si="549">+BJ134</f>
        <v>0</v>
      </c>
      <c r="BM134" s="168" t="s">
        <v>1823</v>
      </c>
      <c r="BN134" s="166">
        <f t="shared" ref="BN134:BN136" si="550">+BL134</f>
        <v>0</v>
      </c>
      <c r="BO134" s="168" t="s">
        <v>1823</v>
      </c>
      <c r="BP134" s="133"/>
      <c r="BQ134" s="147"/>
      <c r="BR134" s="148"/>
      <c r="BS134" s="147"/>
      <c r="BT134" s="148"/>
      <c r="BU134" s="147"/>
      <c r="BV134" s="148"/>
      <c r="BW134" s="147"/>
      <c r="BX134" s="148"/>
      <c r="BY134" s="147"/>
      <c r="BZ134" s="148"/>
      <c r="CA134" s="147"/>
      <c r="CB134" s="147"/>
      <c r="CC134" s="38" t="s">
        <v>271</v>
      </c>
      <c r="CD134" t="s">
        <v>852</v>
      </c>
    </row>
    <row r="135" spans="1:82" ht="16.5">
      <c r="A135" t="s">
        <v>2141</v>
      </c>
      <c r="B135" t="s">
        <v>4</v>
      </c>
      <c r="C135" s="16" t="s">
        <v>567</v>
      </c>
      <c r="D135" t="s">
        <v>1040</v>
      </c>
      <c r="E135" s="16" t="s">
        <v>567</v>
      </c>
      <c r="F135" s="200" t="s">
        <v>1926</v>
      </c>
      <c r="G135" s="9"/>
      <c r="H135" s="22"/>
      <c r="I135" s="166">
        <f t="shared" ref="I135" si="551">+K135</f>
        <v>1</v>
      </c>
      <c r="J135" s="168">
        <f t="shared" ref="J135" si="552">+L135</f>
        <v>1</v>
      </c>
      <c r="K135" s="10">
        <v>1</v>
      </c>
      <c r="L135" s="4">
        <v>1</v>
      </c>
      <c r="M135" s="3">
        <v>1</v>
      </c>
      <c r="N135" s="4">
        <v>0</v>
      </c>
      <c r="O135" s="166">
        <f>+M135</f>
        <v>1</v>
      </c>
      <c r="P135" s="168" t="s">
        <v>1823</v>
      </c>
      <c r="Q135" s="166">
        <f t="shared" ref="Q135" si="553">+S135</f>
        <v>0</v>
      </c>
      <c r="R135" s="168" t="s">
        <v>1823</v>
      </c>
      <c r="S135" s="166">
        <f t="shared" ref="S135" si="554">+U135</f>
        <v>0</v>
      </c>
      <c r="T135" s="168" t="s">
        <v>1823</v>
      </c>
      <c r="U135" s="3">
        <v>0</v>
      </c>
      <c r="V135" s="4">
        <v>0</v>
      </c>
      <c r="W135" s="3">
        <v>0</v>
      </c>
      <c r="X135" s="4">
        <v>0</v>
      </c>
      <c r="Y135" s="10">
        <v>0</v>
      </c>
      <c r="Z135" s="4">
        <v>0</v>
      </c>
      <c r="AA135" s="166">
        <f t="shared" si="543"/>
        <v>0</v>
      </c>
      <c r="AB135" s="168" t="s">
        <v>1823</v>
      </c>
      <c r="AC135" s="39">
        <v>0</v>
      </c>
      <c r="AD135" s="131">
        <v>0</v>
      </c>
      <c r="AE135" s="39">
        <v>0</v>
      </c>
      <c r="AF135" s="131">
        <v>0</v>
      </c>
      <c r="AG135" s="166">
        <f>+AE135</f>
        <v>0</v>
      </c>
      <c r="AH135" s="168" t="s">
        <v>1823</v>
      </c>
      <c r="AI135" s="166">
        <f>+AG135</f>
        <v>0</v>
      </c>
      <c r="AJ135" s="168" t="s">
        <v>1823</v>
      </c>
      <c r="AK135" s="166">
        <f>+AI135</f>
        <v>0</v>
      </c>
      <c r="AL135" s="168" t="s">
        <v>1823</v>
      </c>
      <c r="AM135" s="166">
        <f>+AK135</f>
        <v>0</v>
      </c>
      <c r="AN135" s="168" t="s">
        <v>1823</v>
      </c>
      <c r="AO135" s="133"/>
      <c r="AP135" s="58">
        <f t="shared" si="544"/>
        <v>0</v>
      </c>
      <c r="AQ135" s="168" t="s">
        <v>1823</v>
      </c>
      <c r="AR135" s="58">
        <f>+AT135</f>
        <v>0</v>
      </c>
      <c r="AS135" s="168" t="s">
        <v>1823</v>
      </c>
      <c r="AT135" s="39">
        <v>0</v>
      </c>
      <c r="AU135" s="128">
        <v>0</v>
      </c>
      <c r="AV135" s="166">
        <f t="shared" ref="AV135" si="555">+AX135</f>
        <v>0</v>
      </c>
      <c r="AW135" s="168" t="s">
        <v>1823</v>
      </c>
      <c r="AX135" s="166">
        <f t="shared" ref="AX135" si="556">+AZ135</f>
        <v>0</v>
      </c>
      <c r="AY135" s="168" t="s">
        <v>1823</v>
      </c>
      <c r="AZ135" s="98">
        <v>0</v>
      </c>
      <c r="BA135" s="40">
        <v>0</v>
      </c>
      <c r="BB135" s="98">
        <v>0</v>
      </c>
      <c r="BC135" s="40">
        <v>0</v>
      </c>
      <c r="BD135" s="166">
        <f>+BB135</f>
        <v>0</v>
      </c>
      <c r="BE135" s="168" t="s">
        <v>1823</v>
      </c>
      <c r="BF135" s="98">
        <v>0</v>
      </c>
      <c r="BG135" s="40">
        <v>0</v>
      </c>
      <c r="BH135" s="166">
        <f t="shared" si="547"/>
        <v>0</v>
      </c>
      <c r="BI135" s="168" t="s">
        <v>1823</v>
      </c>
      <c r="BJ135" s="166">
        <f t="shared" si="548"/>
        <v>0</v>
      </c>
      <c r="BK135" s="168" t="s">
        <v>1823</v>
      </c>
      <c r="BL135" s="166">
        <f t="shared" si="549"/>
        <v>0</v>
      </c>
      <c r="BM135" s="168" t="s">
        <v>1823</v>
      </c>
      <c r="BN135" s="166">
        <f t="shared" si="550"/>
        <v>0</v>
      </c>
      <c r="BO135" s="168" t="s">
        <v>1823</v>
      </c>
      <c r="BP135" s="133"/>
      <c r="BQ135" s="147"/>
      <c r="BR135" s="148"/>
      <c r="BS135" s="147"/>
      <c r="BT135" s="148"/>
      <c r="BU135" s="147"/>
      <c r="BV135" s="148"/>
      <c r="BW135" s="147"/>
      <c r="BX135" s="148"/>
      <c r="BY135" s="147"/>
      <c r="BZ135" s="148"/>
      <c r="CA135" s="147"/>
      <c r="CB135" s="147"/>
      <c r="CC135" s="38" t="s">
        <v>972</v>
      </c>
      <c r="CD135" t="s">
        <v>852</v>
      </c>
    </row>
    <row r="136" spans="1:82" ht="16.5">
      <c r="A136" t="s">
        <v>2141</v>
      </c>
      <c r="B136" t="s">
        <v>4</v>
      </c>
      <c r="C136" s="16" t="s">
        <v>567</v>
      </c>
      <c r="D136" t="s">
        <v>1040</v>
      </c>
      <c r="E136" s="16" t="s">
        <v>567</v>
      </c>
      <c r="F136" s="200" t="s">
        <v>1925</v>
      </c>
      <c r="G136" s="9"/>
      <c r="H136" s="168" t="s">
        <v>89</v>
      </c>
      <c r="I136" s="166">
        <v>0</v>
      </c>
      <c r="J136" s="168" t="s">
        <v>1823</v>
      </c>
      <c r="K136" s="10">
        <v>0</v>
      </c>
      <c r="L136" s="4">
        <v>0</v>
      </c>
      <c r="M136" s="3">
        <v>1</v>
      </c>
      <c r="N136" s="4">
        <v>0</v>
      </c>
      <c r="O136" s="166">
        <f>+M136</f>
        <v>1</v>
      </c>
      <c r="P136" s="168" t="s">
        <v>1823</v>
      </c>
      <c r="Q136" s="166">
        <f t="shared" ref="Q136" si="557">+S136</f>
        <v>0</v>
      </c>
      <c r="R136" s="168" t="s">
        <v>1823</v>
      </c>
      <c r="S136" s="166">
        <f t="shared" ref="S136" si="558">+U136</f>
        <v>0</v>
      </c>
      <c r="T136" s="168" t="s">
        <v>1823</v>
      </c>
      <c r="U136" s="3">
        <v>0</v>
      </c>
      <c r="V136" s="4">
        <v>0</v>
      </c>
      <c r="W136" s="3">
        <v>0</v>
      </c>
      <c r="X136" s="4">
        <v>0</v>
      </c>
      <c r="Y136" s="10">
        <v>0</v>
      </c>
      <c r="Z136" s="4">
        <v>0</v>
      </c>
      <c r="AA136" s="166">
        <f t="shared" si="543"/>
        <v>0</v>
      </c>
      <c r="AB136" s="168" t="s">
        <v>1823</v>
      </c>
      <c r="AC136" s="39">
        <v>0</v>
      </c>
      <c r="AD136" s="131">
        <v>0</v>
      </c>
      <c r="AE136" s="39">
        <v>0</v>
      </c>
      <c r="AF136" s="131">
        <v>0</v>
      </c>
      <c r="AG136" s="166">
        <f>+AE136</f>
        <v>0</v>
      </c>
      <c r="AH136" s="168" t="s">
        <v>1823</v>
      </c>
      <c r="AI136" s="166">
        <f>+AG136</f>
        <v>0</v>
      </c>
      <c r="AJ136" s="168" t="s">
        <v>1823</v>
      </c>
      <c r="AK136" s="166">
        <f>+AI136</f>
        <v>0</v>
      </c>
      <c r="AL136" s="168" t="s">
        <v>1823</v>
      </c>
      <c r="AM136" s="166">
        <f>+AK136</f>
        <v>0</v>
      </c>
      <c r="AN136" s="168" t="s">
        <v>1823</v>
      </c>
      <c r="AO136" s="133"/>
      <c r="AP136" s="58">
        <f t="shared" si="544"/>
        <v>0</v>
      </c>
      <c r="AQ136" s="168" t="s">
        <v>1823</v>
      </c>
      <c r="AR136" s="58">
        <f>+AT136</f>
        <v>0</v>
      </c>
      <c r="AS136" s="168" t="s">
        <v>1823</v>
      </c>
      <c r="AT136" s="39">
        <v>0</v>
      </c>
      <c r="AU136" s="128">
        <v>0</v>
      </c>
      <c r="AV136" s="166">
        <f t="shared" ref="AV136" si="559">+AX136</f>
        <v>0</v>
      </c>
      <c r="AW136" s="168" t="s">
        <v>1823</v>
      </c>
      <c r="AX136" s="166">
        <f t="shared" ref="AX136" si="560">+AZ136</f>
        <v>0</v>
      </c>
      <c r="AY136" s="168" t="s">
        <v>1823</v>
      </c>
      <c r="AZ136" s="98">
        <v>0</v>
      </c>
      <c r="BA136" s="40">
        <v>0</v>
      </c>
      <c r="BB136" s="98">
        <v>0</v>
      </c>
      <c r="BC136" s="40">
        <v>0</v>
      </c>
      <c r="BD136" s="166">
        <f>+BB136</f>
        <v>0</v>
      </c>
      <c r="BE136" s="168" t="s">
        <v>1823</v>
      </c>
      <c r="BF136" s="98">
        <v>0</v>
      </c>
      <c r="BG136" s="40">
        <v>0</v>
      </c>
      <c r="BH136" s="166">
        <f t="shared" si="547"/>
        <v>0</v>
      </c>
      <c r="BI136" s="168" t="s">
        <v>1823</v>
      </c>
      <c r="BJ136" s="166">
        <f t="shared" si="548"/>
        <v>0</v>
      </c>
      <c r="BK136" s="168" t="s">
        <v>1823</v>
      </c>
      <c r="BL136" s="166">
        <f t="shared" si="549"/>
        <v>0</v>
      </c>
      <c r="BM136" s="168" t="s">
        <v>1823</v>
      </c>
      <c r="BN136" s="166">
        <f t="shared" si="550"/>
        <v>0</v>
      </c>
      <c r="BO136" s="168" t="s">
        <v>1823</v>
      </c>
      <c r="BP136" s="133"/>
      <c r="BQ136" s="147"/>
      <c r="BR136" s="148"/>
      <c r="BS136" s="147"/>
      <c r="BT136" s="148"/>
      <c r="BU136" s="147"/>
      <c r="BV136" s="148"/>
      <c r="BW136" s="147"/>
      <c r="BX136" s="148"/>
      <c r="BY136" s="147"/>
      <c r="BZ136" s="148"/>
      <c r="CA136" s="147"/>
      <c r="CB136" s="147"/>
      <c r="CC136" s="38" t="s">
        <v>271</v>
      </c>
      <c r="CD136" t="s">
        <v>851</v>
      </c>
    </row>
    <row r="137" spans="1:82" ht="16.5">
      <c r="A137" t="s">
        <v>2141</v>
      </c>
      <c r="B137" t="s">
        <v>4</v>
      </c>
      <c r="C137" s="16" t="s">
        <v>567</v>
      </c>
      <c r="D137" t="s">
        <v>1040</v>
      </c>
      <c r="E137" s="16" t="s">
        <v>567</v>
      </c>
      <c r="F137" s="200" t="s">
        <v>224</v>
      </c>
      <c r="G137" s="9"/>
      <c r="H137" s="168" t="s">
        <v>89</v>
      </c>
      <c r="I137" s="166">
        <v>0</v>
      </c>
      <c r="J137" s="168" t="s">
        <v>1823</v>
      </c>
      <c r="K137" s="10">
        <v>0</v>
      </c>
      <c r="L137" s="4">
        <v>0</v>
      </c>
      <c r="M137" s="3">
        <v>6</v>
      </c>
      <c r="N137" s="4"/>
      <c r="O137" s="10"/>
      <c r="P137" s="168" t="s">
        <v>89</v>
      </c>
      <c r="Q137" s="3"/>
      <c r="R137" s="4"/>
      <c r="S137" s="10"/>
      <c r="T137" s="10"/>
      <c r="U137" s="10"/>
      <c r="V137" s="4"/>
      <c r="W137" s="10"/>
      <c r="X137" s="4"/>
      <c r="Y137" s="10">
        <v>0</v>
      </c>
      <c r="Z137" s="10">
        <v>0</v>
      </c>
      <c r="AA137" s="3" t="s">
        <v>1170</v>
      </c>
      <c r="AB137" s="4"/>
      <c r="AC137" s="10"/>
      <c r="AD137" s="10"/>
      <c r="AE137" s="39">
        <v>5</v>
      </c>
      <c r="AF137" s="131">
        <v>0</v>
      </c>
      <c r="AG137" s="480"/>
      <c r="AH137" s="480"/>
      <c r="AI137" s="10"/>
      <c r="AJ137" s="10"/>
      <c r="AK137" s="3"/>
      <c r="AL137" s="4"/>
      <c r="AM137" s="10"/>
      <c r="AN137" s="10"/>
      <c r="AO137" s="133"/>
      <c r="AP137" s="58"/>
      <c r="AQ137" s="100"/>
      <c r="AR137" s="106"/>
      <c r="AS137" s="106"/>
      <c r="AT137" s="39"/>
      <c r="AU137" s="128"/>
      <c r="AV137" s="166" t="str">
        <f t="shared" ref="AV137" si="561">+AX137</f>
        <v>r</v>
      </c>
      <c r="AW137" s="168" t="s">
        <v>1823</v>
      </c>
      <c r="AX137" s="166" t="str">
        <f t="shared" ref="AX137" si="562">+AZ137</f>
        <v>r</v>
      </c>
      <c r="AY137" s="168" t="s">
        <v>1823</v>
      </c>
      <c r="AZ137" s="98" t="s">
        <v>1170</v>
      </c>
      <c r="BA137" s="40"/>
      <c r="BB137" s="98" t="s">
        <v>1170</v>
      </c>
      <c r="BC137" s="40"/>
      <c r="BD137" s="98" t="s">
        <v>1170</v>
      </c>
      <c r="BE137" s="98"/>
      <c r="BF137" s="98" t="s">
        <v>1170</v>
      </c>
      <c r="BG137" s="40"/>
      <c r="BH137" s="98"/>
      <c r="BI137" s="40"/>
      <c r="BJ137" s="98"/>
      <c r="BK137" s="40"/>
      <c r="BL137" s="98"/>
      <c r="BM137" s="40"/>
      <c r="BN137" s="98"/>
      <c r="BO137" s="40"/>
      <c r="BP137" s="133"/>
      <c r="BQ137" s="147"/>
      <c r="BR137" s="148"/>
      <c r="BS137" s="147"/>
      <c r="BT137" s="148"/>
      <c r="BU137" s="147"/>
      <c r="BV137" s="148"/>
      <c r="BW137" s="147"/>
      <c r="BX137" s="148"/>
      <c r="BY137" s="147"/>
      <c r="BZ137" s="148"/>
      <c r="CA137" s="147"/>
      <c r="CB137" s="147"/>
      <c r="CC137" t="s">
        <v>559</v>
      </c>
    </row>
    <row r="138" spans="1:82" ht="16.5">
      <c r="A138" t="s">
        <v>2141</v>
      </c>
      <c r="B138" t="s">
        <v>4</v>
      </c>
      <c r="C138" s="16" t="s">
        <v>1044</v>
      </c>
      <c r="D138" t="s">
        <v>1043</v>
      </c>
      <c r="E138" s="16" t="s">
        <v>567</v>
      </c>
      <c r="F138" s="200" t="s">
        <v>19</v>
      </c>
      <c r="G138" s="9"/>
      <c r="H138" s="21" t="s">
        <v>89</v>
      </c>
      <c r="I138" s="166">
        <f t="shared" ref="I138" si="563">+K138</f>
        <v>81</v>
      </c>
      <c r="J138" s="168">
        <f t="shared" ref="J138" si="564">+L138</f>
        <v>88</v>
      </c>
      <c r="K138" s="10">
        <v>81</v>
      </c>
      <c r="L138" s="4">
        <v>88</v>
      </c>
      <c r="M138" s="3">
        <v>78</v>
      </c>
      <c r="N138" s="4">
        <v>76</v>
      </c>
      <c r="O138" s="166">
        <f>+M138</f>
        <v>78</v>
      </c>
      <c r="P138" s="168">
        <f>+N138</f>
        <v>76</v>
      </c>
      <c r="Q138" s="3">
        <v>0</v>
      </c>
      <c r="R138" s="4">
        <v>0</v>
      </c>
      <c r="S138" s="166">
        <v>0</v>
      </c>
      <c r="T138" s="168" t="s">
        <v>1823</v>
      </c>
      <c r="U138" s="10">
        <v>23</v>
      </c>
      <c r="V138" s="4">
        <v>14</v>
      </c>
      <c r="W138" s="10">
        <v>33</v>
      </c>
      <c r="X138" s="4">
        <v>15</v>
      </c>
      <c r="Y138" s="10">
        <v>27</v>
      </c>
      <c r="Z138" s="4">
        <v>16</v>
      </c>
      <c r="AA138" s="166">
        <f t="shared" ref="AA138" si="565">++Y138</f>
        <v>27</v>
      </c>
      <c r="AB138" s="168">
        <f t="shared" ref="AB138" si="566">+Z138</f>
        <v>16</v>
      </c>
      <c r="AC138" s="39">
        <v>22</v>
      </c>
      <c r="AD138" s="131">
        <v>16</v>
      </c>
      <c r="AE138" s="39">
        <v>22</v>
      </c>
      <c r="AF138" s="131">
        <v>16</v>
      </c>
      <c r="AG138" s="166">
        <f>+AE138</f>
        <v>22</v>
      </c>
      <c r="AH138" s="168">
        <f t="shared" ref="AH138:AI138" si="567">+AF138</f>
        <v>16</v>
      </c>
      <c r="AI138" s="166">
        <f t="shared" si="567"/>
        <v>22</v>
      </c>
      <c r="AJ138" s="168">
        <f t="shared" ref="AJ138:AK138" si="568">+AH138</f>
        <v>16</v>
      </c>
      <c r="AK138" s="166">
        <f t="shared" si="568"/>
        <v>22</v>
      </c>
      <c r="AL138" s="168">
        <f t="shared" ref="AL138:AM138" si="569">+AJ138</f>
        <v>16</v>
      </c>
      <c r="AM138" s="166">
        <f t="shared" si="569"/>
        <v>22</v>
      </c>
      <c r="AN138" s="168">
        <f t="shared" ref="AN138" si="570">+AL138</f>
        <v>16</v>
      </c>
      <c r="AO138" s="137"/>
      <c r="AP138" s="184">
        <f t="shared" ref="AP138" si="571">+AR138</f>
        <v>27</v>
      </c>
      <c r="AQ138" s="169">
        <f t="shared" ref="AQ138" si="572">+AS138</f>
        <v>49</v>
      </c>
      <c r="AR138" s="184">
        <f t="shared" ref="AR138" si="573">+AT138</f>
        <v>27</v>
      </c>
      <c r="AS138" s="169">
        <f t="shared" ref="AS138" si="574">+AU138</f>
        <v>49</v>
      </c>
      <c r="AT138" s="39">
        <v>27</v>
      </c>
      <c r="AU138" s="129">
        <v>49</v>
      </c>
      <c r="AV138" s="58">
        <f t="shared" ref="AV138:AV139" si="575">+AX138</f>
        <v>0</v>
      </c>
      <c r="AW138" s="168" t="s">
        <v>1823</v>
      </c>
      <c r="AX138" s="58">
        <f t="shared" ref="AX138:AX139" si="576">+AZ138</f>
        <v>0</v>
      </c>
      <c r="AY138" s="168" t="s">
        <v>1823</v>
      </c>
      <c r="AZ138" s="58">
        <f t="shared" ref="AZ138" si="577">+BB138</f>
        <v>0</v>
      </c>
      <c r="BA138" s="168" t="s">
        <v>1823</v>
      </c>
      <c r="BB138" s="39">
        <v>0</v>
      </c>
      <c r="BC138" s="5">
        <v>0</v>
      </c>
      <c r="BD138" s="166">
        <f t="shared" ref="BD138" si="578">+BB138</f>
        <v>0</v>
      </c>
      <c r="BE138" s="168" t="s">
        <v>1823</v>
      </c>
      <c r="BF138" s="166">
        <f t="shared" ref="BF138" si="579">+BD138</f>
        <v>0</v>
      </c>
      <c r="BG138" s="168" t="s">
        <v>1823</v>
      </c>
      <c r="BH138" s="166">
        <f t="shared" ref="BH138:BH142" si="580">+BF138</f>
        <v>0</v>
      </c>
      <c r="BI138" s="168" t="s">
        <v>1823</v>
      </c>
      <c r="BJ138" s="166">
        <f t="shared" ref="BJ138:BJ142" si="581">+BH138</f>
        <v>0</v>
      </c>
      <c r="BK138" s="168" t="s">
        <v>1823</v>
      </c>
      <c r="BL138" s="166">
        <f t="shared" ref="BL138:BL142" si="582">+BJ138</f>
        <v>0</v>
      </c>
      <c r="BM138" s="168" t="s">
        <v>1823</v>
      </c>
      <c r="BN138" s="166">
        <f t="shared" ref="BN138:BN142" si="583">+BL138</f>
        <v>0</v>
      </c>
      <c r="BO138" s="168" t="s">
        <v>1823</v>
      </c>
      <c r="BP138" s="137"/>
      <c r="BQ138" s="150"/>
      <c r="BR138" s="151"/>
      <c r="BS138" s="150"/>
      <c r="BT138" s="151"/>
      <c r="BU138" s="150"/>
      <c r="BV138" s="151"/>
      <c r="BW138" s="150"/>
      <c r="BX138" s="151"/>
      <c r="BY138" s="150"/>
      <c r="BZ138" s="55"/>
      <c r="CA138" s="96"/>
      <c r="CB138" s="96"/>
      <c r="CC138" t="s">
        <v>5</v>
      </c>
    </row>
    <row r="139" spans="1:82" ht="16.5">
      <c r="A139" t="s">
        <v>2141</v>
      </c>
      <c r="B139" t="s">
        <v>4</v>
      </c>
      <c r="C139" s="16" t="s">
        <v>1044</v>
      </c>
      <c r="D139" t="s">
        <v>1040</v>
      </c>
      <c r="E139" s="16" t="s">
        <v>567</v>
      </c>
      <c r="F139" s="200" t="s">
        <v>1923</v>
      </c>
      <c r="G139" s="9"/>
      <c r="H139" s="21"/>
      <c r="I139" s="166">
        <v>0</v>
      </c>
      <c r="J139" s="168" t="s">
        <v>1823</v>
      </c>
      <c r="K139" s="10">
        <v>0</v>
      </c>
      <c r="L139" s="4">
        <v>0</v>
      </c>
      <c r="M139" s="3">
        <v>0</v>
      </c>
      <c r="N139" s="4">
        <v>0</v>
      </c>
      <c r="O139" s="166">
        <f t="shared" ref="O139:O145" si="584">+M139</f>
        <v>0</v>
      </c>
      <c r="P139" s="168" t="s">
        <v>1823</v>
      </c>
      <c r="Q139" s="3">
        <v>0</v>
      </c>
      <c r="R139" s="4">
        <v>0</v>
      </c>
      <c r="S139" s="166">
        <f t="shared" ref="S139:S145" si="585">+U139</f>
        <v>0</v>
      </c>
      <c r="T139" s="168" t="s">
        <v>1823</v>
      </c>
      <c r="U139" s="3">
        <v>0</v>
      </c>
      <c r="V139" s="4">
        <v>0</v>
      </c>
      <c r="W139" s="3">
        <v>0</v>
      </c>
      <c r="X139" s="4">
        <v>0</v>
      </c>
      <c r="Y139" s="10">
        <v>0</v>
      </c>
      <c r="Z139" s="4">
        <v>0</v>
      </c>
      <c r="AA139" s="166">
        <f>+AC139</f>
        <v>0</v>
      </c>
      <c r="AB139" s="168" t="s">
        <v>1823</v>
      </c>
      <c r="AC139" s="39">
        <v>0</v>
      </c>
      <c r="AD139" s="131">
        <v>0</v>
      </c>
      <c r="AE139" s="39">
        <v>0</v>
      </c>
      <c r="AF139" s="131">
        <v>0</v>
      </c>
      <c r="AG139" s="166">
        <f t="shared" ref="AG139:AG145" si="586">+AE139</f>
        <v>0</v>
      </c>
      <c r="AH139" s="168" t="s">
        <v>1823</v>
      </c>
      <c r="AI139" s="166">
        <f>+AG139</f>
        <v>0</v>
      </c>
      <c r="AJ139" s="168" t="s">
        <v>1823</v>
      </c>
      <c r="AK139" s="166">
        <f t="shared" ref="AK139:AK146" si="587">+AI139</f>
        <v>0</v>
      </c>
      <c r="AL139" s="168" t="s">
        <v>1823</v>
      </c>
      <c r="AM139" s="166">
        <f t="shared" ref="AM139:AM146" si="588">+AK139</f>
        <v>0</v>
      </c>
      <c r="AN139" s="168" t="s">
        <v>1823</v>
      </c>
      <c r="AO139" s="137"/>
      <c r="AP139" s="184">
        <f t="shared" ref="AP139" si="589">+AR139</f>
        <v>8</v>
      </c>
      <c r="AQ139" s="169">
        <f t="shared" ref="AQ139" si="590">+AS139</f>
        <v>8</v>
      </c>
      <c r="AR139" s="184">
        <f t="shared" ref="AR139" si="591">+AT139</f>
        <v>8</v>
      </c>
      <c r="AS139" s="169">
        <f t="shared" ref="AS139" si="592">+AU139</f>
        <v>8</v>
      </c>
      <c r="AT139" s="39">
        <v>8</v>
      </c>
      <c r="AU139" s="129">
        <v>8</v>
      </c>
      <c r="AV139" s="184">
        <f t="shared" si="575"/>
        <v>7</v>
      </c>
      <c r="AW139" s="169">
        <f t="shared" ref="AW139" si="593">+AY139</f>
        <v>8</v>
      </c>
      <c r="AX139" s="184">
        <f t="shared" si="576"/>
        <v>7</v>
      </c>
      <c r="AY139" s="169">
        <f t="shared" ref="AY139" si="594">+BA139</f>
        <v>8</v>
      </c>
      <c r="AZ139" s="108">
        <v>7</v>
      </c>
      <c r="BA139" s="177">
        <v>8</v>
      </c>
      <c r="BB139" s="39">
        <v>6</v>
      </c>
      <c r="BC139" s="5">
        <v>8</v>
      </c>
      <c r="BD139" s="166">
        <f>+BF139</f>
        <v>6</v>
      </c>
      <c r="BE139" s="168">
        <f>+BG139</f>
        <v>8</v>
      </c>
      <c r="BF139" s="39">
        <v>6</v>
      </c>
      <c r="BG139" s="5">
        <v>8</v>
      </c>
      <c r="BH139" s="166">
        <f t="shared" si="580"/>
        <v>6</v>
      </c>
      <c r="BI139" s="168">
        <f>+BG139</f>
        <v>8</v>
      </c>
      <c r="BJ139" s="166">
        <f t="shared" si="581"/>
        <v>6</v>
      </c>
      <c r="BK139" s="168">
        <f>+BI139</f>
        <v>8</v>
      </c>
      <c r="BL139" s="166">
        <f t="shared" si="582"/>
        <v>6</v>
      </c>
      <c r="BM139" s="168">
        <f>+BK139</f>
        <v>8</v>
      </c>
      <c r="BN139" s="166">
        <f t="shared" si="583"/>
        <v>6</v>
      </c>
      <c r="BO139" s="168">
        <f>+BM139</f>
        <v>8</v>
      </c>
      <c r="BP139" s="137"/>
      <c r="BQ139" s="150"/>
      <c r="BR139" s="151"/>
      <c r="BS139" s="150"/>
      <c r="BT139" s="151"/>
      <c r="BU139" s="150"/>
      <c r="BV139" s="151"/>
      <c r="BW139" s="150"/>
      <c r="BX139" s="151"/>
      <c r="BY139" s="150"/>
      <c r="BZ139" s="55"/>
      <c r="CA139" s="96"/>
      <c r="CB139" s="96"/>
      <c r="CC139" s="38" t="s">
        <v>966</v>
      </c>
      <c r="CD139" t="s">
        <v>853</v>
      </c>
    </row>
    <row r="140" spans="1:82" ht="16.5">
      <c r="A140" t="s">
        <v>2141</v>
      </c>
      <c r="B140" t="s">
        <v>4</v>
      </c>
      <c r="C140" s="16" t="s">
        <v>1044</v>
      </c>
      <c r="D140" t="s">
        <v>1043</v>
      </c>
      <c r="E140" s="16" t="s">
        <v>567</v>
      </c>
      <c r="F140" s="200" t="s">
        <v>1892</v>
      </c>
      <c r="G140" s="9"/>
      <c r="H140" s="21"/>
      <c r="I140" s="166">
        <v>0</v>
      </c>
      <c r="J140" s="168" t="s">
        <v>1823</v>
      </c>
      <c r="K140" s="10">
        <v>0</v>
      </c>
      <c r="L140" s="4">
        <v>0</v>
      </c>
      <c r="M140" s="3">
        <v>0</v>
      </c>
      <c r="N140" s="4">
        <v>0</v>
      </c>
      <c r="O140" s="166">
        <f t="shared" si="584"/>
        <v>0</v>
      </c>
      <c r="P140" s="168" t="s">
        <v>1823</v>
      </c>
      <c r="Q140" s="3">
        <v>0</v>
      </c>
      <c r="R140" s="4">
        <v>0</v>
      </c>
      <c r="S140" s="166">
        <f t="shared" si="585"/>
        <v>0</v>
      </c>
      <c r="T140" s="168" t="s">
        <v>1823</v>
      </c>
      <c r="U140" s="3">
        <v>0</v>
      </c>
      <c r="V140" s="4">
        <v>0</v>
      </c>
      <c r="W140" s="3">
        <v>0</v>
      </c>
      <c r="X140" s="4">
        <v>0</v>
      </c>
      <c r="Y140" s="10">
        <v>0</v>
      </c>
      <c r="Z140" s="4">
        <v>0</v>
      </c>
      <c r="AA140" s="166">
        <f>+AC140</f>
        <v>0</v>
      </c>
      <c r="AB140" s="168" t="s">
        <v>1823</v>
      </c>
      <c r="AC140" s="39">
        <v>0</v>
      </c>
      <c r="AD140" s="131">
        <v>0</v>
      </c>
      <c r="AE140" s="39">
        <v>0</v>
      </c>
      <c r="AF140" s="131">
        <v>0</v>
      </c>
      <c r="AG140" s="166">
        <f t="shared" si="586"/>
        <v>0</v>
      </c>
      <c r="AH140" s="168" t="s">
        <v>1823</v>
      </c>
      <c r="AI140" s="166">
        <f>+AG140</f>
        <v>0</v>
      </c>
      <c r="AJ140" s="168" t="s">
        <v>1823</v>
      </c>
      <c r="AK140" s="166">
        <f t="shared" si="587"/>
        <v>0</v>
      </c>
      <c r="AL140" s="168" t="s">
        <v>1823</v>
      </c>
      <c r="AM140" s="166">
        <f t="shared" si="588"/>
        <v>0</v>
      </c>
      <c r="AN140" s="168" t="s">
        <v>1823</v>
      </c>
      <c r="AO140" s="137"/>
      <c r="AP140" s="184">
        <f t="shared" ref="AP140:AP143" si="595">+AR140</f>
        <v>5</v>
      </c>
      <c r="AQ140" s="169">
        <f t="shared" ref="AQ140" si="596">+AS140</f>
        <v>24</v>
      </c>
      <c r="AR140" s="184">
        <f t="shared" ref="AR140:AR143" si="597">+AT140</f>
        <v>5</v>
      </c>
      <c r="AS140" s="169">
        <f t="shared" ref="AS140" si="598">+AU140</f>
        <v>24</v>
      </c>
      <c r="AT140" s="39">
        <v>5</v>
      </c>
      <c r="AU140" s="129">
        <v>24</v>
      </c>
      <c r="AV140" s="58">
        <f t="shared" ref="AV140:AV145" si="599">+AX140</f>
        <v>0</v>
      </c>
      <c r="AW140" s="168" t="s">
        <v>1823</v>
      </c>
      <c r="AX140" s="58">
        <f t="shared" ref="AX140:AX146" si="600">+AZ140</f>
        <v>0</v>
      </c>
      <c r="AY140" s="168" t="s">
        <v>1823</v>
      </c>
      <c r="AZ140" s="58">
        <f t="shared" ref="AZ140:AZ146" si="601">+BB140</f>
        <v>0</v>
      </c>
      <c r="BA140" s="168" t="s">
        <v>1823</v>
      </c>
      <c r="BB140" s="39">
        <v>0</v>
      </c>
      <c r="BC140" s="5">
        <v>0</v>
      </c>
      <c r="BD140" s="166">
        <f>+BB140</f>
        <v>0</v>
      </c>
      <c r="BE140" s="168" t="s">
        <v>1823</v>
      </c>
      <c r="BF140" s="18">
        <v>0</v>
      </c>
      <c r="BG140" s="5">
        <v>0</v>
      </c>
      <c r="BH140" s="166">
        <f t="shared" si="580"/>
        <v>0</v>
      </c>
      <c r="BI140" s="168" t="s">
        <v>1823</v>
      </c>
      <c r="BJ140" s="166">
        <f t="shared" si="581"/>
        <v>0</v>
      </c>
      <c r="BK140" s="168" t="s">
        <v>1823</v>
      </c>
      <c r="BL140" s="166">
        <f t="shared" si="582"/>
        <v>0</v>
      </c>
      <c r="BM140" s="168" t="s">
        <v>1823</v>
      </c>
      <c r="BN140" s="166">
        <f t="shared" si="583"/>
        <v>0</v>
      </c>
      <c r="BO140" s="168" t="s">
        <v>1823</v>
      </c>
      <c r="BP140" s="137"/>
      <c r="BQ140" s="150"/>
      <c r="BR140" s="151"/>
      <c r="BS140" s="150"/>
      <c r="BT140" s="151"/>
      <c r="BU140" s="150"/>
      <c r="BV140" s="151"/>
      <c r="BW140" s="150"/>
      <c r="BX140" s="151"/>
      <c r="BY140" s="150"/>
      <c r="BZ140" s="55"/>
      <c r="CA140" s="96"/>
      <c r="CB140" s="96"/>
      <c r="CC140" s="38"/>
    </row>
    <row r="141" spans="1:82" ht="16.5">
      <c r="A141" t="s">
        <v>2141</v>
      </c>
      <c r="B141" t="s">
        <v>4</v>
      </c>
      <c r="C141" s="16" t="s">
        <v>964</v>
      </c>
      <c r="D141" t="s">
        <v>1043</v>
      </c>
      <c r="E141" s="16" t="s">
        <v>567</v>
      </c>
      <c r="F141" s="200" t="s">
        <v>1893</v>
      </c>
      <c r="G141" s="9"/>
      <c r="H141" s="21"/>
      <c r="I141" s="166">
        <v>0</v>
      </c>
      <c r="J141" s="168" t="s">
        <v>1823</v>
      </c>
      <c r="K141" s="10">
        <v>0</v>
      </c>
      <c r="L141" s="4">
        <v>0</v>
      </c>
      <c r="M141" s="3">
        <v>0</v>
      </c>
      <c r="N141" s="4">
        <v>0</v>
      </c>
      <c r="O141" s="166">
        <f t="shared" si="584"/>
        <v>0</v>
      </c>
      <c r="P141" s="168" t="s">
        <v>1823</v>
      </c>
      <c r="Q141" s="3">
        <v>0</v>
      </c>
      <c r="R141" s="4">
        <v>0</v>
      </c>
      <c r="S141" s="166">
        <f t="shared" si="585"/>
        <v>0</v>
      </c>
      <c r="T141" s="168" t="s">
        <v>1823</v>
      </c>
      <c r="U141" s="3">
        <v>0</v>
      </c>
      <c r="V141" s="4">
        <v>0</v>
      </c>
      <c r="W141" s="3">
        <v>0</v>
      </c>
      <c r="X141" s="4">
        <v>0</v>
      </c>
      <c r="Y141" s="10">
        <v>0</v>
      </c>
      <c r="Z141" s="4">
        <v>0</v>
      </c>
      <c r="AA141" s="166">
        <f>+AC141</f>
        <v>0</v>
      </c>
      <c r="AB141" s="168" t="s">
        <v>1823</v>
      </c>
      <c r="AC141" s="39">
        <v>0</v>
      </c>
      <c r="AD141" s="131">
        <v>0</v>
      </c>
      <c r="AE141" s="39">
        <v>0</v>
      </c>
      <c r="AF141" s="131">
        <v>0</v>
      </c>
      <c r="AG141" s="166">
        <f t="shared" si="586"/>
        <v>0</v>
      </c>
      <c r="AH141" s="168" t="s">
        <v>1823</v>
      </c>
      <c r="AI141" s="166">
        <f>+AG141</f>
        <v>0</v>
      </c>
      <c r="AJ141" s="168" t="s">
        <v>1823</v>
      </c>
      <c r="AK141" s="166">
        <f t="shared" si="587"/>
        <v>0</v>
      </c>
      <c r="AL141" s="168" t="s">
        <v>1823</v>
      </c>
      <c r="AM141" s="166">
        <f t="shared" si="588"/>
        <v>0</v>
      </c>
      <c r="AN141" s="168" t="s">
        <v>1823</v>
      </c>
      <c r="AO141" s="138"/>
      <c r="AP141" s="166">
        <f t="shared" si="595"/>
        <v>1</v>
      </c>
      <c r="AQ141" s="168" t="s">
        <v>1823</v>
      </c>
      <c r="AR141" s="166">
        <f t="shared" si="597"/>
        <v>1</v>
      </c>
      <c r="AS141" s="168" t="s">
        <v>1823</v>
      </c>
      <c r="AT141" s="39">
        <v>1</v>
      </c>
      <c r="AU141" s="128"/>
      <c r="AV141" s="58">
        <f t="shared" si="599"/>
        <v>0</v>
      </c>
      <c r="AW141" s="168" t="s">
        <v>1823</v>
      </c>
      <c r="AX141" s="58">
        <f t="shared" si="600"/>
        <v>0</v>
      </c>
      <c r="AY141" s="168" t="s">
        <v>1823</v>
      </c>
      <c r="AZ141" s="58">
        <f t="shared" si="601"/>
        <v>0</v>
      </c>
      <c r="BA141" s="168" t="s">
        <v>1823</v>
      </c>
      <c r="BB141" s="39">
        <v>0</v>
      </c>
      <c r="BC141" s="5">
        <v>0</v>
      </c>
      <c r="BD141" s="166">
        <f>+BB141</f>
        <v>0</v>
      </c>
      <c r="BE141" s="168" t="s">
        <v>1823</v>
      </c>
      <c r="BF141" s="18">
        <v>0</v>
      </c>
      <c r="BG141" s="5">
        <v>0</v>
      </c>
      <c r="BH141" s="166">
        <f t="shared" si="580"/>
        <v>0</v>
      </c>
      <c r="BI141" s="168" t="s">
        <v>1823</v>
      </c>
      <c r="BJ141" s="166">
        <f t="shared" si="581"/>
        <v>0</v>
      </c>
      <c r="BK141" s="168" t="s">
        <v>1823</v>
      </c>
      <c r="BL141" s="166">
        <f t="shared" si="582"/>
        <v>0</v>
      </c>
      <c r="BM141" s="168" t="s">
        <v>1823</v>
      </c>
      <c r="BN141" s="166">
        <f t="shared" si="583"/>
        <v>0</v>
      </c>
      <c r="BO141" s="168" t="s">
        <v>1823</v>
      </c>
      <c r="BP141" s="138"/>
      <c r="BQ141" s="152"/>
      <c r="BR141" s="153"/>
      <c r="BS141" s="152"/>
      <c r="BT141" s="153"/>
      <c r="BU141" s="152"/>
      <c r="BV141" s="153"/>
      <c r="BW141" s="152"/>
      <c r="BX141" s="153"/>
      <c r="BY141" s="152"/>
      <c r="BZ141" s="148"/>
      <c r="CA141" s="147"/>
      <c r="CB141" s="147"/>
      <c r="CC141" t="s">
        <v>965</v>
      </c>
    </row>
    <row r="142" spans="1:82" ht="16.5">
      <c r="A142" t="s">
        <v>2141</v>
      </c>
      <c r="B142" t="s">
        <v>4</v>
      </c>
      <c r="C142" s="16" t="s">
        <v>964</v>
      </c>
      <c r="D142" t="s">
        <v>1043</v>
      </c>
      <c r="E142" s="16" t="s">
        <v>567</v>
      </c>
      <c r="F142" s="200" t="s">
        <v>1894</v>
      </c>
      <c r="G142" s="9"/>
      <c r="H142" s="21"/>
      <c r="I142" s="166">
        <v>0</v>
      </c>
      <c r="J142" s="168" t="s">
        <v>1823</v>
      </c>
      <c r="K142" s="10">
        <v>0</v>
      </c>
      <c r="L142" s="4">
        <v>0</v>
      </c>
      <c r="M142" s="3">
        <v>0</v>
      </c>
      <c r="N142" s="4">
        <v>0</v>
      </c>
      <c r="O142" s="166">
        <f t="shared" si="584"/>
        <v>0</v>
      </c>
      <c r="P142" s="168" t="s">
        <v>1823</v>
      </c>
      <c r="Q142" s="3">
        <v>0</v>
      </c>
      <c r="R142" s="4">
        <v>0</v>
      </c>
      <c r="S142" s="166">
        <f t="shared" si="585"/>
        <v>0</v>
      </c>
      <c r="T142" s="168" t="s">
        <v>1823</v>
      </c>
      <c r="U142" s="3">
        <v>0</v>
      </c>
      <c r="V142" s="4">
        <v>0</v>
      </c>
      <c r="W142" s="3">
        <v>0</v>
      </c>
      <c r="X142" s="4">
        <v>0</v>
      </c>
      <c r="Y142" s="10">
        <v>0</v>
      </c>
      <c r="Z142" s="4">
        <v>0</v>
      </c>
      <c r="AA142" s="166">
        <f>+AC142</f>
        <v>0</v>
      </c>
      <c r="AB142" s="168" t="s">
        <v>1823</v>
      </c>
      <c r="AC142" s="39">
        <v>0</v>
      </c>
      <c r="AD142" s="131">
        <v>0</v>
      </c>
      <c r="AE142" s="39">
        <v>0</v>
      </c>
      <c r="AF142" s="131">
        <v>0</v>
      </c>
      <c r="AG142" s="166">
        <f t="shared" si="586"/>
        <v>0</v>
      </c>
      <c r="AH142" s="168" t="s">
        <v>1823</v>
      </c>
      <c r="AI142" s="166">
        <f>+AG142</f>
        <v>0</v>
      </c>
      <c r="AJ142" s="168" t="s">
        <v>1823</v>
      </c>
      <c r="AK142" s="166">
        <f t="shared" si="587"/>
        <v>0</v>
      </c>
      <c r="AL142" s="168" t="s">
        <v>1823</v>
      </c>
      <c r="AM142" s="166">
        <f t="shared" si="588"/>
        <v>0</v>
      </c>
      <c r="AN142" s="168" t="s">
        <v>1823</v>
      </c>
      <c r="AO142" s="138"/>
      <c r="AP142" s="166">
        <f t="shared" si="595"/>
        <v>3</v>
      </c>
      <c r="AQ142" s="168" t="s">
        <v>1823</v>
      </c>
      <c r="AR142" s="166">
        <f t="shared" si="597"/>
        <v>3</v>
      </c>
      <c r="AS142" s="168" t="s">
        <v>1823</v>
      </c>
      <c r="AT142" s="39">
        <v>3</v>
      </c>
      <c r="AU142" s="128">
        <v>0</v>
      </c>
      <c r="AV142" s="58">
        <f t="shared" si="599"/>
        <v>0</v>
      </c>
      <c r="AW142" s="168" t="s">
        <v>1823</v>
      </c>
      <c r="AX142" s="58">
        <f t="shared" si="600"/>
        <v>0</v>
      </c>
      <c r="AY142" s="168" t="s">
        <v>1823</v>
      </c>
      <c r="AZ142" s="58">
        <f t="shared" si="601"/>
        <v>0</v>
      </c>
      <c r="BA142" s="168" t="s">
        <v>1823</v>
      </c>
      <c r="BB142" s="39">
        <v>0</v>
      </c>
      <c r="BC142" s="5">
        <v>0</v>
      </c>
      <c r="BD142" s="166">
        <f>+BB142</f>
        <v>0</v>
      </c>
      <c r="BE142" s="168" t="s">
        <v>1823</v>
      </c>
      <c r="BF142" s="18">
        <v>0</v>
      </c>
      <c r="BG142" s="5">
        <v>0</v>
      </c>
      <c r="BH142" s="166">
        <f t="shared" si="580"/>
        <v>0</v>
      </c>
      <c r="BI142" s="168" t="s">
        <v>1823</v>
      </c>
      <c r="BJ142" s="166">
        <f t="shared" si="581"/>
        <v>0</v>
      </c>
      <c r="BK142" s="168" t="s">
        <v>1823</v>
      </c>
      <c r="BL142" s="166">
        <f t="shared" si="582"/>
        <v>0</v>
      </c>
      <c r="BM142" s="168" t="s">
        <v>1823</v>
      </c>
      <c r="BN142" s="166">
        <f t="shared" si="583"/>
        <v>0</v>
      </c>
      <c r="BO142" s="168" t="s">
        <v>1823</v>
      </c>
      <c r="BP142" s="138"/>
      <c r="BQ142" s="152"/>
      <c r="BR142" s="153"/>
      <c r="BS142" s="152"/>
      <c r="BT142" s="153"/>
      <c r="BU142" s="152"/>
      <c r="BV142" s="153"/>
      <c r="BW142" s="152"/>
      <c r="BX142" s="153"/>
      <c r="BY142" s="152"/>
      <c r="BZ142" s="148"/>
      <c r="CA142" s="147"/>
      <c r="CB142" s="147"/>
      <c r="CC142" s="38"/>
    </row>
    <row r="143" spans="1:82" ht="16.5">
      <c r="A143" t="s">
        <v>2141</v>
      </c>
      <c r="B143" t="s">
        <v>4</v>
      </c>
      <c r="C143" s="16" t="s">
        <v>729</v>
      </c>
      <c r="D143" t="s">
        <v>1043</v>
      </c>
      <c r="E143" s="16" t="s">
        <v>567</v>
      </c>
      <c r="F143" s="200" t="s">
        <v>1895</v>
      </c>
      <c r="G143" s="58">
        <v>0</v>
      </c>
      <c r="H143" s="168" t="s">
        <v>89</v>
      </c>
      <c r="I143" s="166">
        <v>0</v>
      </c>
      <c r="J143" s="168" t="s">
        <v>1823</v>
      </c>
      <c r="K143" s="10">
        <v>0</v>
      </c>
      <c r="L143" s="4">
        <v>0</v>
      </c>
      <c r="M143" s="3">
        <v>0</v>
      </c>
      <c r="N143" s="4">
        <v>0</v>
      </c>
      <c r="O143" s="166">
        <f t="shared" si="584"/>
        <v>0</v>
      </c>
      <c r="P143" s="168" t="s">
        <v>1823</v>
      </c>
      <c r="Q143" s="3">
        <v>0</v>
      </c>
      <c r="R143" s="4">
        <v>0</v>
      </c>
      <c r="S143" s="166">
        <f t="shared" si="585"/>
        <v>0</v>
      </c>
      <c r="T143" s="168" t="s">
        <v>1823</v>
      </c>
      <c r="U143" s="3">
        <v>0</v>
      </c>
      <c r="V143" s="4">
        <v>0</v>
      </c>
      <c r="W143" s="3">
        <v>0</v>
      </c>
      <c r="X143" s="4">
        <v>0</v>
      </c>
      <c r="Y143" s="10">
        <v>0</v>
      </c>
      <c r="Z143" s="4">
        <v>0</v>
      </c>
      <c r="AA143" s="166">
        <f>+AC143</f>
        <v>0</v>
      </c>
      <c r="AB143" s="168" t="s">
        <v>1823</v>
      </c>
      <c r="AC143" s="39">
        <v>0</v>
      </c>
      <c r="AD143" s="131">
        <v>0</v>
      </c>
      <c r="AE143" s="39">
        <v>0</v>
      </c>
      <c r="AF143" s="131">
        <v>0</v>
      </c>
      <c r="AG143" s="166">
        <f t="shared" si="586"/>
        <v>0</v>
      </c>
      <c r="AH143" s="168" t="s">
        <v>1823</v>
      </c>
      <c r="AI143" s="166">
        <f>+AG143</f>
        <v>0</v>
      </c>
      <c r="AJ143" s="168" t="s">
        <v>1823</v>
      </c>
      <c r="AK143" s="166">
        <f t="shared" si="587"/>
        <v>0</v>
      </c>
      <c r="AL143" s="168" t="s">
        <v>1823</v>
      </c>
      <c r="AM143" s="166">
        <f t="shared" si="588"/>
        <v>0</v>
      </c>
      <c r="AN143" s="168" t="s">
        <v>1823</v>
      </c>
      <c r="AO143" s="137"/>
      <c r="AP143" s="166">
        <f t="shared" si="595"/>
        <v>6</v>
      </c>
      <c r="AQ143" s="168" t="s">
        <v>1823</v>
      </c>
      <c r="AR143" s="166">
        <f t="shared" si="597"/>
        <v>6</v>
      </c>
      <c r="AS143" s="168" t="s">
        <v>1823</v>
      </c>
      <c r="AT143" s="39">
        <v>6</v>
      </c>
      <c r="AU143" s="129">
        <v>0</v>
      </c>
      <c r="AV143" s="58">
        <f t="shared" si="599"/>
        <v>0</v>
      </c>
      <c r="AW143" s="168" t="s">
        <v>1823</v>
      </c>
      <c r="AX143" s="58">
        <f t="shared" si="600"/>
        <v>0</v>
      </c>
      <c r="AY143" s="168" t="s">
        <v>1823</v>
      </c>
      <c r="AZ143" s="58">
        <f t="shared" si="601"/>
        <v>0</v>
      </c>
      <c r="BA143" s="168" t="s">
        <v>1823</v>
      </c>
      <c r="BB143" s="39">
        <v>0</v>
      </c>
      <c r="BC143" s="5">
        <v>0</v>
      </c>
      <c r="BD143" s="166">
        <f>+BB143</f>
        <v>0</v>
      </c>
      <c r="BE143" s="168" t="s">
        <v>1823</v>
      </c>
      <c r="BF143" s="166">
        <f t="shared" ref="BF143:BF146" si="602">+BD143</f>
        <v>0</v>
      </c>
      <c r="BG143" s="168" t="s">
        <v>1823</v>
      </c>
      <c r="BH143" s="18">
        <v>0</v>
      </c>
      <c r="BI143" s="5">
        <v>0</v>
      </c>
      <c r="BJ143" s="166">
        <f t="shared" ref="BJ143:BJ148" si="603">+BH143</f>
        <v>0</v>
      </c>
      <c r="BK143" s="168" t="s">
        <v>1823</v>
      </c>
      <c r="BL143" s="166">
        <f t="shared" ref="BL143:BL148" si="604">+BJ143</f>
        <v>0</v>
      </c>
      <c r="BM143" s="168" t="s">
        <v>1823</v>
      </c>
      <c r="BN143" s="166">
        <f t="shared" ref="BN143:BN148" si="605">+BL143</f>
        <v>0</v>
      </c>
      <c r="BO143" s="168" t="s">
        <v>1823</v>
      </c>
      <c r="BP143" s="137"/>
      <c r="BQ143" s="150"/>
      <c r="BR143" s="151"/>
      <c r="BS143" s="150"/>
      <c r="BT143" s="151"/>
      <c r="BU143" s="150"/>
      <c r="BV143" s="151"/>
      <c r="BW143" s="150"/>
      <c r="BX143" s="151"/>
      <c r="BY143" s="150"/>
      <c r="BZ143" s="55"/>
      <c r="CA143" s="96"/>
      <c r="CB143" s="96"/>
      <c r="CC143" s="38">
        <f>98/107</f>
        <v>0.91588785046728971</v>
      </c>
    </row>
    <row r="144" spans="1:82" ht="16.5">
      <c r="A144" t="s">
        <v>2141</v>
      </c>
      <c r="B144" t="s">
        <v>4</v>
      </c>
      <c r="C144" s="16" t="s">
        <v>729</v>
      </c>
      <c r="D144" t="s">
        <v>1043</v>
      </c>
      <c r="E144" s="16" t="s">
        <v>567</v>
      </c>
      <c r="F144" s="200" t="s">
        <v>1896</v>
      </c>
      <c r="G144" s="58">
        <v>0</v>
      </c>
      <c r="H144" s="168" t="s">
        <v>89</v>
      </c>
      <c r="I144" s="166">
        <v>0</v>
      </c>
      <c r="J144" s="168" t="s">
        <v>1823</v>
      </c>
      <c r="K144" s="10">
        <v>0</v>
      </c>
      <c r="L144" s="4">
        <v>0</v>
      </c>
      <c r="M144" s="3">
        <v>3</v>
      </c>
      <c r="N144" s="4">
        <v>0</v>
      </c>
      <c r="O144" s="166">
        <f t="shared" si="584"/>
        <v>3</v>
      </c>
      <c r="P144" s="168" t="s">
        <v>1823</v>
      </c>
      <c r="Q144" s="3">
        <v>0</v>
      </c>
      <c r="R144" s="4">
        <v>0</v>
      </c>
      <c r="S144" s="166">
        <f t="shared" si="585"/>
        <v>0</v>
      </c>
      <c r="T144" s="168" t="s">
        <v>1823</v>
      </c>
      <c r="U144" s="3">
        <v>0</v>
      </c>
      <c r="V144" s="4">
        <v>0</v>
      </c>
      <c r="W144" s="3">
        <v>0</v>
      </c>
      <c r="X144" s="4">
        <v>0</v>
      </c>
      <c r="Y144" s="10">
        <v>0</v>
      </c>
      <c r="Z144" s="4">
        <v>0</v>
      </c>
      <c r="AA144" s="166">
        <v>0</v>
      </c>
      <c r="AB144" s="168" t="s">
        <v>1823</v>
      </c>
      <c r="AC144" s="39">
        <v>2</v>
      </c>
      <c r="AD144" s="131">
        <v>0</v>
      </c>
      <c r="AE144" s="39">
        <v>0</v>
      </c>
      <c r="AF144" s="131">
        <v>0</v>
      </c>
      <c r="AG144" s="166">
        <f t="shared" si="586"/>
        <v>0</v>
      </c>
      <c r="AH144" s="168" t="s">
        <v>1823</v>
      </c>
      <c r="AI144" s="39">
        <v>0</v>
      </c>
      <c r="AJ144" s="131">
        <v>0</v>
      </c>
      <c r="AK144" s="166">
        <f t="shared" si="587"/>
        <v>0</v>
      </c>
      <c r="AL144" s="168" t="s">
        <v>1823</v>
      </c>
      <c r="AM144" s="166">
        <f t="shared" si="588"/>
        <v>0</v>
      </c>
      <c r="AN144" s="168" t="s">
        <v>1823</v>
      </c>
      <c r="AO144" s="137"/>
      <c r="AP144" s="184">
        <f t="shared" ref="AP144" si="606">+AR144</f>
        <v>15</v>
      </c>
      <c r="AQ144" s="169">
        <f t="shared" ref="AQ144" si="607">+AS144</f>
        <v>16</v>
      </c>
      <c r="AR144" s="184">
        <f t="shared" ref="AR144" si="608">+AT144</f>
        <v>15</v>
      </c>
      <c r="AS144" s="169">
        <f t="shared" ref="AS144" si="609">+AU144</f>
        <v>16</v>
      </c>
      <c r="AT144" s="39">
        <v>15</v>
      </c>
      <c r="AU144" s="129">
        <v>16</v>
      </c>
      <c r="AV144" s="58">
        <f t="shared" si="599"/>
        <v>0</v>
      </c>
      <c r="AW144" s="168" t="s">
        <v>1823</v>
      </c>
      <c r="AX144" s="58">
        <f t="shared" si="600"/>
        <v>0</v>
      </c>
      <c r="AY144" s="168" t="s">
        <v>1823</v>
      </c>
      <c r="AZ144" s="58">
        <f t="shared" si="601"/>
        <v>0</v>
      </c>
      <c r="BA144" s="168" t="s">
        <v>1823</v>
      </c>
      <c r="BB144" s="39">
        <v>0</v>
      </c>
      <c r="BC144" s="5">
        <v>0</v>
      </c>
      <c r="BD144" s="166">
        <f>+BB144</f>
        <v>0</v>
      </c>
      <c r="BE144" s="168" t="s">
        <v>1823</v>
      </c>
      <c r="BF144" s="166">
        <f t="shared" si="602"/>
        <v>0</v>
      </c>
      <c r="BG144" s="168" t="s">
        <v>1823</v>
      </c>
      <c r="BH144" s="18">
        <v>0</v>
      </c>
      <c r="BI144" s="5">
        <v>0</v>
      </c>
      <c r="BJ144" s="166">
        <f t="shared" si="603"/>
        <v>0</v>
      </c>
      <c r="BK144" s="168" t="s">
        <v>1823</v>
      </c>
      <c r="BL144" s="166">
        <f t="shared" si="604"/>
        <v>0</v>
      </c>
      <c r="BM144" s="168" t="s">
        <v>1823</v>
      </c>
      <c r="BN144" s="166">
        <f t="shared" si="605"/>
        <v>0</v>
      </c>
      <c r="BO144" s="168" t="s">
        <v>1823</v>
      </c>
      <c r="BP144" s="137"/>
      <c r="BQ144" s="150"/>
      <c r="BR144" s="151"/>
      <c r="BS144" s="150"/>
      <c r="BT144" s="151"/>
      <c r="BU144" s="150"/>
      <c r="BV144" s="151"/>
      <c r="BW144" s="150"/>
      <c r="BX144" s="151"/>
      <c r="BY144" s="150"/>
      <c r="BZ144" s="55"/>
      <c r="CA144" s="96"/>
      <c r="CB144" s="96"/>
      <c r="CC144" s="38"/>
    </row>
    <row r="145" spans="1:82" ht="16.5">
      <c r="A145" t="s">
        <v>1472</v>
      </c>
      <c r="B145" t="s">
        <v>4</v>
      </c>
      <c r="C145" s="16" t="s">
        <v>472</v>
      </c>
      <c r="D145" t="s">
        <v>1043</v>
      </c>
      <c r="E145" s="16" t="s">
        <v>567</v>
      </c>
      <c r="F145" s="200" t="s">
        <v>1904</v>
      </c>
      <c r="G145" s="9"/>
      <c r="H145" s="168" t="s">
        <v>89</v>
      </c>
      <c r="I145" s="166">
        <f t="shared" ref="I145" si="610">+K145</f>
        <v>79</v>
      </c>
      <c r="J145" s="168">
        <f t="shared" ref="J145" si="611">+L145</f>
        <v>4</v>
      </c>
      <c r="K145" s="10">
        <v>79</v>
      </c>
      <c r="L145" s="4">
        <v>4</v>
      </c>
      <c r="M145" s="3">
        <v>0</v>
      </c>
      <c r="N145" s="4">
        <v>0</v>
      </c>
      <c r="O145" s="166">
        <f t="shared" si="584"/>
        <v>0</v>
      </c>
      <c r="P145" s="168" t="s">
        <v>1823</v>
      </c>
      <c r="Q145" s="3">
        <v>0</v>
      </c>
      <c r="R145" s="4">
        <v>0</v>
      </c>
      <c r="S145" s="166">
        <f t="shared" si="585"/>
        <v>0</v>
      </c>
      <c r="T145" s="168" t="s">
        <v>1823</v>
      </c>
      <c r="U145" s="3">
        <v>0</v>
      </c>
      <c r="V145" s="4">
        <v>0</v>
      </c>
      <c r="W145" s="3">
        <v>0</v>
      </c>
      <c r="X145" s="4">
        <v>0</v>
      </c>
      <c r="Y145" s="10">
        <v>0</v>
      </c>
      <c r="Z145" s="4">
        <v>0</v>
      </c>
      <c r="AA145" s="166">
        <v>0</v>
      </c>
      <c r="AB145" s="168" t="s">
        <v>1823</v>
      </c>
      <c r="AC145" s="39">
        <v>0</v>
      </c>
      <c r="AD145" s="131">
        <v>0</v>
      </c>
      <c r="AE145" s="39">
        <v>0</v>
      </c>
      <c r="AF145" s="131">
        <v>0</v>
      </c>
      <c r="AG145" s="166">
        <f t="shared" si="586"/>
        <v>0</v>
      </c>
      <c r="AH145" s="168" t="s">
        <v>1823</v>
      </c>
      <c r="AI145" s="39">
        <v>0</v>
      </c>
      <c r="AJ145" s="131">
        <v>0</v>
      </c>
      <c r="AK145" s="166">
        <f t="shared" si="587"/>
        <v>0</v>
      </c>
      <c r="AL145" s="168" t="s">
        <v>1823</v>
      </c>
      <c r="AM145" s="166">
        <f t="shared" si="588"/>
        <v>0</v>
      </c>
      <c r="AN145" s="168" t="s">
        <v>1823</v>
      </c>
      <c r="AO145" s="133"/>
      <c r="AP145" s="58">
        <f t="shared" ref="AP145:AP148" si="612">+AR145</f>
        <v>0</v>
      </c>
      <c r="AQ145" s="168" t="s">
        <v>1823</v>
      </c>
      <c r="AR145" s="58">
        <f t="shared" ref="AR145:AR148" si="613">+AT145</f>
        <v>0</v>
      </c>
      <c r="AS145" s="168" t="s">
        <v>1823</v>
      </c>
      <c r="AT145" s="39">
        <v>0</v>
      </c>
      <c r="AU145" s="128">
        <v>0</v>
      </c>
      <c r="AV145" s="58">
        <f t="shared" si="599"/>
        <v>0</v>
      </c>
      <c r="AW145" s="168" t="s">
        <v>1823</v>
      </c>
      <c r="AX145" s="58">
        <f t="shared" si="600"/>
        <v>0</v>
      </c>
      <c r="AY145" s="168" t="s">
        <v>1823</v>
      </c>
      <c r="AZ145" s="58">
        <f t="shared" si="601"/>
        <v>0</v>
      </c>
      <c r="BA145" s="168" t="s">
        <v>1823</v>
      </c>
      <c r="BB145" s="39">
        <v>0</v>
      </c>
      <c r="BC145" s="5">
        <v>0</v>
      </c>
      <c r="BF145" s="166">
        <f>+BD151</f>
        <v>0</v>
      </c>
      <c r="BG145" s="168" t="s">
        <v>1823</v>
      </c>
      <c r="BH145" s="18">
        <v>0</v>
      </c>
      <c r="BI145" s="5">
        <v>0</v>
      </c>
      <c r="BJ145" s="166">
        <f t="shared" si="603"/>
        <v>0</v>
      </c>
      <c r="BK145" s="168" t="s">
        <v>1823</v>
      </c>
      <c r="BL145" s="166">
        <f t="shared" si="604"/>
        <v>0</v>
      </c>
      <c r="BM145" s="168" t="s">
        <v>1823</v>
      </c>
      <c r="BN145" s="166">
        <f t="shared" si="605"/>
        <v>0</v>
      </c>
      <c r="BO145" s="168" t="s">
        <v>1823</v>
      </c>
      <c r="BP145" s="133"/>
      <c r="BQ145" s="147"/>
      <c r="BR145" s="148"/>
      <c r="BS145" s="147"/>
      <c r="BT145" s="148"/>
      <c r="BU145" s="147"/>
      <c r="BV145" s="148"/>
      <c r="BW145" s="147"/>
      <c r="BX145" s="148"/>
      <c r="BY145" s="147"/>
      <c r="BZ145" s="148"/>
      <c r="CA145" s="147"/>
      <c r="CB145" s="147"/>
    </row>
    <row r="146" spans="1:82" ht="16.5">
      <c r="A146" t="s">
        <v>1472</v>
      </c>
      <c r="B146" t="s">
        <v>4</v>
      </c>
      <c r="C146" s="16" t="s">
        <v>472</v>
      </c>
      <c r="D146" t="s">
        <v>1043</v>
      </c>
      <c r="E146" s="16" t="s">
        <v>567</v>
      </c>
      <c r="F146" s="200" t="s">
        <v>1897</v>
      </c>
      <c r="G146" s="58">
        <v>0</v>
      </c>
      <c r="H146" s="168" t="s">
        <v>89</v>
      </c>
      <c r="I146" s="166">
        <v>0</v>
      </c>
      <c r="J146" s="168" t="s">
        <v>1823</v>
      </c>
      <c r="K146" s="10">
        <v>0</v>
      </c>
      <c r="L146" s="4">
        <v>0</v>
      </c>
      <c r="M146" s="3">
        <v>0</v>
      </c>
      <c r="N146" s="4">
        <v>1</v>
      </c>
      <c r="O146" s="166" t="s">
        <v>1823</v>
      </c>
      <c r="P146" s="168">
        <f>+N146</f>
        <v>1</v>
      </c>
      <c r="Q146" s="3">
        <v>0</v>
      </c>
      <c r="R146" s="4">
        <v>0</v>
      </c>
      <c r="S146" s="166">
        <v>0</v>
      </c>
      <c r="T146" s="168" t="s">
        <v>1823</v>
      </c>
      <c r="U146" s="10">
        <v>23</v>
      </c>
      <c r="V146" s="4">
        <v>28</v>
      </c>
      <c r="W146" s="10">
        <v>31</v>
      </c>
      <c r="X146" s="4">
        <f>9+19+2</f>
        <v>30</v>
      </c>
      <c r="Y146" s="10">
        <v>30</v>
      </c>
      <c r="Z146" s="4">
        <f>18+9</f>
        <v>27</v>
      </c>
      <c r="AA146" s="166">
        <f t="shared" ref="AA146:AA148" si="614">++Y146</f>
        <v>30</v>
      </c>
      <c r="AB146" s="168">
        <f t="shared" ref="AB146:AB148" si="615">+Z146</f>
        <v>27</v>
      </c>
      <c r="AC146" s="10">
        <f>12+14+7+2</f>
        <v>35</v>
      </c>
      <c r="AD146" s="10">
        <v>62</v>
      </c>
      <c r="AE146" s="39">
        <v>48</v>
      </c>
      <c r="AF146" s="131">
        <f>89-29</f>
        <v>60</v>
      </c>
      <c r="AG146" s="166">
        <f>+AE146</f>
        <v>48</v>
      </c>
      <c r="AH146" s="168">
        <f t="shared" ref="AH146" si="616">+AF146</f>
        <v>60</v>
      </c>
      <c r="AI146" s="166">
        <f t="shared" ref="AI146" si="617">+AG146</f>
        <v>48</v>
      </c>
      <c r="AJ146" s="168">
        <f t="shared" ref="AJ146:AJ147" si="618">+AH146</f>
        <v>60</v>
      </c>
      <c r="AK146" s="166">
        <f t="shared" si="587"/>
        <v>48</v>
      </c>
      <c r="AL146" s="168">
        <f t="shared" ref="AL146:AL147" si="619">+AJ146</f>
        <v>60</v>
      </c>
      <c r="AM146" s="166">
        <f t="shared" si="588"/>
        <v>48</v>
      </c>
      <c r="AN146" s="168">
        <f t="shared" ref="AN146:AN147" si="620">+AL146</f>
        <v>60</v>
      </c>
      <c r="AO146" s="138"/>
      <c r="AP146" s="58">
        <f t="shared" si="612"/>
        <v>0</v>
      </c>
      <c r="AQ146" s="168" t="s">
        <v>1823</v>
      </c>
      <c r="AR146" s="58">
        <f t="shared" si="613"/>
        <v>0</v>
      </c>
      <c r="AS146" s="168" t="s">
        <v>1823</v>
      </c>
      <c r="AT146" s="39">
        <v>0</v>
      </c>
      <c r="AU146" s="128">
        <v>0</v>
      </c>
      <c r="AV146" s="58">
        <f>+AT146</f>
        <v>0</v>
      </c>
      <c r="AW146" s="168" t="s">
        <v>1823</v>
      </c>
      <c r="AX146" s="166">
        <f t="shared" si="600"/>
        <v>4</v>
      </c>
      <c r="AY146" s="168" t="s">
        <v>1823</v>
      </c>
      <c r="AZ146" s="166">
        <f t="shared" si="601"/>
        <v>4</v>
      </c>
      <c r="BA146" s="168" t="s">
        <v>1823</v>
      </c>
      <c r="BB146" s="39">
        <v>4</v>
      </c>
      <c r="BC146" s="5">
        <v>0</v>
      </c>
      <c r="BD146" s="166">
        <f t="shared" ref="BD146" si="621">+BB146</f>
        <v>4</v>
      </c>
      <c r="BE146" s="168" t="s">
        <v>1823</v>
      </c>
      <c r="BF146" s="166">
        <f t="shared" si="602"/>
        <v>4</v>
      </c>
      <c r="BG146" s="168" t="s">
        <v>1823</v>
      </c>
      <c r="BH146" s="18">
        <v>2</v>
      </c>
      <c r="BI146" s="5">
        <v>0</v>
      </c>
      <c r="BJ146" s="166">
        <f t="shared" si="603"/>
        <v>2</v>
      </c>
      <c r="BK146" s="168" t="s">
        <v>1823</v>
      </c>
      <c r="BL146" s="166">
        <f t="shared" si="604"/>
        <v>2</v>
      </c>
      <c r="BM146" s="168" t="s">
        <v>1823</v>
      </c>
      <c r="BN146" s="166">
        <f t="shared" si="605"/>
        <v>2</v>
      </c>
      <c r="BO146" s="168" t="str">
        <f>+BM146</f>
        <v>nd</v>
      </c>
      <c r="BP146" s="138"/>
      <c r="BQ146" s="152"/>
      <c r="BR146" s="153"/>
      <c r="BS146" s="152"/>
      <c r="BT146" s="153"/>
      <c r="BU146" s="152"/>
      <c r="BV146" s="153"/>
      <c r="BW146" s="152"/>
      <c r="BX146" s="153"/>
      <c r="BY146" s="152"/>
      <c r="BZ146" s="148"/>
      <c r="CA146" s="147"/>
      <c r="CB146" s="147"/>
      <c r="CC146" s="38" t="s">
        <v>271</v>
      </c>
      <c r="CD146" t="s">
        <v>850</v>
      </c>
    </row>
    <row r="147" spans="1:82" ht="16.5">
      <c r="A147" t="s">
        <v>1472</v>
      </c>
      <c r="B147" t="s">
        <v>4</v>
      </c>
      <c r="C147" s="16" t="s">
        <v>472</v>
      </c>
      <c r="D147" t="s">
        <v>1043</v>
      </c>
      <c r="E147" s="16" t="s">
        <v>567</v>
      </c>
      <c r="F147" s="200" t="s">
        <v>1906</v>
      </c>
      <c r="G147" s="9"/>
      <c r="H147" s="22"/>
      <c r="I147" s="166">
        <v>0</v>
      </c>
      <c r="J147" s="168" t="s">
        <v>1823</v>
      </c>
      <c r="K147" s="10">
        <v>0</v>
      </c>
      <c r="L147" s="4">
        <v>0</v>
      </c>
      <c r="M147" s="3">
        <v>0</v>
      </c>
      <c r="N147" s="4">
        <v>0</v>
      </c>
      <c r="O147" s="166">
        <f t="shared" ref="O147:O149" si="622">+Q147</f>
        <v>0</v>
      </c>
      <c r="P147" s="168" t="s">
        <v>1823</v>
      </c>
      <c r="Q147" s="3">
        <v>0</v>
      </c>
      <c r="R147" s="4">
        <v>0</v>
      </c>
      <c r="S147" s="166">
        <v>0</v>
      </c>
      <c r="T147" s="168" t="s">
        <v>1823</v>
      </c>
      <c r="U147" s="10">
        <v>1</v>
      </c>
      <c r="V147" s="4">
        <v>29</v>
      </c>
      <c r="W147" s="10">
        <v>0</v>
      </c>
      <c r="X147" s="4">
        <v>31</v>
      </c>
      <c r="Y147" s="10">
        <v>0</v>
      </c>
      <c r="Z147" s="4">
        <v>32</v>
      </c>
      <c r="AA147" s="166">
        <f t="shared" si="614"/>
        <v>0</v>
      </c>
      <c r="AB147" s="168">
        <f t="shared" si="615"/>
        <v>32</v>
      </c>
      <c r="AC147" s="10">
        <v>0</v>
      </c>
      <c r="AD147" s="10">
        <v>6</v>
      </c>
      <c r="AE147" s="39">
        <v>0</v>
      </c>
      <c r="AF147" s="131">
        <v>29</v>
      </c>
      <c r="AG147" s="166" t="s">
        <v>1823</v>
      </c>
      <c r="AH147" s="168">
        <f>+AF147</f>
        <v>29</v>
      </c>
      <c r="AI147" s="166" t="s">
        <v>1823</v>
      </c>
      <c r="AJ147" s="168">
        <f t="shared" si="618"/>
        <v>29</v>
      </c>
      <c r="AK147" s="166" t="s">
        <v>1823</v>
      </c>
      <c r="AL147" s="168">
        <f t="shared" si="619"/>
        <v>29</v>
      </c>
      <c r="AM147" s="166" t="s">
        <v>1823</v>
      </c>
      <c r="AN147" s="168">
        <f t="shared" si="620"/>
        <v>29</v>
      </c>
      <c r="AO147" s="138"/>
      <c r="AP147" s="58">
        <f t="shared" si="612"/>
        <v>0</v>
      </c>
      <c r="AQ147" s="168" t="s">
        <v>1823</v>
      </c>
      <c r="AR147" s="58">
        <f t="shared" si="613"/>
        <v>0</v>
      </c>
      <c r="AS147" s="168" t="s">
        <v>1823</v>
      </c>
      <c r="AT147" s="39">
        <v>0</v>
      </c>
      <c r="AU147" s="128">
        <v>0</v>
      </c>
      <c r="AV147" s="58">
        <f t="shared" ref="AV147:AV148" si="623">+AT147</f>
        <v>0</v>
      </c>
      <c r="AW147" s="168" t="s">
        <v>1823</v>
      </c>
      <c r="AX147" s="184">
        <f t="shared" ref="AX147:AX148" si="624">+AZ147</f>
        <v>1</v>
      </c>
      <c r="AY147" s="169">
        <f t="shared" ref="AY147:AY148" si="625">+BA147</f>
        <v>26</v>
      </c>
      <c r="AZ147" s="184">
        <f t="shared" ref="AZ147:AZ148" si="626">+BB147</f>
        <v>1</v>
      </c>
      <c r="BA147" s="169">
        <f t="shared" ref="BA147:BA148" si="627">+BC147</f>
        <v>26</v>
      </c>
      <c r="BB147" s="39">
        <v>1</v>
      </c>
      <c r="BC147" s="5">
        <v>26</v>
      </c>
      <c r="BD147" s="166">
        <f>+BF147</f>
        <v>1</v>
      </c>
      <c r="BE147" s="168">
        <f>+BG147</f>
        <v>21</v>
      </c>
      <c r="BF147" s="166">
        <f>+BH147</f>
        <v>1</v>
      </c>
      <c r="BG147" s="168">
        <f>+BI147</f>
        <v>21</v>
      </c>
      <c r="BH147" s="18">
        <v>1</v>
      </c>
      <c r="BI147" s="5">
        <v>21</v>
      </c>
      <c r="BJ147" s="166">
        <f t="shared" si="603"/>
        <v>1</v>
      </c>
      <c r="BK147" s="168">
        <f>+BI147</f>
        <v>21</v>
      </c>
      <c r="BL147" s="166">
        <f t="shared" si="604"/>
        <v>1</v>
      </c>
      <c r="BM147" s="168">
        <f>+BK147</f>
        <v>21</v>
      </c>
      <c r="BN147" s="166">
        <f t="shared" si="605"/>
        <v>1</v>
      </c>
      <c r="BO147" s="168">
        <f>+BM147</f>
        <v>21</v>
      </c>
      <c r="BP147" s="138"/>
      <c r="BQ147" s="152"/>
      <c r="BR147" s="153"/>
      <c r="BS147" s="152"/>
      <c r="BT147" s="153"/>
      <c r="BU147" s="152"/>
      <c r="BV147" s="153"/>
      <c r="BW147" s="152"/>
      <c r="BX147" s="153"/>
      <c r="BY147" s="152"/>
      <c r="BZ147" s="148"/>
      <c r="CA147" s="147"/>
      <c r="CB147" s="147"/>
      <c r="CC147" s="38"/>
    </row>
    <row r="148" spans="1:82" ht="16.5">
      <c r="A148" t="s">
        <v>1472</v>
      </c>
      <c r="B148" t="s">
        <v>4</v>
      </c>
      <c r="C148" s="16" t="s">
        <v>472</v>
      </c>
      <c r="D148" t="s">
        <v>1043</v>
      </c>
      <c r="E148" s="16" t="s">
        <v>567</v>
      </c>
      <c r="F148" s="200" t="s">
        <v>1905</v>
      </c>
      <c r="G148" s="9"/>
      <c r="H148" s="22"/>
      <c r="I148" s="166">
        <v>0</v>
      </c>
      <c r="J148" s="168" t="s">
        <v>1823</v>
      </c>
      <c r="K148" s="10">
        <v>0</v>
      </c>
      <c r="L148" s="4">
        <v>0</v>
      </c>
      <c r="M148" s="3">
        <v>0</v>
      </c>
      <c r="N148" s="4">
        <v>0</v>
      </c>
      <c r="O148" s="166">
        <f t="shared" si="622"/>
        <v>0</v>
      </c>
      <c r="P148" s="168" t="s">
        <v>1823</v>
      </c>
      <c r="Q148" s="3">
        <v>0</v>
      </c>
      <c r="R148" s="4">
        <v>0</v>
      </c>
      <c r="S148" s="166">
        <v>0</v>
      </c>
      <c r="T148" s="168" t="s">
        <v>1823</v>
      </c>
      <c r="U148" s="10">
        <v>2</v>
      </c>
      <c r="V148" s="4">
        <v>26</v>
      </c>
      <c r="W148" s="10">
        <v>2</v>
      </c>
      <c r="X148" s="4">
        <v>26</v>
      </c>
      <c r="Y148" s="10">
        <v>2</v>
      </c>
      <c r="Z148" s="4">
        <v>26</v>
      </c>
      <c r="AA148" s="166">
        <f t="shared" si="614"/>
        <v>2</v>
      </c>
      <c r="AB148" s="168">
        <f t="shared" si="615"/>
        <v>26</v>
      </c>
      <c r="AC148" s="10">
        <v>0</v>
      </c>
      <c r="AD148" s="10">
        <v>15</v>
      </c>
      <c r="AE148" s="39">
        <v>0</v>
      </c>
      <c r="AF148" s="131">
        <v>0</v>
      </c>
      <c r="AG148" s="166">
        <f t="shared" ref="AG148" si="628">+AE148</f>
        <v>0</v>
      </c>
      <c r="AH148" s="168" t="s">
        <v>1823</v>
      </c>
      <c r="AI148" s="166">
        <f t="shared" ref="AI148:AI149" si="629">+AG148</f>
        <v>0</v>
      </c>
      <c r="AJ148" s="168" t="s">
        <v>1823</v>
      </c>
      <c r="AK148" s="166">
        <f t="shared" ref="AK148:AK149" si="630">+AI148</f>
        <v>0</v>
      </c>
      <c r="AL148" s="168" t="s">
        <v>1823</v>
      </c>
      <c r="AM148" s="166">
        <f t="shared" ref="AM148:AM149" si="631">+AK148</f>
        <v>0</v>
      </c>
      <c r="AN148" s="168" t="s">
        <v>1823</v>
      </c>
      <c r="AO148" s="138"/>
      <c r="AP148" s="58">
        <f t="shared" si="612"/>
        <v>0</v>
      </c>
      <c r="AQ148" s="168" t="s">
        <v>1823</v>
      </c>
      <c r="AR148" s="58">
        <f t="shared" si="613"/>
        <v>0</v>
      </c>
      <c r="AS148" s="168" t="s">
        <v>1823</v>
      </c>
      <c r="AT148" s="39">
        <v>0</v>
      </c>
      <c r="AU148" s="128">
        <v>0</v>
      </c>
      <c r="AV148" s="58">
        <f t="shared" si="623"/>
        <v>0</v>
      </c>
      <c r="AW148" s="168" t="s">
        <v>1823</v>
      </c>
      <c r="AX148" s="184">
        <f t="shared" si="624"/>
        <v>3</v>
      </c>
      <c r="AY148" s="169">
        <f t="shared" si="625"/>
        <v>25</v>
      </c>
      <c r="AZ148" s="184">
        <f t="shared" si="626"/>
        <v>3</v>
      </c>
      <c r="BA148" s="169">
        <f t="shared" si="627"/>
        <v>25</v>
      </c>
      <c r="BB148" s="39">
        <v>3</v>
      </c>
      <c r="BC148" s="5">
        <v>25</v>
      </c>
      <c r="BD148" s="166">
        <f>+BB148</f>
        <v>3</v>
      </c>
      <c r="BE148" s="168" t="s">
        <v>1823</v>
      </c>
      <c r="BF148" s="166">
        <f t="shared" ref="BF148" si="632">+BD148</f>
        <v>3</v>
      </c>
      <c r="BG148" s="168" t="s">
        <v>1823</v>
      </c>
      <c r="BH148" s="18">
        <v>0</v>
      </c>
      <c r="BI148" s="5">
        <v>0</v>
      </c>
      <c r="BJ148" s="166">
        <f t="shared" si="603"/>
        <v>0</v>
      </c>
      <c r="BK148" s="168" t="s">
        <v>1823</v>
      </c>
      <c r="BL148" s="166">
        <f t="shared" si="604"/>
        <v>0</v>
      </c>
      <c r="BM148" s="168" t="s">
        <v>1823</v>
      </c>
      <c r="BN148" s="166">
        <f t="shared" si="605"/>
        <v>0</v>
      </c>
      <c r="BO148" s="168" t="s">
        <v>1823</v>
      </c>
      <c r="BP148" s="138"/>
      <c r="BQ148" s="152"/>
      <c r="BR148" s="153"/>
      <c r="BS148" s="152"/>
      <c r="BT148" s="153"/>
      <c r="BU148" s="152"/>
      <c r="BV148" s="153"/>
      <c r="BW148" s="152"/>
      <c r="BX148" s="153"/>
      <c r="BY148" s="152"/>
      <c r="BZ148" s="148"/>
      <c r="CA148" s="147"/>
      <c r="CB148" s="147"/>
      <c r="CC148" s="38"/>
    </row>
    <row r="149" spans="1:82" ht="16.5">
      <c r="A149" t="s">
        <v>1472</v>
      </c>
      <c r="B149" t="s">
        <v>4</v>
      </c>
      <c r="C149" s="16" t="s">
        <v>472</v>
      </c>
      <c r="D149" t="s">
        <v>1043</v>
      </c>
      <c r="E149" s="16" t="s">
        <v>567</v>
      </c>
      <c r="F149" s="200" t="s">
        <v>1907</v>
      </c>
      <c r="G149" s="9"/>
      <c r="H149" s="22"/>
      <c r="I149" s="166">
        <v>0</v>
      </c>
      <c r="J149" s="168" t="s">
        <v>1823</v>
      </c>
      <c r="K149" s="10">
        <v>0</v>
      </c>
      <c r="L149" s="4">
        <v>0</v>
      </c>
      <c r="M149" s="3">
        <v>0</v>
      </c>
      <c r="N149" s="4">
        <v>0</v>
      </c>
      <c r="O149" s="166">
        <f t="shared" si="622"/>
        <v>0</v>
      </c>
      <c r="P149" s="168" t="s">
        <v>1823</v>
      </c>
      <c r="Q149" s="3">
        <v>0</v>
      </c>
      <c r="R149" s="4">
        <v>0</v>
      </c>
      <c r="S149" s="166">
        <v>0</v>
      </c>
      <c r="T149" s="168" t="s">
        <v>1823</v>
      </c>
      <c r="U149" s="10">
        <v>3</v>
      </c>
      <c r="V149" s="4">
        <v>0</v>
      </c>
      <c r="W149" s="10">
        <v>2</v>
      </c>
      <c r="X149" s="4">
        <v>0</v>
      </c>
      <c r="Y149" s="10">
        <v>2</v>
      </c>
      <c r="Z149" s="4">
        <v>0</v>
      </c>
      <c r="AA149" s="166">
        <f>+AC149</f>
        <v>4</v>
      </c>
      <c r="AB149" s="168" t="s">
        <v>1823</v>
      </c>
      <c r="AC149" s="10">
        <v>4</v>
      </c>
      <c r="AD149" s="4">
        <v>0</v>
      </c>
      <c r="AE149" s="39">
        <v>1</v>
      </c>
      <c r="AF149" s="131">
        <v>0</v>
      </c>
      <c r="AG149" s="166">
        <f>+AE149</f>
        <v>1</v>
      </c>
      <c r="AH149" s="168" t="s">
        <v>1823</v>
      </c>
      <c r="AI149" s="166">
        <f t="shared" si="629"/>
        <v>1</v>
      </c>
      <c r="AJ149" s="168" t="s">
        <v>1823</v>
      </c>
      <c r="AK149" s="166">
        <f t="shared" si="630"/>
        <v>1</v>
      </c>
      <c r="AL149" s="168" t="s">
        <v>1823</v>
      </c>
      <c r="AM149" s="166">
        <f t="shared" si="631"/>
        <v>1</v>
      </c>
      <c r="AN149" s="168" t="s">
        <v>1823</v>
      </c>
      <c r="AO149" s="138"/>
      <c r="AP149" s="58"/>
      <c r="AQ149" s="170"/>
      <c r="AR149" s="58"/>
      <c r="AS149" s="170"/>
      <c r="AT149" s="39"/>
      <c r="AU149" s="128"/>
      <c r="AV149" s="58"/>
      <c r="AW149" s="170"/>
      <c r="AX149" s="58"/>
      <c r="AY149" s="170"/>
      <c r="AZ149" s="58"/>
      <c r="BA149" s="170"/>
      <c r="BB149" s="39"/>
      <c r="BC149" s="5"/>
      <c r="BD149" s="58"/>
      <c r="BE149" s="170"/>
      <c r="BF149" s="58"/>
      <c r="BG149" s="170"/>
      <c r="BH149" s="18"/>
      <c r="BI149" s="5"/>
      <c r="BJ149" s="58"/>
      <c r="BK149" s="170"/>
      <c r="BL149" s="58"/>
      <c r="BM149" s="170"/>
      <c r="BN149" s="58"/>
      <c r="BO149" s="170"/>
      <c r="BP149" s="138"/>
      <c r="BQ149" s="152"/>
      <c r="BR149" s="153"/>
      <c r="BS149" s="152"/>
      <c r="BT149" s="153"/>
      <c r="BU149" s="152"/>
      <c r="BV149" s="153"/>
      <c r="BW149" s="152"/>
      <c r="BX149" s="153"/>
      <c r="BY149" s="152"/>
      <c r="BZ149" s="148"/>
      <c r="CA149" s="147"/>
      <c r="CB149" s="147"/>
      <c r="CC149" s="38"/>
    </row>
    <row r="150" spans="1:82" ht="16.5">
      <c r="A150" t="s">
        <v>1472</v>
      </c>
      <c r="B150" t="s">
        <v>4</v>
      </c>
      <c r="C150" s="16" t="s">
        <v>472</v>
      </c>
      <c r="D150" t="s">
        <v>1043</v>
      </c>
      <c r="E150" s="16" t="s">
        <v>567</v>
      </c>
      <c r="F150" s="200" t="s">
        <v>1898</v>
      </c>
      <c r="G150" s="9"/>
      <c r="H150" s="22"/>
      <c r="I150" s="166">
        <v>0</v>
      </c>
      <c r="J150" s="168" t="s">
        <v>1823</v>
      </c>
      <c r="K150" s="10">
        <v>0</v>
      </c>
      <c r="L150" s="4">
        <v>0</v>
      </c>
      <c r="M150" s="3">
        <v>0</v>
      </c>
      <c r="N150" s="4">
        <v>0</v>
      </c>
      <c r="O150" s="166">
        <f>+Q150</f>
        <v>0</v>
      </c>
      <c r="P150" s="168" t="s">
        <v>1823</v>
      </c>
      <c r="Q150" s="3">
        <v>0</v>
      </c>
      <c r="R150" s="4">
        <v>0</v>
      </c>
      <c r="S150" s="166">
        <f t="shared" ref="S150:S151" si="633">+U150</f>
        <v>0</v>
      </c>
      <c r="T150" s="168" t="s">
        <v>1823</v>
      </c>
      <c r="U150" s="3">
        <v>0</v>
      </c>
      <c r="V150" s="4">
        <v>0</v>
      </c>
      <c r="W150" s="10">
        <v>0</v>
      </c>
      <c r="X150" s="4">
        <v>0</v>
      </c>
      <c r="Y150" s="10">
        <v>0</v>
      </c>
      <c r="Z150" s="4">
        <v>0</v>
      </c>
      <c r="AA150" s="166">
        <f>+AC150</f>
        <v>0</v>
      </c>
      <c r="AB150" s="168" t="s">
        <v>1823</v>
      </c>
      <c r="AC150" s="39">
        <v>0</v>
      </c>
      <c r="AD150" s="131">
        <v>0</v>
      </c>
      <c r="AE150" s="39">
        <v>0</v>
      </c>
      <c r="AF150" s="131">
        <v>0</v>
      </c>
      <c r="AG150" s="166">
        <f t="shared" ref="AG150:AG156" si="634">+AE150</f>
        <v>0</v>
      </c>
      <c r="AH150" s="168" t="s">
        <v>1823</v>
      </c>
      <c r="AI150" s="166">
        <f t="shared" ref="AI150:AI156" si="635">+AG150</f>
        <v>0</v>
      </c>
      <c r="AJ150" s="168" t="s">
        <v>1823</v>
      </c>
      <c r="AK150" s="166">
        <f>+AI150</f>
        <v>0</v>
      </c>
      <c r="AL150" s="168" t="s">
        <v>1823</v>
      </c>
      <c r="AM150" s="166">
        <f t="shared" ref="AM150:AM156" si="636">+AK150</f>
        <v>0</v>
      </c>
      <c r="AN150" s="168" t="s">
        <v>1823</v>
      </c>
      <c r="AO150" s="137"/>
      <c r="AP150" s="184">
        <f t="shared" ref="AP150" si="637">+AR150</f>
        <v>54</v>
      </c>
      <c r="AQ150" s="169">
        <f t="shared" ref="AQ150" si="638">+AS150</f>
        <v>20</v>
      </c>
      <c r="AR150" s="184">
        <f t="shared" ref="AR150" si="639">+AT150</f>
        <v>54</v>
      </c>
      <c r="AS150" s="169">
        <f t="shared" ref="AS150" si="640">+AU150</f>
        <v>20</v>
      </c>
      <c r="AT150" s="39">
        <v>54</v>
      </c>
      <c r="AU150" s="129">
        <v>20</v>
      </c>
      <c r="AV150" s="184">
        <f t="shared" ref="AV150" si="641">+AX150</f>
        <v>68</v>
      </c>
      <c r="AW150" s="169">
        <f t="shared" ref="AW150" si="642">+AY150</f>
        <v>79</v>
      </c>
      <c r="AX150" s="184">
        <f t="shared" ref="AX150" si="643">+AZ150</f>
        <v>68</v>
      </c>
      <c r="AY150" s="169">
        <f t="shared" ref="AY150" si="644">+BA150</f>
        <v>79</v>
      </c>
      <c r="AZ150" s="184">
        <f t="shared" ref="AZ150" si="645">+BB150</f>
        <v>68</v>
      </c>
      <c r="BA150" s="169">
        <f t="shared" ref="BA150" si="646">+BC150</f>
        <v>79</v>
      </c>
      <c r="BB150" s="39">
        <v>68</v>
      </c>
      <c r="BC150" s="5">
        <f>27+22+10+17+3</f>
        <v>79</v>
      </c>
      <c r="BD150" s="184">
        <f t="shared" ref="BD150:BI156" si="647">+BB150</f>
        <v>68</v>
      </c>
      <c r="BE150" s="169">
        <f t="shared" si="647"/>
        <v>79</v>
      </c>
      <c r="BF150" s="184">
        <f t="shared" si="647"/>
        <v>68</v>
      </c>
      <c r="BG150" s="169">
        <f t="shared" si="647"/>
        <v>79</v>
      </c>
      <c r="BH150" s="184">
        <f t="shared" si="647"/>
        <v>68</v>
      </c>
      <c r="BI150" s="169">
        <f t="shared" si="647"/>
        <v>79</v>
      </c>
      <c r="BJ150" s="184">
        <f t="shared" ref="BJ150:BJ156" si="648">+BH150</f>
        <v>68</v>
      </c>
      <c r="BK150" s="169">
        <f t="shared" ref="BK150" si="649">+BI150</f>
        <v>79</v>
      </c>
      <c r="BL150" s="184">
        <f t="shared" ref="BL150:BL156" si="650">+BJ150</f>
        <v>68</v>
      </c>
      <c r="BM150" s="169">
        <f t="shared" ref="BM150" si="651">+BK150</f>
        <v>79</v>
      </c>
      <c r="BN150" s="184">
        <f t="shared" ref="BN150:BN156" si="652">+BL150</f>
        <v>68</v>
      </c>
      <c r="BO150" s="169">
        <f t="shared" ref="BO150" si="653">+BM150</f>
        <v>79</v>
      </c>
      <c r="BP150" s="137"/>
      <c r="BQ150" s="150"/>
      <c r="BR150" s="151"/>
      <c r="BS150" s="150"/>
      <c r="BT150" s="151"/>
      <c r="BU150" s="150"/>
      <c r="BV150" s="151"/>
      <c r="BW150" s="150"/>
      <c r="BX150" s="151"/>
      <c r="BY150" s="150"/>
      <c r="BZ150" s="55"/>
      <c r="CA150" s="96"/>
      <c r="CB150" s="96"/>
      <c r="CC150" s="38"/>
    </row>
    <row r="151" spans="1:82" ht="16.5">
      <c r="A151" t="s">
        <v>1472</v>
      </c>
      <c r="B151" t="s">
        <v>4</v>
      </c>
      <c r="C151" s="16" t="s">
        <v>472</v>
      </c>
      <c r="D151" t="s">
        <v>1043</v>
      </c>
      <c r="E151" s="16" t="s">
        <v>567</v>
      </c>
      <c r="F151" s="200" t="s">
        <v>1899</v>
      </c>
      <c r="G151" s="9"/>
      <c r="H151" s="22"/>
      <c r="I151" s="166">
        <v>0</v>
      </c>
      <c r="J151" s="168" t="s">
        <v>1823</v>
      </c>
      <c r="K151" s="10">
        <v>0</v>
      </c>
      <c r="L151" s="4">
        <v>0</v>
      </c>
      <c r="M151" s="3">
        <v>0</v>
      </c>
      <c r="N151" s="4">
        <v>0</v>
      </c>
      <c r="O151" s="166">
        <f>+Q151</f>
        <v>0</v>
      </c>
      <c r="P151" s="168" t="s">
        <v>1823</v>
      </c>
      <c r="Q151" s="3">
        <v>0</v>
      </c>
      <c r="R151" s="4">
        <v>0</v>
      </c>
      <c r="S151" s="166">
        <f t="shared" si="633"/>
        <v>0</v>
      </c>
      <c r="T151" s="168" t="s">
        <v>1823</v>
      </c>
      <c r="U151" s="3">
        <v>0</v>
      </c>
      <c r="V151" s="4">
        <v>0</v>
      </c>
      <c r="W151" s="10">
        <v>0</v>
      </c>
      <c r="X151" s="4">
        <v>0</v>
      </c>
      <c r="Y151" s="10">
        <v>0</v>
      </c>
      <c r="Z151" s="4">
        <v>0</v>
      </c>
      <c r="AA151" s="166">
        <f>+AC151</f>
        <v>0</v>
      </c>
      <c r="AB151" s="168" t="s">
        <v>1823</v>
      </c>
      <c r="AC151" s="39">
        <v>0</v>
      </c>
      <c r="AD151" s="131">
        <v>0</v>
      </c>
      <c r="AE151" s="39">
        <v>0</v>
      </c>
      <c r="AF151" s="131">
        <v>0</v>
      </c>
      <c r="AG151" s="166">
        <f t="shared" si="634"/>
        <v>0</v>
      </c>
      <c r="AH151" s="168" t="s">
        <v>1823</v>
      </c>
      <c r="AI151" s="166">
        <f t="shared" si="635"/>
        <v>0</v>
      </c>
      <c r="AJ151" s="168" t="s">
        <v>1823</v>
      </c>
      <c r="AK151" s="166">
        <f>+AI151</f>
        <v>0</v>
      </c>
      <c r="AL151" s="168" t="s">
        <v>1823</v>
      </c>
      <c r="AM151" s="166">
        <f t="shared" si="636"/>
        <v>0</v>
      </c>
      <c r="AN151" s="168" t="s">
        <v>1823</v>
      </c>
      <c r="AO151" s="137"/>
      <c r="AP151" s="58"/>
      <c r="AQ151" s="169">
        <f t="shared" ref="AQ151:AQ152" si="654">+AS151</f>
        <v>1</v>
      </c>
      <c r="AR151" s="58"/>
      <c r="AS151" s="169">
        <f t="shared" ref="AS151:AS152" si="655">+AU151</f>
        <v>1</v>
      </c>
      <c r="AT151" s="39">
        <v>0</v>
      </c>
      <c r="AU151" s="129">
        <v>1</v>
      </c>
      <c r="AV151" s="166">
        <f t="shared" ref="AV151:AV153" si="656">+AX151</f>
        <v>0</v>
      </c>
      <c r="AW151" s="168" t="s">
        <v>1823</v>
      </c>
      <c r="AX151" s="166">
        <f t="shared" ref="AX151:AX153" si="657">+AZ151</f>
        <v>0</v>
      </c>
      <c r="AY151" s="168" t="s">
        <v>1823</v>
      </c>
      <c r="AZ151" s="166">
        <f t="shared" ref="AZ151:AZ153" si="658">+BB151</f>
        <v>0</v>
      </c>
      <c r="BA151" s="168" t="s">
        <v>1823</v>
      </c>
      <c r="BB151" s="39">
        <v>0</v>
      </c>
      <c r="BC151" s="5">
        <v>0</v>
      </c>
      <c r="BD151" s="166">
        <f t="shared" si="647"/>
        <v>0</v>
      </c>
      <c r="BE151" s="168" t="s">
        <v>1823</v>
      </c>
      <c r="BF151" s="166">
        <f t="shared" ref="BF151:BF156" si="659">+BD151</f>
        <v>0</v>
      </c>
      <c r="BG151" s="168" t="s">
        <v>1823</v>
      </c>
      <c r="BH151" s="18">
        <v>0</v>
      </c>
      <c r="BI151" s="5">
        <v>0</v>
      </c>
      <c r="BJ151" s="166">
        <f t="shared" si="648"/>
        <v>0</v>
      </c>
      <c r="BK151" s="168" t="s">
        <v>1823</v>
      </c>
      <c r="BL151" s="166">
        <f t="shared" si="650"/>
        <v>0</v>
      </c>
      <c r="BM151" s="168" t="s">
        <v>1823</v>
      </c>
      <c r="BN151" s="166">
        <f t="shared" si="652"/>
        <v>0</v>
      </c>
      <c r="BO151" s="168" t="s">
        <v>1823</v>
      </c>
      <c r="BP151" s="137"/>
      <c r="BQ151" s="150"/>
      <c r="BR151" s="151"/>
      <c r="BS151" s="150"/>
      <c r="BT151" s="151"/>
      <c r="BU151" s="150"/>
      <c r="BV151" s="151"/>
      <c r="BW151" s="150"/>
      <c r="BX151" s="151"/>
      <c r="BY151" s="150"/>
      <c r="BZ151" s="55"/>
      <c r="CA151" s="96"/>
      <c r="CB151" s="96"/>
      <c r="CC151" t="s">
        <v>410</v>
      </c>
    </row>
    <row r="152" spans="1:82" ht="16.5">
      <c r="A152" t="s">
        <v>1472</v>
      </c>
      <c r="B152" t="s">
        <v>4</v>
      </c>
      <c r="C152" s="16" t="s">
        <v>472</v>
      </c>
      <c r="D152" t="s">
        <v>1043</v>
      </c>
      <c r="E152" s="16" t="s">
        <v>567</v>
      </c>
      <c r="F152" s="200" t="s">
        <v>1900</v>
      </c>
      <c r="G152" s="9"/>
      <c r="H152" s="22"/>
      <c r="I152" s="166">
        <v>0</v>
      </c>
      <c r="J152" s="168" t="s">
        <v>1823</v>
      </c>
      <c r="K152" s="10">
        <v>0</v>
      </c>
      <c r="L152" s="4">
        <v>0</v>
      </c>
      <c r="M152" s="3">
        <v>0</v>
      </c>
      <c r="N152" s="4">
        <v>0</v>
      </c>
      <c r="O152" s="166">
        <f>+Q152</f>
        <v>0</v>
      </c>
      <c r="P152" s="168" t="s">
        <v>1823</v>
      </c>
      <c r="Q152" s="3">
        <v>0</v>
      </c>
      <c r="R152" s="4">
        <v>0</v>
      </c>
      <c r="S152" s="166">
        <f>+U152</f>
        <v>0</v>
      </c>
      <c r="T152" s="168" t="s">
        <v>1823</v>
      </c>
      <c r="U152" s="3">
        <v>0</v>
      </c>
      <c r="V152" s="4">
        <v>0</v>
      </c>
      <c r="W152" s="10">
        <v>0</v>
      </c>
      <c r="X152" s="4">
        <v>0</v>
      </c>
      <c r="Y152" s="10">
        <v>0</v>
      </c>
      <c r="Z152" s="4">
        <v>0</v>
      </c>
      <c r="AA152" s="166">
        <f>+AC152</f>
        <v>0</v>
      </c>
      <c r="AB152" s="168" t="s">
        <v>1823</v>
      </c>
      <c r="AC152" s="39">
        <v>0</v>
      </c>
      <c r="AD152" s="131">
        <v>0</v>
      </c>
      <c r="AE152" s="39">
        <v>0</v>
      </c>
      <c r="AF152" s="131">
        <v>0</v>
      </c>
      <c r="AG152" s="166">
        <f t="shared" si="634"/>
        <v>0</v>
      </c>
      <c r="AH152" s="168" t="s">
        <v>1823</v>
      </c>
      <c r="AI152" s="166">
        <f t="shared" si="635"/>
        <v>0</v>
      </c>
      <c r="AJ152" s="168" t="s">
        <v>1823</v>
      </c>
      <c r="AK152" s="166">
        <f>+AI152</f>
        <v>0</v>
      </c>
      <c r="AL152" s="168" t="s">
        <v>1823</v>
      </c>
      <c r="AM152" s="166">
        <f t="shared" si="636"/>
        <v>0</v>
      </c>
      <c r="AN152" s="168" t="s">
        <v>1823</v>
      </c>
      <c r="AO152" s="137"/>
      <c r="AP152" s="184">
        <f t="shared" ref="AP152:AP154" si="660">+AR152</f>
        <v>29</v>
      </c>
      <c r="AQ152" s="169">
        <f t="shared" si="654"/>
        <v>5</v>
      </c>
      <c r="AR152" s="184">
        <f t="shared" ref="AR152:AR154" si="661">+AT152</f>
        <v>29</v>
      </c>
      <c r="AS152" s="169">
        <f t="shared" si="655"/>
        <v>5</v>
      </c>
      <c r="AT152" s="39">
        <v>29</v>
      </c>
      <c r="AU152" s="129">
        <v>5</v>
      </c>
      <c r="AV152" s="166">
        <f t="shared" si="656"/>
        <v>0</v>
      </c>
      <c r="AW152" s="168" t="s">
        <v>1823</v>
      </c>
      <c r="AX152" s="166">
        <f t="shared" si="657"/>
        <v>0</v>
      </c>
      <c r="AY152" s="168" t="s">
        <v>1823</v>
      </c>
      <c r="AZ152" s="166">
        <f t="shared" si="658"/>
        <v>0</v>
      </c>
      <c r="BA152" s="168" t="s">
        <v>1823</v>
      </c>
      <c r="BB152" s="39">
        <v>0</v>
      </c>
      <c r="BC152" s="5">
        <v>0</v>
      </c>
      <c r="BD152" s="166">
        <f t="shared" si="647"/>
        <v>0</v>
      </c>
      <c r="BE152" s="168" t="s">
        <v>1823</v>
      </c>
      <c r="BF152" s="166">
        <f t="shared" si="659"/>
        <v>0</v>
      </c>
      <c r="BG152" s="168" t="s">
        <v>1823</v>
      </c>
      <c r="BH152" s="166">
        <f t="shared" ref="BH152" si="662">+BF152</f>
        <v>0</v>
      </c>
      <c r="BI152" s="168" t="s">
        <v>1823</v>
      </c>
      <c r="BJ152" s="166">
        <f t="shared" si="648"/>
        <v>0</v>
      </c>
      <c r="BK152" s="168" t="s">
        <v>1823</v>
      </c>
      <c r="BL152" s="166">
        <f t="shared" si="650"/>
        <v>0</v>
      </c>
      <c r="BM152" s="168" t="s">
        <v>1823</v>
      </c>
      <c r="BN152" s="166">
        <f t="shared" si="652"/>
        <v>0</v>
      </c>
      <c r="BO152" s="168" t="s">
        <v>1823</v>
      </c>
      <c r="BP152" s="137"/>
      <c r="BQ152" s="150"/>
      <c r="BR152" s="151"/>
      <c r="BS152" s="150"/>
      <c r="BT152" s="151"/>
      <c r="BU152" s="150"/>
      <c r="BV152" s="151"/>
      <c r="BW152" s="150"/>
      <c r="BX152" s="151"/>
      <c r="BY152" s="150"/>
      <c r="BZ152" s="55"/>
      <c r="CA152" s="96"/>
      <c r="CB152" s="96"/>
      <c r="CC152" s="38"/>
    </row>
    <row r="153" spans="1:82" ht="16.5">
      <c r="A153" t="s">
        <v>1472</v>
      </c>
      <c r="B153" t="s">
        <v>4</v>
      </c>
      <c r="C153" s="16" t="s">
        <v>472</v>
      </c>
      <c r="D153" t="s">
        <v>1043</v>
      </c>
      <c r="E153" s="16" t="s">
        <v>567</v>
      </c>
      <c r="F153" s="200" t="s">
        <v>1901</v>
      </c>
      <c r="G153" s="9"/>
      <c r="H153" s="22"/>
      <c r="I153" s="166">
        <v>0</v>
      </c>
      <c r="J153" s="168" t="s">
        <v>1823</v>
      </c>
      <c r="K153" s="10">
        <v>0</v>
      </c>
      <c r="L153" s="4">
        <v>0</v>
      </c>
      <c r="M153" s="3">
        <v>0</v>
      </c>
      <c r="N153" s="4">
        <v>0</v>
      </c>
      <c r="O153" s="166">
        <f>+Q153</f>
        <v>0</v>
      </c>
      <c r="P153" s="168" t="s">
        <v>1823</v>
      </c>
      <c r="Q153" s="3">
        <v>0</v>
      </c>
      <c r="R153" s="4">
        <v>0</v>
      </c>
      <c r="S153" s="166">
        <f>+U153</f>
        <v>0</v>
      </c>
      <c r="T153" s="168" t="s">
        <v>1823</v>
      </c>
      <c r="U153" s="3">
        <v>0</v>
      </c>
      <c r="V153" s="4">
        <v>0</v>
      </c>
      <c r="W153" s="3">
        <v>0</v>
      </c>
      <c r="X153" s="4">
        <v>0</v>
      </c>
      <c r="Y153" s="10">
        <v>1</v>
      </c>
      <c r="Z153" s="4">
        <v>0</v>
      </c>
      <c r="AA153" s="166">
        <f>+AC153</f>
        <v>0</v>
      </c>
      <c r="AB153" s="168" t="s">
        <v>1823</v>
      </c>
      <c r="AC153" s="39">
        <v>0</v>
      </c>
      <c r="AD153" s="131">
        <v>0</v>
      </c>
      <c r="AE153" s="39">
        <v>0</v>
      </c>
      <c r="AF153" s="131">
        <v>0</v>
      </c>
      <c r="AG153" s="166">
        <f t="shared" si="634"/>
        <v>0</v>
      </c>
      <c r="AH153" s="168" t="s">
        <v>1823</v>
      </c>
      <c r="AI153" s="166">
        <f t="shared" si="635"/>
        <v>0</v>
      </c>
      <c r="AJ153" s="168" t="s">
        <v>1823</v>
      </c>
      <c r="AK153" s="166">
        <f>+AI153</f>
        <v>0</v>
      </c>
      <c r="AL153" s="168" t="s">
        <v>1823</v>
      </c>
      <c r="AM153" s="166">
        <f t="shared" si="636"/>
        <v>0</v>
      </c>
      <c r="AN153" s="168" t="s">
        <v>1823</v>
      </c>
      <c r="AO153" s="133"/>
      <c r="AP153" s="58">
        <f t="shared" si="660"/>
        <v>0</v>
      </c>
      <c r="AQ153" s="168" t="s">
        <v>1823</v>
      </c>
      <c r="AR153" s="58">
        <f t="shared" si="661"/>
        <v>0</v>
      </c>
      <c r="AS153" s="168" t="s">
        <v>1823</v>
      </c>
      <c r="AT153" s="39">
        <v>0</v>
      </c>
      <c r="AU153" s="128">
        <v>0</v>
      </c>
      <c r="AV153" s="166">
        <f t="shared" si="656"/>
        <v>0</v>
      </c>
      <c r="AW153" s="168" t="s">
        <v>1823</v>
      </c>
      <c r="AX153" s="166">
        <f t="shared" si="657"/>
        <v>0</v>
      </c>
      <c r="AY153" s="168" t="s">
        <v>1823</v>
      </c>
      <c r="AZ153" s="166">
        <f t="shared" si="658"/>
        <v>0</v>
      </c>
      <c r="BA153" s="168" t="s">
        <v>1823</v>
      </c>
      <c r="BB153" s="39">
        <v>0</v>
      </c>
      <c r="BC153" s="5">
        <v>0</v>
      </c>
      <c r="BD153" s="166">
        <f t="shared" si="647"/>
        <v>0</v>
      </c>
      <c r="BE153" s="168" t="s">
        <v>1823</v>
      </c>
      <c r="BF153" s="166">
        <f>+BD153</f>
        <v>0</v>
      </c>
      <c r="BG153" s="168" t="s">
        <v>1823</v>
      </c>
      <c r="BH153" s="18">
        <v>1</v>
      </c>
      <c r="BI153" s="5">
        <v>0</v>
      </c>
      <c r="BJ153" s="166">
        <f t="shared" si="648"/>
        <v>1</v>
      </c>
      <c r="BK153" s="168" t="s">
        <v>1823</v>
      </c>
      <c r="BL153" s="166">
        <f t="shared" si="650"/>
        <v>1</v>
      </c>
      <c r="BM153" s="168" t="s">
        <v>1823</v>
      </c>
      <c r="BN153" s="166">
        <f t="shared" si="652"/>
        <v>1</v>
      </c>
      <c r="BO153" s="168" t="s">
        <v>1823</v>
      </c>
      <c r="BP153" s="133"/>
      <c r="BQ153" s="147"/>
      <c r="BR153" s="148"/>
      <c r="BS153" s="147"/>
      <c r="BT153" s="148"/>
      <c r="BU153" s="147"/>
      <c r="BV153" s="148"/>
      <c r="BW153" s="147"/>
      <c r="BX153" s="148"/>
      <c r="BY153" s="147"/>
      <c r="BZ153" s="148"/>
      <c r="CA153" s="147"/>
      <c r="CB153" s="147"/>
    </row>
    <row r="154" spans="1:82" ht="16.5">
      <c r="A154" t="s">
        <v>1472</v>
      </c>
      <c r="B154" t="s">
        <v>4</v>
      </c>
      <c r="C154" s="16" t="s">
        <v>472</v>
      </c>
      <c r="D154" t="s">
        <v>1043</v>
      </c>
      <c r="E154" s="16" t="s">
        <v>567</v>
      </c>
      <c r="F154" s="200" t="s">
        <v>1902</v>
      </c>
      <c r="G154" s="9"/>
      <c r="H154" s="22"/>
      <c r="I154" s="166">
        <v>0</v>
      </c>
      <c r="J154" s="168" t="s">
        <v>1823</v>
      </c>
      <c r="K154" s="10">
        <v>0</v>
      </c>
      <c r="L154" s="4">
        <v>0</v>
      </c>
      <c r="M154" s="3">
        <v>0</v>
      </c>
      <c r="N154" s="4">
        <v>0</v>
      </c>
      <c r="O154" s="166">
        <f>+Q154</f>
        <v>0</v>
      </c>
      <c r="P154" s="168" t="s">
        <v>1823</v>
      </c>
      <c r="Q154" s="3">
        <v>0</v>
      </c>
      <c r="R154" s="4">
        <v>0</v>
      </c>
      <c r="S154" s="166">
        <v>0</v>
      </c>
      <c r="T154" s="168" t="s">
        <v>1823</v>
      </c>
      <c r="U154" s="3">
        <v>4</v>
      </c>
      <c r="V154" s="4">
        <v>0</v>
      </c>
      <c r="W154" s="3">
        <v>0</v>
      </c>
      <c r="X154" s="4">
        <v>0</v>
      </c>
      <c r="Y154" s="10">
        <v>0</v>
      </c>
      <c r="Z154" s="4">
        <v>0</v>
      </c>
      <c r="AA154" s="166">
        <f t="shared" ref="AA154:AA156" si="663">+AC154</f>
        <v>0</v>
      </c>
      <c r="AB154" s="168" t="s">
        <v>1823</v>
      </c>
      <c r="AC154" s="39">
        <v>0</v>
      </c>
      <c r="AD154" s="131">
        <v>0</v>
      </c>
      <c r="AE154" s="39">
        <v>0</v>
      </c>
      <c r="AF154" s="131">
        <v>0</v>
      </c>
      <c r="AG154" s="166">
        <f t="shared" si="634"/>
        <v>0</v>
      </c>
      <c r="AH154" s="168" t="s">
        <v>1823</v>
      </c>
      <c r="AI154" s="166">
        <f t="shared" si="635"/>
        <v>0</v>
      </c>
      <c r="AJ154" s="168" t="s">
        <v>1823</v>
      </c>
      <c r="AK154" s="166">
        <f>+AI154</f>
        <v>0</v>
      </c>
      <c r="AL154" s="168" t="s">
        <v>1823</v>
      </c>
      <c r="AM154" s="166">
        <f t="shared" si="636"/>
        <v>0</v>
      </c>
      <c r="AN154" s="168" t="s">
        <v>1823</v>
      </c>
      <c r="AO154" s="133"/>
      <c r="AP154" s="58">
        <f t="shared" si="660"/>
        <v>0</v>
      </c>
      <c r="AQ154" s="168" t="s">
        <v>1823</v>
      </c>
      <c r="AR154" s="58">
        <f t="shared" si="661"/>
        <v>0</v>
      </c>
      <c r="AS154" s="168" t="s">
        <v>1823</v>
      </c>
      <c r="AT154" s="39">
        <v>0</v>
      </c>
      <c r="AU154" s="128">
        <v>0</v>
      </c>
      <c r="AV154" s="166">
        <f t="shared" ref="AV154" si="664">+AX154</f>
        <v>0</v>
      </c>
      <c r="AW154" s="168" t="s">
        <v>1823</v>
      </c>
      <c r="AX154" s="166">
        <f t="shared" ref="AX154" si="665">+AZ154</f>
        <v>0</v>
      </c>
      <c r="AY154" s="168" t="s">
        <v>1823</v>
      </c>
      <c r="AZ154" s="98">
        <v>0</v>
      </c>
      <c r="BA154" s="40">
        <v>0</v>
      </c>
      <c r="BB154" s="98">
        <v>0</v>
      </c>
      <c r="BC154" s="40">
        <v>0</v>
      </c>
      <c r="BD154" s="166">
        <f t="shared" si="647"/>
        <v>0</v>
      </c>
      <c r="BE154" s="168" t="s">
        <v>1823</v>
      </c>
      <c r="BF154" s="166">
        <f t="shared" si="659"/>
        <v>0</v>
      </c>
      <c r="BG154" s="168" t="s">
        <v>1823</v>
      </c>
      <c r="BH154" s="18">
        <v>0</v>
      </c>
      <c r="BI154" s="5">
        <v>0</v>
      </c>
      <c r="BJ154" s="166">
        <f t="shared" si="648"/>
        <v>0</v>
      </c>
      <c r="BK154" s="168" t="s">
        <v>1823</v>
      </c>
      <c r="BL154" s="166">
        <f t="shared" si="650"/>
        <v>0</v>
      </c>
      <c r="BM154" s="168" t="s">
        <v>1823</v>
      </c>
      <c r="BN154" s="166">
        <f t="shared" si="652"/>
        <v>0</v>
      </c>
      <c r="BO154" s="168" t="s">
        <v>1823</v>
      </c>
      <c r="BP154" s="133"/>
      <c r="BQ154" s="147"/>
      <c r="BR154" s="148"/>
      <c r="BS154" s="147"/>
      <c r="BT154" s="148"/>
      <c r="BU154" s="147"/>
      <c r="BV154" s="148"/>
      <c r="BW154" s="147"/>
      <c r="BX154" s="148"/>
      <c r="BY154" s="147"/>
      <c r="BZ154" s="148"/>
      <c r="CA154" s="147"/>
      <c r="CB154" s="147"/>
      <c r="CC154" t="s">
        <v>447</v>
      </c>
    </row>
    <row r="155" spans="1:82" ht="16.5">
      <c r="A155" t="s">
        <v>1472</v>
      </c>
      <c r="B155" t="s">
        <v>4</v>
      </c>
      <c r="C155" s="16" t="s">
        <v>225</v>
      </c>
      <c r="D155" t="s">
        <v>1043</v>
      </c>
      <c r="E155" s="16" t="s">
        <v>567</v>
      </c>
      <c r="F155" s="200" t="s">
        <v>226</v>
      </c>
      <c r="G155" s="9"/>
      <c r="H155" s="168" t="s">
        <v>89</v>
      </c>
      <c r="I155" s="166">
        <f t="shared" ref="I155:I156" si="666">+K155</f>
        <v>9</v>
      </c>
      <c r="J155" s="168" t="s">
        <v>1823</v>
      </c>
      <c r="K155" s="10">
        <v>9</v>
      </c>
      <c r="L155" s="10">
        <v>0</v>
      </c>
      <c r="M155" s="3">
        <v>0</v>
      </c>
      <c r="N155" s="4">
        <v>0</v>
      </c>
      <c r="O155" s="3">
        <v>0</v>
      </c>
      <c r="P155" s="4">
        <v>0</v>
      </c>
      <c r="Q155" s="3">
        <v>0</v>
      </c>
      <c r="R155" s="4">
        <v>0</v>
      </c>
      <c r="S155" s="166">
        <v>0</v>
      </c>
      <c r="T155" s="168" t="s">
        <v>1823</v>
      </c>
      <c r="U155" s="3">
        <v>0</v>
      </c>
      <c r="V155" s="4">
        <v>0</v>
      </c>
      <c r="W155" s="3">
        <v>0</v>
      </c>
      <c r="X155" s="4">
        <v>0</v>
      </c>
      <c r="Y155" s="10">
        <v>0</v>
      </c>
      <c r="Z155" s="4">
        <v>0</v>
      </c>
      <c r="AA155" s="166">
        <f t="shared" si="663"/>
        <v>0</v>
      </c>
      <c r="AB155" s="168" t="s">
        <v>1823</v>
      </c>
      <c r="AC155" s="3">
        <v>0</v>
      </c>
      <c r="AD155" s="4">
        <v>0</v>
      </c>
      <c r="AE155" s="3">
        <v>0</v>
      </c>
      <c r="AF155" s="4">
        <v>0</v>
      </c>
      <c r="AG155" s="166">
        <f t="shared" si="634"/>
        <v>0</v>
      </c>
      <c r="AH155" s="168" t="s">
        <v>1823</v>
      </c>
      <c r="AI155" s="166">
        <f t="shared" si="635"/>
        <v>0</v>
      </c>
      <c r="AJ155" s="168" t="s">
        <v>1823</v>
      </c>
      <c r="AK155" s="3">
        <v>0</v>
      </c>
      <c r="AL155" s="4">
        <v>0</v>
      </c>
      <c r="AM155" s="166">
        <f t="shared" si="636"/>
        <v>0</v>
      </c>
      <c r="AN155" s="168" t="s">
        <v>1823</v>
      </c>
      <c r="AO155" s="136"/>
      <c r="AP155" s="58">
        <v>0</v>
      </c>
      <c r="AQ155" s="128">
        <v>0</v>
      </c>
      <c r="AR155" s="58">
        <f t="shared" ref="AR155" si="667">+AT155</f>
        <v>0</v>
      </c>
      <c r="AS155" s="168" t="s">
        <v>1823</v>
      </c>
      <c r="AT155" s="58">
        <f t="shared" ref="AT155" si="668">+AV155</f>
        <v>0</v>
      </c>
      <c r="AU155" s="168" t="s">
        <v>1823</v>
      </c>
      <c r="AV155" s="166">
        <f t="shared" ref="AV155:AV166" si="669">+AX155</f>
        <v>0</v>
      </c>
      <c r="AW155" s="168" t="s">
        <v>1823</v>
      </c>
      <c r="AX155" s="166">
        <f t="shared" ref="AX155:AX166" si="670">+AZ155</f>
        <v>0</v>
      </c>
      <c r="AY155" s="168" t="s">
        <v>1823</v>
      </c>
      <c r="AZ155" s="166">
        <f t="shared" ref="AZ155:AZ156" si="671">+BB155</f>
        <v>0</v>
      </c>
      <c r="BA155" s="168" t="s">
        <v>1823</v>
      </c>
      <c r="BB155" s="39">
        <v>0</v>
      </c>
      <c r="BC155" s="5">
        <v>0</v>
      </c>
      <c r="BD155" s="166">
        <f t="shared" si="647"/>
        <v>0</v>
      </c>
      <c r="BE155" s="168" t="s">
        <v>1823</v>
      </c>
      <c r="BF155" s="166">
        <f t="shared" si="659"/>
        <v>0</v>
      </c>
      <c r="BG155" s="168" t="s">
        <v>1823</v>
      </c>
      <c r="BH155" s="18">
        <v>0</v>
      </c>
      <c r="BI155" s="5">
        <v>0</v>
      </c>
      <c r="BJ155" s="166">
        <f t="shared" si="648"/>
        <v>0</v>
      </c>
      <c r="BK155" s="168" t="s">
        <v>1823</v>
      </c>
      <c r="BL155" s="166">
        <f t="shared" si="650"/>
        <v>0</v>
      </c>
      <c r="BM155" s="168" t="s">
        <v>1823</v>
      </c>
      <c r="BN155" s="166">
        <f t="shared" si="652"/>
        <v>0</v>
      </c>
      <c r="BO155" s="168" t="s">
        <v>1823</v>
      </c>
      <c r="BP155" s="136"/>
      <c r="BQ155" s="147"/>
      <c r="BR155" s="148"/>
      <c r="BS155" s="147"/>
      <c r="BT155" s="148"/>
      <c r="BU155" s="147"/>
      <c r="BV155" s="148"/>
      <c r="BW155" s="147"/>
      <c r="BX155" s="148"/>
      <c r="BY155" s="147"/>
      <c r="BZ155" s="148"/>
      <c r="CA155" s="147"/>
      <c r="CB155" s="147"/>
      <c r="CC155" t="s">
        <v>227</v>
      </c>
    </row>
    <row r="156" spans="1:82" ht="16.5">
      <c r="A156" t="s">
        <v>1472</v>
      </c>
      <c r="B156" t="s">
        <v>4</v>
      </c>
      <c r="C156" s="16" t="s">
        <v>472</v>
      </c>
      <c r="D156" t="s">
        <v>1043</v>
      </c>
      <c r="E156" s="16" t="s">
        <v>567</v>
      </c>
      <c r="F156" s="200" t="s">
        <v>1903</v>
      </c>
      <c r="G156" s="9"/>
      <c r="H156" s="168"/>
      <c r="I156" s="166">
        <f t="shared" si="666"/>
        <v>3</v>
      </c>
      <c r="J156" s="168" t="s">
        <v>1823</v>
      </c>
      <c r="K156" s="10">
        <v>3</v>
      </c>
      <c r="L156" s="10">
        <v>0</v>
      </c>
      <c r="M156" s="3">
        <v>0</v>
      </c>
      <c r="N156" s="4">
        <v>0</v>
      </c>
      <c r="O156" s="166">
        <f t="shared" ref="O156" si="672">+Q156</f>
        <v>0</v>
      </c>
      <c r="P156" s="168" t="s">
        <v>1823</v>
      </c>
      <c r="Q156" s="3">
        <v>0</v>
      </c>
      <c r="R156" s="4">
        <v>0</v>
      </c>
      <c r="S156" s="166">
        <v>0</v>
      </c>
      <c r="T156" s="168" t="s">
        <v>1823</v>
      </c>
      <c r="U156" s="3">
        <v>0</v>
      </c>
      <c r="V156" s="4">
        <v>0</v>
      </c>
      <c r="W156" s="3">
        <v>0</v>
      </c>
      <c r="X156" s="4">
        <v>0</v>
      </c>
      <c r="Y156" s="10">
        <v>0</v>
      </c>
      <c r="Z156" s="4">
        <v>0</v>
      </c>
      <c r="AA156" s="166">
        <f t="shared" si="663"/>
        <v>0</v>
      </c>
      <c r="AB156" s="168" t="s">
        <v>1823</v>
      </c>
      <c r="AC156" s="3">
        <v>0</v>
      </c>
      <c r="AD156" s="4">
        <v>0</v>
      </c>
      <c r="AE156" s="3">
        <v>0</v>
      </c>
      <c r="AF156" s="4">
        <v>0</v>
      </c>
      <c r="AG156" s="166">
        <f t="shared" si="634"/>
        <v>0</v>
      </c>
      <c r="AH156" s="168" t="s">
        <v>1823</v>
      </c>
      <c r="AI156" s="166">
        <f t="shared" si="635"/>
        <v>0</v>
      </c>
      <c r="AJ156" s="168" t="s">
        <v>1823</v>
      </c>
      <c r="AK156" s="3">
        <v>0</v>
      </c>
      <c r="AL156" s="4">
        <v>0</v>
      </c>
      <c r="AM156" s="166">
        <f t="shared" si="636"/>
        <v>0</v>
      </c>
      <c r="AN156" s="168" t="s">
        <v>1823</v>
      </c>
      <c r="AO156" s="136"/>
      <c r="AP156" s="58">
        <v>0</v>
      </c>
      <c r="AQ156" s="128">
        <v>0</v>
      </c>
      <c r="AR156" s="58">
        <f t="shared" ref="AR156" si="673">+AT156</f>
        <v>0</v>
      </c>
      <c r="AS156" s="168" t="s">
        <v>1823</v>
      </c>
      <c r="AT156" s="39">
        <v>0</v>
      </c>
      <c r="AU156" s="128">
        <v>0</v>
      </c>
      <c r="AV156" s="166">
        <f t="shared" si="669"/>
        <v>0</v>
      </c>
      <c r="AW156" s="168" t="s">
        <v>1823</v>
      </c>
      <c r="AX156" s="166">
        <f t="shared" si="670"/>
        <v>0</v>
      </c>
      <c r="AY156" s="168" t="s">
        <v>1823</v>
      </c>
      <c r="AZ156" s="166">
        <f t="shared" si="671"/>
        <v>0</v>
      </c>
      <c r="BA156" s="168" t="s">
        <v>1823</v>
      </c>
      <c r="BB156" s="52">
        <v>0</v>
      </c>
      <c r="BC156" s="5">
        <v>0</v>
      </c>
      <c r="BD156" s="166">
        <f t="shared" si="647"/>
        <v>0</v>
      </c>
      <c r="BE156" s="168" t="s">
        <v>1823</v>
      </c>
      <c r="BF156" s="166">
        <f t="shared" si="659"/>
        <v>0</v>
      </c>
      <c r="BG156" s="168" t="s">
        <v>1823</v>
      </c>
      <c r="BH156" s="18">
        <v>1</v>
      </c>
      <c r="BI156" s="5">
        <v>0</v>
      </c>
      <c r="BJ156" s="166">
        <f t="shared" si="648"/>
        <v>1</v>
      </c>
      <c r="BK156" s="168" t="s">
        <v>1823</v>
      </c>
      <c r="BL156" s="166">
        <f t="shared" si="650"/>
        <v>1</v>
      </c>
      <c r="BM156" s="168" t="s">
        <v>1823</v>
      </c>
      <c r="BN156" s="166">
        <f t="shared" si="652"/>
        <v>1</v>
      </c>
      <c r="BO156" s="168" t="s">
        <v>1823</v>
      </c>
      <c r="BP156" s="136"/>
      <c r="BQ156" s="147"/>
      <c r="BR156" s="148"/>
      <c r="BS156" s="147"/>
      <c r="BT156" s="148"/>
      <c r="BU156" s="147"/>
      <c r="BV156" s="148"/>
      <c r="BW156" s="147"/>
      <c r="BX156" s="148"/>
      <c r="BY156" s="147"/>
      <c r="BZ156" s="148"/>
      <c r="CA156" s="147"/>
      <c r="CB156" s="147"/>
    </row>
    <row r="157" spans="1:82" ht="16.5">
      <c r="A157" t="s">
        <v>2138</v>
      </c>
      <c r="B157" t="s">
        <v>4</v>
      </c>
      <c r="C157" s="16" t="s">
        <v>228</v>
      </c>
      <c r="D157" t="s">
        <v>1043</v>
      </c>
      <c r="E157" s="16" t="s">
        <v>567</v>
      </c>
      <c r="F157" s="200" t="s">
        <v>1908</v>
      </c>
      <c r="G157" s="10">
        <v>0</v>
      </c>
      <c r="H157" s="168" t="s">
        <v>89</v>
      </c>
      <c r="I157" s="166">
        <v>0</v>
      </c>
      <c r="J157" s="168" t="s">
        <v>1823</v>
      </c>
      <c r="K157" s="10">
        <v>0</v>
      </c>
      <c r="L157" s="4">
        <v>0</v>
      </c>
      <c r="M157" s="3">
        <v>0</v>
      </c>
      <c r="N157" s="4">
        <v>0</v>
      </c>
      <c r="O157" s="166">
        <f t="shared" ref="O157:O158" si="674">+Q157</f>
        <v>0</v>
      </c>
      <c r="P157" s="168" t="s">
        <v>1823</v>
      </c>
      <c r="Q157" s="3">
        <v>0</v>
      </c>
      <c r="R157" s="4">
        <v>0</v>
      </c>
      <c r="S157" s="166">
        <v>0</v>
      </c>
      <c r="T157" s="168" t="s">
        <v>1823</v>
      </c>
      <c r="U157" s="10">
        <v>3</v>
      </c>
      <c r="V157" s="4">
        <v>33</v>
      </c>
      <c r="W157" s="10">
        <v>4</v>
      </c>
      <c r="X157" s="4">
        <v>33</v>
      </c>
      <c r="Y157" s="10">
        <v>4</v>
      </c>
      <c r="Z157" s="4">
        <v>33</v>
      </c>
      <c r="AA157" s="166">
        <f>+AC157</f>
        <v>4</v>
      </c>
      <c r="AB157" s="168">
        <f>+AD157</f>
        <v>32</v>
      </c>
      <c r="AC157" s="10">
        <v>4</v>
      </c>
      <c r="AD157" s="10">
        <v>32</v>
      </c>
      <c r="AE157" s="39">
        <v>5</v>
      </c>
      <c r="AF157" s="4">
        <v>41</v>
      </c>
      <c r="AG157" s="166">
        <f>+AE157</f>
        <v>5</v>
      </c>
      <c r="AH157" s="168">
        <f t="shared" ref="AH157" si="675">+AF157</f>
        <v>41</v>
      </c>
      <c r="AI157" s="166">
        <f t="shared" ref="AI157" si="676">+AG157</f>
        <v>5</v>
      </c>
      <c r="AJ157" s="168">
        <f t="shared" ref="AJ157" si="677">+AH157</f>
        <v>41</v>
      </c>
      <c r="AK157" s="166">
        <f t="shared" ref="AK157" si="678">+AI157</f>
        <v>5</v>
      </c>
      <c r="AL157" s="168">
        <f t="shared" ref="AL157" si="679">+AJ157</f>
        <v>41</v>
      </c>
      <c r="AM157" s="166">
        <f t="shared" ref="AM157" si="680">+AK157</f>
        <v>5</v>
      </c>
      <c r="AN157" s="168">
        <f t="shared" ref="AN157" si="681">+AL157</f>
        <v>41</v>
      </c>
      <c r="AO157" s="133"/>
      <c r="AP157" s="58">
        <f t="shared" ref="AP157" si="682">+AR157</f>
        <v>0</v>
      </c>
      <c r="AQ157" s="168" t="s">
        <v>1823</v>
      </c>
      <c r="AR157" s="58">
        <f t="shared" ref="AR157" si="683">+AT157</f>
        <v>0</v>
      </c>
      <c r="AS157" s="168" t="s">
        <v>1823</v>
      </c>
      <c r="AT157" s="39">
        <v>0</v>
      </c>
      <c r="AU157" s="128">
        <v>0</v>
      </c>
      <c r="AV157" s="166">
        <f t="shared" si="669"/>
        <v>1</v>
      </c>
      <c r="AW157" s="168" t="s">
        <v>1823</v>
      </c>
      <c r="AX157" s="166">
        <f t="shared" si="670"/>
        <v>1</v>
      </c>
      <c r="AY157" s="168" t="s">
        <v>1823</v>
      </c>
      <c r="AZ157" s="166">
        <f t="shared" ref="AZ157:AZ166" si="684">+BB157</f>
        <v>1</v>
      </c>
      <c r="BA157" s="168" t="s">
        <v>1823</v>
      </c>
      <c r="BB157" s="18">
        <v>1</v>
      </c>
      <c r="BC157" s="5">
        <v>29</v>
      </c>
      <c r="BD157" s="166">
        <f t="shared" ref="BD157:BD171" si="685">+BB157</f>
        <v>1</v>
      </c>
      <c r="BE157" s="168">
        <f>+BC157</f>
        <v>29</v>
      </c>
      <c r="BF157" s="98">
        <v>0</v>
      </c>
      <c r="BG157" s="40">
        <v>0</v>
      </c>
      <c r="BH157" s="166">
        <f t="shared" ref="BH157:BH166" si="686">+BF157</f>
        <v>0</v>
      </c>
      <c r="BI157" s="168" t="s">
        <v>1823</v>
      </c>
      <c r="BJ157" s="166">
        <f t="shared" ref="BJ157:BJ166" si="687">+BH157</f>
        <v>0</v>
      </c>
      <c r="BK157" s="168" t="s">
        <v>1823</v>
      </c>
      <c r="BL157" s="166">
        <f t="shared" ref="BL157:BL166" si="688">+BJ157</f>
        <v>0</v>
      </c>
      <c r="BM157" s="168" t="s">
        <v>1823</v>
      </c>
      <c r="BN157" s="166">
        <f t="shared" ref="BN157:BN166" si="689">+BL157</f>
        <v>0</v>
      </c>
      <c r="BO157" s="168" t="s">
        <v>1823</v>
      </c>
      <c r="BP157" s="133"/>
      <c r="BQ157" s="147"/>
      <c r="BR157" s="148"/>
      <c r="BS157" s="147"/>
      <c r="BT157" s="148"/>
      <c r="BU157" s="147"/>
      <c r="BV157" s="148"/>
      <c r="BW157" s="147"/>
      <c r="BX157" s="148"/>
      <c r="BY157" s="147"/>
      <c r="BZ157" s="148"/>
      <c r="CA157" s="147"/>
      <c r="CB157" s="147"/>
      <c r="CC157" t="s">
        <v>490</v>
      </c>
    </row>
    <row r="158" spans="1:82" ht="16.5">
      <c r="A158" t="s">
        <v>2138</v>
      </c>
      <c r="B158" t="s">
        <v>4</v>
      </c>
      <c r="C158" s="16" t="s">
        <v>228</v>
      </c>
      <c r="D158" t="s">
        <v>1043</v>
      </c>
      <c r="E158" s="16" t="s">
        <v>567</v>
      </c>
      <c r="F158" s="200" t="s">
        <v>1922</v>
      </c>
      <c r="G158" s="9"/>
      <c r="H158" s="21"/>
      <c r="I158" s="166">
        <v>0</v>
      </c>
      <c r="J158" s="168" t="s">
        <v>1823</v>
      </c>
      <c r="K158" s="10">
        <v>0</v>
      </c>
      <c r="L158" s="4">
        <v>0</v>
      </c>
      <c r="M158" s="3">
        <v>0</v>
      </c>
      <c r="N158" s="4">
        <v>0</v>
      </c>
      <c r="O158" s="166">
        <f t="shared" si="674"/>
        <v>0</v>
      </c>
      <c r="P158" s="168" t="s">
        <v>1823</v>
      </c>
      <c r="Q158" s="3">
        <f t="shared" ref="Q158" si="690">+Y158</f>
        <v>0</v>
      </c>
      <c r="R158" s="4">
        <v>0</v>
      </c>
      <c r="S158" s="166">
        <v>0</v>
      </c>
      <c r="T158" s="168" t="s">
        <v>1823</v>
      </c>
      <c r="U158" s="10">
        <v>1</v>
      </c>
      <c r="V158" s="4">
        <v>0</v>
      </c>
      <c r="W158" s="10">
        <v>0</v>
      </c>
      <c r="X158" s="4">
        <v>0</v>
      </c>
      <c r="Y158" s="10">
        <v>0</v>
      </c>
      <c r="Z158" s="4">
        <v>0</v>
      </c>
      <c r="AA158" s="166">
        <f>+AC158</f>
        <v>4</v>
      </c>
      <c r="AB158" s="168" t="s">
        <v>1823</v>
      </c>
      <c r="AC158" s="10">
        <v>4</v>
      </c>
      <c r="AD158" s="131">
        <v>0</v>
      </c>
      <c r="AE158" s="39">
        <v>0</v>
      </c>
      <c r="AF158" s="131">
        <v>0</v>
      </c>
      <c r="AG158" s="166">
        <v>0</v>
      </c>
      <c r="AH158" s="168" t="s">
        <v>1823</v>
      </c>
      <c r="AI158" s="166">
        <f>+AG158</f>
        <v>0</v>
      </c>
      <c r="AJ158" s="168" t="s">
        <v>1823</v>
      </c>
      <c r="AK158" s="166">
        <f>+AI158</f>
        <v>0</v>
      </c>
      <c r="AL158" s="168" t="s">
        <v>1823</v>
      </c>
      <c r="AM158" s="166">
        <f>+AK158</f>
        <v>0</v>
      </c>
      <c r="AN158" s="168" t="s">
        <v>1823</v>
      </c>
      <c r="AO158" s="134"/>
      <c r="AP158" s="58"/>
      <c r="AQ158" s="100"/>
      <c r="AR158" s="58"/>
      <c r="AS158" s="100"/>
      <c r="AT158" s="39">
        <v>0</v>
      </c>
      <c r="AU158" s="129">
        <v>0</v>
      </c>
      <c r="AV158" s="166">
        <f t="shared" si="669"/>
        <v>0</v>
      </c>
      <c r="AW158" s="168" t="s">
        <v>1823</v>
      </c>
      <c r="AX158" s="166">
        <f t="shared" si="670"/>
        <v>0</v>
      </c>
      <c r="AY158" s="168" t="s">
        <v>1823</v>
      </c>
      <c r="AZ158" s="166">
        <f t="shared" si="684"/>
        <v>0</v>
      </c>
      <c r="BA158" s="168" t="s">
        <v>1823</v>
      </c>
      <c r="BB158" s="18">
        <v>0</v>
      </c>
      <c r="BC158" s="5">
        <v>0</v>
      </c>
      <c r="BD158" s="166">
        <f t="shared" si="685"/>
        <v>0</v>
      </c>
      <c r="BE158" s="168" t="s">
        <v>1823</v>
      </c>
      <c r="BF158" s="98">
        <v>0</v>
      </c>
      <c r="BG158" s="40">
        <v>0</v>
      </c>
      <c r="BH158" s="166">
        <f t="shared" si="686"/>
        <v>0</v>
      </c>
      <c r="BI158" s="168" t="s">
        <v>1823</v>
      </c>
      <c r="BJ158" s="166">
        <f t="shared" si="687"/>
        <v>0</v>
      </c>
      <c r="BK158" s="168" t="s">
        <v>1823</v>
      </c>
      <c r="BL158" s="166">
        <f t="shared" si="688"/>
        <v>0</v>
      </c>
      <c r="BM158" s="168" t="s">
        <v>1823</v>
      </c>
      <c r="BN158" s="166">
        <f t="shared" si="689"/>
        <v>0</v>
      </c>
      <c r="BO158" s="168" t="s">
        <v>1823</v>
      </c>
      <c r="BP158" s="134"/>
      <c r="BQ158" s="96"/>
      <c r="BR158" s="55"/>
      <c r="BS158" s="96"/>
      <c r="BT158" s="55"/>
      <c r="BU158" s="96"/>
      <c r="BV158" s="55"/>
      <c r="BW158" s="96"/>
      <c r="BX158" s="55"/>
      <c r="BY158" s="96"/>
      <c r="BZ158" s="55"/>
      <c r="CA158" s="96"/>
      <c r="CB158" s="96"/>
      <c r="CC158" s="38"/>
    </row>
    <row r="159" spans="1:82" ht="16.5">
      <c r="A159" t="s">
        <v>2138</v>
      </c>
      <c r="B159" t="s">
        <v>4</v>
      </c>
      <c r="C159" s="16" t="s">
        <v>228</v>
      </c>
      <c r="D159" t="s">
        <v>1043</v>
      </c>
      <c r="E159" s="16" t="s">
        <v>567</v>
      </c>
      <c r="F159" s="200" t="s">
        <v>1909</v>
      </c>
      <c r="G159" s="9"/>
      <c r="H159" s="21"/>
      <c r="I159" s="166">
        <v>0</v>
      </c>
      <c r="J159" s="168" t="s">
        <v>1823</v>
      </c>
      <c r="K159" s="10">
        <v>0</v>
      </c>
      <c r="L159" s="4">
        <v>0</v>
      </c>
      <c r="M159" s="3">
        <v>0</v>
      </c>
      <c r="N159" s="4">
        <v>0</v>
      </c>
      <c r="O159" s="166">
        <f t="shared" ref="O159:O171" si="691">+Q159</f>
        <v>0</v>
      </c>
      <c r="P159" s="168" t="s">
        <v>1823</v>
      </c>
      <c r="Q159" s="3">
        <v>0</v>
      </c>
      <c r="R159" s="4">
        <v>0</v>
      </c>
      <c r="S159" s="166">
        <v>0</v>
      </c>
      <c r="T159" s="168" t="s">
        <v>1823</v>
      </c>
      <c r="U159" s="3">
        <v>0</v>
      </c>
      <c r="V159" s="4">
        <v>0</v>
      </c>
      <c r="W159" s="3">
        <v>0</v>
      </c>
      <c r="X159" s="4">
        <v>0</v>
      </c>
      <c r="Y159" s="10">
        <v>0</v>
      </c>
      <c r="Z159" s="4">
        <v>0</v>
      </c>
      <c r="AA159" s="166">
        <f t="shared" ref="AA159" si="692">+AC159</f>
        <v>0</v>
      </c>
      <c r="AB159" s="168" t="s">
        <v>1823</v>
      </c>
      <c r="AC159" s="39">
        <v>0</v>
      </c>
      <c r="AD159" s="131">
        <v>0</v>
      </c>
      <c r="AE159" s="39">
        <v>0</v>
      </c>
      <c r="AF159" s="131">
        <v>0</v>
      </c>
      <c r="AG159" s="166">
        <f t="shared" ref="AG159:AG160" si="693">+AE159</f>
        <v>0</v>
      </c>
      <c r="AH159" s="168" t="s">
        <v>1823</v>
      </c>
      <c r="AI159" s="166">
        <f t="shared" ref="AI159:AI160" si="694">+AG159</f>
        <v>0</v>
      </c>
      <c r="AJ159" s="168" t="s">
        <v>1823</v>
      </c>
      <c r="AK159" s="166">
        <f t="shared" ref="AK159:AK160" si="695">+AI159</f>
        <v>0</v>
      </c>
      <c r="AL159" s="168" t="s">
        <v>1823</v>
      </c>
      <c r="AM159" s="166">
        <f t="shared" ref="AM159:AM160" si="696">+AK159</f>
        <v>0</v>
      </c>
      <c r="AN159" s="168" t="s">
        <v>1823</v>
      </c>
      <c r="AO159" s="133"/>
      <c r="AP159" s="58">
        <f t="shared" ref="AP159:AP162" si="697">+AR159</f>
        <v>8</v>
      </c>
      <c r="AQ159" s="168" t="s">
        <v>1823</v>
      </c>
      <c r="AR159" s="58">
        <f t="shared" ref="AR159:AR162" si="698">+AT159</f>
        <v>8</v>
      </c>
      <c r="AS159" s="168" t="s">
        <v>1823</v>
      </c>
      <c r="AT159" s="39">
        <v>8</v>
      </c>
      <c r="AU159" s="128">
        <v>0</v>
      </c>
      <c r="AV159" s="166">
        <f t="shared" si="669"/>
        <v>9</v>
      </c>
      <c r="AW159" s="168" t="s">
        <v>1823</v>
      </c>
      <c r="AX159" s="166">
        <f t="shared" si="670"/>
        <v>9</v>
      </c>
      <c r="AY159" s="168" t="s">
        <v>1823</v>
      </c>
      <c r="AZ159" s="166">
        <f t="shared" si="684"/>
        <v>9</v>
      </c>
      <c r="BA159" s="168" t="s">
        <v>1823</v>
      </c>
      <c r="BB159" s="18">
        <v>9</v>
      </c>
      <c r="BC159" s="40">
        <v>0</v>
      </c>
      <c r="BD159" s="166">
        <f t="shared" si="685"/>
        <v>9</v>
      </c>
      <c r="BE159" s="168" t="s">
        <v>1823</v>
      </c>
      <c r="BF159" s="98">
        <v>0</v>
      </c>
      <c r="BG159" s="40">
        <v>0</v>
      </c>
      <c r="BH159" s="166">
        <f t="shared" si="686"/>
        <v>0</v>
      </c>
      <c r="BI159" s="168" t="s">
        <v>1823</v>
      </c>
      <c r="BJ159" s="166">
        <f t="shared" si="687"/>
        <v>0</v>
      </c>
      <c r="BK159" s="168" t="s">
        <v>1823</v>
      </c>
      <c r="BL159" s="166">
        <f t="shared" si="688"/>
        <v>0</v>
      </c>
      <c r="BM159" s="168" t="s">
        <v>1823</v>
      </c>
      <c r="BN159" s="166">
        <f t="shared" si="689"/>
        <v>0</v>
      </c>
      <c r="BO159" s="168" t="s">
        <v>1823</v>
      </c>
      <c r="BP159" s="133"/>
      <c r="BQ159" s="147"/>
      <c r="BR159" s="148"/>
      <c r="BS159" s="147"/>
      <c r="BT159" s="148"/>
      <c r="BU159" s="147"/>
      <c r="BV159" s="148"/>
      <c r="BW159" s="147"/>
      <c r="BX159" s="148"/>
      <c r="BY159" s="147"/>
      <c r="BZ159" s="148"/>
      <c r="CA159" s="147"/>
      <c r="CB159" s="147"/>
      <c r="CC159" t="s">
        <v>967</v>
      </c>
    </row>
    <row r="160" spans="1:82" ht="16.5">
      <c r="A160" t="s">
        <v>2138</v>
      </c>
      <c r="B160" t="s">
        <v>4</v>
      </c>
      <c r="C160" s="16" t="s">
        <v>228</v>
      </c>
      <c r="D160" t="s">
        <v>1043</v>
      </c>
      <c r="E160" s="16" t="s">
        <v>567</v>
      </c>
      <c r="F160" s="200" t="s">
        <v>1910</v>
      </c>
      <c r="G160" s="20">
        <f>+I160</f>
        <v>0</v>
      </c>
      <c r="H160" s="168" t="s">
        <v>89</v>
      </c>
      <c r="I160" s="166">
        <v>0</v>
      </c>
      <c r="J160" s="168" t="s">
        <v>1823</v>
      </c>
      <c r="K160" s="10">
        <v>0</v>
      </c>
      <c r="L160" s="4">
        <v>0</v>
      </c>
      <c r="M160" s="3">
        <v>0</v>
      </c>
      <c r="N160" s="4">
        <v>0</v>
      </c>
      <c r="O160" s="166">
        <f t="shared" si="691"/>
        <v>0</v>
      </c>
      <c r="P160" s="168" t="s">
        <v>1823</v>
      </c>
      <c r="Q160" s="3">
        <v>0</v>
      </c>
      <c r="R160" s="4">
        <v>0</v>
      </c>
      <c r="S160" s="166">
        <v>0</v>
      </c>
      <c r="T160" s="168" t="s">
        <v>1823</v>
      </c>
      <c r="U160" s="3">
        <v>0</v>
      </c>
      <c r="V160" s="4">
        <v>0</v>
      </c>
      <c r="W160" s="10">
        <v>1</v>
      </c>
      <c r="X160" s="4">
        <v>0</v>
      </c>
      <c r="Y160" s="10">
        <v>0</v>
      </c>
      <c r="Z160" s="4">
        <v>0</v>
      </c>
      <c r="AA160" s="166">
        <f t="shared" ref="AA160" si="699">+AC160</f>
        <v>0</v>
      </c>
      <c r="AB160" s="168" t="s">
        <v>1823</v>
      </c>
      <c r="AC160" s="39">
        <v>0</v>
      </c>
      <c r="AD160" s="131">
        <v>0</v>
      </c>
      <c r="AE160" s="39">
        <v>0</v>
      </c>
      <c r="AF160" s="131">
        <v>0</v>
      </c>
      <c r="AG160" s="166">
        <f t="shared" si="693"/>
        <v>0</v>
      </c>
      <c r="AH160" s="168" t="s">
        <v>1823</v>
      </c>
      <c r="AI160" s="166">
        <f t="shared" si="694"/>
        <v>0</v>
      </c>
      <c r="AJ160" s="168" t="s">
        <v>1823</v>
      </c>
      <c r="AK160" s="166">
        <f t="shared" si="695"/>
        <v>0</v>
      </c>
      <c r="AL160" s="168" t="s">
        <v>1823</v>
      </c>
      <c r="AM160" s="166">
        <f t="shared" si="696"/>
        <v>0</v>
      </c>
      <c r="AN160" s="168" t="s">
        <v>1823</v>
      </c>
      <c r="AO160" s="133"/>
      <c r="AP160" s="58">
        <f t="shared" si="697"/>
        <v>0</v>
      </c>
      <c r="AQ160" s="168" t="s">
        <v>1823</v>
      </c>
      <c r="AR160" s="58">
        <f t="shared" si="698"/>
        <v>0</v>
      </c>
      <c r="AS160" s="168" t="s">
        <v>1823</v>
      </c>
      <c r="AT160" s="39">
        <v>0</v>
      </c>
      <c r="AU160" s="128">
        <v>0</v>
      </c>
      <c r="AV160" s="166">
        <f t="shared" si="669"/>
        <v>0</v>
      </c>
      <c r="AW160" s="168" t="s">
        <v>1823</v>
      </c>
      <c r="AX160" s="166">
        <f t="shared" si="670"/>
        <v>0</v>
      </c>
      <c r="AY160" s="168" t="s">
        <v>1823</v>
      </c>
      <c r="AZ160" s="166">
        <f t="shared" si="684"/>
        <v>0</v>
      </c>
      <c r="BA160" s="168" t="s">
        <v>1823</v>
      </c>
      <c r="BB160" s="18">
        <v>0</v>
      </c>
      <c r="BC160" s="40">
        <v>0</v>
      </c>
      <c r="BD160" s="166">
        <f t="shared" si="685"/>
        <v>0</v>
      </c>
      <c r="BE160" s="168" t="s">
        <v>1823</v>
      </c>
      <c r="BF160" s="98">
        <v>0</v>
      </c>
      <c r="BG160" s="40">
        <v>0</v>
      </c>
      <c r="BH160" s="166">
        <f t="shared" si="686"/>
        <v>0</v>
      </c>
      <c r="BI160" s="168" t="s">
        <v>1823</v>
      </c>
      <c r="BJ160" s="166">
        <f t="shared" si="687"/>
        <v>0</v>
      </c>
      <c r="BK160" s="168" t="s">
        <v>1823</v>
      </c>
      <c r="BL160" s="166">
        <f t="shared" si="688"/>
        <v>0</v>
      </c>
      <c r="BM160" s="168" t="s">
        <v>1823</v>
      </c>
      <c r="BN160" s="166">
        <f t="shared" si="689"/>
        <v>0</v>
      </c>
      <c r="BO160" s="168" t="s">
        <v>1823</v>
      </c>
      <c r="BP160" s="133"/>
      <c r="BQ160" s="147"/>
      <c r="BR160" s="148"/>
      <c r="BS160" s="147"/>
      <c r="BT160" s="148"/>
      <c r="BU160" s="147"/>
      <c r="BV160" s="148"/>
      <c r="BW160" s="147"/>
      <c r="BX160" s="148"/>
      <c r="BY160" s="147"/>
      <c r="BZ160" s="148"/>
      <c r="CA160" s="147"/>
      <c r="CB160" s="147"/>
      <c r="CC160" t="s">
        <v>1198</v>
      </c>
    </row>
    <row r="161" spans="1:88" ht="16.5">
      <c r="A161" t="s">
        <v>2138</v>
      </c>
      <c r="B161" t="s">
        <v>4</v>
      </c>
      <c r="C161" s="16" t="s">
        <v>228</v>
      </c>
      <c r="D161" t="s">
        <v>1043</v>
      </c>
      <c r="E161" s="16" t="s">
        <v>567</v>
      </c>
      <c r="F161" s="200" t="s">
        <v>1911</v>
      </c>
      <c r="G161" s="9"/>
      <c r="H161" s="21"/>
      <c r="I161" s="166">
        <v>0</v>
      </c>
      <c r="J161" s="168" t="s">
        <v>1823</v>
      </c>
      <c r="K161" s="10">
        <v>0</v>
      </c>
      <c r="L161" s="4">
        <v>0</v>
      </c>
      <c r="M161" s="3">
        <v>0</v>
      </c>
      <c r="N161" s="4">
        <v>0</v>
      </c>
      <c r="O161" s="166">
        <f t="shared" si="691"/>
        <v>0</v>
      </c>
      <c r="P161" s="168" t="s">
        <v>1823</v>
      </c>
      <c r="Q161" s="3">
        <v>0</v>
      </c>
      <c r="R161" s="4">
        <v>0</v>
      </c>
      <c r="S161" s="166">
        <v>0</v>
      </c>
      <c r="T161" s="168" t="s">
        <v>1823</v>
      </c>
      <c r="U161" s="3">
        <v>0</v>
      </c>
      <c r="V161" s="4">
        <v>0</v>
      </c>
      <c r="W161" s="10">
        <v>0</v>
      </c>
      <c r="X161" s="4">
        <v>0</v>
      </c>
      <c r="Y161" s="10">
        <v>0</v>
      </c>
      <c r="Z161" s="4">
        <v>0</v>
      </c>
      <c r="AA161" s="166">
        <f t="shared" ref="AA161" si="700">+AC161</f>
        <v>0</v>
      </c>
      <c r="AB161" s="168" t="s">
        <v>1823</v>
      </c>
      <c r="AC161" s="39">
        <v>0</v>
      </c>
      <c r="AD161" s="131">
        <v>0</v>
      </c>
      <c r="AE161" s="39">
        <v>0</v>
      </c>
      <c r="AF161" s="131">
        <v>0</v>
      </c>
      <c r="AG161" s="166">
        <f t="shared" ref="AG161" si="701">+AE161</f>
        <v>0</v>
      </c>
      <c r="AH161" s="168" t="s">
        <v>1823</v>
      </c>
      <c r="AI161" s="166">
        <f t="shared" ref="AI161" si="702">+AG161</f>
        <v>0</v>
      </c>
      <c r="AJ161" s="168" t="s">
        <v>1823</v>
      </c>
      <c r="AK161" s="166">
        <f t="shared" ref="AK161" si="703">+AI161</f>
        <v>0</v>
      </c>
      <c r="AL161" s="168" t="s">
        <v>1823</v>
      </c>
      <c r="AM161" s="166">
        <f t="shared" ref="AM161" si="704">+AK161</f>
        <v>0</v>
      </c>
      <c r="AN161" s="168" t="s">
        <v>1823</v>
      </c>
      <c r="AO161" s="133"/>
      <c r="AP161" s="58">
        <f t="shared" si="697"/>
        <v>6</v>
      </c>
      <c r="AQ161" s="168" t="s">
        <v>1823</v>
      </c>
      <c r="AR161" s="58">
        <f t="shared" si="698"/>
        <v>6</v>
      </c>
      <c r="AS161" s="168" t="s">
        <v>1823</v>
      </c>
      <c r="AT161" s="39">
        <v>6</v>
      </c>
      <c r="AU161" s="128">
        <v>0</v>
      </c>
      <c r="AV161" s="166">
        <f t="shared" si="669"/>
        <v>0</v>
      </c>
      <c r="AW161" s="168" t="s">
        <v>1823</v>
      </c>
      <c r="AX161" s="166">
        <f t="shared" si="670"/>
        <v>0</v>
      </c>
      <c r="AY161" s="168" t="s">
        <v>1823</v>
      </c>
      <c r="AZ161" s="166">
        <f t="shared" si="684"/>
        <v>0</v>
      </c>
      <c r="BA161" s="168" t="s">
        <v>1823</v>
      </c>
      <c r="BB161" s="98">
        <v>0</v>
      </c>
      <c r="BC161" s="40">
        <v>0</v>
      </c>
      <c r="BD161" s="166">
        <f t="shared" si="685"/>
        <v>0</v>
      </c>
      <c r="BE161" s="168" t="s">
        <v>1823</v>
      </c>
      <c r="BF161" s="98">
        <v>0</v>
      </c>
      <c r="BG161" s="40">
        <v>0</v>
      </c>
      <c r="BH161" s="166">
        <f t="shared" si="686"/>
        <v>0</v>
      </c>
      <c r="BI161" s="168" t="s">
        <v>1823</v>
      </c>
      <c r="BJ161" s="166">
        <f t="shared" si="687"/>
        <v>0</v>
      </c>
      <c r="BK161" s="168" t="s">
        <v>1823</v>
      </c>
      <c r="BL161" s="166">
        <f t="shared" si="688"/>
        <v>0</v>
      </c>
      <c r="BM161" s="168" t="s">
        <v>1823</v>
      </c>
      <c r="BN161" s="166">
        <f t="shared" si="689"/>
        <v>0</v>
      </c>
      <c r="BO161" s="168" t="s">
        <v>1823</v>
      </c>
      <c r="BP161" s="133"/>
      <c r="BQ161" s="147"/>
      <c r="BR161" s="148"/>
      <c r="BS161" s="147"/>
      <c r="BT161" s="148"/>
      <c r="BU161" s="147"/>
      <c r="BV161" s="148"/>
      <c r="BW161" s="147"/>
      <c r="BX161" s="148"/>
      <c r="BY161" s="147"/>
      <c r="BZ161" s="148"/>
      <c r="CA161" s="147"/>
      <c r="CB161" s="147"/>
      <c r="CC161" t="s">
        <v>967</v>
      </c>
    </row>
    <row r="162" spans="1:88" ht="16.5">
      <c r="A162" t="s">
        <v>2138</v>
      </c>
      <c r="B162" t="s">
        <v>4</v>
      </c>
      <c r="C162" s="16" t="s">
        <v>228</v>
      </c>
      <c r="D162" t="s">
        <v>1043</v>
      </c>
      <c r="E162" s="16" t="s">
        <v>567</v>
      </c>
      <c r="F162" s="200" t="s">
        <v>1912</v>
      </c>
      <c r="G162" s="9"/>
      <c r="H162" s="21"/>
      <c r="I162" s="166">
        <v>0</v>
      </c>
      <c r="J162" s="168" t="s">
        <v>1823</v>
      </c>
      <c r="K162" s="10">
        <v>0</v>
      </c>
      <c r="L162" s="4">
        <v>0</v>
      </c>
      <c r="M162" s="3">
        <v>0</v>
      </c>
      <c r="N162" s="4">
        <v>0</v>
      </c>
      <c r="O162" s="166">
        <f t="shared" si="691"/>
        <v>0</v>
      </c>
      <c r="P162" s="168" t="s">
        <v>1823</v>
      </c>
      <c r="Q162" s="3">
        <v>0</v>
      </c>
      <c r="R162" s="4">
        <v>0</v>
      </c>
      <c r="S162" s="166">
        <v>0</v>
      </c>
      <c r="T162" s="168" t="s">
        <v>1823</v>
      </c>
      <c r="U162" s="3">
        <v>0</v>
      </c>
      <c r="V162" s="4">
        <v>0</v>
      </c>
      <c r="W162" s="10">
        <v>0</v>
      </c>
      <c r="X162" s="4">
        <v>0</v>
      </c>
      <c r="Y162" s="10">
        <v>0</v>
      </c>
      <c r="Z162" s="4">
        <v>0</v>
      </c>
      <c r="AA162" s="166">
        <f t="shared" ref="AA162" si="705">+AC162</f>
        <v>0</v>
      </c>
      <c r="AB162" s="168" t="s">
        <v>1823</v>
      </c>
      <c r="AC162" s="39">
        <v>0</v>
      </c>
      <c r="AD162" s="131">
        <v>0</v>
      </c>
      <c r="AE162" s="39">
        <v>0</v>
      </c>
      <c r="AF162" s="131">
        <v>0</v>
      </c>
      <c r="AG162" s="166">
        <f t="shared" ref="AG162" si="706">+AE162</f>
        <v>0</v>
      </c>
      <c r="AH162" s="168" t="s">
        <v>1823</v>
      </c>
      <c r="AI162" s="166">
        <f t="shared" ref="AI162" si="707">+AG162</f>
        <v>0</v>
      </c>
      <c r="AJ162" s="168" t="s">
        <v>1823</v>
      </c>
      <c r="AK162" s="166">
        <f t="shared" ref="AK162" si="708">+AI162</f>
        <v>0</v>
      </c>
      <c r="AL162" s="168" t="s">
        <v>1823</v>
      </c>
      <c r="AM162" s="166">
        <f t="shared" ref="AM162" si="709">+AK162</f>
        <v>0</v>
      </c>
      <c r="AN162" s="168" t="s">
        <v>1823</v>
      </c>
      <c r="AO162" s="133"/>
      <c r="AP162" s="58">
        <f t="shared" si="697"/>
        <v>3</v>
      </c>
      <c r="AQ162" s="168" t="s">
        <v>1823</v>
      </c>
      <c r="AR162" s="58">
        <f t="shared" si="698"/>
        <v>3</v>
      </c>
      <c r="AS162" s="168" t="s">
        <v>1823</v>
      </c>
      <c r="AT162" s="39">
        <v>3</v>
      </c>
      <c r="AU162" s="128">
        <v>0</v>
      </c>
      <c r="AV162" s="166">
        <f t="shared" si="669"/>
        <v>0</v>
      </c>
      <c r="AW162" s="168" t="s">
        <v>1823</v>
      </c>
      <c r="AX162" s="166">
        <f t="shared" si="670"/>
        <v>0</v>
      </c>
      <c r="AY162" s="168" t="s">
        <v>1823</v>
      </c>
      <c r="AZ162" s="166">
        <f t="shared" si="684"/>
        <v>0</v>
      </c>
      <c r="BA162" s="168" t="s">
        <v>1823</v>
      </c>
      <c r="BB162" s="98">
        <v>0</v>
      </c>
      <c r="BC162" s="40">
        <v>0</v>
      </c>
      <c r="BD162" s="166">
        <f t="shared" si="685"/>
        <v>0</v>
      </c>
      <c r="BE162" s="168" t="s">
        <v>1823</v>
      </c>
      <c r="BF162" s="98">
        <v>0</v>
      </c>
      <c r="BG162" s="40">
        <v>0</v>
      </c>
      <c r="BH162" s="166">
        <f t="shared" si="686"/>
        <v>0</v>
      </c>
      <c r="BI162" s="168" t="s">
        <v>1823</v>
      </c>
      <c r="BJ162" s="166">
        <f t="shared" si="687"/>
        <v>0</v>
      </c>
      <c r="BK162" s="168" t="s">
        <v>1823</v>
      </c>
      <c r="BL162" s="166">
        <f t="shared" si="688"/>
        <v>0</v>
      </c>
      <c r="BM162" s="168" t="s">
        <v>1823</v>
      </c>
      <c r="BN162" s="166">
        <f t="shared" si="689"/>
        <v>0</v>
      </c>
      <c r="BO162" s="168" t="s">
        <v>1823</v>
      </c>
      <c r="BP162" s="133"/>
      <c r="BQ162" s="147"/>
      <c r="BR162" s="148"/>
      <c r="BS162" s="147"/>
      <c r="BT162" s="148"/>
      <c r="BU162" s="147"/>
      <c r="BV162" s="148"/>
      <c r="BW162" s="147"/>
      <c r="BX162" s="148"/>
      <c r="BY162" s="147"/>
      <c r="BZ162" s="148"/>
      <c r="CA162" s="147"/>
      <c r="CB162" s="147"/>
      <c r="CC162" t="s">
        <v>967</v>
      </c>
    </row>
    <row r="163" spans="1:88" ht="16.5">
      <c r="A163" t="s">
        <v>2138</v>
      </c>
      <c r="B163" t="s">
        <v>4</v>
      </c>
      <c r="C163" s="16" t="s">
        <v>228</v>
      </c>
      <c r="D163" t="s">
        <v>1043</v>
      </c>
      <c r="E163" s="16" t="s">
        <v>567</v>
      </c>
      <c r="F163" s="200" t="s">
        <v>1913</v>
      </c>
      <c r="G163" s="9"/>
      <c r="H163" s="21"/>
      <c r="I163" s="166">
        <v>0</v>
      </c>
      <c r="J163" s="168" t="s">
        <v>1823</v>
      </c>
      <c r="K163" s="10">
        <v>0</v>
      </c>
      <c r="L163" s="4">
        <v>0</v>
      </c>
      <c r="M163" s="3">
        <v>0</v>
      </c>
      <c r="N163" s="4">
        <v>0</v>
      </c>
      <c r="O163" s="166">
        <f t="shared" si="691"/>
        <v>0</v>
      </c>
      <c r="P163" s="168" t="s">
        <v>1823</v>
      </c>
      <c r="Q163" s="3">
        <v>0</v>
      </c>
      <c r="R163" s="4">
        <v>0</v>
      </c>
      <c r="S163" s="166">
        <v>0</v>
      </c>
      <c r="T163" s="168" t="s">
        <v>1823</v>
      </c>
      <c r="U163" s="3">
        <v>0</v>
      </c>
      <c r="V163" s="4">
        <v>0</v>
      </c>
      <c r="W163" s="10">
        <v>0</v>
      </c>
      <c r="X163" s="4">
        <v>0</v>
      </c>
      <c r="Y163" s="10">
        <v>0</v>
      </c>
      <c r="Z163" s="4">
        <v>0</v>
      </c>
      <c r="AA163" s="166">
        <f t="shared" ref="AA163" si="710">+AC163</f>
        <v>0</v>
      </c>
      <c r="AB163" s="168" t="s">
        <v>1823</v>
      </c>
      <c r="AC163" s="39">
        <v>0</v>
      </c>
      <c r="AD163" s="131">
        <v>0</v>
      </c>
      <c r="AE163" s="39">
        <v>0</v>
      </c>
      <c r="AF163" s="131">
        <v>0</v>
      </c>
      <c r="AG163" s="166">
        <f t="shared" ref="AG163" si="711">+AE163</f>
        <v>0</v>
      </c>
      <c r="AH163" s="168" t="s">
        <v>1823</v>
      </c>
      <c r="AI163" s="166">
        <f t="shared" ref="AI163" si="712">+AG163</f>
        <v>0</v>
      </c>
      <c r="AJ163" s="168" t="s">
        <v>1823</v>
      </c>
      <c r="AK163" s="166">
        <f t="shared" ref="AK163" si="713">+AI163</f>
        <v>0</v>
      </c>
      <c r="AL163" s="168" t="s">
        <v>1823</v>
      </c>
      <c r="AM163" s="166">
        <f t="shared" ref="AM163" si="714">+AK163</f>
        <v>0</v>
      </c>
      <c r="AN163" s="168" t="s">
        <v>1823</v>
      </c>
      <c r="AO163" s="137"/>
      <c r="AP163" s="167" t="s">
        <v>1823</v>
      </c>
      <c r="AQ163" s="169">
        <f t="shared" ref="AQ163:AQ164" si="715">+AS163</f>
        <v>1</v>
      </c>
      <c r="AR163" s="167" t="s">
        <v>1823</v>
      </c>
      <c r="AS163" s="169">
        <f t="shared" ref="AS163:AS164" si="716">+AU163</f>
        <v>1</v>
      </c>
      <c r="AT163" s="39">
        <v>0</v>
      </c>
      <c r="AU163" s="129">
        <v>1</v>
      </c>
      <c r="AV163" s="166">
        <f t="shared" si="669"/>
        <v>0</v>
      </c>
      <c r="AW163" s="168" t="s">
        <v>1823</v>
      </c>
      <c r="AX163" s="166">
        <f t="shared" si="670"/>
        <v>0</v>
      </c>
      <c r="AY163" s="168" t="s">
        <v>1823</v>
      </c>
      <c r="AZ163" s="166">
        <f t="shared" si="684"/>
        <v>0</v>
      </c>
      <c r="BA163" s="168" t="s">
        <v>1823</v>
      </c>
      <c r="BB163" s="98">
        <v>0</v>
      </c>
      <c r="BC163" s="40">
        <v>0</v>
      </c>
      <c r="BD163" s="166">
        <f t="shared" si="685"/>
        <v>0</v>
      </c>
      <c r="BE163" s="168" t="s">
        <v>1823</v>
      </c>
      <c r="BF163" s="98">
        <v>0</v>
      </c>
      <c r="BG163" s="40">
        <v>0</v>
      </c>
      <c r="BH163" s="166">
        <f t="shared" si="686"/>
        <v>0</v>
      </c>
      <c r="BI163" s="168" t="s">
        <v>1823</v>
      </c>
      <c r="BJ163" s="166">
        <f t="shared" si="687"/>
        <v>0</v>
      </c>
      <c r="BK163" s="168" t="s">
        <v>1823</v>
      </c>
      <c r="BL163" s="166">
        <f t="shared" si="688"/>
        <v>0</v>
      </c>
      <c r="BM163" s="168" t="s">
        <v>1823</v>
      </c>
      <c r="BN163" s="166">
        <f t="shared" si="689"/>
        <v>0</v>
      </c>
      <c r="BO163" s="168" t="s">
        <v>1823</v>
      </c>
      <c r="BP163" s="137"/>
      <c r="BQ163" s="150"/>
      <c r="BR163" s="151"/>
      <c r="BS163" s="150"/>
      <c r="BT163" s="151"/>
      <c r="BU163" s="150"/>
      <c r="BV163" s="151"/>
      <c r="BW163" s="150"/>
      <c r="BX163" s="151"/>
      <c r="BY163" s="150"/>
      <c r="BZ163" s="151"/>
      <c r="CA163" s="150"/>
      <c r="CB163" s="150"/>
      <c r="CC163" t="s">
        <v>967</v>
      </c>
    </row>
    <row r="164" spans="1:88" ht="16.5">
      <c r="A164" t="s">
        <v>2138</v>
      </c>
      <c r="B164" t="s">
        <v>4</v>
      </c>
      <c r="C164" s="16" t="s">
        <v>228</v>
      </c>
      <c r="D164" t="s">
        <v>1043</v>
      </c>
      <c r="E164" s="16" t="s">
        <v>567</v>
      </c>
      <c r="F164" s="200" t="s">
        <v>1914</v>
      </c>
      <c r="G164" s="9"/>
      <c r="H164" s="21"/>
      <c r="I164" s="166">
        <v>0</v>
      </c>
      <c r="J164" s="168" t="s">
        <v>1823</v>
      </c>
      <c r="K164" s="10">
        <v>0</v>
      </c>
      <c r="L164" s="4">
        <v>0</v>
      </c>
      <c r="M164" s="3">
        <v>0</v>
      </c>
      <c r="N164" s="4">
        <v>0</v>
      </c>
      <c r="O164" s="166">
        <f t="shared" si="691"/>
        <v>0</v>
      </c>
      <c r="P164" s="168" t="s">
        <v>1823</v>
      </c>
      <c r="Q164" s="3">
        <v>0</v>
      </c>
      <c r="R164" s="4">
        <v>0</v>
      </c>
      <c r="S164" s="166">
        <v>0</v>
      </c>
      <c r="T164" s="168" t="s">
        <v>1823</v>
      </c>
      <c r="U164" s="3">
        <v>0</v>
      </c>
      <c r="V164" s="4">
        <v>0</v>
      </c>
      <c r="W164" s="10">
        <v>0</v>
      </c>
      <c r="X164" s="4">
        <v>0</v>
      </c>
      <c r="Y164" s="10">
        <v>0</v>
      </c>
      <c r="Z164" s="4">
        <v>0</v>
      </c>
      <c r="AA164" s="166">
        <f t="shared" ref="AA164" si="717">+AC164</f>
        <v>0</v>
      </c>
      <c r="AB164" s="168" t="s">
        <v>1823</v>
      </c>
      <c r="AC164" s="39">
        <v>0</v>
      </c>
      <c r="AD164" s="131">
        <v>0</v>
      </c>
      <c r="AE164" s="39">
        <v>0</v>
      </c>
      <c r="AF164" s="131">
        <v>0</v>
      </c>
      <c r="AG164" s="166">
        <f t="shared" ref="AG164" si="718">+AE164</f>
        <v>0</v>
      </c>
      <c r="AH164" s="168" t="s">
        <v>1823</v>
      </c>
      <c r="AI164" s="166">
        <f t="shared" ref="AI164" si="719">+AG164</f>
        <v>0</v>
      </c>
      <c r="AJ164" s="168" t="s">
        <v>1823</v>
      </c>
      <c r="AK164" s="166">
        <f t="shared" ref="AK164" si="720">+AI164</f>
        <v>0</v>
      </c>
      <c r="AL164" s="168" t="s">
        <v>1823</v>
      </c>
      <c r="AM164" s="166">
        <f t="shared" ref="AM164" si="721">+AK164</f>
        <v>0</v>
      </c>
      <c r="AN164" s="168" t="s">
        <v>1823</v>
      </c>
      <c r="AO164" s="137"/>
      <c r="AP164" s="167" t="s">
        <v>1823</v>
      </c>
      <c r="AQ164" s="169">
        <f t="shared" si="715"/>
        <v>1</v>
      </c>
      <c r="AR164" s="167" t="s">
        <v>1823</v>
      </c>
      <c r="AS164" s="169">
        <f t="shared" si="716"/>
        <v>1</v>
      </c>
      <c r="AT164" s="39">
        <v>0</v>
      </c>
      <c r="AU164" s="129">
        <v>1</v>
      </c>
      <c r="AV164" s="166">
        <f t="shared" si="669"/>
        <v>0</v>
      </c>
      <c r="AW164" s="168" t="s">
        <v>1823</v>
      </c>
      <c r="AX164" s="166">
        <f t="shared" si="670"/>
        <v>0</v>
      </c>
      <c r="AY164" s="168" t="s">
        <v>1823</v>
      </c>
      <c r="AZ164" s="166">
        <f t="shared" si="684"/>
        <v>0</v>
      </c>
      <c r="BA164" s="168" t="s">
        <v>1823</v>
      </c>
      <c r="BB164" s="98">
        <v>0</v>
      </c>
      <c r="BC164" s="40">
        <v>0</v>
      </c>
      <c r="BD164" s="166">
        <f t="shared" si="685"/>
        <v>0</v>
      </c>
      <c r="BE164" s="168" t="s">
        <v>1823</v>
      </c>
      <c r="BF164" s="98">
        <v>0</v>
      </c>
      <c r="BG164" s="40">
        <v>0</v>
      </c>
      <c r="BH164" s="166">
        <f t="shared" si="686"/>
        <v>0</v>
      </c>
      <c r="BI164" s="168" t="s">
        <v>1823</v>
      </c>
      <c r="BJ164" s="166">
        <f t="shared" si="687"/>
        <v>0</v>
      </c>
      <c r="BK164" s="168" t="s">
        <v>1823</v>
      </c>
      <c r="BL164" s="166">
        <f t="shared" si="688"/>
        <v>0</v>
      </c>
      <c r="BM164" s="168" t="s">
        <v>1823</v>
      </c>
      <c r="BN164" s="166">
        <f t="shared" si="689"/>
        <v>0</v>
      </c>
      <c r="BO164" s="168" t="s">
        <v>1823</v>
      </c>
      <c r="BP164" s="137"/>
      <c r="BQ164" s="150"/>
      <c r="BR164" s="151"/>
      <c r="BS164" s="150"/>
      <c r="BT164" s="151"/>
      <c r="BU164" s="150"/>
      <c r="BV164" s="151"/>
      <c r="BW164" s="96"/>
      <c r="BX164" s="55"/>
      <c r="BY164" s="96"/>
      <c r="BZ164" s="151"/>
      <c r="CA164" s="150"/>
      <c r="CB164" s="150"/>
      <c r="CC164" t="s">
        <v>967</v>
      </c>
    </row>
    <row r="165" spans="1:88" ht="16.5">
      <c r="A165" t="s">
        <v>2138</v>
      </c>
      <c r="B165" t="s">
        <v>4</v>
      </c>
      <c r="C165" s="16" t="s">
        <v>228</v>
      </c>
      <c r="D165" t="s">
        <v>1043</v>
      </c>
      <c r="E165" s="16" t="s">
        <v>567</v>
      </c>
      <c r="F165" s="200" t="s">
        <v>1915</v>
      </c>
      <c r="G165" s="9"/>
      <c r="H165" s="21"/>
      <c r="I165" s="166">
        <v>0</v>
      </c>
      <c r="J165" s="168" t="s">
        <v>1823</v>
      </c>
      <c r="K165" s="10">
        <v>0</v>
      </c>
      <c r="L165" s="4">
        <v>0</v>
      </c>
      <c r="M165" s="3">
        <v>0</v>
      </c>
      <c r="N165" s="4">
        <v>0</v>
      </c>
      <c r="O165" s="166">
        <f t="shared" si="691"/>
        <v>0</v>
      </c>
      <c r="P165" s="168" t="s">
        <v>1823</v>
      </c>
      <c r="Q165" s="3">
        <v>0</v>
      </c>
      <c r="R165" s="4">
        <v>0</v>
      </c>
      <c r="S165" s="166">
        <v>0</v>
      </c>
      <c r="T165" s="168" t="s">
        <v>1823</v>
      </c>
      <c r="U165" s="3">
        <v>0</v>
      </c>
      <c r="V165" s="4">
        <v>0</v>
      </c>
      <c r="W165" s="10">
        <v>0</v>
      </c>
      <c r="X165" s="4">
        <v>0</v>
      </c>
      <c r="Y165" s="10">
        <v>0</v>
      </c>
      <c r="Z165" s="4">
        <v>0</v>
      </c>
      <c r="AA165" s="166">
        <f t="shared" ref="AA165" si="722">+AC165</f>
        <v>0</v>
      </c>
      <c r="AB165" s="168" t="s">
        <v>1823</v>
      </c>
      <c r="AC165" s="39">
        <v>0</v>
      </c>
      <c r="AD165" s="131">
        <v>0</v>
      </c>
      <c r="AE165" s="39">
        <v>0</v>
      </c>
      <c r="AF165" s="131">
        <v>0</v>
      </c>
      <c r="AG165" s="166">
        <f t="shared" ref="AG165" si="723">+AE165</f>
        <v>0</v>
      </c>
      <c r="AH165" s="168" t="s">
        <v>1823</v>
      </c>
      <c r="AI165" s="166">
        <f t="shared" ref="AI165" si="724">+AG165</f>
        <v>0</v>
      </c>
      <c r="AJ165" s="168" t="s">
        <v>1823</v>
      </c>
      <c r="AK165" s="166">
        <f t="shared" ref="AK165" si="725">+AI165</f>
        <v>0</v>
      </c>
      <c r="AL165" s="168" t="s">
        <v>1823</v>
      </c>
      <c r="AM165" s="166">
        <f t="shared" ref="AM165" si="726">+AK165</f>
        <v>0</v>
      </c>
      <c r="AN165" s="168" t="s">
        <v>1823</v>
      </c>
      <c r="AO165" s="137"/>
      <c r="AP165" s="58">
        <f t="shared" ref="AP165:AP166" si="727">+AR165</f>
        <v>9</v>
      </c>
      <c r="AQ165" s="168" t="s">
        <v>1823</v>
      </c>
      <c r="AR165" s="58">
        <f t="shared" ref="AR165:AR166" si="728">+AT165</f>
        <v>9</v>
      </c>
      <c r="AS165" s="168" t="s">
        <v>1823</v>
      </c>
      <c r="AT165" s="39">
        <v>9</v>
      </c>
      <c r="AU165" s="129">
        <v>0</v>
      </c>
      <c r="AV165" s="166">
        <f t="shared" si="669"/>
        <v>0</v>
      </c>
      <c r="AW165" s="168" t="s">
        <v>1823</v>
      </c>
      <c r="AX165" s="166">
        <f t="shared" si="670"/>
        <v>0</v>
      </c>
      <c r="AY165" s="168" t="s">
        <v>1823</v>
      </c>
      <c r="AZ165" s="166">
        <f t="shared" si="684"/>
        <v>0</v>
      </c>
      <c r="BA165" s="168" t="s">
        <v>1823</v>
      </c>
      <c r="BB165" s="98">
        <v>0</v>
      </c>
      <c r="BC165" s="40">
        <v>0</v>
      </c>
      <c r="BD165" s="166">
        <f t="shared" si="685"/>
        <v>0</v>
      </c>
      <c r="BE165" s="168" t="s">
        <v>1823</v>
      </c>
      <c r="BF165" s="98">
        <v>0</v>
      </c>
      <c r="BG165" s="40">
        <v>0</v>
      </c>
      <c r="BH165" s="166">
        <f t="shared" si="686"/>
        <v>0</v>
      </c>
      <c r="BI165" s="168" t="s">
        <v>1823</v>
      </c>
      <c r="BJ165" s="166">
        <f t="shared" si="687"/>
        <v>0</v>
      </c>
      <c r="BK165" s="168" t="s">
        <v>1823</v>
      </c>
      <c r="BL165" s="166">
        <f t="shared" si="688"/>
        <v>0</v>
      </c>
      <c r="BM165" s="168" t="s">
        <v>1823</v>
      </c>
      <c r="BN165" s="166">
        <f t="shared" si="689"/>
        <v>0</v>
      </c>
      <c r="BO165" s="168" t="s">
        <v>1823</v>
      </c>
      <c r="BP165" s="137"/>
      <c r="BQ165" s="150"/>
      <c r="BR165" s="151"/>
      <c r="BS165" s="150"/>
      <c r="BT165" s="151"/>
      <c r="BU165" s="150"/>
      <c r="BV165" s="151"/>
      <c r="BW165" s="96"/>
      <c r="BX165" s="55"/>
      <c r="BY165" s="96"/>
      <c r="BZ165" s="151"/>
      <c r="CA165" s="150"/>
      <c r="CB165" s="150"/>
    </row>
    <row r="166" spans="1:88" ht="16.5">
      <c r="A166" t="s">
        <v>2138</v>
      </c>
      <c r="B166" t="s">
        <v>4</v>
      </c>
      <c r="C166" s="16" t="s">
        <v>228</v>
      </c>
      <c r="D166" t="s">
        <v>1043</v>
      </c>
      <c r="E166" s="16" t="s">
        <v>567</v>
      </c>
      <c r="F166" s="200" t="s">
        <v>1916</v>
      </c>
      <c r="G166" s="9"/>
      <c r="H166" s="21"/>
      <c r="I166" s="166">
        <v>0</v>
      </c>
      <c r="J166" s="168" t="s">
        <v>1823</v>
      </c>
      <c r="K166" s="10">
        <v>0</v>
      </c>
      <c r="L166" s="4">
        <v>0</v>
      </c>
      <c r="M166" s="3">
        <v>0</v>
      </c>
      <c r="N166" s="4">
        <v>0</v>
      </c>
      <c r="O166" s="166">
        <f t="shared" si="691"/>
        <v>0</v>
      </c>
      <c r="P166" s="168" t="s">
        <v>1823</v>
      </c>
      <c r="Q166" s="3">
        <v>0</v>
      </c>
      <c r="R166" s="4">
        <v>0</v>
      </c>
      <c r="S166" s="166">
        <v>0</v>
      </c>
      <c r="T166" s="168" t="s">
        <v>1823</v>
      </c>
      <c r="U166" s="3">
        <v>0</v>
      </c>
      <c r="V166" s="4">
        <v>0</v>
      </c>
      <c r="W166" s="10">
        <v>0</v>
      </c>
      <c r="X166" s="4">
        <v>0</v>
      </c>
      <c r="Y166" s="10">
        <v>0</v>
      </c>
      <c r="Z166" s="4">
        <v>0</v>
      </c>
      <c r="AA166" s="166">
        <f t="shared" ref="AA166" si="729">+AC166</f>
        <v>0</v>
      </c>
      <c r="AB166" s="168" t="s">
        <v>1823</v>
      </c>
      <c r="AC166" s="39">
        <v>0</v>
      </c>
      <c r="AD166" s="131">
        <v>0</v>
      </c>
      <c r="AE166" s="39">
        <v>0</v>
      </c>
      <c r="AF166" s="131">
        <v>0</v>
      </c>
      <c r="AG166" s="166">
        <f t="shared" ref="AG166" si="730">+AE166</f>
        <v>0</v>
      </c>
      <c r="AH166" s="168" t="s">
        <v>1823</v>
      </c>
      <c r="AI166" s="166">
        <f t="shared" ref="AI166" si="731">+AG166</f>
        <v>0</v>
      </c>
      <c r="AJ166" s="168" t="s">
        <v>1823</v>
      </c>
      <c r="AK166" s="166">
        <f t="shared" ref="AK166" si="732">+AI166</f>
        <v>0</v>
      </c>
      <c r="AL166" s="168" t="s">
        <v>1823</v>
      </c>
      <c r="AM166" s="166">
        <f t="shared" ref="AM166" si="733">+AK166</f>
        <v>0</v>
      </c>
      <c r="AN166" s="168" t="s">
        <v>1823</v>
      </c>
      <c r="AO166" s="134"/>
      <c r="AP166" s="58">
        <f t="shared" si="727"/>
        <v>2</v>
      </c>
      <c r="AQ166" s="168" t="s">
        <v>1823</v>
      </c>
      <c r="AR166" s="58">
        <f t="shared" si="728"/>
        <v>2</v>
      </c>
      <c r="AS166" s="168" t="s">
        <v>1823</v>
      </c>
      <c r="AT166" s="39">
        <v>2</v>
      </c>
      <c r="AU166" s="129">
        <v>0</v>
      </c>
      <c r="AV166" s="166">
        <f t="shared" si="669"/>
        <v>0</v>
      </c>
      <c r="AW166" s="168" t="s">
        <v>1823</v>
      </c>
      <c r="AX166" s="166">
        <f t="shared" si="670"/>
        <v>0</v>
      </c>
      <c r="AY166" s="168" t="s">
        <v>1823</v>
      </c>
      <c r="AZ166" s="166">
        <f t="shared" si="684"/>
        <v>0</v>
      </c>
      <c r="BA166" s="168" t="s">
        <v>1823</v>
      </c>
      <c r="BB166" s="98">
        <v>0</v>
      </c>
      <c r="BC166" s="40">
        <v>0</v>
      </c>
      <c r="BD166" s="166">
        <f t="shared" si="685"/>
        <v>0</v>
      </c>
      <c r="BE166" s="168" t="s">
        <v>1823</v>
      </c>
      <c r="BF166" s="98">
        <v>0</v>
      </c>
      <c r="BG166" s="40">
        <v>0</v>
      </c>
      <c r="BH166" s="166">
        <f t="shared" si="686"/>
        <v>0</v>
      </c>
      <c r="BI166" s="168" t="s">
        <v>1823</v>
      </c>
      <c r="BJ166" s="166">
        <f t="shared" si="687"/>
        <v>0</v>
      </c>
      <c r="BK166" s="168" t="s">
        <v>1823</v>
      </c>
      <c r="BL166" s="166">
        <f t="shared" si="688"/>
        <v>0</v>
      </c>
      <c r="BM166" s="168" t="s">
        <v>1823</v>
      </c>
      <c r="BN166" s="166">
        <f t="shared" si="689"/>
        <v>0</v>
      </c>
      <c r="BO166" s="168" t="s">
        <v>1823</v>
      </c>
      <c r="BP166" s="134"/>
      <c r="BQ166" s="96"/>
      <c r="BR166" s="55"/>
      <c r="BS166" s="96"/>
      <c r="BT166" s="55"/>
      <c r="BU166" s="96"/>
      <c r="BV166" s="55"/>
      <c r="BW166" s="96"/>
      <c r="BX166" s="55"/>
      <c r="BY166" s="96"/>
      <c r="BZ166" s="55"/>
      <c r="CA166" s="96"/>
      <c r="CB166" s="96"/>
    </row>
    <row r="167" spans="1:88" ht="16.5">
      <c r="A167" t="s">
        <v>2138</v>
      </c>
      <c r="B167" t="s">
        <v>4</v>
      </c>
      <c r="C167" s="16" t="s">
        <v>228</v>
      </c>
      <c r="D167" t="s">
        <v>1043</v>
      </c>
      <c r="E167" s="16" t="s">
        <v>567</v>
      </c>
      <c r="F167" s="200" t="s">
        <v>1917</v>
      </c>
      <c r="G167" s="20">
        <f>+I167</f>
        <v>0</v>
      </c>
      <c r="H167" s="168" t="s">
        <v>89</v>
      </c>
      <c r="I167" s="166">
        <v>0</v>
      </c>
      <c r="J167" s="168" t="s">
        <v>1823</v>
      </c>
      <c r="K167" s="10">
        <v>0</v>
      </c>
      <c r="L167" s="4">
        <v>0</v>
      </c>
      <c r="M167" s="3">
        <v>0</v>
      </c>
      <c r="N167" s="4">
        <v>0</v>
      </c>
      <c r="O167" s="166">
        <f t="shared" si="691"/>
        <v>0</v>
      </c>
      <c r="P167" s="168" t="s">
        <v>1823</v>
      </c>
      <c r="Q167" s="3">
        <v>0</v>
      </c>
      <c r="R167" s="4">
        <v>0</v>
      </c>
      <c r="S167" s="166">
        <v>0</v>
      </c>
      <c r="T167" s="168" t="s">
        <v>1823</v>
      </c>
      <c r="U167" s="3">
        <v>0</v>
      </c>
      <c r="V167" s="4">
        <v>0</v>
      </c>
      <c r="W167" s="10">
        <v>0</v>
      </c>
      <c r="X167" s="4">
        <v>0</v>
      </c>
      <c r="Y167" s="10">
        <v>0</v>
      </c>
      <c r="Z167" s="4">
        <v>0</v>
      </c>
      <c r="AA167" s="166">
        <f t="shared" ref="AA167" si="734">+AC167</f>
        <v>0</v>
      </c>
      <c r="AB167" s="168" t="s">
        <v>1823</v>
      </c>
      <c r="AC167" s="39">
        <v>0</v>
      </c>
      <c r="AD167" s="131">
        <v>0</v>
      </c>
      <c r="AE167" s="39">
        <v>0</v>
      </c>
      <c r="AF167" s="131">
        <v>0</v>
      </c>
      <c r="AG167" s="166">
        <f t="shared" ref="AG167" si="735">+AE167</f>
        <v>0</v>
      </c>
      <c r="AH167" s="168" t="s">
        <v>1823</v>
      </c>
      <c r="AI167" s="166">
        <f t="shared" ref="AI167" si="736">+AG167</f>
        <v>0</v>
      </c>
      <c r="AJ167" s="168" t="s">
        <v>1823</v>
      </c>
      <c r="AK167" s="166">
        <f t="shared" ref="AK167" si="737">+AI167</f>
        <v>0</v>
      </c>
      <c r="AL167" s="168" t="s">
        <v>1823</v>
      </c>
      <c r="AM167" s="166">
        <f t="shared" ref="AM167" si="738">+AK167</f>
        <v>0</v>
      </c>
      <c r="AN167" s="168" t="s">
        <v>1823</v>
      </c>
      <c r="AO167" s="137"/>
      <c r="AP167" s="167" t="s">
        <v>1823</v>
      </c>
      <c r="AQ167" s="168">
        <f t="shared" ref="AQ167" si="739">+AS167</f>
        <v>1</v>
      </c>
      <c r="AR167" s="167" t="s">
        <v>1823</v>
      </c>
      <c r="AS167" s="168">
        <f t="shared" ref="AS167" si="740">+AU167</f>
        <v>1</v>
      </c>
      <c r="AT167" s="39">
        <v>0</v>
      </c>
      <c r="AU167" s="129">
        <v>1</v>
      </c>
      <c r="AV167" s="58"/>
      <c r="AW167" s="170"/>
      <c r="AX167" s="58"/>
      <c r="AY167" s="170"/>
      <c r="AZ167" s="58"/>
      <c r="BA167" s="170"/>
      <c r="BB167" s="108">
        <v>2</v>
      </c>
      <c r="BC167" s="129">
        <v>3</v>
      </c>
      <c r="BD167" s="166">
        <f t="shared" si="685"/>
        <v>2</v>
      </c>
      <c r="BE167" s="168">
        <f>+BC167</f>
        <v>3</v>
      </c>
      <c r="BF167" s="108">
        <v>1</v>
      </c>
      <c r="BG167" s="129">
        <v>27</v>
      </c>
      <c r="BH167" s="166">
        <f t="shared" ref="BH167:BI171" si="741">+BF167</f>
        <v>1</v>
      </c>
      <c r="BI167" s="168">
        <f t="shared" si="741"/>
        <v>27</v>
      </c>
      <c r="BJ167" s="166">
        <f t="shared" ref="BJ167:BK171" si="742">+BH167</f>
        <v>1</v>
      </c>
      <c r="BK167" s="168">
        <f t="shared" si="742"/>
        <v>27</v>
      </c>
      <c r="BL167" s="166">
        <f t="shared" ref="BL167:BM171" si="743">+BJ167</f>
        <v>1</v>
      </c>
      <c r="BM167" s="168">
        <f t="shared" si="743"/>
        <v>27</v>
      </c>
      <c r="BN167" s="166">
        <f t="shared" ref="BN167:BO171" si="744">+BL167</f>
        <v>1</v>
      </c>
      <c r="BO167" s="168">
        <f t="shared" si="744"/>
        <v>27</v>
      </c>
      <c r="BP167" s="137"/>
      <c r="BQ167" s="150"/>
      <c r="BR167" s="151"/>
      <c r="BS167" s="150"/>
      <c r="BT167" s="151"/>
      <c r="BU167" s="150"/>
      <c r="BV167" s="151"/>
      <c r="BW167" s="96"/>
      <c r="BX167" s="55"/>
      <c r="BY167" s="96"/>
      <c r="BZ167" s="151"/>
      <c r="CA167" s="150"/>
      <c r="CB167" s="150"/>
      <c r="CC167" t="s">
        <v>968</v>
      </c>
    </row>
    <row r="168" spans="1:88" ht="16.5">
      <c r="A168" t="s">
        <v>2138</v>
      </c>
      <c r="B168" t="s">
        <v>4</v>
      </c>
      <c r="C168" s="16" t="s">
        <v>228</v>
      </c>
      <c r="D168" t="s">
        <v>1043</v>
      </c>
      <c r="E168" s="16" t="s">
        <v>567</v>
      </c>
      <c r="F168" s="200" t="s">
        <v>1918</v>
      </c>
      <c r="G168" s="9"/>
      <c r="H168" s="21"/>
      <c r="I168" s="166">
        <v>0</v>
      </c>
      <c r="J168" s="168" t="s">
        <v>1823</v>
      </c>
      <c r="K168" s="10">
        <v>0</v>
      </c>
      <c r="L168" s="4">
        <v>0</v>
      </c>
      <c r="M168" s="3">
        <v>0</v>
      </c>
      <c r="N168" s="4">
        <v>0</v>
      </c>
      <c r="O168" s="166">
        <f t="shared" si="691"/>
        <v>0</v>
      </c>
      <c r="P168" s="168" t="s">
        <v>1823</v>
      </c>
      <c r="Q168" s="3">
        <v>0</v>
      </c>
      <c r="R168" s="4">
        <v>0</v>
      </c>
      <c r="S168" s="166">
        <v>0</v>
      </c>
      <c r="T168" s="168" t="s">
        <v>1823</v>
      </c>
      <c r="U168" s="3">
        <v>0</v>
      </c>
      <c r="V168" s="4">
        <v>0</v>
      </c>
      <c r="W168" s="10">
        <v>0</v>
      </c>
      <c r="X168" s="4">
        <v>0</v>
      </c>
      <c r="Y168" s="10">
        <v>0</v>
      </c>
      <c r="Z168" s="4">
        <v>0</v>
      </c>
      <c r="AA168" s="166">
        <f t="shared" ref="AA168" si="745">+AC168</f>
        <v>0</v>
      </c>
      <c r="AB168" s="168" t="s">
        <v>1823</v>
      </c>
      <c r="AC168" s="39">
        <v>0</v>
      </c>
      <c r="AD168" s="131">
        <v>0</v>
      </c>
      <c r="AE168" s="39">
        <v>0</v>
      </c>
      <c r="AF168" s="131">
        <v>0</v>
      </c>
      <c r="AG168" s="166">
        <f t="shared" ref="AG168" si="746">+AE168</f>
        <v>0</v>
      </c>
      <c r="AH168" s="168" t="s">
        <v>1823</v>
      </c>
      <c r="AI168" s="166">
        <f t="shared" ref="AI168" si="747">+AG168</f>
        <v>0</v>
      </c>
      <c r="AJ168" s="168" t="s">
        <v>1823</v>
      </c>
      <c r="AK168" s="166">
        <f t="shared" ref="AK168" si="748">+AI168</f>
        <v>0</v>
      </c>
      <c r="AL168" s="168" t="s">
        <v>1823</v>
      </c>
      <c r="AM168" s="166">
        <f t="shared" ref="AM168" si="749">+AK168</f>
        <v>0</v>
      </c>
      <c r="AN168" s="168" t="s">
        <v>1823</v>
      </c>
      <c r="AO168" s="134"/>
      <c r="AP168" s="58">
        <f t="shared" ref="AP168" si="750">+AR168</f>
        <v>0</v>
      </c>
      <c r="AQ168" s="168" t="s">
        <v>1823</v>
      </c>
      <c r="AR168" s="58">
        <f t="shared" ref="AR168" si="751">+AT168</f>
        <v>0</v>
      </c>
      <c r="AS168" s="168" t="s">
        <v>1823</v>
      </c>
      <c r="AT168" s="39">
        <v>0</v>
      </c>
      <c r="AU168" s="129">
        <v>0</v>
      </c>
      <c r="AV168" s="166">
        <f t="shared" ref="AV168:AV171" si="752">+AX168</f>
        <v>0</v>
      </c>
      <c r="AW168" s="168" t="s">
        <v>1823</v>
      </c>
      <c r="AX168" s="166">
        <f t="shared" ref="AX168:AX171" si="753">+AZ168</f>
        <v>0</v>
      </c>
      <c r="AY168" s="168" t="s">
        <v>1823</v>
      </c>
      <c r="AZ168" s="166">
        <f t="shared" ref="AZ168:AZ171" si="754">+BB168</f>
        <v>0</v>
      </c>
      <c r="BA168" s="168" t="s">
        <v>1823</v>
      </c>
      <c r="BB168" s="98">
        <v>0</v>
      </c>
      <c r="BC168" s="40">
        <v>0</v>
      </c>
      <c r="BD168" s="166">
        <f t="shared" si="685"/>
        <v>0</v>
      </c>
      <c r="BE168" s="168" t="s">
        <v>1823</v>
      </c>
      <c r="BF168" s="98">
        <v>0</v>
      </c>
      <c r="BG168" s="40">
        <v>0</v>
      </c>
      <c r="BH168" s="166">
        <f t="shared" si="741"/>
        <v>0</v>
      </c>
      <c r="BI168" s="168" t="s">
        <v>1823</v>
      </c>
      <c r="BJ168" s="166">
        <f t="shared" si="742"/>
        <v>0</v>
      </c>
      <c r="BK168" s="168" t="s">
        <v>1823</v>
      </c>
      <c r="BL168" s="166">
        <f t="shared" si="743"/>
        <v>0</v>
      </c>
      <c r="BM168" s="168" t="s">
        <v>1823</v>
      </c>
      <c r="BN168" s="166">
        <f t="shared" si="744"/>
        <v>0</v>
      </c>
      <c r="BO168" s="168" t="s">
        <v>1823</v>
      </c>
      <c r="BP168" s="134"/>
      <c r="BQ168" s="96"/>
      <c r="BR168" s="55"/>
      <c r="BS168" s="96"/>
      <c r="BT168" s="55"/>
      <c r="BU168" s="96"/>
      <c r="BV168" s="55"/>
      <c r="BW168" s="96"/>
      <c r="BX168" s="55"/>
      <c r="BY168" s="96"/>
      <c r="BZ168" s="55"/>
      <c r="CA168" s="96"/>
      <c r="CB168" s="96"/>
      <c r="CC168" t="s">
        <v>968</v>
      </c>
    </row>
    <row r="169" spans="1:88" ht="16.5">
      <c r="A169" t="s">
        <v>2138</v>
      </c>
      <c r="B169" t="s">
        <v>4</v>
      </c>
      <c r="C169" s="16" t="s">
        <v>228</v>
      </c>
      <c r="D169" t="s">
        <v>1043</v>
      </c>
      <c r="E169" s="16" t="s">
        <v>567</v>
      </c>
      <c r="F169" s="200" t="s">
        <v>1919</v>
      </c>
      <c r="G169" s="9"/>
      <c r="H169" s="21"/>
      <c r="I169" s="166">
        <v>0</v>
      </c>
      <c r="J169" s="168" t="s">
        <v>1823</v>
      </c>
      <c r="K169" s="10">
        <v>0</v>
      </c>
      <c r="L169" s="4">
        <v>0</v>
      </c>
      <c r="M169" s="3">
        <v>0</v>
      </c>
      <c r="N169" s="4">
        <v>0</v>
      </c>
      <c r="O169" s="166">
        <f t="shared" si="691"/>
        <v>0</v>
      </c>
      <c r="P169" s="168" t="s">
        <v>1823</v>
      </c>
      <c r="Q169" s="3">
        <v>0</v>
      </c>
      <c r="R169" s="4">
        <v>0</v>
      </c>
      <c r="S169" s="166">
        <v>0</v>
      </c>
      <c r="T169" s="168" t="s">
        <v>1823</v>
      </c>
      <c r="U169" s="3">
        <v>0</v>
      </c>
      <c r="V169" s="4">
        <v>0</v>
      </c>
      <c r="W169" s="10">
        <v>0</v>
      </c>
      <c r="X169" s="4">
        <v>0</v>
      </c>
      <c r="Y169" s="10">
        <v>0</v>
      </c>
      <c r="Z169" s="4">
        <v>0</v>
      </c>
      <c r="AA169" s="166">
        <f t="shared" ref="AA169:AA170" si="755">+AC169</f>
        <v>0</v>
      </c>
      <c r="AB169" s="168" t="s">
        <v>1823</v>
      </c>
      <c r="AC169" s="39">
        <v>0</v>
      </c>
      <c r="AD169" s="131">
        <v>0</v>
      </c>
      <c r="AE169" s="39">
        <v>0</v>
      </c>
      <c r="AF169" s="131">
        <v>0</v>
      </c>
      <c r="AG169" s="166">
        <f t="shared" ref="AG169:AG170" si="756">+AE169</f>
        <v>0</v>
      </c>
      <c r="AH169" s="168" t="s">
        <v>1823</v>
      </c>
      <c r="AI169" s="166">
        <f t="shared" ref="AI169:AI170" si="757">+AG169</f>
        <v>0</v>
      </c>
      <c r="AJ169" s="168" t="s">
        <v>1823</v>
      </c>
      <c r="AK169" s="166">
        <f t="shared" ref="AK169:AK170" si="758">+AI169</f>
        <v>0</v>
      </c>
      <c r="AL169" s="168" t="s">
        <v>1823</v>
      </c>
      <c r="AM169" s="166">
        <f t="shared" ref="AM169:AM170" si="759">+AK169</f>
        <v>0</v>
      </c>
      <c r="AN169" s="168" t="s">
        <v>1823</v>
      </c>
      <c r="AO169" s="137"/>
      <c r="AP169" s="58">
        <v>0</v>
      </c>
      <c r="AQ169" s="169">
        <f t="shared" ref="AQ169:AS169" si="760">+AS169</f>
        <v>15</v>
      </c>
      <c r="AR169" s="58">
        <v>0</v>
      </c>
      <c r="AS169" s="169">
        <f t="shared" si="760"/>
        <v>15</v>
      </c>
      <c r="AT169" s="39">
        <v>0</v>
      </c>
      <c r="AU169" s="129">
        <v>15</v>
      </c>
      <c r="AV169" s="166">
        <f t="shared" si="752"/>
        <v>0</v>
      </c>
      <c r="AW169" s="168" t="s">
        <v>1823</v>
      </c>
      <c r="AX169" s="166">
        <f t="shared" si="753"/>
        <v>0</v>
      </c>
      <c r="AY169" s="168" t="s">
        <v>1823</v>
      </c>
      <c r="AZ169" s="166">
        <f t="shared" si="754"/>
        <v>0</v>
      </c>
      <c r="BA169" s="168" t="s">
        <v>1823</v>
      </c>
      <c r="BB169" s="98">
        <v>0</v>
      </c>
      <c r="BC169" s="40">
        <v>0</v>
      </c>
      <c r="BD169" s="166">
        <f t="shared" si="685"/>
        <v>0</v>
      </c>
      <c r="BE169" s="168" t="s">
        <v>1823</v>
      </c>
      <c r="BF169" s="98">
        <v>0</v>
      </c>
      <c r="BG169" s="40">
        <v>0</v>
      </c>
      <c r="BH169" s="166">
        <f t="shared" si="741"/>
        <v>0</v>
      </c>
      <c r="BI169" s="168" t="s">
        <v>1823</v>
      </c>
      <c r="BJ169" s="166">
        <f t="shared" si="742"/>
        <v>0</v>
      </c>
      <c r="BK169" s="168" t="s">
        <v>1823</v>
      </c>
      <c r="BL169" s="166">
        <f t="shared" si="743"/>
        <v>0</v>
      </c>
      <c r="BM169" s="168" t="s">
        <v>1823</v>
      </c>
      <c r="BN169" s="166">
        <f t="shared" si="744"/>
        <v>0</v>
      </c>
      <c r="BO169" s="168" t="s">
        <v>1823</v>
      </c>
      <c r="BP169" s="137"/>
      <c r="BQ169" s="150"/>
      <c r="BR169" s="151"/>
      <c r="BS169" s="150"/>
      <c r="BT169" s="151"/>
      <c r="BU169" s="150"/>
      <c r="BV169" s="151"/>
      <c r="BW169" s="96"/>
      <c r="BX169" s="55"/>
      <c r="BY169" s="96"/>
      <c r="BZ169" s="151"/>
      <c r="CA169" s="150"/>
      <c r="CB169" s="150"/>
    </row>
    <row r="170" spans="1:88" ht="16.5">
      <c r="A170" t="s">
        <v>2138</v>
      </c>
      <c r="B170" t="s">
        <v>4</v>
      </c>
      <c r="C170" s="16" t="s">
        <v>228</v>
      </c>
      <c r="D170" t="s">
        <v>1043</v>
      </c>
      <c r="E170" s="16" t="s">
        <v>567</v>
      </c>
      <c r="F170" s="200" t="s">
        <v>1920</v>
      </c>
      <c r="G170" s="9"/>
      <c r="H170" s="21"/>
      <c r="I170" s="166">
        <v>0</v>
      </c>
      <c r="J170" s="168" t="s">
        <v>1823</v>
      </c>
      <c r="K170" s="10">
        <v>0</v>
      </c>
      <c r="L170" s="4">
        <v>0</v>
      </c>
      <c r="M170" s="3">
        <v>0</v>
      </c>
      <c r="N170" s="4">
        <v>0</v>
      </c>
      <c r="O170" s="166">
        <f t="shared" si="691"/>
        <v>0</v>
      </c>
      <c r="P170" s="168" t="s">
        <v>1823</v>
      </c>
      <c r="Q170" s="3">
        <v>0</v>
      </c>
      <c r="R170" s="4">
        <v>0</v>
      </c>
      <c r="S170" s="166">
        <v>0</v>
      </c>
      <c r="T170" s="168" t="s">
        <v>1823</v>
      </c>
      <c r="U170" s="3">
        <v>0</v>
      </c>
      <c r="V170" s="4">
        <v>0</v>
      </c>
      <c r="W170" s="10">
        <v>0</v>
      </c>
      <c r="X170" s="4">
        <v>0</v>
      </c>
      <c r="Y170" s="10">
        <v>0</v>
      </c>
      <c r="Z170" s="4">
        <v>0</v>
      </c>
      <c r="AA170" s="166">
        <f t="shared" si="755"/>
        <v>0</v>
      </c>
      <c r="AB170" s="168" t="s">
        <v>1823</v>
      </c>
      <c r="AC170" s="39">
        <v>0</v>
      </c>
      <c r="AD170" s="131">
        <v>0</v>
      </c>
      <c r="AE170" s="39">
        <v>0</v>
      </c>
      <c r="AF170" s="131">
        <v>0</v>
      </c>
      <c r="AG170" s="166">
        <f t="shared" si="756"/>
        <v>0</v>
      </c>
      <c r="AH170" s="168" t="s">
        <v>1823</v>
      </c>
      <c r="AI170" s="166">
        <f t="shared" si="757"/>
        <v>0</v>
      </c>
      <c r="AJ170" s="168" t="s">
        <v>1823</v>
      </c>
      <c r="AK170" s="166">
        <f t="shared" si="758"/>
        <v>0</v>
      </c>
      <c r="AL170" s="168" t="s">
        <v>1823</v>
      </c>
      <c r="AM170" s="166">
        <f t="shared" si="759"/>
        <v>0</v>
      </c>
      <c r="AN170" s="168" t="s">
        <v>1823</v>
      </c>
      <c r="AO170" s="134"/>
      <c r="AP170" s="58">
        <f t="shared" ref="AP170:AP171" si="761">+AR170</f>
        <v>20</v>
      </c>
      <c r="AQ170" s="168" t="s">
        <v>1823</v>
      </c>
      <c r="AR170" s="58">
        <f t="shared" ref="AR170:AR171" si="762">+AT170</f>
        <v>20</v>
      </c>
      <c r="AS170" s="168" t="s">
        <v>1823</v>
      </c>
      <c r="AT170" s="39">
        <v>20</v>
      </c>
      <c r="AU170" s="129">
        <v>0</v>
      </c>
      <c r="AV170" s="166">
        <f t="shared" si="752"/>
        <v>0</v>
      </c>
      <c r="AW170" s="168" t="s">
        <v>1823</v>
      </c>
      <c r="AX170" s="166">
        <f t="shared" si="753"/>
        <v>0</v>
      </c>
      <c r="AY170" s="168" t="s">
        <v>1823</v>
      </c>
      <c r="AZ170" s="166">
        <f t="shared" si="754"/>
        <v>0</v>
      </c>
      <c r="BA170" s="168" t="s">
        <v>1823</v>
      </c>
      <c r="BB170" s="18">
        <v>0</v>
      </c>
      <c r="BC170" s="5">
        <v>0</v>
      </c>
      <c r="BD170" s="166">
        <f t="shared" si="685"/>
        <v>0</v>
      </c>
      <c r="BE170" s="168" t="s">
        <v>1823</v>
      </c>
      <c r="BF170" s="98">
        <v>0</v>
      </c>
      <c r="BG170" s="40">
        <v>0</v>
      </c>
      <c r="BH170" s="166">
        <f t="shared" si="741"/>
        <v>0</v>
      </c>
      <c r="BI170" s="168" t="s">
        <v>1823</v>
      </c>
      <c r="BJ170" s="166">
        <f t="shared" si="742"/>
        <v>0</v>
      </c>
      <c r="BK170" s="168" t="s">
        <v>1823</v>
      </c>
      <c r="BL170" s="166">
        <f t="shared" si="743"/>
        <v>0</v>
      </c>
      <c r="BM170" s="168" t="s">
        <v>1823</v>
      </c>
      <c r="BN170" s="166">
        <f t="shared" si="744"/>
        <v>0</v>
      </c>
      <c r="BO170" s="168" t="s">
        <v>1823</v>
      </c>
      <c r="BP170" s="134"/>
      <c r="BQ170" s="96"/>
      <c r="BR170" s="55"/>
      <c r="BS170" s="96"/>
      <c r="BT170" s="55"/>
      <c r="BU170" s="96"/>
      <c r="BV170" s="55"/>
      <c r="BW170" s="96"/>
      <c r="BX170" s="55"/>
      <c r="BY170" s="96"/>
      <c r="BZ170" s="55"/>
      <c r="CA170" s="96"/>
      <c r="CB170" s="96"/>
      <c r="CC170" s="38" t="s">
        <v>969</v>
      </c>
    </row>
    <row r="171" spans="1:88" ht="16.5">
      <c r="A171" t="s">
        <v>2138</v>
      </c>
      <c r="B171" t="s">
        <v>4</v>
      </c>
      <c r="C171" s="127" t="s">
        <v>228</v>
      </c>
      <c r="D171" t="s">
        <v>1043</v>
      </c>
      <c r="E171" s="16" t="s">
        <v>567</v>
      </c>
      <c r="F171" s="200" t="s">
        <v>1921</v>
      </c>
      <c r="G171" s="9"/>
      <c r="H171" s="21"/>
      <c r="I171" s="166">
        <v>0</v>
      </c>
      <c r="J171" s="168" t="s">
        <v>1823</v>
      </c>
      <c r="K171" s="10">
        <v>0</v>
      </c>
      <c r="L171" s="4">
        <v>0</v>
      </c>
      <c r="M171" s="3">
        <v>0</v>
      </c>
      <c r="N171" s="4">
        <v>0</v>
      </c>
      <c r="O171" s="166">
        <f t="shared" si="691"/>
        <v>0</v>
      </c>
      <c r="P171" s="168" t="s">
        <v>1823</v>
      </c>
      <c r="Q171" s="3">
        <v>0</v>
      </c>
      <c r="R171" s="4">
        <v>0</v>
      </c>
      <c r="S171" s="166">
        <v>0</v>
      </c>
      <c r="T171" s="168" t="s">
        <v>1823</v>
      </c>
      <c r="U171" s="3">
        <v>0</v>
      </c>
      <c r="V171" s="4">
        <v>0</v>
      </c>
      <c r="W171" s="10">
        <v>0</v>
      </c>
      <c r="X171" s="4">
        <v>0</v>
      </c>
      <c r="Y171" s="10">
        <v>0</v>
      </c>
      <c r="Z171" s="4">
        <v>0</v>
      </c>
      <c r="AA171" s="166">
        <f t="shared" ref="AA171" si="763">+AC171</f>
        <v>0</v>
      </c>
      <c r="AB171" s="168" t="s">
        <v>1823</v>
      </c>
      <c r="AC171" s="39">
        <v>0</v>
      </c>
      <c r="AD171" s="131">
        <v>0</v>
      </c>
      <c r="AE171" s="39">
        <v>0</v>
      </c>
      <c r="AF171" s="131">
        <v>0</v>
      </c>
      <c r="AG171" s="166">
        <f t="shared" ref="AG171" si="764">+AE171</f>
        <v>0</v>
      </c>
      <c r="AH171" s="168" t="s">
        <v>1823</v>
      </c>
      <c r="AI171" s="166">
        <f t="shared" ref="AI171" si="765">+AG171</f>
        <v>0</v>
      </c>
      <c r="AJ171" s="168" t="s">
        <v>1823</v>
      </c>
      <c r="AK171" s="166">
        <f t="shared" ref="AK171" si="766">+AI171</f>
        <v>0</v>
      </c>
      <c r="AL171" s="168" t="s">
        <v>1823</v>
      </c>
      <c r="AM171" s="166">
        <f t="shared" ref="AM171" si="767">+AK171</f>
        <v>0</v>
      </c>
      <c r="AN171" s="168" t="s">
        <v>1823</v>
      </c>
      <c r="AO171" s="134"/>
      <c r="AP171" s="58">
        <f t="shared" si="761"/>
        <v>0</v>
      </c>
      <c r="AQ171" s="168" t="s">
        <v>1823</v>
      </c>
      <c r="AR171" s="58">
        <f t="shared" si="762"/>
        <v>0</v>
      </c>
      <c r="AS171" s="168" t="s">
        <v>1823</v>
      </c>
      <c r="AT171" s="39">
        <v>0</v>
      </c>
      <c r="AU171" s="129">
        <v>0</v>
      </c>
      <c r="AV171" s="166">
        <f t="shared" si="752"/>
        <v>0</v>
      </c>
      <c r="AW171" s="168" t="s">
        <v>1823</v>
      </c>
      <c r="AX171" s="166">
        <f t="shared" si="753"/>
        <v>0</v>
      </c>
      <c r="AY171" s="168" t="s">
        <v>1823</v>
      </c>
      <c r="AZ171" s="166">
        <f t="shared" si="754"/>
        <v>0</v>
      </c>
      <c r="BA171" s="168" t="s">
        <v>1823</v>
      </c>
      <c r="BB171" s="18">
        <v>0</v>
      </c>
      <c r="BC171" s="5">
        <v>0</v>
      </c>
      <c r="BD171" s="166">
        <f t="shared" si="685"/>
        <v>0</v>
      </c>
      <c r="BE171" s="168" t="s">
        <v>1823</v>
      </c>
      <c r="BF171" s="108">
        <v>1</v>
      </c>
      <c r="BG171" s="40">
        <v>0</v>
      </c>
      <c r="BH171" s="166">
        <f t="shared" si="741"/>
        <v>1</v>
      </c>
      <c r="BI171" s="168" t="s">
        <v>1823</v>
      </c>
      <c r="BJ171" s="166">
        <f t="shared" si="742"/>
        <v>1</v>
      </c>
      <c r="BK171" s="168" t="s">
        <v>1823</v>
      </c>
      <c r="BL171" s="166">
        <f t="shared" si="743"/>
        <v>1</v>
      </c>
      <c r="BM171" s="168" t="s">
        <v>1823</v>
      </c>
      <c r="BN171" s="166">
        <f t="shared" si="744"/>
        <v>1</v>
      </c>
      <c r="BO171" s="168" t="s">
        <v>1823</v>
      </c>
      <c r="BP171" s="134"/>
      <c r="BQ171" s="96"/>
      <c r="BR171" s="55"/>
      <c r="BS171" s="96"/>
      <c r="BT171" s="55"/>
      <c r="BU171" s="96"/>
      <c r="BV171" s="55"/>
      <c r="BW171" s="96"/>
      <c r="BX171" s="55"/>
      <c r="BY171" s="96"/>
      <c r="BZ171" s="55"/>
      <c r="CA171" s="96"/>
      <c r="CB171" s="96"/>
      <c r="CC171" s="38"/>
    </row>
    <row r="172" spans="1:88" ht="16.5">
      <c r="F172" s="200"/>
      <c r="G172" s="9"/>
      <c r="H172" s="22"/>
      <c r="I172" s="166"/>
      <c r="J172" s="168"/>
      <c r="K172" s="10"/>
      <c r="L172" s="4"/>
      <c r="M172" s="3"/>
      <c r="N172" s="4"/>
      <c r="O172" s="166"/>
      <c r="P172" s="168"/>
      <c r="Q172" s="3"/>
      <c r="R172" s="4"/>
      <c r="S172" s="166"/>
      <c r="T172" s="168"/>
      <c r="U172" s="3"/>
      <c r="V172" s="4"/>
      <c r="W172" s="10"/>
      <c r="X172" s="4"/>
      <c r="Y172" s="10"/>
      <c r="Z172" s="4"/>
      <c r="AA172" s="166"/>
      <c r="AB172" s="168"/>
      <c r="AC172" s="39"/>
      <c r="AD172" s="131"/>
      <c r="AE172" s="39"/>
      <c r="AF172" s="131"/>
      <c r="AG172" s="166"/>
      <c r="AH172" s="168"/>
      <c r="AI172" s="166"/>
      <c r="AJ172" s="168"/>
      <c r="AK172" s="166"/>
      <c r="AL172" s="168"/>
      <c r="AM172" s="166"/>
      <c r="AN172" s="168"/>
      <c r="AO172" s="1050"/>
      <c r="AP172" s="101"/>
      <c r="AQ172" s="183"/>
      <c r="AR172" s="101"/>
      <c r="AS172" s="183"/>
      <c r="AT172" s="52"/>
      <c r="AU172" s="108"/>
      <c r="AV172" s="101"/>
      <c r="AW172" s="183"/>
      <c r="AX172" s="101"/>
      <c r="AY172" s="183"/>
      <c r="AZ172" s="58"/>
      <c r="BA172" s="170"/>
      <c r="BB172" s="18"/>
      <c r="BC172" s="18"/>
      <c r="BD172" s="101"/>
      <c r="BE172" s="183"/>
      <c r="BF172" s="108"/>
      <c r="BG172" s="98"/>
      <c r="BH172" s="101"/>
      <c r="BI172" s="183"/>
      <c r="BJ172" s="101"/>
      <c r="BK172" s="170"/>
      <c r="BL172" s="101"/>
      <c r="BM172" s="183"/>
      <c r="BN172" s="101"/>
      <c r="BO172" s="183"/>
      <c r="BP172" s="1050"/>
      <c r="BQ172" s="96"/>
      <c r="BR172" s="96"/>
      <c r="BS172" s="96"/>
      <c r="BT172" s="55"/>
      <c r="BU172" s="96"/>
      <c r="BV172" s="96"/>
      <c r="BW172" s="96"/>
      <c r="BX172" s="96"/>
      <c r="BY172" s="96"/>
      <c r="BZ172" s="96"/>
      <c r="CA172" s="96"/>
      <c r="CB172" s="96"/>
      <c r="CC172" s="38"/>
    </row>
    <row r="173" spans="1:88" ht="16.5">
      <c r="A173" t="s">
        <v>2142</v>
      </c>
      <c r="B173" t="s">
        <v>4</v>
      </c>
      <c r="C173" s="16" t="s">
        <v>1045</v>
      </c>
      <c r="D173" t="s">
        <v>1043</v>
      </c>
      <c r="E173" s="16" t="s">
        <v>1046</v>
      </c>
      <c r="F173" s="200" t="s">
        <v>1929</v>
      </c>
      <c r="I173" s="166">
        <v>0</v>
      </c>
      <c r="J173" s="168" t="s">
        <v>1823</v>
      </c>
      <c r="K173" s="10">
        <v>0</v>
      </c>
      <c r="L173" s="4">
        <v>0</v>
      </c>
      <c r="M173" s="3">
        <v>0</v>
      </c>
      <c r="N173" s="4">
        <v>0</v>
      </c>
      <c r="O173" s="166">
        <v>0</v>
      </c>
      <c r="P173" s="168" t="s">
        <v>1823</v>
      </c>
      <c r="Q173" s="3">
        <v>5</v>
      </c>
      <c r="S173" s="166">
        <f>+U173</f>
        <v>0</v>
      </c>
      <c r="T173" s="168" t="s">
        <v>1823</v>
      </c>
      <c r="U173" s="3">
        <v>0</v>
      </c>
      <c r="V173" s="4">
        <v>0</v>
      </c>
      <c r="W173" s="166">
        <f t="shared" ref="W173:W179" si="768">+Y173</f>
        <v>0</v>
      </c>
      <c r="X173" s="168" t="s">
        <v>1823</v>
      </c>
      <c r="Y173" s="166">
        <f t="shared" ref="Y173:Y179" si="769">+AA173</f>
        <v>0</v>
      </c>
      <c r="Z173" s="168" t="s">
        <v>1823</v>
      </c>
      <c r="AA173" s="166">
        <f>+AC173</f>
        <v>0</v>
      </c>
      <c r="AB173" s="168" t="s">
        <v>1823</v>
      </c>
      <c r="AC173" s="39">
        <v>0</v>
      </c>
      <c r="AD173" s="131">
        <v>0</v>
      </c>
      <c r="AE173" s="39">
        <v>0</v>
      </c>
      <c r="AF173" s="131">
        <v>0</v>
      </c>
      <c r="AG173" s="166">
        <f t="shared" ref="AG173:AG174" si="770">+AE173</f>
        <v>0</v>
      </c>
      <c r="AH173" s="168" t="s">
        <v>1823</v>
      </c>
      <c r="AI173" s="166">
        <f t="shared" ref="AI173:AI179" si="771">+AG173</f>
        <v>0</v>
      </c>
      <c r="AJ173" s="168" t="s">
        <v>1823</v>
      </c>
      <c r="AK173" s="39">
        <v>0</v>
      </c>
      <c r="AL173" s="131">
        <v>0</v>
      </c>
      <c r="AM173" s="166">
        <f t="shared" ref="AM173" si="772">+AK173</f>
        <v>0</v>
      </c>
      <c r="AN173" s="168" t="s">
        <v>1823</v>
      </c>
    </row>
    <row r="174" spans="1:88" ht="16.5">
      <c r="A174" t="s">
        <v>2142</v>
      </c>
      <c r="B174" t="s">
        <v>4</v>
      </c>
      <c r="C174" s="16" t="s">
        <v>1045</v>
      </c>
      <c r="D174" t="s">
        <v>1043</v>
      </c>
      <c r="E174" s="16" t="s">
        <v>1046</v>
      </c>
      <c r="F174" s="200" t="s">
        <v>1927</v>
      </c>
      <c r="G174" s="9"/>
      <c r="H174" s="21" t="s">
        <v>89</v>
      </c>
      <c r="I174" s="166">
        <v>0</v>
      </c>
      <c r="J174" s="168" t="s">
        <v>1823</v>
      </c>
      <c r="K174" s="10">
        <v>0</v>
      </c>
      <c r="L174" s="4">
        <v>0</v>
      </c>
      <c r="M174" s="3">
        <v>0</v>
      </c>
      <c r="N174" s="4">
        <v>0</v>
      </c>
      <c r="O174" s="3">
        <v>0</v>
      </c>
      <c r="P174" s="4">
        <v>0</v>
      </c>
      <c r="Q174" s="3">
        <v>1</v>
      </c>
      <c r="R174" s="4">
        <v>0</v>
      </c>
      <c r="S174" s="166">
        <f>+U174</f>
        <v>6</v>
      </c>
      <c r="T174" s="168">
        <f>+V174</f>
        <v>43</v>
      </c>
      <c r="U174" s="3">
        <v>6</v>
      </c>
      <c r="V174" s="4">
        <v>43</v>
      </c>
      <c r="W174" s="166">
        <f t="shared" si="768"/>
        <v>7</v>
      </c>
      <c r="X174" s="168">
        <f t="shared" ref="X174" si="773">+Z174</f>
        <v>84</v>
      </c>
      <c r="Y174" s="166">
        <f t="shared" si="769"/>
        <v>7</v>
      </c>
      <c r="Z174" s="168">
        <f t="shared" ref="Z174" si="774">+AB174</f>
        <v>84</v>
      </c>
      <c r="AA174" s="166">
        <f>+AC174</f>
        <v>7</v>
      </c>
      <c r="AB174" s="168">
        <f>+AD174</f>
        <v>84</v>
      </c>
      <c r="AC174" s="39">
        <v>7</v>
      </c>
      <c r="AD174" s="131">
        <v>84</v>
      </c>
      <c r="AE174" s="81">
        <v>10</v>
      </c>
      <c r="AF174" s="186">
        <v>76</v>
      </c>
      <c r="AG174" s="166">
        <f t="shared" si="770"/>
        <v>10</v>
      </c>
      <c r="AH174" s="168">
        <f t="shared" ref="AH174" si="775">+AF174</f>
        <v>76</v>
      </c>
      <c r="AI174" s="166">
        <f>+AK174</f>
        <v>20</v>
      </c>
      <c r="AJ174" s="168">
        <f>+AL174</f>
        <v>113</v>
      </c>
      <c r="AK174" s="3">
        <f>15+5</f>
        <v>20</v>
      </c>
      <c r="AL174" s="4">
        <v>113</v>
      </c>
      <c r="AM174" s="413">
        <f>+AK174</f>
        <v>20</v>
      </c>
      <c r="AN174" s="168">
        <f>+AL174</f>
        <v>113</v>
      </c>
      <c r="AO174" s="139"/>
      <c r="AP174" s="173">
        <f>12+28+13+7+3+2+1+6+10+2+1</f>
        <v>85</v>
      </c>
      <c r="AQ174" s="129">
        <f>10+18+12+24+14+43</f>
        <v>121</v>
      </c>
      <c r="AR174" s="184">
        <f t="shared" ref="AR174" si="776">+AT174</f>
        <v>130</v>
      </c>
      <c r="AS174" s="169">
        <f t="shared" ref="AS174" si="777">+AU174</f>
        <v>120</v>
      </c>
      <c r="AT174" s="184">
        <f t="shared" ref="AT174" si="778">+AV174</f>
        <v>130</v>
      </c>
      <c r="AU174" s="169">
        <f t="shared" ref="AU174" si="779">+AW174</f>
        <v>120</v>
      </c>
      <c r="AV174" s="184">
        <f t="shared" ref="AV174" si="780">+AX174</f>
        <v>130</v>
      </c>
      <c r="AW174" s="169">
        <f t="shared" ref="AW174" si="781">+AY174</f>
        <v>120</v>
      </c>
      <c r="AX174" s="184">
        <f t="shared" ref="AX174" si="782">+AZ174</f>
        <v>130</v>
      </c>
      <c r="AY174" s="169">
        <f t="shared" ref="AY174" si="783">+BA174</f>
        <v>120</v>
      </c>
      <c r="AZ174" s="184">
        <f t="shared" ref="AZ174" si="784">+BB174</f>
        <v>130</v>
      </c>
      <c r="BA174" s="169">
        <f t="shared" ref="BA174" si="785">+BC174</f>
        <v>120</v>
      </c>
      <c r="BB174" s="180">
        <f>7+7+3+2+26+26+9+20+10+16+1+2+1</f>
        <v>130</v>
      </c>
      <c r="BC174" s="181">
        <f>1+1+16+18+17+18+25+24</f>
        <v>120</v>
      </c>
      <c r="BD174" s="166">
        <f t="shared" ref="BD174:BE174" si="786">+BB174</f>
        <v>130</v>
      </c>
      <c r="BE174" s="168">
        <f t="shared" si="786"/>
        <v>120</v>
      </c>
      <c r="BF174" s="166">
        <f t="shared" ref="BF174:BG174" si="787">+BD174</f>
        <v>130</v>
      </c>
      <c r="BG174" s="168">
        <f t="shared" si="787"/>
        <v>120</v>
      </c>
      <c r="BH174" s="166">
        <f t="shared" ref="BH174:BI174" si="788">+BF174</f>
        <v>130</v>
      </c>
      <c r="BI174" s="168">
        <f t="shared" si="788"/>
        <v>120</v>
      </c>
      <c r="BJ174" s="166">
        <f t="shared" ref="BJ174:BK174" si="789">+BH174</f>
        <v>130</v>
      </c>
      <c r="BK174" s="168">
        <f t="shared" si="789"/>
        <v>120</v>
      </c>
      <c r="BL174" s="166">
        <f t="shared" ref="BL174:BM174" si="790">+BJ174</f>
        <v>130</v>
      </c>
      <c r="BM174" s="168">
        <f t="shared" si="790"/>
        <v>120</v>
      </c>
      <c r="BN174" s="166">
        <f t="shared" ref="BN174:BO174" si="791">+BL174</f>
        <v>130</v>
      </c>
      <c r="BO174" s="168">
        <f t="shared" si="791"/>
        <v>120</v>
      </c>
      <c r="BP174" s="139"/>
      <c r="BQ174" s="96"/>
      <c r="BR174" s="55"/>
      <c r="BS174" s="96"/>
      <c r="BT174" s="55"/>
      <c r="BU174" s="96"/>
      <c r="BV174" s="55"/>
      <c r="BW174" s="96"/>
      <c r="BX174" s="55"/>
      <c r="BY174" s="96"/>
      <c r="BZ174" s="55"/>
      <c r="CA174" s="96"/>
      <c r="CB174" s="96"/>
      <c r="CC174" s="38" t="s">
        <v>271</v>
      </c>
      <c r="CD174" t="s">
        <v>848</v>
      </c>
      <c r="CF174" s="26"/>
      <c r="CJ174" s="56" t="s">
        <v>461</v>
      </c>
    </row>
    <row r="175" spans="1:88" ht="16.5">
      <c r="A175" t="s">
        <v>2142</v>
      </c>
      <c r="B175" t="s">
        <v>4</v>
      </c>
      <c r="C175" s="16" t="s">
        <v>1045</v>
      </c>
      <c r="D175" t="s">
        <v>1043</v>
      </c>
      <c r="E175" s="16" t="s">
        <v>1046</v>
      </c>
      <c r="F175" s="200" t="s">
        <v>1928</v>
      </c>
      <c r="G175" s="9"/>
      <c r="H175" s="21"/>
      <c r="I175" s="166">
        <v>0</v>
      </c>
      <c r="J175" s="168" t="s">
        <v>1823</v>
      </c>
      <c r="K175" s="10">
        <v>0</v>
      </c>
      <c r="L175" s="4">
        <v>0</v>
      </c>
      <c r="M175" s="3">
        <v>0</v>
      </c>
      <c r="N175" s="4">
        <v>0</v>
      </c>
      <c r="O175" s="3">
        <v>0</v>
      </c>
      <c r="P175" s="4">
        <v>0</v>
      </c>
      <c r="Q175" s="3">
        <v>1</v>
      </c>
      <c r="R175" s="4">
        <v>6</v>
      </c>
      <c r="S175" s="166">
        <f>+U175</f>
        <v>1</v>
      </c>
      <c r="T175" s="168" t="s">
        <v>1823</v>
      </c>
      <c r="U175" s="3">
        <v>1</v>
      </c>
      <c r="V175" s="4">
        <v>0</v>
      </c>
      <c r="W175" s="166">
        <f t="shared" si="768"/>
        <v>1</v>
      </c>
      <c r="X175" s="168" t="s">
        <v>1823</v>
      </c>
      <c r="Y175" s="166">
        <f t="shared" si="769"/>
        <v>1</v>
      </c>
      <c r="Z175" s="168" t="s">
        <v>1823</v>
      </c>
      <c r="AA175" s="166">
        <f t="shared" ref="AA175:AA180" si="792">+AC175</f>
        <v>1</v>
      </c>
      <c r="AB175" s="168" t="s">
        <v>1823</v>
      </c>
      <c r="AC175" s="39">
        <v>1</v>
      </c>
      <c r="AD175" s="131">
        <v>0</v>
      </c>
      <c r="AE175" s="39">
        <v>1</v>
      </c>
      <c r="AF175" s="131">
        <v>0</v>
      </c>
      <c r="AG175" s="166">
        <f t="shared" ref="AG175:AG180" si="793">+AE175</f>
        <v>1</v>
      </c>
      <c r="AH175" s="168" t="s">
        <v>1823</v>
      </c>
      <c r="AI175" s="166">
        <f t="shared" si="771"/>
        <v>1</v>
      </c>
      <c r="AJ175" s="168" t="s">
        <v>1823</v>
      </c>
      <c r="AK175" s="39">
        <v>1</v>
      </c>
      <c r="AL175" s="99" t="s">
        <v>1266</v>
      </c>
      <c r="AM175" s="166">
        <f t="shared" ref="AM175" si="794">+AK175</f>
        <v>1</v>
      </c>
      <c r="AN175" s="168" t="s">
        <v>1823</v>
      </c>
      <c r="AO175" s="139"/>
      <c r="AP175" s="173"/>
      <c r="AQ175" s="129"/>
      <c r="AR175" s="58"/>
      <c r="AS175" s="44"/>
      <c r="AT175" s="58"/>
      <c r="AU175" s="44"/>
      <c r="AV175" s="58"/>
      <c r="AW175" s="44"/>
      <c r="AX175" s="58"/>
      <c r="AY175" s="44"/>
      <c r="AZ175" s="58"/>
      <c r="BA175" s="44"/>
      <c r="BB175" s="180"/>
      <c r="BC175" s="181"/>
      <c r="BD175" s="58"/>
      <c r="BE175" s="170"/>
      <c r="BF175" s="58"/>
      <c r="BG175" s="170"/>
      <c r="BH175" s="58"/>
      <c r="BI175" s="170"/>
      <c r="BJ175" s="58"/>
      <c r="BK175" s="170"/>
      <c r="BL175" s="58"/>
      <c r="BM175" s="170"/>
      <c r="BN175" s="58"/>
      <c r="BO175" s="170"/>
      <c r="BP175" s="139"/>
      <c r="BQ175" s="96"/>
      <c r="BR175" s="55"/>
      <c r="BS175" s="96"/>
      <c r="BT175" s="55"/>
      <c r="BU175" s="96"/>
      <c r="BV175" s="55"/>
      <c r="BW175" s="96"/>
      <c r="BX175" s="55"/>
      <c r="BY175" s="96"/>
      <c r="BZ175" s="55"/>
      <c r="CA175" s="96"/>
      <c r="CB175" s="96"/>
      <c r="CC175" s="38"/>
      <c r="CF175" s="26"/>
      <c r="CJ175" s="56"/>
    </row>
    <row r="176" spans="1:88" ht="16.5">
      <c r="A176" t="s">
        <v>2142</v>
      </c>
      <c r="B176" t="s">
        <v>4</v>
      </c>
      <c r="C176" s="16" t="s">
        <v>1045</v>
      </c>
      <c r="D176" t="s">
        <v>1043</v>
      </c>
      <c r="E176" s="16" t="s">
        <v>1046</v>
      </c>
      <c r="F176" s="200" t="s">
        <v>449</v>
      </c>
      <c r="G176" s="9"/>
      <c r="H176" s="21" t="s">
        <v>89</v>
      </c>
      <c r="I176" s="166">
        <v>0</v>
      </c>
      <c r="J176" s="168" t="s">
        <v>1823</v>
      </c>
      <c r="K176" s="10">
        <v>0</v>
      </c>
      <c r="L176" s="4">
        <v>0</v>
      </c>
      <c r="M176" s="3">
        <v>0</v>
      </c>
      <c r="N176" s="4">
        <v>0</v>
      </c>
      <c r="O176" s="3">
        <v>0</v>
      </c>
      <c r="P176" s="4">
        <v>0</v>
      </c>
      <c r="Q176" s="3">
        <v>1</v>
      </c>
      <c r="R176" s="4">
        <v>0</v>
      </c>
      <c r="S176" s="166">
        <f t="shared" ref="S176:S186" si="795">+U176</f>
        <v>0</v>
      </c>
      <c r="T176" s="168" t="s">
        <v>1823</v>
      </c>
      <c r="U176" s="10">
        <v>0</v>
      </c>
      <c r="V176" s="4">
        <v>0</v>
      </c>
      <c r="W176" s="166">
        <f t="shared" si="768"/>
        <v>1</v>
      </c>
      <c r="X176" s="168" t="s">
        <v>1823</v>
      </c>
      <c r="Y176" s="166">
        <f t="shared" si="769"/>
        <v>1</v>
      </c>
      <c r="Z176" s="168" t="s">
        <v>1823</v>
      </c>
      <c r="AA176" s="166">
        <f t="shared" si="792"/>
        <v>1</v>
      </c>
      <c r="AB176" s="168" t="s">
        <v>1823</v>
      </c>
      <c r="AC176" s="39">
        <v>1</v>
      </c>
      <c r="AD176" s="131">
        <v>0</v>
      </c>
      <c r="AE176" s="39">
        <v>1</v>
      </c>
      <c r="AF176" s="131">
        <v>0</v>
      </c>
      <c r="AG176" s="166">
        <f t="shared" si="793"/>
        <v>1</v>
      </c>
      <c r="AH176" s="168" t="s">
        <v>1823</v>
      </c>
      <c r="AI176" s="166">
        <f t="shared" si="771"/>
        <v>1</v>
      </c>
      <c r="AJ176" s="168" t="s">
        <v>1823</v>
      </c>
      <c r="AK176" s="3">
        <v>0</v>
      </c>
      <c r="AL176" s="4">
        <v>0</v>
      </c>
      <c r="AM176" s="166">
        <f t="shared" ref="AM176:AM178" si="796">+AK176</f>
        <v>0</v>
      </c>
      <c r="AN176" s="168" t="s">
        <v>1823</v>
      </c>
      <c r="AO176" s="133"/>
      <c r="AP176" s="173">
        <v>0</v>
      </c>
      <c r="AQ176" s="40">
        <v>0</v>
      </c>
      <c r="AR176" s="166">
        <f t="shared" ref="AR176" si="797">+AP176</f>
        <v>0</v>
      </c>
      <c r="AS176" s="168" t="s">
        <v>1823</v>
      </c>
      <c r="AT176" s="39">
        <v>0</v>
      </c>
      <c r="AU176" s="40">
        <v>0</v>
      </c>
      <c r="AV176" s="166">
        <f t="shared" ref="AV176" si="798">+AT176</f>
        <v>0</v>
      </c>
      <c r="AW176" s="168" t="s">
        <v>1823</v>
      </c>
      <c r="AX176" s="166">
        <f t="shared" ref="AX176" si="799">+AV176</f>
        <v>0</v>
      </c>
      <c r="AY176" s="168" t="s">
        <v>1823</v>
      </c>
      <c r="AZ176" s="166">
        <f t="shared" ref="AZ176" si="800">+AX176</f>
        <v>0</v>
      </c>
      <c r="BA176" s="168" t="s">
        <v>1823</v>
      </c>
      <c r="BB176" s="98">
        <v>0</v>
      </c>
      <c r="BC176" s="40">
        <v>0</v>
      </c>
      <c r="BD176" s="166">
        <f t="shared" ref="BD176" si="801">+BB176</f>
        <v>0</v>
      </c>
      <c r="BE176" s="168" t="s">
        <v>1823</v>
      </c>
      <c r="BF176" s="166">
        <f t="shared" ref="BF176" si="802">+BD176</f>
        <v>0</v>
      </c>
      <c r="BG176" s="168" t="s">
        <v>1823</v>
      </c>
      <c r="BH176" s="166">
        <f t="shared" ref="BH176" si="803">+BF176</f>
        <v>0</v>
      </c>
      <c r="BI176" s="168" t="s">
        <v>1823</v>
      </c>
      <c r="BJ176" s="166">
        <f t="shared" ref="BJ176" si="804">+BH176</f>
        <v>0</v>
      </c>
      <c r="BK176" s="168" t="s">
        <v>1823</v>
      </c>
      <c r="BL176" s="166">
        <f t="shared" ref="BL176" si="805">+BJ176</f>
        <v>0</v>
      </c>
      <c r="BM176" s="168" t="s">
        <v>1823</v>
      </c>
      <c r="BN176" s="166">
        <f t="shared" ref="BN176" si="806">+BL176</f>
        <v>0</v>
      </c>
      <c r="BO176" s="168" t="s">
        <v>1823</v>
      </c>
      <c r="BP176" s="133"/>
      <c r="BQ176" s="147"/>
      <c r="BR176" s="148"/>
      <c r="BS176" s="147"/>
      <c r="BT176" s="148"/>
      <c r="BU176" s="147"/>
      <c r="BV176" s="148"/>
      <c r="BW176" s="96"/>
      <c r="BX176" s="55"/>
      <c r="BY176" s="96"/>
      <c r="BZ176" s="148"/>
      <c r="CA176" s="147"/>
      <c r="CB176" s="147"/>
      <c r="CC176" t="s">
        <v>462</v>
      </c>
      <c r="CD176" t="s">
        <v>559</v>
      </c>
      <c r="CF176" s="26"/>
    </row>
    <row r="177" spans="1:84" ht="16.5">
      <c r="A177" t="s">
        <v>2142</v>
      </c>
      <c r="B177" t="s">
        <v>4</v>
      </c>
      <c r="C177" s="16" t="s">
        <v>1045</v>
      </c>
      <c r="D177" t="s">
        <v>1043</v>
      </c>
      <c r="E177" s="16" t="s">
        <v>1046</v>
      </c>
      <c r="F177" s="200" t="s">
        <v>1931</v>
      </c>
      <c r="G177" s="9"/>
      <c r="H177" s="21"/>
      <c r="I177" s="166">
        <v>0</v>
      </c>
      <c r="J177" s="168" t="s">
        <v>1823</v>
      </c>
      <c r="K177" s="3">
        <v>0</v>
      </c>
      <c r="L177" s="4">
        <v>0</v>
      </c>
      <c r="M177" s="3">
        <v>0</v>
      </c>
      <c r="N177" s="4">
        <v>0</v>
      </c>
      <c r="O177" s="3">
        <v>0</v>
      </c>
      <c r="P177" s="4">
        <v>0</v>
      </c>
      <c r="Q177" s="3">
        <v>0</v>
      </c>
      <c r="R177" s="4">
        <v>0</v>
      </c>
      <c r="S177" s="166">
        <f t="shared" si="795"/>
        <v>2</v>
      </c>
      <c r="T177" s="168">
        <f>+V177</f>
        <v>31</v>
      </c>
      <c r="U177" s="10">
        <v>2</v>
      </c>
      <c r="V177" s="4">
        <v>31</v>
      </c>
      <c r="W177" s="166">
        <f t="shared" si="768"/>
        <v>1</v>
      </c>
      <c r="X177" s="168" t="s">
        <v>1823</v>
      </c>
      <c r="Y177" s="166">
        <f t="shared" si="769"/>
        <v>1</v>
      </c>
      <c r="Z177" s="168" t="s">
        <v>1823</v>
      </c>
      <c r="AA177" s="166">
        <f t="shared" si="792"/>
        <v>1</v>
      </c>
      <c r="AB177" s="168" t="s">
        <v>1823</v>
      </c>
      <c r="AC177" s="39">
        <v>1</v>
      </c>
      <c r="AD177" s="131">
        <v>0</v>
      </c>
      <c r="AE177" s="39">
        <v>1</v>
      </c>
      <c r="AF177" s="131">
        <v>0</v>
      </c>
      <c r="AG177" s="166">
        <f t="shared" si="793"/>
        <v>1</v>
      </c>
      <c r="AH177" s="168" t="s">
        <v>1823</v>
      </c>
      <c r="AI177" s="166">
        <f t="shared" si="771"/>
        <v>1</v>
      </c>
      <c r="AJ177" s="168" t="s">
        <v>1823</v>
      </c>
      <c r="AK177" s="3">
        <v>0</v>
      </c>
      <c r="AL177" s="4">
        <v>0</v>
      </c>
      <c r="AM177" s="166">
        <f t="shared" si="796"/>
        <v>0</v>
      </c>
      <c r="AN177" s="168" t="s">
        <v>1823</v>
      </c>
      <c r="AO177" s="133"/>
      <c r="AP177" s="173"/>
      <c r="AQ177" s="40"/>
      <c r="AR177" s="58"/>
      <c r="AS177" s="170"/>
      <c r="AT177" s="39"/>
      <c r="AU177" s="40"/>
      <c r="AV177" s="58"/>
      <c r="AW177" s="170"/>
      <c r="AX177" s="58"/>
      <c r="AY177" s="170"/>
      <c r="AZ177" s="58"/>
      <c r="BA177" s="170"/>
      <c r="BB177" s="98"/>
      <c r="BC177" s="40"/>
      <c r="BD177" s="58"/>
      <c r="BE177" s="170"/>
      <c r="BF177" s="58"/>
      <c r="BG177" s="170"/>
      <c r="BH177" s="101"/>
      <c r="BI177" s="170"/>
      <c r="BJ177" s="58"/>
      <c r="BK177" s="170"/>
      <c r="BL177" s="58"/>
      <c r="BM177" s="170"/>
      <c r="BN177" s="58"/>
      <c r="BO177" s="170"/>
      <c r="BP177" s="133"/>
      <c r="BQ177" s="147"/>
      <c r="BR177" s="148"/>
      <c r="BS177" s="147"/>
      <c r="BT177" s="148"/>
      <c r="BU177" s="147"/>
      <c r="BV177" s="148"/>
      <c r="BW177" s="96"/>
      <c r="BX177" s="55"/>
      <c r="BY177" s="96"/>
      <c r="BZ177" s="148"/>
      <c r="CA177" s="147"/>
      <c r="CB177" s="147"/>
      <c r="CF177" s="26"/>
    </row>
    <row r="178" spans="1:84" ht="16.5">
      <c r="A178" t="s">
        <v>2142</v>
      </c>
      <c r="B178" t="s">
        <v>4</v>
      </c>
      <c r="C178" s="16" t="s">
        <v>1045</v>
      </c>
      <c r="D178" t="s">
        <v>1043</v>
      </c>
      <c r="E178" s="16" t="s">
        <v>1046</v>
      </c>
      <c r="F178" s="200" t="s">
        <v>1933</v>
      </c>
      <c r="G178" s="9"/>
      <c r="H178" s="21"/>
      <c r="I178" s="166">
        <v>0</v>
      </c>
      <c r="J178" s="168" t="s">
        <v>1823</v>
      </c>
      <c r="K178" s="3">
        <v>0</v>
      </c>
      <c r="L178" s="4">
        <v>0</v>
      </c>
      <c r="M178" s="3">
        <v>0</v>
      </c>
      <c r="N178" s="4">
        <v>0</v>
      </c>
      <c r="O178" s="3">
        <v>0</v>
      </c>
      <c r="P178" s="4">
        <v>0</v>
      </c>
      <c r="Q178" s="3">
        <v>0</v>
      </c>
      <c r="R178" s="4">
        <v>0</v>
      </c>
      <c r="S178" s="166">
        <f t="shared" si="795"/>
        <v>1</v>
      </c>
      <c r="T178" s="168" t="s">
        <v>1823</v>
      </c>
      <c r="U178" s="3">
        <v>1</v>
      </c>
      <c r="V178" s="4" t="s">
        <v>1266</v>
      </c>
      <c r="W178" s="166">
        <f t="shared" si="768"/>
        <v>0</v>
      </c>
      <c r="X178" s="168" t="s">
        <v>1823</v>
      </c>
      <c r="Y178" s="166">
        <f t="shared" si="769"/>
        <v>0</v>
      </c>
      <c r="Z178" s="168" t="s">
        <v>1823</v>
      </c>
      <c r="AA178" s="166">
        <f t="shared" si="792"/>
        <v>0</v>
      </c>
      <c r="AB178" s="168" t="s">
        <v>1823</v>
      </c>
      <c r="AC178" s="39">
        <v>0</v>
      </c>
      <c r="AD178" s="131">
        <v>0</v>
      </c>
      <c r="AE178" s="39">
        <v>0</v>
      </c>
      <c r="AF178" s="131">
        <v>0</v>
      </c>
      <c r="AG178" s="166">
        <f t="shared" si="793"/>
        <v>0</v>
      </c>
      <c r="AH178" s="168" t="s">
        <v>1823</v>
      </c>
      <c r="AI178" s="166">
        <f t="shared" si="771"/>
        <v>0</v>
      </c>
      <c r="AJ178" s="168" t="s">
        <v>1823</v>
      </c>
      <c r="AK178" s="3">
        <v>0</v>
      </c>
      <c r="AL178" s="4">
        <v>0</v>
      </c>
      <c r="AM178" s="166">
        <f t="shared" si="796"/>
        <v>0</v>
      </c>
      <c r="AN178" s="168" t="s">
        <v>1823</v>
      </c>
      <c r="AO178" s="133"/>
      <c r="AP178" s="173"/>
      <c r="AQ178" s="40"/>
      <c r="AR178" s="58"/>
      <c r="AS178" s="170"/>
      <c r="AT178" s="39"/>
      <c r="AU178" s="40"/>
      <c r="AV178" s="58"/>
      <c r="AW178" s="170"/>
      <c r="AX178" s="58"/>
      <c r="AY178" s="170"/>
      <c r="AZ178" s="58"/>
      <c r="BA178" s="170"/>
      <c r="BB178" s="98"/>
      <c r="BC178" s="40"/>
      <c r="BD178" s="58"/>
      <c r="BE178" s="170"/>
      <c r="BF178" s="58"/>
      <c r="BG178" s="170"/>
      <c r="BH178" s="101"/>
      <c r="BI178" s="170"/>
      <c r="BJ178" s="58"/>
      <c r="BK178" s="170"/>
      <c r="BL178" s="58"/>
      <c r="BM178" s="170"/>
      <c r="BN178" s="58"/>
      <c r="BO178" s="170"/>
      <c r="BP178" s="133"/>
      <c r="BQ178" s="147"/>
      <c r="BR178" s="148"/>
      <c r="BS178" s="147"/>
      <c r="BT178" s="148"/>
      <c r="BU178" s="147"/>
      <c r="BV178" s="148"/>
      <c r="BW178" s="96"/>
      <c r="BX178" s="55"/>
      <c r="BY178" s="96"/>
      <c r="BZ178" s="148"/>
      <c r="CA178" s="147"/>
      <c r="CB178" s="147"/>
      <c r="CF178" s="26"/>
    </row>
    <row r="179" spans="1:84" ht="16.5">
      <c r="A179" t="s">
        <v>2142</v>
      </c>
      <c r="B179" t="s">
        <v>4</v>
      </c>
      <c r="C179" s="16" t="s">
        <v>1045</v>
      </c>
      <c r="D179" t="s">
        <v>1043</v>
      </c>
      <c r="E179" s="16" t="s">
        <v>1046</v>
      </c>
      <c r="F179" s="200" t="s">
        <v>1932</v>
      </c>
      <c r="G179" s="9"/>
      <c r="H179" s="21"/>
      <c r="I179" s="166">
        <v>0</v>
      </c>
      <c r="J179" s="168" t="s">
        <v>1823</v>
      </c>
      <c r="K179" s="3">
        <v>0</v>
      </c>
      <c r="L179" s="4">
        <v>0</v>
      </c>
      <c r="M179" s="3">
        <v>0</v>
      </c>
      <c r="N179" s="4">
        <v>0</v>
      </c>
      <c r="O179" s="3">
        <v>0</v>
      </c>
      <c r="P179" s="4">
        <v>0</v>
      </c>
      <c r="Q179" s="3">
        <v>0</v>
      </c>
      <c r="R179" s="4">
        <v>0</v>
      </c>
      <c r="S179" s="166">
        <f t="shared" si="795"/>
        <v>0</v>
      </c>
      <c r="T179" s="168" t="s">
        <v>1823</v>
      </c>
      <c r="U179" s="3">
        <v>0</v>
      </c>
      <c r="V179" s="4">
        <v>0</v>
      </c>
      <c r="W179" s="166">
        <f t="shared" si="768"/>
        <v>0</v>
      </c>
      <c r="X179" s="168" t="s">
        <v>1823</v>
      </c>
      <c r="Y179" s="166">
        <f t="shared" si="769"/>
        <v>0</v>
      </c>
      <c r="Z179" s="168" t="s">
        <v>1823</v>
      </c>
      <c r="AA179" s="166">
        <f t="shared" si="792"/>
        <v>0</v>
      </c>
      <c r="AB179" s="168" t="s">
        <v>1823</v>
      </c>
      <c r="AC179" s="39">
        <v>0</v>
      </c>
      <c r="AD179" s="131">
        <v>0</v>
      </c>
      <c r="AE179" s="39">
        <v>0</v>
      </c>
      <c r="AF179" s="131">
        <v>0</v>
      </c>
      <c r="AG179" s="166">
        <f t="shared" si="793"/>
        <v>0</v>
      </c>
      <c r="AH179" s="168" t="s">
        <v>1823</v>
      </c>
      <c r="AI179" s="166">
        <f t="shared" si="771"/>
        <v>0</v>
      </c>
      <c r="AJ179" s="168" t="s">
        <v>1823</v>
      </c>
      <c r="AK179" s="10">
        <v>15</v>
      </c>
      <c r="AL179" s="4">
        <v>0</v>
      </c>
      <c r="AM179" s="166">
        <f t="shared" ref="AM179" si="807">+AK179</f>
        <v>15</v>
      </c>
      <c r="AN179" s="168" t="s">
        <v>1823</v>
      </c>
      <c r="AO179" s="133"/>
      <c r="AP179" s="173"/>
      <c r="AQ179" s="40"/>
      <c r="AR179" s="58"/>
      <c r="AS179" s="170"/>
      <c r="AT179" s="39"/>
      <c r="AU179" s="40"/>
      <c r="AV179" s="58"/>
      <c r="AW179" s="170"/>
      <c r="AX179" s="58"/>
      <c r="AY179" s="170"/>
      <c r="AZ179" s="58"/>
      <c r="BA179" s="170"/>
      <c r="BB179" s="98"/>
      <c r="BC179" s="40"/>
      <c r="BD179" s="58"/>
      <c r="BE179" s="170"/>
      <c r="BF179" s="58"/>
      <c r="BG179" s="170"/>
      <c r="BH179" s="101"/>
      <c r="BI179" s="170"/>
      <c r="BJ179" s="58"/>
      <c r="BK179" s="170"/>
      <c r="BL179" s="58"/>
      <c r="BM179" s="170"/>
      <c r="BN179" s="58"/>
      <c r="BO179" s="170"/>
      <c r="BP179" s="133"/>
      <c r="BQ179" s="147"/>
      <c r="BR179" s="148"/>
      <c r="BS179" s="147"/>
      <c r="BT179" s="148"/>
      <c r="BU179" s="147"/>
      <c r="BV179" s="148"/>
      <c r="BW179" s="96"/>
      <c r="BX179" s="55"/>
      <c r="BY179" s="96"/>
      <c r="BZ179" s="148"/>
      <c r="CA179" s="147"/>
      <c r="CB179" s="147"/>
      <c r="CF179" s="26"/>
    </row>
    <row r="180" spans="1:84" ht="16.5">
      <c r="A180" t="s">
        <v>2136</v>
      </c>
      <c r="B180" t="s">
        <v>4</v>
      </c>
      <c r="C180" s="16" t="s">
        <v>471</v>
      </c>
      <c r="D180" t="s">
        <v>1043</v>
      </c>
      <c r="E180" s="16" t="s">
        <v>1046</v>
      </c>
      <c r="F180" s="200" t="s">
        <v>1936</v>
      </c>
      <c r="G180" s="9"/>
      <c r="H180" s="21" t="s">
        <v>89</v>
      </c>
      <c r="I180" s="166">
        <v>0</v>
      </c>
      <c r="J180" s="168" t="s">
        <v>1823</v>
      </c>
      <c r="K180" s="10">
        <v>0</v>
      </c>
      <c r="L180" s="10">
        <v>0</v>
      </c>
      <c r="M180" s="3">
        <v>0</v>
      </c>
      <c r="N180" s="4">
        <v>0</v>
      </c>
      <c r="O180" s="10">
        <v>0</v>
      </c>
      <c r="P180" s="10">
        <v>0</v>
      </c>
      <c r="Q180" s="3">
        <v>0</v>
      </c>
      <c r="R180" s="4">
        <v>0</v>
      </c>
      <c r="S180" s="166">
        <f t="shared" si="795"/>
        <v>10</v>
      </c>
      <c r="T180" s="168">
        <f>+V180</f>
        <v>29</v>
      </c>
      <c r="U180" s="10">
        <v>10</v>
      </c>
      <c r="V180" s="4">
        <v>29</v>
      </c>
      <c r="W180" s="206">
        <v>30</v>
      </c>
      <c r="X180" s="416">
        <v>52</v>
      </c>
      <c r="Y180" s="166">
        <f>+W180</f>
        <v>30</v>
      </c>
      <c r="Z180" s="168">
        <f>+X180</f>
        <v>52</v>
      </c>
      <c r="AA180" s="166">
        <f t="shared" si="792"/>
        <v>15</v>
      </c>
      <c r="AB180" s="168">
        <f t="shared" ref="AB180" si="808">+AD180</f>
        <v>19</v>
      </c>
      <c r="AC180" s="39">
        <v>15</v>
      </c>
      <c r="AD180" s="131">
        <v>19</v>
      </c>
      <c r="AE180" s="39">
        <v>17</v>
      </c>
      <c r="AF180" s="131">
        <v>20</v>
      </c>
      <c r="AG180" s="166">
        <f t="shared" si="793"/>
        <v>17</v>
      </c>
      <c r="AH180" s="168">
        <f t="shared" ref="AH180" si="809">+AF180</f>
        <v>20</v>
      </c>
      <c r="AI180" s="166">
        <f>+AK180</f>
        <v>13</v>
      </c>
      <c r="AJ180" s="168">
        <f>+AL180</f>
        <v>17</v>
      </c>
      <c r="AK180" s="10">
        <v>13</v>
      </c>
      <c r="AL180" s="10">
        <f>17</f>
        <v>17</v>
      </c>
      <c r="AM180" s="413">
        <f>+AK180</f>
        <v>13</v>
      </c>
      <c r="AN180" s="168">
        <f>+AL180</f>
        <v>17</v>
      </c>
      <c r="AO180" s="139"/>
      <c r="AP180" s="39">
        <v>13</v>
      </c>
      <c r="AQ180" s="131">
        <v>35</v>
      </c>
      <c r="AR180" s="184">
        <f t="shared" ref="AR180:AR181" si="810">+AT180</f>
        <v>5</v>
      </c>
      <c r="AS180" s="169">
        <f t="shared" ref="AS180:AS181" si="811">+AU180</f>
        <v>33</v>
      </c>
      <c r="AT180" s="184">
        <f t="shared" ref="AT180:AT181" si="812">+AV180</f>
        <v>5</v>
      </c>
      <c r="AU180" s="169">
        <f t="shared" ref="AU180:AU181" si="813">+AW180</f>
        <v>33</v>
      </c>
      <c r="AV180" s="184">
        <f t="shared" ref="AV180:AV181" si="814">+AX180</f>
        <v>5</v>
      </c>
      <c r="AW180" s="169">
        <f t="shared" ref="AW180:AW181" si="815">+AY180</f>
        <v>33</v>
      </c>
      <c r="AX180" s="184">
        <f t="shared" ref="AX180:AX181" si="816">+AZ180</f>
        <v>5</v>
      </c>
      <c r="AY180" s="169">
        <f t="shared" ref="AY180:AY181" si="817">+BA180</f>
        <v>33</v>
      </c>
      <c r="AZ180" s="184">
        <f t="shared" ref="AZ180:AZ181" si="818">+BB180</f>
        <v>5</v>
      </c>
      <c r="BA180" s="169">
        <f t="shared" ref="BA180:BA181" si="819">+BC180</f>
        <v>33</v>
      </c>
      <c r="BB180" s="178">
        <v>5</v>
      </c>
      <c r="BC180" s="182">
        <v>33</v>
      </c>
      <c r="BD180" s="166">
        <f t="shared" ref="BD180:BD181" si="820">+BB180</f>
        <v>5</v>
      </c>
      <c r="BE180" s="168">
        <f t="shared" ref="BE180:BE181" si="821">+BC180</f>
        <v>33</v>
      </c>
      <c r="BF180" s="166">
        <f t="shared" ref="BF180:BF181" si="822">+BD180</f>
        <v>5</v>
      </c>
      <c r="BG180" s="168">
        <f t="shared" ref="BG180:BG181" si="823">+BE180</f>
        <v>33</v>
      </c>
      <c r="BH180" s="108">
        <v>6</v>
      </c>
      <c r="BI180" s="129">
        <v>50</v>
      </c>
      <c r="BJ180" s="166">
        <f t="shared" ref="BJ180" si="824">+BH180</f>
        <v>6</v>
      </c>
      <c r="BK180" s="168">
        <f t="shared" ref="BK180" si="825">+BI180</f>
        <v>50</v>
      </c>
      <c r="BL180" s="166">
        <f t="shared" ref="BL180" si="826">+BJ180</f>
        <v>6</v>
      </c>
      <c r="BM180" s="168">
        <f t="shared" ref="BM180" si="827">+BK180</f>
        <v>50</v>
      </c>
      <c r="BN180" s="166">
        <f t="shared" ref="BN180" si="828">+BL180</f>
        <v>6</v>
      </c>
      <c r="BO180" s="168">
        <f t="shared" ref="BO180" si="829">+BM180</f>
        <v>50</v>
      </c>
      <c r="BP180" s="139"/>
      <c r="BQ180" s="96"/>
      <c r="BR180" s="55"/>
      <c r="BS180" s="96"/>
      <c r="BT180" s="55"/>
      <c r="BU180" s="96"/>
      <c r="BV180" s="55"/>
      <c r="BW180" s="96"/>
      <c r="BX180" s="55"/>
      <c r="BY180" s="96">
        <f>29+23</f>
        <v>52</v>
      </c>
      <c r="BZ180" s="55">
        <f>20+32</f>
        <v>52</v>
      </c>
      <c r="CA180" s="96"/>
      <c r="CB180" s="96"/>
      <c r="CC180" t="s">
        <v>448</v>
      </c>
      <c r="CD180" t="s">
        <v>848</v>
      </c>
      <c r="CF180" s="26"/>
    </row>
    <row r="181" spans="1:84" ht="16.5">
      <c r="A181" t="s">
        <v>2136</v>
      </c>
      <c r="B181" t="s">
        <v>4</v>
      </c>
      <c r="C181" s="16" t="s">
        <v>471</v>
      </c>
      <c r="D181" t="s">
        <v>1043</v>
      </c>
      <c r="E181" s="16" t="s">
        <v>1046</v>
      </c>
      <c r="F181" s="200" t="s">
        <v>1937</v>
      </c>
      <c r="G181" s="9"/>
      <c r="H181" s="22"/>
      <c r="I181" s="166">
        <v>0</v>
      </c>
      <c r="J181" s="168" t="s">
        <v>1823</v>
      </c>
      <c r="K181" s="10">
        <v>0</v>
      </c>
      <c r="L181" s="10">
        <v>0</v>
      </c>
      <c r="M181" s="3">
        <v>0</v>
      </c>
      <c r="N181" s="4">
        <v>0</v>
      </c>
      <c r="O181" s="10">
        <v>0</v>
      </c>
      <c r="P181" s="10">
        <v>0</v>
      </c>
      <c r="Q181" s="3">
        <v>0</v>
      </c>
      <c r="R181" s="4">
        <v>0</v>
      </c>
      <c r="S181" s="166">
        <f t="shared" si="795"/>
        <v>0</v>
      </c>
      <c r="T181" s="168" t="s">
        <v>1823</v>
      </c>
      <c r="U181" s="39">
        <v>0</v>
      </c>
      <c r="V181" s="131">
        <v>0</v>
      </c>
      <c r="W181" s="10">
        <v>0</v>
      </c>
      <c r="X181" s="4">
        <v>0</v>
      </c>
      <c r="Y181" s="166">
        <f>+AA181</f>
        <v>0</v>
      </c>
      <c r="Z181" s="168" t="s">
        <v>1823</v>
      </c>
      <c r="AA181" s="166">
        <f>+AC181</f>
        <v>0</v>
      </c>
      <c r="AB181" s="168" t="s">
        <v>1823</v>
      </c>
      <c r="AC181" s="39">
        <v>0</v>
      </c>
      <c r="AD181" s="131">
        <v>0</v>
      </c>
      <c r="AE181" s="39">
        <v>0</v>
      </c>
      <c r="AF181" s="131">
        <v>0</v>
      </c>
      <c r="AG181" s="166">
        <f t="shared" ref="AG181:AG186" si="830">+AE181</f>
        <v>0</v>
      </c>
      <c r="AH181" s="168" t="s">
        <v>1823</v>
      </c>
      <c r="AI181" s="166">
        <f t="shared" ref="AI181:AI186" si="831">+AG181</f>
        <v>0</v>
      </c>
      <c r="AJ181" s="168" t="s">
        <v>1823</v>
      </c>
      <c r="AK181" s="3">
        <v>1</v>
      </c>
      <c r="AL181" s="4">
        <v>0</v>
      </c>
      <c r="AM181" s="166">
        <f t="shared" ref="AM181:AM182" si="832">+AK181</f>
        <v>1</v>
      </c>
      <c r="AN181" s="168" t="s">
        <v>1823</v>
      </c>
      <c r="AO181" s="136"/>
      <c r="AP181" s="173">
        <v>0</v>
      </c>
      <c r="AQ181" s="40">
        <v>0</v>
      </c>
      <c r="AR181" s="184">
        <f t="shared" si="810"/>
        <v>22</v>
      </c>
      <c r="AS181" s="169">
        <f t="shared" si="811"/>
        <v>31</v>
      </c>
      <c r="AT181" s="184">
        <f t="shared" si="812"/>
        <v>22</v>
      </c>
      <c r="AU181" s="169">
        <f t="shared" si="813"/>
        <v>31</v>
      </c>
      <c r="AV181" s="184">
        <f t="shared" si="814"/>
        <v>22</v>
      </c>
      <c r="AW181" s="169">
        <f t="shared" si="815"/>
        <v>31</v>
      </c>
      <c r="AX181" s="184">
        <f t="shared" si="816"/>
        <v>22</v>
      </c>
      <c r="AY181" s="169">
        <f t="shared" si="817"/>
        <v>31</v>
      </c>
      <c r="AZ181" s="184">
        <f t="shared" si="818"/>
        <v>22</v>
      </c>
      <c r="BA181" s="169">
        <f t="shared" si="819"/>
        <v>31</v>
      </c>
      <c r="BB181" s="178">
        <v>22</v>
      </c>
      <c r="BC181" s="182">
        <v>31</v>
      </c>
      <c r="BD181" s="166">
        <f t="shared" si="820"/>
        <v>22</v>
      </c>
      <c r="BE181" s="168">
        <f t="shared" si="821"/>
        <v>31</v>
      </c>
      <c r="BF181" s="166">
        <f t="shared" si="822"/>
        <v>22</v>
      </c>
      <c r="BG181" s="168">
        <f t="shared" si="823"/>
        <v>31</v>
      </c>
      <c r="BH181" s="108">
        <v>0</v>
      </c>
      <c r="BI181" s="129">
        <v>0</v>
      </c>
      <c r="BJ181" s="166">
        <f t="shared" ref="BJ181" si="833">+BH181</f>
        <v>0</v>
      </c>
      <c r="BK181" s="168" t="s">
        <v>1823</v>
      </c>
      <c r="BL181" s="166">
        <f t="shared" ref="BL181" si="834">+BJ181</f>
        <v>0</v>
      </c>
      <c r="BM181" s="168" t="s">
        <v>1823</v>
      </c>
      <c r="BN181" s="166">
        <f t="shared" ref="BN181" si="835">+BL181</f>
        <v>0</v>
      </c>
      <c r="BO181" s="168" t="s">
        <v>1823</v>
      </c>
      <c r="BP181" s="139"/>
      <c r="BQ181" s="96"/>
      <c r="BR181" s="55"/>
      <c r="BS181" s="96"/>
      <c r="BT181" s="55"/>
      <c r="BU181" s="96"/>
      <c r="BV181" s="55"/>
      <c r="BW181" s="96"/>
      <c r="BX181" s="55"/>
      <c r="BY181" s="96"/>
      <c r="BZ181" s="55"/>
      <c r="CA181" s="96"/>
      <c r="CB181" s="96"/>
      <c r="CF181" s="26"/>
    </row>
    <row r="182" spans="1:84" ht="16.5">
      <c r="A182" t="s">
        <v>2136</v>
      </c>
      <c r="B182" t="s">
        <v>4</v>
      </c>
      <c r="C182" s="16" t="s">
        <v>471</v>
      </c>
      <c r="D182" t="s">
        <v>1043</v>
      </c>
      <c r="E182" s="16" t="s">
        <v>1046</v>
      </c>
      <c r="F182" s="200" t="s">
        <v>1939</v>
      </c>
      <c r="G182" s="9"/>
      <c r="H182" s="22"/>
      <c r="I182" s="166">
        <v>0</v>
      </c>
      <c r="J182" s="168" t="s">
        <v>1823</v>
      </c>
      <c r="K182" s="10">
        <v>0</v>
      </c>
      <c r="L182" s="10">
        <v>0</v>
      </c>
      <c r="M182" s="3">
        <v>0</v>
      </c>
      <c r="N182" s="4">
        <v>0</v>
      </c>
      <c r="O182" s="10">
        <v>0</v>
      </c>
      <c r="P182" s="10">
        <v>0</v>
      </c>
      <c r="Q182" s="3">
        <v>0</v>
      </c>
      <c r="R182" s="4">
        <v>0</v>
      </c>
      <c r="S182" s="166">
        <f t="shared" si="795"/>
        <v>1</v>
      </c>
      <c r="T182" s="168" t="s">
        <v>1823</v>
      </c>
      <c r="U182" s="39">
        <v>1</v>
      </c>
      <c r="V182" s="131">
        <v>0</v>
      </c>
      <c r="W182" s="10">
        <v>0</v>
      </c>
      <c r="X182" s="4">
        <v>0</v>
      </c>
      <c r="Y182" s="166">
        <f>+AA182</f>
        <v>0</v>
      </c>
      <c r="Z182" s="168" t="s">
        <v>1823</v>
      </c>
      <c r="AA182" s="166">
        <f>+AC182</f>
        <v>0</v>
      </c>
      <c r="AB182" s="168" t="s">
        <v>1823</v>
      </c>
      <c r="AC182" s="39">
        <v>0</v>
      </c>
      <c r="AD182" s="131">
        <v>0</v>
      </c>
      <c r="AE182" s="39">
        <v>0</v>
      </c>
      <c r="AF182" s="131">
        <v>0</v>
      </c>
      <c r="AG182" s="166">
        <f t="shared" si="830"/>
        <v>0</v>
      </c>
      <c r="AH182" s="168" t="s">
        <v>1823</v>
      </c>
      <c r="AI182" s="166">
        <f t="shared" si="831"/>
        <v>0</v>
      </c>
      <c r="AJ182" s="168" t="s">
        <v>1823</v>
      </c>
      <c r="AK182" s="3">
        <v>0</v>
      </c>
      <c r="AL182" s="4">
        <v>0</v>
      </c>
      <c r="AM182" s="166">
        <f t="shared" si="832"/>
        <v>0</v>
      </c>
      <c r="AN182" s="168" t="s">
        <v>1823</v>
      </c>
      <c r="AO182" s="136"/>
      <c r="AP182" s="173"/>
      <c r="AQ182" s="40"/>
      <c r="AR182" s="58"/>
      <c r="AS182" s="170"/>
      <c r="AT182" s="39"/>
      <c r="AU182" s="170"/>
      <c r="AV182" s="58"/>
      <c r="AW182" s="170"/>
      <c r="AX182" s="58"/>
      <c r="AY182" s="170"/>
      <c r="AZ182" s="58"/>
      <c r="BA182" s="170"/>
      <c r="BB182" s="1101"/>
      <c r="BC182" s="1102"/>
      <c r="BD182" s="58"/>
      <c r="BE182" s="170"/>
      <c r="BF182" s="58"/>
      <c r="BG182" s="170"/>
      <c r="BH182" s="108"/>
      <c r="BI182" s="129"/>
      <c r="BJ182" s="58"/>
      <c r="BK182" s="170"/>
      <c r="BL182" s="58"/>
      <c r="BM182" s="170"/>
      <c r="BN182" s="58"/>
      <c r="BO182" s="170"/>
      <c r="BP182" s="139"/>
      <c r="BQ182" s="96"/>
      <c r="BR182" s="55"/>
      <c r="BS182" s="96"/>
      <c r="BT182" s="55"/>
      <c r="BU182" s="96"/>
      <c r="BV182" s="55"/>
      <c r="BW182" s="96"/>
      <c r="BX182" s="55"/>
      <c r="BY182" s="96"/>
      <c r="BZ182" s="55"/>
      <c r="CA182" s="96"/>
      <c r="CB182" s="96"/>
      <c r="CF182" s="26"/>
    </row>
    <row r="183" spans="1:84" ht="16.5">
      <c r="A183" t="s">
        <v>2136</v>
      </c>
      <c r="B183" t="s">
        <v>4</v>
      </c>
      <c r="C183" s="16" t="s">
        <v>471</v>
      </c>
      <c r="D183" t="s">
        <v>1043</v>
      </c>
      <c r="E183" s="16" t="s">
        <v>1046</v>
      </c>
      <c r="F183" s="200" t="s">
        <v>1938</v>
      </c>
      <c r="G183" s="9"/>
      <c r="H183" s="22"/>
      <c r="I183" s="166">
        <v>0</v>
      </c>
      <c r="J183" s="168" t="s">
        <v>1823</v>
      </c>
      <c r="K183" s="10">
        <v>0</v>
      </c>
      <c r="L183" s="10">
        <v>0</v>
      </c>
      <c r="M183" s="3">
        <v>0</v>
      </c>
      <c r="N183" s="4">
        <v>0</v>
      </c>
      <c r="O183" s="10">
        <v>0</v>
      </c>
      <c r="P183" s="10">
        <v>0</v>
      </c>
      <c r="Q183" s="3">
        <v>0</v>
      </c>
      <c r="R183" s="4">
        <v>0</v>
      </c>
      <c r="S183" s="166">
        <f t="shared" si="795"/>
        <v>30</v>
      </c>
      <c r="T183" s="168">
        <f>+V183</f>
        <v>33</v>
      </c>
      <c r="U183" s="175">
        <v>30</v>
      </c>
      <c r="V183" s="177">
        <v>33</v>
      </c>
      <c r="W183" s="39">
        <v>0</v>
      </c>
      <c r="X183" s="131">
        <v>0</v>
      </c>
      <c r="Y183" s="166">
        <f>+AA183</f>
        <v>0</v>
      </c>
      <c r="Z183" s="168" t="s">
        <v>1823</v>
      </c>
      <c r="AA183" s="166">
        <f>+AC183</f>
        <v>0</v>
      </c>
      <c r="AB183" s="168" t="s">
        <v>1823</v>
      </c>
      <c r="AC183" s="39">
        <v>0</v>
      </c>
      <c r="AD183" s="131">
        <v>0</v>
      </c>
      <c r="AE183" s="39">
        <v>0</v>
      </c>
      <c r="AF183" s="131">
        <v>0</v>
      </c>
      <c r="AG183" s="166">
        <f t="shared" si="830"/>
        <v>0</v>
      </c>
      <c r="AH183" s="168" t="s">
        <v>1823</v>
      </c>
      <c r="AI183" s="166">
        <f t="shared" si="831"/>
        <v>0</v>
      </c>
      <c r="AJ183" s="168" t="s">
        <v>1823</v>
      </c>
      <c r="AK183" s="3">
        <v>0</v>
      </c>
      <c r="AL183" s="4">
        <v>0</v>
      </c>
      <c r="AM183" s="166">
        <f t="shared" ref="AM183" si="836">+AK183</f>
        <v>0</v>
      </c>
      <c r="AN183" s="168" t="s">
        <v>1823</v>
      </c>
      <c r="AO183" s="136"/>
      <c r="AP183" s="173"/>
      <c r="AQ183" s="40"/>
      <c r="AR183" s="58"/>
      <c r="AS183" s="170"/>
      <c r="AT183" s="39"/>
      <c r="AU183" s="170"/>
      <c r="AV183" s="58"/>
      <c r="AW183" s="170"/>
      <c r="AX183" s="58"/>
      <c r="AY183" s="170"/>
      <c r="AZ183" s="58"/>
      <c r="BA183" s="170"/>
      <c r="BB183" s="1101"/>
      <c r="BC183" s="1102"/>
      <c r="BD183" s="58"/>
      <c r="BE183" s="170"/>
      <c r="BF183" s="58"/>
      <c r="BG183" s="170"/>
      <c r="BH183" s="108"/>
      <c r="BI183" s="129"/>
      <c r="BJ183" s="58"/>
      <c r="BK183" s="170"/>
      <c r="BL183" s="58"/>
      <c r="BM183" s="170"/>
      <c r="BN183" s="58"/>
      <c r="BO183" s="170"/>
      <c r="BP183" s="139"/>
      <c r="BQ183" s="96"/>
      <c r="BR183" s="55"/>
      <c r="BS183" s="96"/>
      <c r="BT183" s="55"/>
      <c r="BU183" s="96"/>
      <c r="BV183" s="55"/>
      <c r="BW183" s="96"/>
      <c r="BX183" s="55"/>
      <c r="BY183" s="96"/>
      <c r="BZ183" s="55"/>
      <c r="CA183" s="96"/>
      <c r="CB183" s="96"/>
      <c r="CF183" s="26"/>
    </row>
    <row r="184" spans="1:84" ht="16.5">
      <c r="A184" t="s">
        <v>2136</v>
      </c>
      <c r="B184" t="s">
        <v>4</v>
      </c>
      <c r="C184" s="16" t="s">
        <v>471</v>
      </c>
      <c r="D184" t="s">
        <v>1043</v>
      </c>
      <c r="E184" s="16" t="s">
        <v>1046</v>
      </c>
      <c r="F184" s="200" t="s">
        <v>1935</v>
      </c>
      <c r="G184" s="9"/>
      <c r="H184" s="22"/>
      <c r="I184" s="166">
        <v>0</v>
      </c>
      <c r="J184" s="168" t="s">
        <v>1823</v>
      </c>
      <c r="K184" s="10">
        <v>0</v>
      </c>
      <c r="L184" s="10">
        <v>0</v>
      </c>
      <c r="M184" s="3">
        <v>0</v>
      </c>
      <c r="N184" s="4">
        <v>0</v>
      </c>
      <c r="O184" s="3">
        <v>0</v>
      </c>
      <c r="P184" s="4">
        <v>0</v>
      </c>
      <c r="Q184" s="3">
        <v>0</v>
      </c>
      <c r="R184" s="4">
        <v>0</v>
      </c>
      <c r="S184" s="166">
        <f t="shared" si="795"/>
        <v>0</v>
      </c>
      <c r="T184" s="168" t="s">
        <v>1823</v>
      </c>
      <c r="U184" s="39">
        <v>0</v>
      </c>
      <c r="V184" s="131">
        <v>0</v>
      </c>
      <c r="W184" s="39">
        <v>0</v>
      </c>
      <c r="X184" s="131">
        <v>0</v>
      </c>
      <c r="Y184" s="166">
        <f>+AA184</f>
        <v>0</v>
      </c>
      <c r="Z184" s="168" t="s">
        <v>1823</v>
      </c>
      <c r="AA184" s="166">
        <f>+AC184</f>
        <v>0</v>
      </c>
      <c r="AB184" s="168" t="s">
        <v>1823</v>
      </c>
      <c r="AC184" s="39">
        <v>0</v>
      </c>
      <c r="AD184" s="131">
        <v>0</v>
      </c>
      <c r="AE184" s="39">
        <v>0</v>
      </c>
      <c r="AF184" s="131">
        <v>0</v>
      </c>
      <c r="AG184" s="166">
        <f t="shared" si="830"/>
        <v>0</v>
      </c>
      <c r="AH184" s="168" t="s">
        <v>1823</v>
      </c>
      <c r="AI184" s="166">
        <f t="shared" si="831"/>
        <v>0</v>
      </c>
      <c r="AJ184" s="168" t="s">
        <v>1823</v>
      </c>
      <c r="AK184" s="3">
        <v>0</v>
      </c>
      <c r="AL184" s="4" t="s">
        <v>1268</v>
      </c>
      <c r="AM184" s="166">
        <f t="shared" ref="AM184" si="837">+AK184</f>
        <v>0</v>
      </c>
      <c r="AN184" s="168" t="s">
        <v>1823</v>
      </c>
      <c r="AO184" s="136"/>
      <c r="AP184" s="166">
        <f t="shared" ref="AP184" si="838">+AR184</f>
        <v>1</v>
      </c>
      <c r="AQ184" s="168" t="s">
        <v>1823</v>
      </c>
      <c r="AR184" s="166">
        <f t="shared" ref="AR184" si="839">+AT184</f>
        <v>1</v>
      </c>
      <c r="AS184" s="168" t="s">
        <v>1823</v>
      </c>
      <c r="AT184" s="166">
        <f t="shared" ref="AT184" si="840">+AV184</f>
        <v>1</v>
      </c>
      <c r="AU184" s="168" t="s">
        <v>1823</v>
      </c>
      <c r="AV184" s="166">
        <f t="shared" ref="AV184" si="841">+AX184</f>
        <v>1</v>
      </c>
      <c r="AW184" s="168" t="s">
        <v>1823</v>
      </c>
      <c r="AX184" s="166">
        <f t="shared" ref="AX184" si="842">+AZ184</f>
        <v>1</v>
      </c>
      <c r="AY184" s="168" t="s">
        <v>1823</v>
      </c>
      <c r="AZ184" s="166">
        <f t="shared" ref="AZ184" si="843">+BB184</f>
        <v>1</v>
      </c>
      <c r="BA184" s="168" t="s">
        <v>1823</v>
      </c>
      <c r="BB184" s="96">
        <v>1</v>
      </c>
      <c r="BC184" s="40">
        <v>0</v>
      </c>
      <c r="BD184" s="166">
        <f t="shared" ref="BD184" si="844">+BB184</f>
        <v>1</v>
      </c>
      <c r="BE184" s="168" t="s">
        <v>1823</v>
      </c>
      <c r="BF184" s="166">
        <f t="shared" ref="BF184" si="845">+BD184</f>
        <v>1</v>
      </c>
      <c r="BG184" s="168" t="s">
        <v>1823</v>
      </c>
      <c r="BH184" s="108">
        <v>3</v>
      </c>
      <c r="BI184" s="40">
        <v>0</v>
      </c>
      <c r="BJ184" s="166">
        <f t="shared" ref="BJ184" si="846">+BH184</f>
        <v>3</v>
      </c>
      <c r="BK184" s="168" t="s">
        <v>1823</v>
      </c>
      <c r="BL184" s="166">
        <f t="shared" ref="BL184" si="847">+BJ184</f>
        <v>3</v>
      </c>
      <c r="BM184" s="168" t="s">
        <v>1823</v>
      </c>
      <c r="BN184" s="166">
        <f t="shared" ref="BN184" si="848">+BL184</f>
        <v>3</v>
      </c>
      <c r="BO184" s="168" t="s">
        <v>1823</v>
      </c>
      <c r="BP184" s="136"/>
      <c r="BQ184" s="147"/>
      <c r="BR184" s="148"/>
      <c r="BS184" s="147"/>
      <c r="BT184" s="148"/>
      <c r="BU184" s="147"/>
      <c r="BV184" s="148"/>
      <c r="BW184" s="96"/>
      <c r="BX184" s="55"/>
      <c r="BY184" s="96"/>
      <c r="BZ184" s="148"/>
      <c r="CA184" s="147"/>
      <c r="CB184" s="147"/>
      <c r="CC184" t="s">
        <v>479</v>
      </c>
      <c r="CF184" s="26"/>
    </row>
    <row r="185" spans="1:84" ht="16.5">
      <c r="F185" s="200"/>
      <c r="G185" s="9"/>
      <c r="H185" s="22"/>
      <c r="I185" s="166"/>
      <c r="J185" s="168"/>
      <c r="K185" s="10"/>
      <c r="L185" s="10"/>
      <c r="M185" s="3"/>
      <c r="N185" s="4"/>
      <c r="O185" s="10"/>
      <c r="P185" s="4"/>
      <c r="Q185" s="3"/>
      <c r="R185" s="4"/>
      <c r="S185" s="166"/>
      <c r="T185" s="168"/>
      <c r="U185" s="52"/>
      <c r="V185" s="131"/>
      <c r="W185" s="52"/>
      <c r="X185" s="131"/>
      <c r="Y185" s="166"/>
      <c r="Z185" s="168"/>
      <c r="AA185" s="166"/>
      <c r="AB185" s="168"/>
      <c r="AC185" s="39"/>
      <c r="AD185" s="131"/>
      <c r="AE185" s="39"/>
      <c r="AF185" s="131"/>
      <c r="AG185" s="166"/>
      <c r="AH185" s="168"/>
      <c r="AI185" s="166"/>
      <c r="AJ185" s="168"/>
      <c r="AK185" s="3"/>
      <c r="AL185" s="4"/>
      <c r="AM185" s="166"/>
      <c r="AN185" s="168"/>
      <c r="AO185" s="136"/>
      <c r="AP185" s="166"/>
      <c r="AQ185" s="168"/>
      <c r="AR185" s="166"/>
      <c r="AS185" s="168"/>
      <c r="AT185" s="166"/>
      <c r="AU185" s="168"/>
      <c r="AV185" s="166"/>
      <c r="AW185" s="168"/>
      <c r="AX185" s="166"/>
      <c r="AY185" s="168"/>
      <c r="AZ185" s="166"/>
      <c r="BA185" s="168"/>
      <c r="BB185" s="96"/>
      <c r="BC185" s="40"/>
      <c r="BD185" s="166"/>
      <c r="BE185" s="168"/>
      <c r="BF185" s="166"/>
      <c r="BG185" s="168"/>
      <c r="BH185" s="108"/>
      <c r="BI185" s="40"/>
      <c r="BJ185" s="58"/>
      <c r="BK185" s="170"/>
      <c r="BL185" s="58"/>
      <c r="BM185" s="170"/>
      <c r="BN185" s="58"/>
      <c r="BO185" s="170"/>
      <c r="BP185" s="136"/>
      <c r="BQ185" s="147"/>
      <c r="BR185" s="148"/>
      <c r="BS185" s="147"/>
      <c r="BT185" s="148"/>
      <c r="BU185" s="147"/>
      <c r="BV185" s="148"/>
      <c r="BW185" s="96"/>
      <c r="BX185" s="55"/>
      <c r="BY185" s="96"/>
      <c r="BZ185" s="148"/>
      <c r="CA185" s="147"/>
      <c r="CB185" s="147"/>
      <c r="CF185" s="26"/>
    </row>
    <row r="186" spans="1:84" ht="16.5">
      <c r="A186" t="s">
        <v>2139</v>
      </c>
      <c r="B186" t="s">
        <v>4</v>
      </c>
      <c r="C186" s="16" t="s">
        <v>1031</v>
      </c>
      <c r="D186" t="s">
        <v>1040</v>
      </c>
      <c r="E186" s="16" t="s">
        <v>1046</v>
      </c>
      <c r="F186" s="200" t="s">
        <v>1934</v>
      </c>
      <c r="G186" s="9"/>
      <c r="H186" s="22"/>
      <c r="I186" s="166">
        <f>+K186</f>
        <v>1</v>
      </c>
      <c r="J186" s="168" t="s">
        <v>1823</v>
      </c>
      <c r="K186" s="10">
        <v>1</v>
      </c>
      <c r="L186" s="10">
        <v>0</v>
      </c>
      <c r="M186" s="3">
        <v>2</v>
      </c>
      <c r="N186" s="4">
        <v>0</v>
      </c>
      <c r="O186" s="166">
        <f>+Q186</f>
        <v>1</v>
      </c>
      <c r="P186" s="168" t="s">
        <v>1823</v>
      </c>
      <c r="Q186" s="3">
        <v>1</v>
      </c>
      <c r="R186" s="4">
        <v>0</v>
      </c>
      <c r="S186" s="166">
        <f t="shared" si="795"/>
        <v>1</v>
      </c>
      <c r="T186" s="168" t="s">
        <v>1823</v>
      </c>
      <c r="U186" s="10">
        <v>1</v>
      </c>
      <c r="V186" s="4">
        <v>0</v>
      </c>
      <c r="W186" s="10">
        <v>7</v>
      </c>
      <c r="X186" s="4">
        <v>0</v>
      </c>
      <c r="Y186" s="10">
        <v>7</v>
      </c>
      <c r="Z186" s="4">
        <v>0</v>
      </c>
      <c r="AA186" s="166">
        <f>+AC186</f>
        <v>9</v>
      </c>
      <c r="AB186" s="168" t="s">
        <v>1823</v>
      </c>
      <c r="AC186" s="3">
        <v>9</v>
      </c>
      <c r="AD186" s="4">
        <v>0</v>
      </c>
      <c r="AE186" s="3">
        <v>5</v>
      </c>
      <c r="AF186" s="4">
        <v>0</v>
      </c>
      <c r="AG186" s="166">
        <f t="shared" si="830"/>
        <v>5</v>
      </c>
      <c r="AH186" s="168" t="s">
        <v>1823</v>
      </c>
      <c r="AI186" s="166">
        <f t="shared" si="831"/>
        <v>5</v>
      </c>
      <c r="AJ186" s="168" t="s">
        <v>1823</v>
      </c>
      <c r="AK186" s="3">
        <v>1</v>
      </c>
      <c r="AL186" s="4">
        <v>28</v>
      </c>
      <c r="AM186" s="413">
        <f>+AK186</f>
        <v>1</v>
      </c>
      <c r="AN186" s="168">
        <f>+AL186</f>
        <v>28</v>
      </c>
      <c r="AO186" s="137"/>
      <c r="AP186" s="184">
        <f t="shared" ref="AP186" si="849">+AR186</f>
        <v>0</v>
      </c>
      <c r="AQ186" s="169">
        <f t="shared" ref="AQ186" si="850">+AS186</f>
        <v>28</v>
      </c>
      <c r="AR186" s="184">
        <f t="shared" ref="AR186" si="851">+AT186</f>
        <v>0</v>
      </c>
      <c r="AS186" s="169">
        <f t="shared" ref="AS186" si="852">+AU186</f>
        <v>28</v>
      </c>
      <c r="AT186" s="39">
        <v>0</v>
      </c>
      <c r="AU186" s="129">
        <v>28</v>
      </c>
      <c r="AV186" s="184">
        <f t="shared" ref="AV186" si="853">+AX186</f>
        <v>1</v>
      </c>
      <c r="AW186" s="169">
        <f t="shared" ref="AW186" si="854">+AY186</f>
        <v>28</v>
      </c>
      <c r="AX186" s="184">
        <f t="shared" ref="AX186" si="855">+AZ186</f>
        <v>1</v>
      </c>
      <c r="AY186" s="169">
        <f t="shared" ref="AY186" si="856">+BA186</f>
        <v>28</v>
      </c>
      <c r="AZ186" s="108">
        <v>1</v>
      </c>
      <c r="BA186" s="129">
        <v>28</v>
      </c>
      <c r="BB186" s="108">
        <v>2</v>
      </c>
      <c r="BC186" s="129">
        <v>28</v>
      </c>
      <c r="BD186" s="166">
        <f t="shared" ref="BD186" si="857">+BB186</f>
        <v>2</v>
      </c>
      <c r="BE186" s="168">
        <f t="shared" ref="BE186" si="858">+BC186</f>
        <v>28</v>
      </c>
      <c r="BF186" s="166">
        <f t="shared" ref="BF186" si="859">+BD186</f>
        <v>2</v>
      </c>
      <c r="BG186" s="168">
        <f t="shared" ref="BG186" si="860">+BE186</f>
        <v>28</v>
      </c>
      <c r="BH186" s="108">
        <v>2</v>
      </c>
      <c r="BI186" s="129">
        <v>28</v>
      </c>
      <c r="BJ186" s="166">
        <f t="shared" ref="BJ186" si="861">+BH186</f>
        <v>2</v>
      </c>
      <c r="BK186" s="168" t="s">
        <v>1823</v>
      </c>
      <c r="BL186" s="166">
        <f t="shared" ref="BL186" si="862">+BJ186</f>
        <v>2</v>
      </c>
      <c r="BM186" s="168" t="s">
        <v>1823</v>
      </c>
      <c r="BN186" s="166">
        <f t="shared" ref="BN186" si="863">+BL186</f>
        <v>2</v>
      </c>
      <c r="BO186" s="168" t="s">
        <v>1823</v>
      </c>
      <c r="BP186" s="137"/>
      <c r="BQ186" s="150"/>
      <c r="BR186" s="151"/>
      <c r="BS186" s="150"/>
      <c r="BT186" s="151"/>
      <c r="BU186" s="150"/>
      <c r="BV186" s="151"/>
      <c r="BW186" s="96"/>
      <c r="BX186" s="55"/>
      <c r="BY186" s="96"/>
      <c r="BZ186" s="151"/>
      <c r="CA186" s="150"/>
      <c r="CB186" s="150"/>
      <c r="CC186" s="38" t="s">
        <v>1006</v>
      </c>
      <c r="CD186" t="s">
        <v>849</v>
      </c>
      <c r="CE186" t="s">
        <v>1007</v>
      </c>
    </row>
    <row r="187" spans="1:84" ht="16.5">
      <c r="A187" t="s">
        <v>2139</v>
      </c>
      <c r="B187" t="s">
        <v>4</v>
      </c>
      <c r="C187" s="16" t="s">
        <v>1031</v>
      </c>
      <c r="D187" t="s">
        <v>1040</v>
      </c>
      <c r="E187" s="16" t="s">
        <v>1046</v>
      </c>
      <c r="F187" s="200" t="s">
        <v>10</v>
      </c>
      <c r="G187" s="9"/>
      <c r="H187" s="22"/>
      <c r="I187" s="166">
        <f t="shared" ref="I187:I218" si="864">+K187</f>
        <v>7</v>
      </c>
      <c r="J187" s="168">
        <f>+L187</f>
        <v>3</v>
      </c>
      <c r="K187" s="10">
        <v>7</v>
      </c>
      <c r="L187" s="10">
        <v>3</v>
      </c>
      <c r="M187" s="3">
        <v>12</v>
      </c>
      <c r="N187" s="4">
        <v>2</v>
      </c>
      <c r="O187" s="166">
        <f t="shared" ref="O187" si="865">+Q187</f>
        <v>9</v>
      </c>
      <c r="P187" s="168">
        <f t="shared" ref="P187" si="866">+R187</f>
        <v>2</v>
      </c>
      <c r="Q187" s="3">
        <v>9</v>
      </c>
      <c r="R187" s="4">
        <v>2</v>
      </c>
      <c r="S187" s="166">
        <f t="shared" ref="S187" si="867">+U187</f>
        <v>9</v>
      </c>
      <c r="T187" s="168">
        <f t="shared" ref="T187" si="868">+V187</f>
        <v>3</v>
      </c>
      <c r="U187" s="10">
        <v>9</v>
      </c>
      <c r="V187" s="4">
        <v>3</v>
      </c>
      <c r="W187" s="10">
        <v>9</v>
      </c>
      <c r="X187" s="4">
        <v>3</v>
      </c>
      <c r="Y187" s="10">
        <v>7</v>
      </c>
      <c r="Z187" s="4">
        <v>3</v>
      </c>
      <c r="AA187" s="166">
        <f t="shared" ref="AA187" si="869">+AC187</f>
        <v>5</v>
      </c>
      <c r="AB187" s="168">
        <f t="shared" ref="AB187" si="870">+AD187</f>
        <v>3</v>
      </c>
      <c r="AC187" s="3">
        <v>5</v>
      </c>
      <c r="AD187" s="4">
        <v>3</v>
      </c>
      <c r="AE187" s="3">
        <v>8</v>
      </c>
      <c r="AF187" s="4">
        <v>3</v>
      </c>
      <c r="AG187" s="166">
        <f>+AE187</f>
        <v>8</v>
      </c>
      <c r="AH187" s="168">
        <f t="shared" ref="AH187" si="871">+AF187</f>
        <v>3</v>
      </c>
      <c r="AI187" s="166">
        <f t="shared" ref="AI187" si="872">+AG187</f>
        <v>8</v>
      </c>
      <c r="AJ187" s="168">
        <f t="shared" ref="AJ187" si="873">+AH187</f>
        <v>3</v>
      </c>
      <c r="AK187" s="3">
        <v>7</v>
      </c>
      <c r="AL187" s="4">
        <v>0</v>
      </c>
      <c r="AM187" s="166">
        <f t="shared" ref="AM187" si="874">+AK187</f>
        <v>7</v>
      </c>
      <c r="AN187" s="168" t="s">
        <v>1823</v>
      </c>
      <c r="AO187" s="133"/>
      <c r="AP187" s="166">
        <f t="shared" ref="AP187" si="875">+AR187</f>
        <v>0</v>
      </c>
      <c r="AQ187" s="168" t="s">
        <v>1823</v>
      </c>
      <c r="AR187" s="166">
        <f t="shared" ref="AR187" si="876">+AT187</f>
        <v>0</v>
      </c>
      <c r="AS187" s="168" t="s">
        <v>1823</v>
      </c>
      <c r="AT187" s="39">
        <v>0</v>
      </c>
      <c r="AU187" s="40">
        <v>0</v>
      </c>
      <c r="AV187" s="166">
        <f t="shared" ref="AV187" si="877">+AX187</f>
        <v>0</v>
      </c>
      <c r="AW187" s="168" t="s">
        <v>1823</v>
      </c>
      <c r="AX187" s="166">
        <f t="shared" ref="AX187" si="878">+AZ187</f>
        <v>0</v>
      </c>
      <c r="AY187" s="168" t="s">
        <v>1823</v>
      </c>
      <c r="AZ187" s="108">
        <v>0</v>
      </c>
      <c r="BA187" s="129">
        <v>0</v>
      </c>
      <c r="BB187" s="180">
        <v>8</v>
      </c>
      <c r="BC187" s="40">
        <v>0</v>
      </c>
      <c r="BD187" s="166">
        <f t="shared" ref="BD187" si="879">+BB187</f>
        <v>8</v>
      </c>
      <c r="BE187" s="168" t="s">
        <v>1823</v>
      </c>
      <c r="BF187" s="166">
        <f t="shared" ref="BF187" si="880">+BD187</f>
        <v>8</v>
      </c>
      <c r="BG187" s="168" t="s">
        <v>1823</v>
      </c>
      <c r="BH187" s="18">
        <v>1</v>
      </c>
      <c r="BI187" s="40">
        <v>0</v>
      </c>
      <c r="BJ187" s="166">
        <f t="shared" ref="BJ187" si="881">+BH187</f>
        <v>1</v>
      </c>
      <c r="BK187" s="168" t="s">
        <v>1823</v>
      </c>
      <c r="BL187" s="166">
        <f t="shared" ref="BL187" si="882">+BJ187</f>
        <v>1</v>
      </c>
      <c r="BM187" s="168" t="s">
        <v>1823</v>
      </c>
      <c r="BN187" s="166">
        <f t="shared" ref="BN187" si="883">+BL187</f>
        <v>1</v>
      </c>
      <c r="BO187" s="168" t="s">
        <v>1823</v>
      </c>
      <c r="BP187" s="133"/>
      <c r="BQ187" s="147"/>
      <c r="BR187" s="148"/>
      <c r="BS187" s="147"/>
      <c r="BT187" s="148"/>
      <c r="BU187" s="147"/>
      <c r="BV187" s="148"/>
      <c r="BW187" s="96"/>
      <c r="BX187" s="55"/>
      <c r="BY187" s="96"/>
      <c r="BZ187" s="148"/>
      <c r="CA187" s="147"/>
      <c r="CB187" s="147"/>
      <c r="CC187" s="38" t="s">
        <v>659</v>
      </c>
      <c r="CD187" t="s">
        <v>849</v>
      </c>
    </row>
    <row r="188" spans="1:84" ht="16.5">
      <c r="A188" t="s">
        <v>2139</v>
      </c>
      <c r="B188" t="s">
        <v>4</v>
      </c>
      <c r="C188" s="197" t="s">
        <v>1046</v>
      </c>
      <c r="D188" t="s">
        <v>1040</v>
      </c>
      <c r="E188" s="16" t="s">
        <v>1046</v>
      </c>
      <c r="F188" s="200" t="s">
        <v>1956</v>
      </c>
      <c r="G188" s="9"/>
      <c r="H188" s="168" t="s">
        <v>89</v>
      </c>
      <c r="I188" s="166">
        <f t="shared" si="864"/>
        <v>6</v>
      </c>
      <c r="J188" s="168" t="s">
        <v>1823</v>
      </c>
      <c r="K188" s="10">
        <v>6</v>
      </c>
      <c r="L188" s="4">
        <v>0</v>
      </c>
      <c r="M188" s="3">
        <v>9</v>
      </c>
      <c r="N188" s="4">
        <v>0</v>
      </c>
      <c r="O188" s="10">
        <v>9</v>
      </c>
      <c r="P188" s="10">
        <v>0</v>
      </c>
      <c r="Q188" s="3">
        <v>10</v>
      </c>
      <c r="R188" s="4">
        <v>0</v>
      </c>
      <c r="S188" s="166">
        <f t="shared" ref="S188:S196" si="884">+Q188</f>
        <v>10</v>
      </c>
      <c r="T188" s="168" t="s">
        <v>1823</v>
      </c>
      <c r="U188" s="10">
        <v>9</v>
      </c>
      <c r="V188" s="4">
        <v>0</v>
      </c>
      <c r="W188" s="166">
        <f t="shared" ref="W188" si="885">+Y188</f>
        <v>10</v>
      </c>
      <c r="X188" s="168" t="s">
        <v>1823</v>
      </c>
      <c r="Y188" s="166">
        <f t="shared" ref="Y188" si="886">+AA188</f>
        <v>10</v>
      </c>
      <c r="Z188" s="168" t="s">
        <v>1823</v>
      </c>
      <c r="AA188" s="3">
        <v>10</v>
      </c>
      <c r="AB188" s="4">
        <v>0</v>
      </c>
      <c r="AC188" s="3">
        <v>10</v>
      </c>
      <c r="AD188" s="4">
        <v>0</v>
      </c>
      <c r="AE188" s="3">
        <v>11</v>
      </c>
      <c r="AF188" s="4">
        <v>0</v>
      </c>
      <c r="AG188" s="166">
        <f t="shared" ref="AG188:AG192" si="887">+AE188</f>
        <v>11</v>
      </c>
      <c r="AH188" s="168" t="s">
        <v>1823</v>
      </c>
      <c r="AI188" s="166">
        <f t="shared" ref="AI188:AI193" si="888">+AG188</f>
        <v>11</v>
      </c>
      <c r="AJ188" s="168" t="s">
        <v>1823</v>
      </c>
      <c r="AK188" s="1051">
        <v>12</v>
      </c>
      <c r="AL188" s="1052">
        <v>0</v>
      </c>
      <c r="AM188" s="166">
        <f t="shared" ref="AM188" si="889">+AK188</f>
        <v>12</v>
      </c>
      <c r="AN188" s="168" t="s">
        <v>1823</v>
      </c>
      <c r="AO188" s="139"/>
      <c r="AP188" s="166">
        <f t="shared" ref="AP188:AP212" si="890">+AR188</f>
        <v>0</v>
      </c>
      <c r="AQ188" s="168" t="s">
        <v>1823</v>
      </c>
      <c r="AR188" s="166">
        <f t="shared" ref="AR188:AR212" si="891">+AT188</f>
        <v>0</v>
      </c>
      <c r="AS188" s="168" t="s">
        <v>1823</v>
      </c>
      <c r="AT188" s="166">
        <f t="shared" ref="AT188:AT212" si="892">+AV188</f>
        <v>0</v>
      </c>
      <c r="AU188" s="168" t="s">
        <v>1823</v>
      </c>
      <c r="AV188" s="166">
        <f t="shared" ref="AV188:AV212" si="893">+AX188</f>
        <v>0</v>
      </c>
      <c r="AW188" s="168" t="s">
        <v>1823</v>
      </c>
      <c r="AX188" s="166">
        <f t="shared" ref="AX188:AX212" si="894">+AZ188</f>
        <v>0</v>
      </c>
      <c r="AY188" s="168" t="s">
        <v>1823</v>
      </c>
      <c r="AZ188" s="166">
        <f t="shared" ref="AZ188:AZ212" si="895">+BB188</f>
        <v>0</v>
      </c>
      <c r="BA188" s="168" t="s">
        <v>1823</v>
      </c>
      <c r="BB188" s="98">
        <v>0</v>
      </c>
      <c r="BC188" s="40">
        <v>0</v>
      </c>
      <c r="BD188" s="166">
        <f t="shared" ref="BD188:BD215" si="896">+BB188</f>
        <v>0</v>
      </c>
      <c r="BE188" s="168" t="s">
        <v>1823</v>
      </c>
      <c r="BF188" s="166">
        <f t="shared" ref="BF188:BF215" si="897">+BD188</f>
        <v>0</v>
      </c>
      <c r="BG188" s="168" t="s">
        <v>1823</v>
      </c>
      <c r="BH188" s="166">
        <f t="shared" ref="BH188:BH215" si="898">+BF188</f>
        <v>0</v>
      </c>
      <c r="BI188" s="168" t="s">
        <v>1823</v>
      </c>
      <c r="BJ188" s="98">
        <v>0</v>
      </c>
      <c r="BK188" s="40">
        <v>0</v>
      </c>
      <c r="BL188" s="166">
        <f t="shared" ref="BL188:BL215" si="899">+BJ188</f>
        <v>0</v>
      </c>
      <c r="BM188" s="168" t="s">
        <v>1823</v>
      </c>
      <c r="BN188" s="166">
        <f t="shared" ref="BN188:BN215" si="900">+BL188</f>
        <v>0</v>
      </c>
      <c r="BO188" s="168" t="s">
        <v>1823</v>
      </c>
      <c r="BP188" s="139"/>
      <c r="BQ188" s="96"/>
      <c r="BR188" s="55"/>
      <c r="BS188" s="96"/>
      <c r="BT188" s="55"/>
      <c r="BU188" s="96"/>
      <c r="BV188" s="55"/>
      <c r="BW188" s="96"/>
      <c r="BX188" s="55"/>
      <c r="BY188" s="96"/>
      <c r="BZ188" s="55"/>
      <c r="CA188" s="96"/>
      <c r="CB188" s="96"/>
      <c r="CC188" s="38" t="s">
        <v>271</v>
      </c>
      <c r="CD188" t="s">
        <v>842</v>
      </c>
      <c r="CE188" t="s">
        <v>221</v>
      </c>
    </row>
    <row r="189" spans="1:84" ht="16.5">
      <c r="A189" t="s">
        <v>2139</v>
      </c>
      <c r="B189" t="s">
        <v>4</v>
      </c>
      <c r="C189" s="197" t="s">
        <v>1046</v>
      </c>
      <c r="D189" t="s">
        <v>1040</v>
      </c>
      <c r="E189" s="16" t="s">
        <v>1046</v>
      </c>
      <c r="F189" s="200" t="s">
        <v>1957</v>
      </c>
      <c r="G189" s="9"/>
      <c r="H189" s="168" t="s">
        <v>89</v>
      </c>
      <c r="I189" s="166">
        <f t="shared" si="864"/>
        <v>23</v>
      </c>
      <c r="J189" s="168" t="s">
        <v>1823</v>
      </c>
      <c r="K189" s="10">
        <v>23</v>
      </c>
      <c r="L189" s="32">
        <v>0</v>
      </c>
      <c r="M189" s="3">
        <v>21</v>
      </c>
      <c r="N189" s="32">
        <v>0</v>
      </c>
      <c r="O189" s="10">
        <v>23</v>
      </c>
      <c r="P189" s="10">
        <v>0</v>
      </c>
      <c r="Q189" s="3">
        <v>26</v>
      </c>
      <c r="R189" s="4">
        <v>0</v>
      </c>
      <c r="S189" s="166">
        <f t="shared" si="884"/>
        <v>26</v>
      </c>
      <c r="T189" s="168" t="s">
        <v>1823</v>
      </c>
      <c r="U189" s="10">
        <v>26</v>
      </c>
      <c r="V189" s="4">
        <v>0</v>
      </c>
      <c r="W189" s="166">
        <f t="shared" ref="W189" si="901">+Y189</f>
        <v>24</v>
      </c>
      <c r="X189" s="168" t="s">
        <v>1823</v>
      </c>
      <c r="Y189" s="166">
        <f t="shared" ref="Y189:Y191" si="902">+AA189</f>
        <v>24</v>
      </c>
      <c r="Z189" s="168" t="s">
        <v>1823</v>
      </c>
      <c r="AA189" s="3">
        <v>24</v>
      </c>
      <c r="AB189" s="4">
        <v>0</v>
      </c>
      <c r="AC189" s="10">
        <v>19</v>
      </c>
      <c r="AD189" s="10">
        <v>0</v>
      </c>
      <c r="AE189" s="3">
        <v>18</v>
      </c>
      <c r="AF189" s="4">
        <v>0</v>
      </c>
      <c r="AG189" s="166">
        <f t="shared" si="887"/>
        <v>18</v>
      </c>
      <c r="AH189" s="168" t="s">
        <v>1823</v>
      </c>
      <c r="AI189" s="166">
        <f t="shared" si="888"/>
        <v>18</v>
      </c>
      <c r="AJ189" s="168" t="s">
        <v>1823</v>
      </c>
      <c r="AK189" s="10">
        <v>24</v>
      </c>
      <c r="AL189" s="4">
        <v>0</v>
      </c>
      <c r="AM189" s="166">
        <f t="shared" ref="AM189" si="903">+AK189</f>
        <v>24</v>
      </c>
      <c r="AN189" s="168" t="s">
        <v>1823</v>
      </c>
      <c r="AO189" s="136"/>
      <c r="AP189" s="166">
        <f t="shared" si="890"/>
        <v>0</v>
      </c>
      <c r="AQ189" s="168" t="s">
        <v>1823</v>
      </c>
      <c r="AR189" s="166">
        <f t="shared" si="891"/>
        <v>0</v>
      </c>
      <c r="AS189" s="168" t="s">
        <v>1823</v>
      </c>
      <c r="AT189" s="166">
        <f t="shared" si="892"/>
        <v>0</v>
      </c>
      <c r="AU189" s="168" t="s">
        <v>1823</v>
      </c>
      <c r="AV189" s="166">
        <f t="shared" si="893"/>
        <v>0</v>
      </c>
      <c r="AW189" s="168" t="s">
        <v>1823</v>
      </c>
      <c r="AX189" s="166">
        <f t="shared" si="894"/>
        <v>0</v>
      </c>
      <c r="AY189" s="168" t="s">
        <v>1823</v>
      </c>
      <c r="AZ189" s="166">
        <f t="shared" si="895"/>
        <v>0</v>
      </c>
      <c r="BA189" s="168" t="s">
        <v>1823</v>
      </c>
      <c r="BB189" s="98">
        <v>0</v>
      </c>
      <c r="BC189" s="40">
        <v>0</v>
      </c>
      <c r="BD189" s="166">
        <f t="shared" si="896"/>
        <v>0</v>
      </c>
      <c r="BE189" s="168" t="s">
        <v>1823</v>
      </c>
      <c r="BF189" s="166">
        <f t="shared" si="897"/>
        <v>0</v>
      </c>
      <c r="BG189" s="168" t="s">
        <v>1823</v>
      </c>
      <c r="BH189" s="166">
        <f t="shared" si="898"/>
        <v>0</v>
      </c>
      <c r="BI189" s="168" t="s">
        <v>1823</v>
      </c>
      <c r="BJ189" s="98">
        <v>0</v>
      </c>
      <c r="BK189" s="40">
        <v>0</v>
      </c>
      <c r="BL189" s="166">
        <f t="shared" si="899"/>
        <v>0</v>
      </c>
      <c r="BM189" s="168" t="s">
        <v>1823</v>
      </c>
      <c r="BN189" s="166">
        <f t="shared" si="900"/>
        <v>0</v>
      </c>
      <c r="BO189" s="168" t="s">
        <v>1823</v>
      </c>
      <c r="BP189" s="136"/>
      <c r="BQ189" s="147"/>
      <c r="BR189" s="148"/>
      <c r="BS189" s="147"/>
      <c r="BT189" s="148"/>
      <c r="BU189" s="147"/>
      <c r="BV189" s="148"/>
      <c r="BW189" s="96"/>
      <c r="BX189" s="55"/>
      <c r="BY189" s="96"/>
      <c r="BZ189" s="55"/>
      <c r="CA189" s="96"/>
      <c r="CB189" s="96"/>
      <c r="CC189" s="38" t="s">
        <v>265</v>
      </c>
      <c r="CD189" t="s">
        <v>842</v>
      </c>
      <c r="CF189" s="26"/>
    </row>
    <row r="190" spans="1:84" ht="16.5">
      <c r="A190" t="s">
        <v>2139</v>
      </c>
      <c r="B190" t="s">
        <v>4</v>
      </c>
      <c r="C190" s="197" t="s">
        <v>1046</v>
      </c>
      <c r="D190" t="s">
        <v>1040</v>
      </c>
      <c r="E190" s="16" t="s">
        <v>1046</v>
      </c>
      <c r="F190" s="200" t="s">
        <v>1958</v>
      </c>
      <c r="G190" s="9"/>
      <c r="H190" s="168" t="s">
        <v>89</v>
      </c>
      <c r="I190" s="166">
        <f t="shared" si="864"/>
        <v>0</v>
      </c>
      <c r="J190" s="168" t="s">
        <v>1823</v>
      </c>
      <c r="K190" s="30">
        <v>0</v>
      </c>
      <c r="L190" s="32">
        <v>0</v>
      </c>
      <c r="M190" s="31">
        <v>0</v>
      </c>
      <c r="N190" s="32">
        <v>0</v>
      </c>
      <c r="O190" s="30">
        <v>0</v>
      </c>
      <c r="P190" s="30">
        <v>0</v>
      </c>
      <c r="Q190" s="3">
        <v>1</v>
      </c>
      <c r="R190" s="4">
        <v>0</v>
      </c>
      <c r="S190" s="166">
        <f t="shared" si="884"/>
        <v>1</v>
      </c>
      <c r="T190" s="168" t="s">
        <v>1823</v>
      </c>
      <c r="U190" s="10">
        <v>0</v>
      </c>
      <c r="V190" s="4">
        <v>0</v>
      </c>
      <c r="W190" s="166">
        <f t="shared" ref="W190" si="904">+Y190</f>
        <v>0</v>
      </c>
      <c r="X190" s="168" t="s">
        <v>1823</v>
      </c>
      <c r="Y190" s="166">
        <f t="shared" ref="Y190" si="905">+AA190</f>
        <v>0</v>
      </c>
      <c r="Z190" s="168" t="s">
        <v>1823</v>
      </c>
      <c r="AA190" s="3">
        <v>0</v>
      </c>
      <c r="AB190" s="4">
        <v>0</v>
      </c>
      <c r="AC190" s="10">
        <v>0</v>
      </c>
      <c r="AD190" s="10">
        <v>0</v>
      </c>
      <c r="AE190" s="3">
        <v>0</v>
      </c>
      <c r="AF190" s="4">
        <v>0</v>
      </c>
      <c r="AG190" s="166">
        <f t="shared" si="887"/>
        <v>0</v>
      </c>
      <c r="AH190" s="168" t="s">
        <v>1823</v>
      </c>
      <c r="AI190" s="166">
        <f t="shared" si="888"/>
        <v>0</v>
      </c>
      <c r="AJ190" s="168" t="s">
        <v>1823</v>
      </c>
      <c r="AK190" s="10">
        <v>0</v>
      </c>
      <c r="AL190" s="4">
        <v>0</v>
      </c>
      <c r="AM190" s="166">
        <f t="shared" ref="AM190" si="906">+AK190</f>
        <v>0</v>
      </c>
      <c r="AN190" s="168" t="s">
        <v>1823</v>
      </c>
      <c r="AO190" s="136"/>
      <c r="AP190" s="166">
        <f t="shared" si="890"/>
        <v>0</v>
      </c>
      <c r="AQ190" s="168" t="s">
        <v>1823</v>
      </c>
      <c r="AR190" s="166">
        <f t="shared" si="891"/>
        <v>0</v>
      </c>
      <c r="AS190" s="168" t="s">
        <v>1823</v>
      </c>
      <c r="AT190" s="166">
        <f t="shared" si="892"/>
        <v>0</v>
      </c>
      <c r="AU190" s="168" t="s">
        <v>1823</v>
      </c>
      <c r="AV190" s="166">
        <f t="shared" si="893"/>
        <v>0</v>
      </c>
      <c r="AW190" s="168" t="s">
        <v>1823</v>
      </c>
      <c r="AX190" s="166">
        <f t="shared" si="894"/>
        <v>0</v>
      </c>
      <c r="AY190" s="168" t="s">
        <v>1823</v>
      </c>
      <c r="AZ190" s="166">
        <f t="shared" si="895"/>
        <v>0</v>
      </c>
      <c r="BA190" s="168" t="s">
        <v>1823</v>
      </c>
      <c r="BB190" s="98">
        <v>0</v>
      </c>
      <c r="BC190" s="40">
        <v>0</v>
      </c>
      <c r="BD190" s="166">
        <f t="shared" si="896"/>
        <v>0</v>
      </c>
      <c r="BE190" s="168" t="s">
        <v>1823</v>
      </c>
      <c r="BF190" s="166">
        <f t="shared" si="897"/>
        <v>0</v>
      </c>
      <c r="BG190" s="168" t="s">
        <v>1823</v>
      </c>
      <c r="BH190" s="166">
        <f t="shared" si="898"/>
        <v>0</v>
      </c>
      <c r="BI190" s="168" t="s">
        <v>1823</v>
      </c>
      <c r="BJ190" s="98">
        <v>0</v>
      </c>
      <c r="BK190" s="40">
        <v>0</v>
      </c>
      <c r="BL190" s="166">
        <f t="shared" si="899"/>
        <v>0</v>
      </c>
      <c r="BM190" s="168" t="s">
        <v>1823</v>
      </c>
      <c r="BN190" s="166">
        <f t="shared" si="900"/>
        <v>0</v>
      </c>
      <c r="BO190" s="168" t="s">
        <v>1823</v>
      </c>
      <c r="BP190" s="136"/>
      <c r="BQ190" s="147"/>
      <c r="BR190" s="148"/>
      <c r="BS190" s="147"/>
      <c r="BT190" s="148"/>
      <c r="BU190" s="147"/>
      <c r="BV190" s="148"/>
      <c r="BW190" s="96"/>
      <c r="BX190" s="55"/>
      <c r="BY190" s="96"/>
      <c r="BZ190" s="55"/>
      <c r="CA190" s="96"/>
      <c r="CB190" s="96"/>
      <c r="CF190" s="26"/>
    </row>
    <row r="191" spans="1:84" ht="16.5">
      <c r="A191" t="s">
        <v>2139</v>
      </c>
      <c r="B191" t="s">
        <v>4</v>
      </c>
      <c r="C191" s="197" t="s">
        <v>1046</v>
      </c>
      <c r="D191" t="s">
        <v>1040</v>
      </c>
      <c r="E191" s="16" t="s">
        <v>1046</v>
      </c>
      <c r="F191" s="200" t="s">
        <v>1959</v>
      </c>
      <c r="G191" s="9"/>
      <c r="H191" s="168" t="s">
        <v>89</v>
      </c>
      <c r="I191" s="166">
        <f t="shared" si="864"/>
        <v>0</v>
      </c>
      <c r="J191" s="168" t="s">
        <v>1823</v>
      </c>
      <c r="K191" s="10">
        <v>0</v>
      </c>
      <c r="L191" s="4">
        <v>0</v>
      </c>
      <c r="M191" s="3">
        <v>0</v>
      </c>
      <c r="N191" s="4">
        <v>0</v>
      </c>
      <c r="O191" s="10">
        <v>0</v>
      </c>
      <c r="P191" s="10">
        <v>0</v>
      </c>
      <c r="Q191" s="3">
        <v>0</v>
      </c>
      <c r="R191" s="4">
        <v>0</v>
      </c>
      <c r="S191" s="166">
        <f t="shared" si="884"/>
        <v>0</v>
      </c>
      <c r="T191" s="168" t="s">
        <v>1823</v>
      </c>
      <c r="U191" s="10">
        <v>0</v>
      </c>
      <c r="V191" s="4">
        <v>0</v>
      </c>
      <c r="W191" s="166">
        <f t="shared" ref="W191" si="907">+Y191</f>
        <v>0</v>
      </c>
      <c r="X191" s="168" t="s">
        <v>1823</v>
      </c>
      <c r="Y191" s="166">
        <f t="shared" si="902"/>
        <v>0</v>
      </c>
      <c r="Z191" s="168" t="s">
        <v>1823</v>
      </c>
      <c r="AA191" s="3">
        <v>0</v>
      </c>
      <c r="AB191" s="4">
        <v>0</v>
      </c>
      <c r="AC191" s="10">
        <v>0</v>
      </c>
      <c r="AD191" s="10">
        <v>0</v>
      </c>
      <c r="AE191" s="3">
        <v>2</v>
      </c>
      <c r="AF191" s="4">
        <v>0</v>
      </c>
      <c r="AG191" s="166">
        <f t="shared" si="887"/>
        <v>2</v>
      </c>
      <c r="AH191" s="168" t="s">
        <v>1823</v>
      </c>
      <c r="AI191" s="166">
        <f t="shared" si="888"/>
        <v>2</v>
      </c>
      <c r="AJ191" s="168" t="s">
        <v>1823</v>
      </c>
      <c r="AK191" s="10">
        <v>0</v>
      </c>
      <c r="AL191" s="4">
        <v>0</v>
      </c>
      <c r="AM191" s="166">
        <f t="shared" ref="AM191" si="908">+AK191</f>
        <v>0</v>
      </c>
      <c r="AN191" s="168" t="s">
        <v>1823</v>
      </c>
      <c r="AO191" s="136"/>
      <c r="AP191" s="166">
        <f t="shared" si="890"/>
        <v>0</v>
      </c>
      <c r="AQ191" s="168" t="s">
        <v>1823</v>
      </c>
      <c r="AR191" s="166">
        <f t="shared" si="891"/>
        <v>0</v>
      </c>
      <c r="AS191" s="168" t="s">
        <v>1823</v>
      </c>
      <c r="AT191" s="166">
        <f t="shared" si="892"/>
        <v>0</v>
      </c>
      <c r="AU191" s="168" t="s">
        <v>1823</v>
      </c>
      <c r="AV191" s="166">
        <f t="shared" si="893"/>
        <v>0</v>
      </c>
      <c r="AW191" s="168" t="s">
        <v>1823</v>
      </c>
      <c r="AX191" s="166">
        <f t="shared" si="894"/>
        <v>0</v>
      </c>
      <c r="AY191" s="168" t="s">
        <v>1823</v>
      </c>
      <c r="AZ191" s="166">
        <f t="shared" si="895"/>
        <v>0</v>
      </c>
      <c r="BA191" s="168" t="s">
        <v>1823</v>
      </c>
      <c r="BB191" s="98">
        <v>0</v>
      </c>
      <c r="BC191" s="40">
        <v>0</v>
      </c>
      <c r="BD191" s="166">
        <f t="shared" si="896"/>
        <v>0</v>
      </c>
      <c r="BE191" s="168" t="s">
        <v>1823</v>
      </c>
      <c r="BF191" s="166">
        <f t="shared" si="897"/>
        <v>0</v>
      </c>
      <c r="BG191" s="168" t="s">
        <v>1823</v>
      </c>
      <c r="BH191" s="166">
        <f t="shared" si="898"/>
        <v>0</v>
      </c>
      <c r="BI191" s="168" t="s">
        <v>1823</v>
      </c>
      <c r="BJ191" s="98">
        <v>0</v>
      </c>
      <c r="BK191" s="40">
        <v>0</v>
      </c>
      <c r="BL191" s="166">
        <f t="shared" si="899"/>
        <v>0</v>
      </c>
      <c r="BM191" s="168" t="s">
        <v>1823</v>
      </c>
      <c r="BN191" s="166">
        <f t="shared" si="900"/>
        <v>0</v>
      </c>
      <c r="BO191" s="168" t="s">
        <v>1823</v>
      </c>
      <c r="BP191" s="136"/>
      <c r="BQ191" s="147"/>
      <c r="BR191" s="148"/>
      <c r="BS191" s="147"/>
      <c r="BT191" s="148"/>
      <c r="BU191" s="147"/>
      <c r="BV191" s="148"/>
      <c r="BW191" s="96"/>
      <c r="BX191" s="55"/>
      <c r="BY191" s="96"/>
      <c r="BZ191" s="55"/>
      <c r="CA191" s="96"/>
      <c r="CB191" s="96"/>
      <c r="CC191" t="s">
        <v>85</v>
      </c>
      <c r="CF191" s="26"/>
    </row>
    <row r="192" spans="1:84" ht="16.5">
      <c r="A192" t="s">
        <v>2139</v>
      </c>
      <c r="B192" t="s">
        <v>4</v>
      </c>
      <c r="C192" s="197" t="s">
        <v>1046</v>
      </c>
      <c r="D192" t="s">
        <v>1040</v>
      </c>
      <c r="E192" s="16" t="s">
        <v>1046</v>
      </c>
      <c r="F192" s="200" t="s">
        <v>1960</v>
      </c>
      <c r="G192" s="9"/>
      <c r="H192" s="168" t="s">
        <v>89</v>
      </c>
      <c r="I192" s="166">
        <f t="shared" si="864"/>
        <v>0</v>
      </c>
      <c r="J192" s="168" t="s">
        <v>1823</v>
      </c>
      <c r="K192" s="10">
        <v>0</v>
      </c>
      <c r="L192" s="4">
        <v>0</v>
      </c>
      <c r="M192" s="3">
        <v>0</v>
      </c>
      <c r="N192" s="4">
        <v>0</v>
      </c>
      <c r="O192" s="10">
        <v>0</v>
      </c>
      <c r="P192" s="10">
        <v>0</v>
      </c>
      <c r="Q192" s="3">
        <v>0</v>
      </c>
      <c r="R192" s="4">
        <v>0</v>
      </c>
      <c r="S192" s="166">
        <f t="shared" si="884"/>
        <v>0</v>
      </c>
      <c r="T192" s="168" t="s">
        <v>1823</v>
      </c>
      <c r="U192" s="10">
        <v>0</v>
      </c>
      <c r="V192" s="4">
        <v>0</v>
      </c>
      <c r="W192" s="166">
        <f t="shared" ref="W192:W193" si="909">+Y192</f>
        <v>0</v>
      </c>
      <c r="X192" s="168" t="s">
        <v>1823</v>
      </c>
      <c r="Y192" s="166">
        <f t="shared" ref="Y192:Y193" si="910">+AA192</f>
        <v>0</v>
      </c>
      <c r="Z192" s="168" t="s">
        <v>1823</v>
      </c>
      <c r="AA192" s="3">
        <v>0</v>
      </c>
      <c r="AB192" s="4">
        <v>0</v>
      </c>
      <c r="AC192" s="10">
        <v>0</v>
      </c>
      <c r="AD192" s="10">
        <v>0</v>
      </c>
      <c r="AE192" s="3">
        <v>0</v>
      </c>
      <c r="AF192" s="4">
        <v>0</v>
      </c>
      <c r="AG192" s="166">
        <f t="shared" si="887"/>
        <v>0</v>
      </c>
      <c r="AH192" s="168" t="s">
        <v>1823</v>
      </c>
      <c r="AI192" s="166">
        <f t="shared" si="888"/>
        <v>0</v>
      </c>
      <c r="AJ192" s="168" t="s">
        <v>1823</v>
      </c>
      <c r="AK192" s="166">
        <f>+AM192</f>
        <v>0</v>
      </c>
      <c r="AL192" s="168" t="s">
        <v>1823</v>
      </c>
      <c r="AM192" s="166">
        <v>0</v>
      </c>
      <c r="AN192" s="168" t="s">
        <v>1823</v>
      </c>
      <c r="AO192" s="136"/>
      <c r="AP192" s="166">
        <f t="shared" si="890"/>
        <v>29</v>
      </c>
      <c r="AQ192" s="168" t="s">
        <v>1823</v>
      </c>
      <c r="AR192" s="166">
        <f t="shared" si="891"/>
        <v>29</v>
      </c>
      <c r="AS192" s="168" t="s">
        <v>1823</v>
      </c>
      <c r="AT192" s="166">
        <f t="shared" si="892"/>
        <v>29</v>
      </c>
      <c r="AU192" s="168" t="s">
        <v>1823</v>
      </c>
      <c r="AV192" s="166">
        <f t="shared" si="893"/>
        <v>29</v>
      </c>
      <c r="AW192" s="168" t="s">
        <v>1823</v>
      </c>
      <c r="AX192" s="166">
        <f t="shared" si="894"/>
        <v>29</v>
      </c>
      <c r="AY192" s="168" t="s">
        <v>1823</v>
      </c>
      <c r="AZ192" s="166">
        <f t="shared" si="895"/>
        <v>29</v>
      </c>
      <c r="BA192" s="168" t="s">
        <v>1823</v>
      </c>
      <c r="BB192" s="178">
        <v>29</v>
      </c>
      <c r="BC192" s="179" t="s">
        <v>231</v>
      </c>
      <c r="BD192" s="166">
        <f t="shared" si="896"/>
        <v>29</v>
      </c>
      <c r="BE192" s="168" t="s">
        <v>1823</v>
      </c>
      <c r="BF192" s="166">
        <f t="shared" si="897"/>
        <v>29</v>
      </c>
      <c r="BG192" s="168" t="s">
        <v>1823</v>
      </c>
      <c r="BH192" s="166">
        <f t="shared" si="898"/>
        <v>29</v>
      </c>
      <c r="BI192" s="168" t="s">
        <v>1823</v>
      </c>
      <c r="BJ192" s="18">
        <v>27</v>
      </c>
      <c r="BK192" s="40">
        <v>0</v>
      </c>
      <c r="BL192" s="166">
        <f t="shared" si="899"/>
        <v>27</v>
      </c>
      <c r="BM192" s="168" t="s">
        <v>1823</v>
      </c>
      <c r="BN192" s="166">
        <f t="shared" si="900"/>
        <v>27</v>
      </c>
      <c r="BO192" s="168" t="s">
        <v>1823</v>
      </c>
      <c r="BP192" s="136"/>
      <c r="BQ192" s="147"/>
      <c r="BR192" s="148"/>
      <c r="BS192" s="147"/>
      <c r="BT192" s="148"/>
      <c r="BU192" s="147"/>
      <c r="BV192" s="148"/>
      <c r="BW192" s="96"/>
      <c r="BX192" s="55"/>
      <c r="BY192" s="96">
        <v>1</v>
      </c>
      <c r="BZ192" s="55">
        <v>0</v>
      </c>
      <c r="CA192" s="96"/>
      <c r="CB192" s="96"/>
      <c r="CC192" s="38" t="s">
        <v>271</v>
      </c>
      <c r="CD192" t="s">
        <v>839</v>
      </c>
      <c r="CF192" s="26"/>
    </row>
    <row r="193" spans="1:86" ht="16.5">
      <c r="A193" t="s">
        <v>2139</v>
      </c>
      <c r="B193" t="s">
        <v>4</v>
      </c>
      <c r="C193" s="197" t="s">
        <v>1046</v>
      </c>
      <c r="D193" t="s">
        <v>1040</v>
      </c>
      <c r="E193" s="16" t="s">
        <v>1046</v>
      </c>
      <c r="F193" s="200" t="s">
        <v>1961</v>
      </c>
      <c r="G193" s="9"/>
      <c r="H193" s="168" t="s">
        <v>89</v>
      </c>
      <c r="I193" s="166">
        <f t="shared" si="864"/>
        <v>3</v>
      </c>
      <c r="J193" s="168">
        <f>+L193</f>
        <v>10</v>
      </c>
      <c r="K193" s="10">
        <v>3</v>
      </c>
      <c r="L193" s="4">
        <v>10</v>
      </c>
      <c r="M193" s="3">
        <v>8</v>
      </c>
      <c r="N193" s="4">
        <v>8</v>
      </c>
      <c r="O193" s="10">
        <v>10</v>
      </c>
      <c r="P193" s="10">
        <v>7</v>
      </c>
      <c r="Q193" s="3">
        <v>12</v>
      </c>
      <c r="R193" s="4">
        <v>9</v>
      </c>
      <c r="S193" s="166">
        <f t="shared" si="884"/>
        <v>12</v>
      </c>
      <c r="T193" s="168">
        <f>+R193</f>
        <v>9</v>
      </c>
      <c r="U193" s="10">
        <v>10</v>
      </c>
      <c r="V193" s="4">
        <v>9</v>
      </c>
      <c r="W193" s="166">
        <f t="shared" si="909"/>
        <v>10</v>
      </c>
      <c r="X193" s="168">
        <f t="shared" ref="X193" si="911">+Z193</f>
        <v>9</v>
      </c>
      <c r="Y193" s="166">
        <f t="shared" si="910"/>
        <v>10</v>
      </c>
      <c r="Z193" s="168">
        <f t="shared" ref="Z193" si="912">+AB193</f>
        <v>9</v>
      </c>
      <c r="AA193" s="3">
        <v>10</v>
      </c>
      <c r="AB193" s="4">
        <v>9</v>
      </c>
      <c r="AC193" s="3">
        <v>9</v>
      </c>
      <c r="AD193" s="4">
        <v>9</v>
      </c>
      <c r="AE193" s="3">
        <v>10</v>
      </c>
      <c r="AF193" s="4">
        <v>9</v>
      </c>
      <c r="AG193" s="166">
        <f>+AE193</f>
        <v>10</v>
      </c>
      <c r="AH193" s="168">
        <f t="shared" ref="AH193" si="913">+AF193</f>
        <v>9</v>
      </c>
      <c r="AI193" s="166">
        <f t="shared" si="888"/>
        <v>10</v>
      </c>
      <c r="AJ193" s="168">
        <f t="shared" ref="AJ193" si="914">+AH193</f>
        <v>9</v>
      </c>
      <c r="AK193" s="3">
        <v>8</v>
      </c>
      <c r="AL193" s="4">
        <v>0</v>
      </c>
      <c r="AM193" s="166">
        <f t="shared" ref="AM193:AM195" si="915">+AK193</f>
        <v>8</v>
      </c>
      <c r="AN193" s="168" t="s">
        <v>1823</v>
      </c>
      <c r="AO193" s="136"/>
      <c r="AP193" s="166">
        <f t="shared" si="890"/>
        <v>4</v>
      </c>
      <c r="AQ193" s="168" t="s">
        <v>1823</v>
      </c>
      <c r="AR193" s="166">
        <f t="shared" si="891"/>
        <v>4</v>
      </c>
      <c r="AS193" s="168" t="s">
        <v>1823</v>
      </c>
      <c r="AT193" s="166">
        <f t="shared" si="892"/>
        <v>4</v>
      </c>
      <c r="AU193" s="168" t="s">
        <v>1823</v>
      </c>
      <c r="AV193" s="166">
        <f t="shared" si="893"/>
        <v>4</v>
      </c>
      <c r="AW193" s="168" t="s">
        <v>1823</v>
      </c>
      <c r="AX193" s="166">
        <f t="shared" si="894"/>
        <v>4</v>
      </c>
      <c r="AY193" s="168" t="s">
        <v>1823</v>
      </c>
      <c r="AZ193" s="166">
        <f t="shared" si="895"/>
        <v>4</v>
      </c>
      <c r="BA193" s="168" t="s">
        <v>1823</v>
      </c>
      <c r="BB193" s="18">
        <v>4</v>
      </c>
      <c r="BC193" s="40">
        <v>0</v>
      </c>
      <c r="BD193" s="166">
        <f t="shared" si="896"/>
        <v>4</v>
      </c>
      <c r="BE193" s="168" t="s">
        <v>1823</v>
      </c>
      <c r="BF193" s="166">
        <f t="shared" si="897"/>
        <v>4</v>
      </c>
      <c r="BG193" s="168" t="s">
        <v>1823</v>
      </c>
      <c r="BH193" s="166">
        <f t="shared" si="898"/>
        <v>4</v>
      </c>
      <c r="BI193" s="168" t="s">
        <v>1823</v>
      </c>
      <c r="BJ193" s="18">
        <v>3</v>
      </c>
      <c r="BK193" s="40">
        <v>0</v>
      </c>
      <c r="BL193" s="166">
        <f t="shared" si="899"/>
        <v>3</v>
      </c>
      <c r="BM193" s="168" t="s">
        <v>1823</v>
      </c>
      <c r="BN193" s="166">
        <f t="shared" si="900"/>
        <v>3</v>
      </c>
      <c r="BO193" s="168" t="s">
        <v>1823</v>
      </c>
      <c r="BP193" s="136"/>
      <c r="BQ193" s="147"/>
      <c r="BR193" s="148"/>
      <c r="BS193" s="147"/>
      <c r="BT193" s="148"/>
      <c r="BU193" s="147"/>
      <c r="BV193" s="148"/>
      <c r="BW193" s="96">
        <v>4</v>
      </c>
      <c r="BX193" s="55">
        <v>1</v>
      </c>
      <c r="BY193" s="96">
        <v>2</v>
      </c>
      <c r="BZ193" s="55">
        <v>0</v>
      </c>
      <c r="CA193" s="96"/>
      <c r="CB193" s="96"/>
      <c r="CC193" t="s">
        <v>341</v>
      </c>
      <c r="CD193" t="s">
        <v>839</v>
      </c>
      <c r="CE193" t="s">
        <v>198</v>
      </c>
      <c r="CF193" s="26"/>
      <c r="CG193">
        <v>9</v>
      </c>
      <c r="CH193">
        <v>17</v>
      </c>
    </row>
    <row r="194" spans="1:86" ht="16.5">
      <c r="A194" t="s">
        <v>2139</v>
      </c>
      <c r="B194" t="s">
        <v>4</v>
      </c>
      <c r="C194" s="197" t="s">
        <v>1046</v>
      </c>
      <c r="D194" t="s">
        <v>1040</v>
      </c>
      <c r="E194" s="16" t="s">
        <v>1046</v>
      </c>
      <c r="F194" s="200" t="s">
        <v>1962</v>
      </c>
      <c r="G194" s="9"/>
      <c r="H194" s="168" t="s">
        <v>89</v>
      </c>
      <c r="I194" s="166">
        <f t="shared" si="864"/>
        <v>0</v>
      </c>
      <c r="J194" s="168" t="s">
        <v>1823</v>
      </c>
      <c r="K194" s="10">
        <v>0</v>
      </c>
      <c r="L194" s="4"/>
      <c r="M194" s="3">
        <v>0</v>
      </c>
      <c r="N194" s="4">
        <v>0</v>
      </c>
      <c r="O194" s="3">
        <v>0</v>
      </c>
      <c r="P194" s="4">
        <v>0</v>
      </c>
      <c r="Q194" s="3">
        <v>0</v>
      </c>
      <c r="R194" s="4">
        <v>0</v>
      </c>
      <c r="S194" s="166">
        <f t="shared" si="884"/>
        <v>0</v>
      </c>
      <c r="T194" s="168" t="s">
        <v>1823</v>
      </c>
      <c r="U194" s="10">
        <v>3</v>
      </c>
      <c r="V194" s="4">
        <v>0</v>
      </c>
      <c r="W194" s="166">
        <f t="shared" ref="W194:W195" si="916">+Y194</f>
        <v>1</v>
      </c>
      <c r="X194" s="168" t="s">
        <v>1823</v>
      </c>
      <c r="Y194" s="166">
        <f t="shared" ref="Y194:Y195" si="917">+AA194</f>
        <v>1</v>
      </c>
      <c r="Z194" s="168" t="s">
        <v>1823</v>
      </c>
      <c r="AA194" s="3">
        <v>1</v>
      </c>
      <c r="AB194" s="4">
        <v>0</v>
      </c>
      <c r="AC194" s="10">
        <v>2</v>
      </c>
      <c r="AD194" s="10">
        <v>0</v>
      </c>
      <c r="AE194" s="3">
        <v>0</v>
      </c>
      <c r="AF194" s="4">
        <v>0</v>
      </c>
      <c r="AG194" s="166">
        <f t="shared" ref="AG194:AG195" si="918">+AE194</f>
        <v>0</v>
      </c>
      <c r="AH194" s="168" t="s">
        <v>1823</v>
      </c>
      <c r="AI194" s="166">
        <f t="shared" ref="AI194" si="919">+AG194</f>
        <v>0</v>
      </c>
      <c r="AJ194" s="168" t="s">
        <v>1823</v>
      </c>
      <c r="AK194" s="165">
        <v>2</v>
      </c>
      <c r="AL194" s="4">
        <v>0</v>
      </c>
      <c r="AM194" s="166">
        <f t="shared" si="915"/>
        <v>2</v>
      </c>
      <c r="AN194" s="168" t="s">
        <v>1823</v>
      </c>
      <c r="AO194" s="136"/>
      <c r="AP194" s="166">
        <f t="shared" si="890"/>
        <v>0</v>
      </c>
      <c r="AQ194" s="168" t="s">
        <v>1823</v>
      </c>
      <c r="AR194" s="166">
        <f t="shared" si="891"/>
        <v>0</v>
      </c>
      <c r="AS194" s="168" t="s">
        <v>1823</v>
      </c>
      <c r="AT194" s="166">
        <f t="shared" si="892"/>
        <v>0</v>
      </c>
      <c r="AU194" s="168" t="s">
        <v>1823</v>
      </c>
      <c r="AV194" s="166">
        <f t="shared" si="893"/>
        <v>0</v>
      </c>
      <c r="AW194" s="168" t="s">
        <v>1823</v>
      </c>
      <c r="AX194" s="166">
        <f t="shared" si="894"/>
        <v>0</v>
      </c>
      <c r="AY194" s="168" t="s">
        <v>1823</v>
      </c>
      <c r="AZ194" s="166">
        <f t="shared" si="895"/>
        <v>0</v>
      </c>
      <c r="BA194" s="168" t="s">
        <v>1823</v>
      </c>
      <c r="BB194" s="98">
        <v>0</v>
      </c>
      <c r="BC194" s="40">
        <v>0</v>
      </c>
      <c r="BD194" s="166">
        <f t="shared" si="896"/>
        <v>0</v>
      </c>
      <c r="BE194" s="168" t="s">
        <v>1823</v>
      </c>
      <c r="BF194" s="166">
        <f t="shared" si="897"/>
        <v>0</v>
      </c>
      <c r="BG194" s="168" t="s">
        <v>1823</v>
      </c>
      <c r="BH194" s="166">
        <f t="shared" si="898"/>
        <v>0</v>
      </c>
      <c r="BI194" s="168" t="s">
        <v>1823</v>
      </c>
      <c r="BJ194" s="18">
        <v>0</v>
      </c>
      <c r="BK194" s="40">
        <v>0</v>
      </c>
      <c r="BL194" s="166">
        <f t="shared" si="899"/>
        <v>0</v>
      </c>
      <c r="BM194" s="168" t="s">
        <v>1823</v>
      </c>
      <c r="BN194" s="166">
        <f t="shared" si="900"/>
        <v>0</v>
      </c>
      <c r="BO194" s="168" t="s">
        <v>1823</v>
      </c>
      <c r="BP194" s="136"/>
      <c r="BQ194" s="147"/>
      <c r="BR194" s="148"/>
      <c r="BS194" s="147"/>
      <c r="BT194" s="148"/>
      <c r="BU194" s="147"/>
      <c r="BV194" s="148"/>
      <c r="BW194" s="96"/>
      <c r="BX194" s="55"/>
      <c r="BY194" s="96"/>
      <c r="BZ194" s="55"/>
      <c r="CA194" s="96"/>
      <c r="CB194" s="96"/>
      <c r="CC194" t="s">
        <v>446</v>
      </c>
      <c r="CF194" s="26"/>
    </row>
    <row r="195" spans="1:86" ht="16.5">
      <c r="A195" t="s">
        <v>2139</v>
      </c>
      <c r="B195" t="s">
        <v>4</v>
      </c>
      <c r="C195" s="197" t="s">
        <v>1046</v>
      </c>
      <c r="D195" t="s">
        <v>1040</v>
      </c>
      <c r="E195" s="16" t="s">
        <v>1046</v>
      </c>
      <c r="F195" s="200" t="s">
        <v>1963</v>
      </c>
      <c r="G195" s="9"/>
      <c r="H195" s="168" t="s">
        <v>89</v>
      </c>
      <c r="I195" s="166">
        <f t="shared" si="864"/>
        <v>2</v>
      </c>
      <c r="J195" s="168" t="s">
        <v>1823</v>
      </c>
      <c r="K195" s="10">
        <v>2</v>
      </c>
      <c r="L195" s="4">
        <v>0</v>
      </c>
      <c r="M195" s="3">
        <v>0</v>
      </c>
      <c r="N195" s="4">
        <v>0</v>
      </c>
      <c r="O195" s="10">
        <v>3</v>
      </c>
      <c r="P195" s="10">
        <v>22</v>
      </c>
      <c r="Q195" s="3">
        <v>18</v>
      </c>
      <c r="R195" s="4">
        <v>20</v>
      </c>
      <c r="S195" s="166">
        <f t="shared" si="884"/>
        <v>18</v>
      </c>
      <c r="T195" s="168">
        <f>+R195</f>
        <v>20</v>
      </c>
      <c r="U195" s="10">
        <v>15</v>
      </c>
      <c r="V195" s="4">
        <v>2</v>
      </c>
      <c r="W195" s="166">
        <f t="shared" si="916"/>
        <v>16</v>
      </c>
      <c r="X195" s="168">
        <f t="shared" ref="X195" si="920">+Z195</f>
        <v>2</v>
      </c>
      <c r="Y195" s="166">
        <f t="shared" si="917"/>
        <v>16</v>
      </c>
      <c r="Z195" s="168">
        <f t="shared" ref="Z195" si="921">+AB195</f>
        <v>2</v>
      </c>
      <c r="AA195" s="3">
        <v>16</v>
      </c>
      <c r="AB195" s="4">
        <v>2</v>
      </c>
      <c r="AC195" s="3">
        <v>16</v>
      </c>
      <c r="AD195" s="4">
        <v>2</v>
      </c>
      <c r="AE195" s="3">
        <v>17</v>
      </c>
      <c r="AF195" s="4">
        <v>2</v>
      </c>
      <c r="AG195" s="166">
        <f t="shared" si="918"/>
        <v>17</v>
      </c>
      <c r="AH195" s="168">
        <f t="shared" ref="AH195" si="922">+AF195</f>
        <v>2</v>
      </c>
      <c r="AI195" s="166">
        <f>+AK195</f>
        <v>12</v>
      </c>
      <c r="AJ195" s="168">
        <f>+AL195</f>
        <v>2</v>
      </c>
      <c r="AK195" s="3">
        <v>12</v>
      </c>
      <c r="AL195" s="4">
        <v>2</v>
      </c>
      <c r="AM195" s="166">
        <f t="shared" si="915"/>
        <v>12</v>
      </c>
      <c r="AN195" s="168" t="s">
        <v>1823</v>
      </c>
      <c r="AO195" s="136"/>
      <c r="AP195" s="166">
        <f t="shared" si="890"/>
        <v>3</v>
      </c>
      <c r="AQ195" s="168" t="s">
        <v>1823</v>
      </c>
      <c r="AR195" s="166">
        <f t="shared" si="891"/>
        <v>3</v>
      </c>
      <c r="AS195" s="168" t="s">
        <v>1823</v>
      </c>
      <c r="AT195" s="166">
        <f t="shared" si="892"/>
        <v>3</v>
      </c>
      <c r="AU195" s="168" t="s">
        <v>1823</v>
      </c>
      <c r="AV195" s="166">
        <f t="shared" si="893"/>
        <v>3</v>
      </c>
      <c r="AW195" s="168" t="s">
        <v>1823</v>
      </c>
      <c r="AX195" s="166">
        <f t="shared" si="894"/>
        <v>3</v>
      </c>
      <c r="AY195" s="168" t="s">
        <v>1823</v>
      </c>
      <c r="AZ195" s="166">
        <f t="shared" si="895"/>
        <v>3</v>
      </c>
      <c r="BA195" s="168" t="s">
        <v>1823</v>
      </c>
      <c r="BB195" s="18">
        <v>3</v>
      </c>
      <c r="BC195" s="40">
        <v>0</v>
      </c>
      <c r="BD195" s="166">
        <f t="shared" si="896"/>
        <v>3</v>
      </c>
      <c r="BE195" s="168" t="s">
        <v>1823</v>
      </c>
      <c r="BF195" s="166">
        <f t="shared" si="897"/>
        <v>3</v>
      </c>
      <c r="BG195" s="168" t="s">
        <v>1823</v>
      </c>
      <c r="BH195" s="166">
        <f t="shared" si="898"/>
        <v>3</v>
      </c>
      <c r="BI195" s="168" t="s">
        <v>1823</v>
      </c>
      <c r="BJ195" s="18">
        <v>0</v>
      </c>
      <c r="BK195" s="40">
        <v>0</v>
      </c>
      <c r="BL195" s="166">
        <f t="shared" si="899"/>
        <v>0</v>
      </c>
      <c r="BM195" s="168" t="s">
        <v>1823</v>
      </c>
      <c r="BN195" s="166">
        <f t="shared" si="900"/>
        <v>0</v>
      </c>
      <c r="BO195" s="168" t="s">
        <v>1823</v>
      </c>
      <c r="BP195" s="136"/>
      <c r="BQ195" s="147"/>
      <c r="BR195" s="148"/>
      <c r="BS195" s="147"/>
      <c r="BT195" s="148"/>
      <c r="BU195" s="147"/>
      <c r="BV195" s="148"/>
      <c r="BW195" s="96"/>
      <c r="BX195" s="55"/>
      <c r="BY195" s="96">
        <v>1</v>
      </c>
      <c r="BZ195" s="55">
        <v>0</v>
      </c>
      <c r="CA195" s="96"/>
      <c r="CB195" s="96"/>
      <c r="CC195" s="38" t="s">
        <v>342</v>
      </c>
      <c r="CD195" t="s">
        <v>839</v>
      </c>
      <c r="CF195" s="26"/>
    </row>
    <row r="196" spans="1:86" ht="16.5">
      <c r="A196" t="s">
        <v>2139</v>
      </c>
      <c r="B196" t="s">
        <v>4</v>
      </c>
      <c r="C196" s="197" t="s">
        <v>1046</v>
      </c>
      <c r="D196" t="s">
        <v>1040</v>
      </c>
      <c r="E196" s="16" t="s">
        <v>1046</v>
      </c>
      <c r="F196" s="200" t="s">
        <v>1964</v>
      </c>
      <c r="G196" s="9"/>
      <c r="H196" s="168" t="s">
        <v>89</v>
      </c>
      <c r="I196" s="166">
        <f t="shared" si="864"/>
        <v>4</v>
      </c>
      <c r="J196" s="168" t="s">
        <v>1823</v>
      </c>
      <c r="K196" s="10">
        <v>4</v>
      </c>
      <c r="L196" s="4">
        <v>0</v>
      </c>
      <c r="M196" s="3">
        <v>8</v>
      </c>
      <c r="N196" s="4">
        <v>0</v>
      </c>
      <c r="O196" s="10">
        <v>5</v>
      </c>
      <c r="P196" s="10"/>
      <c r="Q196" s="3">
        <v>3</v>
      </c>
      <c r="R196" s="4"/>
      <c r="S196" s="166">
        <f t="shared" si="884"/>
        <v>3</v>
      </c>
      <c r="T196" s="168" t="s">
        <v>1823</v>
      </c>
      <c r="U196" s="10">
        <v>3</v>
      </c>
      <c r="V196" s="4">
        <v>0</v>
      </c>
      <c r="W196" s="166">
        <f t="shared" ref="W196" si="923">+Y196</f>
        <v>3</v>
      </c>
      <c r="X196" s="168" t="s">
        <v>1823</v>
      </c>
      <c r="Y196" s="166">
        <f t="shared" ref="Y196:Y197" si="924">+AA196</f>
        <v>3</v>
      </c>
      <c r="Z196" s="168" t="s">
        <v>1823</v>
      </c>
      <c r="AA196" s="3">
        <v>3</v>
      </c>
      <c r="AB196" s="4">
        <v>0</v>
      </c>
      <c r="AC196" s="10">
        <v>4</v>
      </c>
      <c r="AD196" s="10">
        <v>0</v>
      </c>
      <c r="AE196" s="3">
        <v>5</v>
      </c>
      <c r="AF196" s="4">
        <v>0</v>
      </c>
      <c r="AG196" s="166">
        <f t="shared" ref="AG196:AG203" si="925">+AE196</f>
        <v>5</v>
      </c>
      <c r="AH196" s="168" t="s">
        <v>1823</v>
      </c>
      <c r="AI196" s="166">
        <f t="shared" ref="AI196" si="926">+AG196</f>
        <v>5</v>
      </c>
      <c r="AJ196" s="168" t="s">
        <v>1823</v>
      </c>
      <c r="AK196" s="166">
        <f t="shared" ref="AK196" si="927">+AM196</f>
        <v>0</v>
      </c>
      <c r="AL196" s="168" t="s">
        <v>1823</v>
      </c>
      <c r="AM196" s="166">
        <v>0</v>
      </c>
      <c r="AN196" s="168" t="s">
        <v>1823</v>
      </c>
      <c r="AO196" s="136"/>
      <c r="AP196" s="166">
        <f t="shared" si="890"/>
        <v>0</v>
      </c>
      <c r="AQ196" s="168" t="s">
        <v>1823</v>
      </c>
      <c r="AR196" s="166">
        <f t="shared" si="891"/>
        <v>0</v>
      </c>
      <c r="AS196" s="168" t="s">
        <v>1823</v>
      </c>
      <c r="AT196" s="166">
        <f t="shared" si="892"/>
        <v>0</v>
      </c>
      <c r="AU196" s="168" t="s">
        <v>1823</v>
      </c>
      <c r="AV196" s="166">
        <f t="shared" si="893"/>
        <v>0</v>
      </c>
      <c r="AW196" s="168" t="s">
        <v>1823</v>
      </c>
      <c r="AX196" s="166">
        <f t="shared" si="894"/>
        <v>0</v>
      </c>
      <c r="AY196" s="168" t="s">
        <v>1823</v>
      </c>
      <c r="AZ196" s="166">
        <f t="shared" si="895"/>
        <v>0</v>
      </c>
      <c r="BA196" s="168" t="s">
        <v>1823</v>
      </c>
      <c r="BB196" s="98">
        <v>0</v>
      </c>
      <c r="BC196" s="40">
        <v>0</v>
      </c>
      <c r="BD196" s="166">
        <f t="shared" si="896"/>
        <v>0</v>
      </c>
      <c r="BE196" s="168" t="s">
        <v>1823</v>
      </c>
      <c r="BF196" s="166">
        <f t="shared" si="897"/>
        <v>0</v>
      </c>
      <c r="BG196" s="168" t="s">
        <v>1823</v>
      </c>
      <c r="BH196" s="166">
        <f t="shared" si="898"/>
        <v>0</v>
      </c>
      <c r="BI196" s="168" t="s">
        <v>1823</v>
      </c>
      <c r="BJ196" s="18">
        <v>0</v>
      </c>
      <c r="BK196" s="40">
        <v>0</v>
      </c>
      <c r="BL196" s="166">
        <f t="shared" si="899"/>
        <v>0</v>
      </c>
      <c r="BM196" s="168" t="s">
        <v>1823</v>
      </c>
      <c r="BN196" s="166">
        <f t="shared" si="900"/>
        <v>0</v>
      </c>
      <c r="BO196" s="168" t="s">
        <v>1823</v>
      </c>
      <c r="BP196" s="136"/>
      <c r="BQ196" s="147"/>
      <c r="BR196" s="148"/>
      <c r="BS196" s="147"/>
      <c r="BT196" s="148"/>
      <c r="BU196" s="147"/>
      <c r="BV196" s="148"/>
      <c r="BW196" s="96"/>
      <c r="BX196" s="55"/>
      <c r="BY196" s="96"/>
      <c r="BZ196" s="55"/>
      <c r="CA196" s="96"/>
      <c r="CB196" s="96"/>
      <c r="CC196" s="38" t="s">
        <v>271</v>
      </c>
      <c r="CD196" t="s">
        <v>839</v>
      </c>
      <c r="CF196" s="26"/>
    </row>
    <row r="197" spans="1:86" ht="16.5">
      <c r="A197" t="s">
        <v>2139</v>
      </c>
      <c r="B197" t="s">
        <v>4</v>
      </c>
      <c r="C197" s="197" t="s">
        <v>1046</v>
      </c>
      <c r="D197" t="s">
        <v>1040</v>
      </c>
      <c r="E197" s="16" t="s">
        <v>1046</v>
      </c>
      <c r="F197" s="200" t="s">
        <v>2130</v>
      </c>
      <c r="G197" s="9"/>
      <c r="H197" s="168" t="s">
        <v>89</v>
      </c>
      <c r="I197" s="166">
        <f t="shared" si="864"/>
        <v>5</v>
      </c>
      <c r="J197" s="168">
        <f>+L197</f>
        <v>3</v>
      </c>
      <c r="K197" s="10">
        <v>5</v>
      </c>
      <c r="L197" s="4">
        <v>3</v>
      </c>
      <c r="M197" s="3">
        <v>3</v>
      </c>
      <c r="N197" s="4">
        <v>1</v>
      </c>
      <c r="O197" s="33">
        <v>5</v>
      </c>
      <c r="P197" s="33">
        <v>3</v>
      </c>
      <c r="Q197" s="3">
        <v>3</v>
      </c>
      <c r="R197" s="4">
        <v>2</v>
      </c>
      <c r="S197" s="166">
        <f>+Q197</f>
        <v>3</v>
      </c>
      <c r="T197" s="168">
        <f>+R197</f>
        <v>2</v>
      </c>
      <c r="U197" s="10">
        <v>4</v>
      </c>
      <c r="V197" s="4">
        <v>2</v>
      </c>
      <c r="W197" s="166">
        <f>+U197</f>
        <v>4</v>
      </c>
      <c r="X197" s="168">
        <f>+V197</f>
        <v>2</v>
      </c>
      <c r="Y197" s="166">
        <f t="shared" si="924"/>
        <v>5</v>
      </c>
      <c r="Z197" s="168">
        <f t="shared" ref="Z197" si="928">+AB197</f>
        <v>2</v>
      </c>
      <c r="AA197" s="165">
        <v>5</v>
      </c>
      <c r="AB197" s="425">
        <v>2</v>
      </c>
      <c r="AC197" s="10">
        <v>4</v>
      </c>
      <c r="AD197" s="10">
        <v>1</v>
      </c>
      <c r="AE197" s="3">
        <v>4</v>
      </c>
      <c r="AF197" s="4">
        <v>1</v>
      </c>
      <c r="AG197" s="166">
        <f t="shared" si="925"/>
        <v>4</v>
      </c>
      <c r="AH197" s="168">
        <f t="shared" ref="AH197" si="929">+AF197</f>
        <v>1</v>
      </c>
      <c r="AI197" s="166">
        <f t="shared" ref="AI197:AI202" si="930">+AG197</f>
        <v>4</v>
      </c>
      <c r="AJ197" s="168">
        <f t="shared" ref="AJ197" si="931">+AH197</f>
        <v>1</v>
      </c>
      <c r="AK197" s="3">
        <v>2</v>
      </c>
      <c r="AL197" s="4">
        <v>0</v>
      </c>
      <c r="AM197" s="166">
        <f t="shared" ref="AM197:AM202" si="932">+AK197</f>
        <v>2</v>
      </c>
      <c r="AN197" s="168" t="s">
        <v>1823</v>
      </c>
      <c r="AO197" s="136"/>
      <c r="AP197" s="166">
        <f t="shared" si="890"/>
        <v>2</v>
      </c>
      <c r="AQ197" s="168" t="s">
        <v>1823</v>
      </c>
      <c r="AR197" s="166">
        <f t="shared" si="891"/>
        <v>2</v>
      </c>
      <c r="AS197" s="168" t="s">
        <v>1823</v>
      </c>
      <c r="AT197" s="166">
        <f t="shared" si="892"/>
        <v>2</v>
      </c>
      <c r="AU197" s="168" t="s">
        <v>1823</v>
      </c>
      <c r="AV197" s="166">
        <f t="shared" si="893"/>
        <v>2</v>
      </c>
      <c r="AW197" s="168" t="s">
        <v>1823</v>
      </c>
      <c r="AX197" s="166">
        <f t="shared" si="894"/>
        <v>2</v>
      </c>
      <c r="AY197" s="168" t="s">
        <v>1823</v>
      </c>
      <c r="AZ197" s="166">
        <f t="shared" si="895"/>
        <v>2</v>
      </c>
      <c r="BA197" s="168" t="s">
        <v>1823</v>
      </c>
      <c r="BB197" s="96">
        <v>2</v>
      </c>
      <c r="BC197" s="100">
        <v>0</v>
      </c>
      <c r="BD197" s="166">
        <f t="shared" si="896"/>
        <v>2</v>
      </c>
      <c r="BE197" s="168" t="s">
        <v>1823</v>
      </c>
      <c r="BF197" s="166">
        <f t="shared" si="897"/>
        <v>2</v>
      </c>
      <c r="BG197" s="168" t="s">
        <v>1823</v>
      </c>
      <c r="BH197" s="166">
        <f t="shared" si="898"/>
        <v>2</v>
      </c>
      <c r="BI197" s="168" t="s">
        <v>1823</v>
      </c>
      <c r="BJ197" s="18">
        <v>0</v>
      </c>
      <c r="BK197" s="40">
        <v>0</v>
      </c>
      <c r="BL197" s="166">
        <f t="shared" si="899"/>
        <v>0</v>
      </c>
      <c r="BM197" s="168" t="s">
        <v>1823</v>
      </c>
      <c r="BN197" s="166">
        <f t="shared" si="900"/>
        <v>0</v>
      </c>
      <c r="BO197" s="168" t="s">
        <v>1823</v>
      </c>
      <c r="BP197" s="136"/>
      <c r="BQ197" s="147"/>
      <c r="BR197" s="148"/>
      <c r="BS197" s="147"/>
      <c r="BT197" s="148"/>
      <c r="BU197" s="147"/>
      <c r="BV197" s="148"/>
      <c r="BW197" s="96"/>
      <c r="BX197" s="55"/>
      <c r="BY197" s="96">
        <v>8</v>
      </c>
      <c r="BZ197" s="55">
        <v>1</v>
      </c>
      <c r="CA197" s="96"/>
      <c r="CB197" s="96"/>
      <c r="CC197" t="s">
        <v>220</v>
      </c>
      <c r="CD197" s="124" t="s">
        <v>842</v>
      </c>
      <c r="CE197" t="s">
        <v>219</v>
      </c>
      <c r="CF197" s="26"/>
    </row>
    <row r="198" spans="1:86" ht="16.5">
      <c r="A198" t="s">
        <v>2139</v>
      </c>
      <c r="B198" t="s">
        <v>4</v>
      </c>
      <c r="C198" s="197" t="s">
        <v>1046</v>
      </c>
      <c r="D198" t="s">
        <v>1040</v>
      </c>
      <c r="E198" s="16" t="s">
        <v>1046</v>
      </c>
      <c r="F198" s="200" t="s">
        <v>2037</v>
      </c>
      <c r="G198" s="9"/>
      <c r="H198" s="168" t="s">
        <v>89</v>
      </c>
      <c r="I198" s="166">
        <f t="shared" si="864"/>
        <v>7</v>
      </c>
      <c r="J198" s="168" t="s">
        <v>1823</v>
      </c>
      <c r="K198" s="10">
        <v>7</v>
      </c>
      <c r="L198" s="4">
        <v>0</v>
      </c>
      <c r="M198" s="3">
        <v>5</v>
      </c>
      <c r="N198" s="4">
        <v>0</v>
      </c>
      <c r="O198" s="10">
        <v>5</v>
      </c>
      <c r="P198" s="10">
        <v>0</v>
      </c>
      <c r="Q198" s="3">
        <v>5</v>
      </c>
      <c r="R198" s="4">
        <v>0</v>
      </c>
      <c r="S198" s="166">
        <f t="shared" ref="S198" si="933">+Q198</f>
        <v>5</v>
      </c>
      <c r="T198" s="168" t="s">
        <v>1823</v>
      </c>
      <c r="U198" s="10">
        <v>8</v>
      </c>
      <c r="V198" s="4">
        <v>0</v>
      </c>
      <c r="W198" s="166">
        <f t="shared" ref="W198" si="934">+Y198</f>
        <v>11</v>
      </c>
      <c r="X198" s="168" t="s">
        <v>1823</v>
      </c>
      <c r="Y198" s="166">
        <f t="shared" ref="Y198:Y205" si="935">+AA198</f>
        <v>11</v>
      </c>
      <c r="Z198" s="168" t="s">
        <v>1823</v>
      </c>
      <c r="AA198" s="166">
        <f t="shared" ref="AA198" si="936">+AC198</f>
        <v>11</v>
      </c>
      <c r="AB198" s="168" t="s">
        <v>1823</v>
      </c>
      <c r="AC198" s="3">
        <v>11</v>
      </c>
      <c r="AD198" s="4">
        <v>0</v>
      </c>
      <c r="AE198" s="3">
        <v>11</v>
      </c>
      <c r="AF198" s="4">
        <v>0</v>
      </c>
      <c r="AG198" s="166">
        <f t="shared" si="925"/>
        <v>11</v>
      </c>
      <c r="AH198" s="168" t="s">
        <v>1823</v>
      </c>
      <c r="AI198" s="166">
        <f t="shared" si="930"/>
        <v>11</v>
      </c>
      <c r="AJ198" s="168" t="s">
        <v>1823</v>
      </c>
      <c r="AK198" s="3">
        <v>4</v>
      </c>
      <c r="AL198" s="4">
        <v>0</v>
      </c>
      <c r="AM198" s="166">
        <f t="shared" si="932"/>
        <v>4</v>
      </c>
      <c r="AN198" s="168" t="s">
        <v>1823</v>
      </c>
      <c r="AO198" s="136"/>
      <c r="AP198" s="166">
        <f t="shared" si="890"/>
        <v>1</v>
      </c>
      <c r="AQ198" s="168" t="s">
        <v>1823</v>
      </c>
      <c r="AR198" s="166">
        <f t="shared" si="891"/>
        <v>1</v>
      </c>
      <c r="AS198" s="168" t="s">
        <v>1823</v>
      </c>
      <c r="AT198" s="166">
        <f t="shared" si="892"/>
        <v>1</v>
      </c>
      <c r="AU198" s="168" t="s">
        <v>1823</v>
      </c>
      <c r="AV198" s="166">
        <f t="shared" si="893"/>
        <v>1</v>
      </c>
      <c r="AW198" s="168" t="s">
        <v>1823</v>
      </c>
      <c r="AX198" s="166">
        <f t="shared" si="894"/>
        <v>1</v>
      </c>
      <c r="AY198" s="168" t="s">
        <v>1823</v>
      </c>
      <c r="AZ198" s="166">
        <f t="shared" si="895"/>
        <v>1</v>
      </c>
      <c r="BA198" s="168" t="s">
        <v>1823</v>
      </c>
      <c r="BB198" s="96">
        <v>1</v>
      </c>
      <c r="BC198" s="100">
        <v>0</v>
      </c>
      <c r="BD198" s="166">
        <f t="shared" si="896"/>
        <v>1</v>
      </c>
      <c r="BE198" s="168" t="s">
        <v>1823</v>
      </c>
      <c r="BF198" s="166">
        <f t="shared" si="897"/>
        <v>1</v>
      </c>
      <c r="BG198" s="168" t="s">
        <v>1823</v>
      </c>
      <c r="BH198" s="166">
        <f t="shared" si="898"/>
        <v>1</v>
      </c>
      <c r="BI198" s="168" t="s">
        <v>1823</v>
      </c>
      <c r="BJ198" s="166">
        <f t="shared" ref="BJ198" si="937">+BH198</f>
        <v>1</v>
      </c>
      <c r="BK198" s="168" t="s">
        <v>1823</v>
      </c>
      <c r="BL198" s="166">
        <f t="shared" si="899"/>
        <v>1</v>
      </c>
      <c r="BM198" s="168" t="s">
        <v>1823</v>
      </c>
      <c r="BN198" s="166">
        <f t="shared" si="900"/>
        <v>1</v>
      </c>
      <c r="BO198" s="168" t="s">
        <v>1823</v>
      </c>
      <c r="BP198" s="136"/>
      <c r="BQ198" s="147"/>
      <c r="BR198" s="148"/>
      <c r="BS198" s="147"/>
      <c r="BT198" s="148"/>
      <c r="BU198" s="147"/>
      <c r="BV198" s="148"/>
      <c r="BW198" s="96"/>
      <c r="BX198" s="55"/>
      <c r="BY198" s="96"/>
      <c r="BZ198" s="55"/>
      <c r="CA198" s="96"/>
      <c r="CB198" s="96"/>
      <c r="CC198" s="38" t="s">
        <v>265</v>
      </c>
      <c r="CD198" t="s">
        <v>842</v>
      </c>
      <c r="CE198" t="s">
        <v>215</v>
      </c>
      <c r="CF198" s="26"/>
    </row>
    <row r="199" spans="1:86" ht="16.5">
      <c r="A199" t="s">
        <v>2139</v>
      </c>
      <c r="B199" t="s">
        <v>4</v>
      </c>
      <c r="C199" s="197" t="s">
        <v>1046</v>
      </c>
      <c r="D199" t="s">
        <v>1040</v>
      </c>
      <c r="E199" s="16" t="s">
        <v>1046</v>
      </c>
      <c r="F199" s="200" t="s">
        <v>1965</v>
      </c>
      <c r="G199" s="9"/>
      <c r="H199" s="168" t="s">
        <v>89</v>
      </c>
      <c r="I199" s="166">
        <f t="shared" si="864"/>
        <v>0</v>
      </c>
      <c r="J199" s="168" t="s">
        <v>1823</v>
      </c>
      <c r="K199" s="10">
        <v>0</v>
      </c>
      <c r="L199" s="4">
        <v>0</v>
      </c>
      <c r="M199" s="3">
        <v>0</v>
      </c>
      <c r="N199" s="4">
        <v>0</v>
      </c>
      <c r="O199" s="10">
        <v>0</v>
      </c>
      <c r="P199" s="10">
        <v>0</v>
      </c>
      <c r="Q199" s="3">
        <v>0</v>
      </c>
      <c r="R199" s="4">
        <v>0</v>
      </c>
      <c r="S199" s="166">
        <f t="shared" ref="S199:S205" si="938">+Q199</f>
        <v>0</v>
      </c>
      <c r="T199" s="168" t="s">
        <v>1823</v>
      </c>
      <c r="U199" s="10">
        <v>0</v>
      </c>
      <c r="V199" s="4">
        <v>0</v>
      </c>
      <c r="W199" s="166">
        <f t="shared" ref="W199" si="939">+Y199</f>
        <v>0</v>
      </c>
      <c r="X199" s="168" t="s">
        <v>1823</v>
      </c>
      <c r="Y199" s="166">
        <f t="shared" si="935"/>
        <v>0</v>
      </c>
      <c r="Z199" s="168" t="s">
        <v>1823</v>
      </c>
      <c r="AA199" s="3">
        <v>0</v>
      </c>
      <c r="AB199" s="4">
        <v>0</v>
      </c>
      <c r="AC199" s="10">
        <v>10</v>
      </c>
      <c r="AD199" s="10">
        <v>0</v>
      </c>
      <c r="AE199" s="3">
        <v>10</v>
      </c>
      <c r="AF199" s="4">
        <v>0</v>
      </c>
      <c r="AG199" s="166">
        <f t="shared" si="925"/>
        <v>10</v>
      </c>
      <c r="AH199" s="168" t="s">
        <v>1823</v>
      </c>
      <c r="AI199" s="166">
        <f t="shared" si="930"/>
        <v>10</v>
      </c>
      <c r="AJ199" s="168" t="s">
        <v>1823</v>
      </c>
      <c r="AK199" s="3">
        <v>10</v>
      </c>
      <c r="AL199" s="4">
        <v>0</v>
      </c>
      <c r="AM199" s="166">
        <f t="shared" si="932"/>
        <v>10</v>
      </c>
      <c r="AN199" s="168" t="s">
        <v>1823</v>
      </c>
      <c r="AO199" s="136"/>
      <c r="AP199" s="166">
        <f t="shared" si="890"/>
        <v>2</v>
      </c>
      <c r="AQ199" s="168" t="s">
        <v>1823</v>
      </c>
      <c r="AR199" s="166">
        <f t="shared" si="891"/>
        <v>2</v>
      </c>
      <c r="AS199" s="168" t="s">
        <v>1823</v>
      </c>
      <c r="AT199" s="166">
        <f t="shared" si="892"/>
        <v>2</v>
      </c>
      <c r="AU199" s="168" t="s">
        <v>1823</v>
      </c>
      <c r="AV199" s="166">
        <f t="shared" si="893"/>
        <v>2</v>
      </c>
      <c r="AW199" s="168" t="s">
        <v>1823</v>
      </c>
      <c r="AX199" s="166">
        <f t="shared" si="894"/>
        <v>2</v>
      </c>
      <c r="AY199" s="168" t="s">
        <v>1823</v>
      </c>
      <c r="AZ199" s="166">
        <f t="shared" si="895"/>
        <v>2</v>
      </c>
      <c r="BA199" s="168" t="s">
        <v>1823</v>
      </c>
      <c r="BB199" s="178">
        <v>2</v>
      </c>
      <c r="BC199" s="100">
        <v>0</v>
      </c>
      <c r="BD199" s="166">
        <f t="shared" si="896"/>
        <v>2</v>
      </c>
      <c r="BE199" s="168" t="s">
        <v>1823</v>
      </c>
      <c r="BF199" s="166">
        <f t="shared" si="897"/>
        <v>2</v>
      </c>
      <c r="BG199" s="168" t="s">
        <v>1823</v>
      </c>
      <c r="BH199" s="166">
        <f t="shared" si="898"/>
        <v>2</v>
      </c>
      <c r="BI199" s="168" t="s">
        <v>1823</v>
      </c>
      <c r="BJ199" s="18">
        <v>0</v>
      </c>
      <c r="BK199" s="40">
        <v>0</v>
      </c>
      <c r="BL199" s="166">
        <f t="shared" si="899"/>
        <v>0</v>
      </c>
      <c r="BM199" s="168" t="s">
        <v>1823</v>
      </c>
      <c r="BN199" s="166">
        <f t="shared" si="900"/>
        <v>0</v>
      </c>
      <c r="BO199" s="168" t="s">
        <v>1823</v>
      </c>
      <c r="BP199" s="136"/>
      <c r="BQ199" s="147"/>
      <c r="BR199" s="148"/>
      <c r="BS199" s="147"/>
      <c r="BT199" s="148"/>
      <c r="BU199" s="147"/>
      <c r="BV199" s="148"/>
      <c r="BW199" s="96"/>
      <c r="BX199" s="55"/>
      <c r="BY199" s="96"/>
      <c r="BZ199" s="55"/>
      <c r="CA199" s="96"/>
      <c r="CB199" s="96"/>
      <c r="CC199" s="38" t="s">
        <v>271</v>
      </c>
      <c r="CD199" t="s">
        <v>840</v>
      </c>
      <c r="CE199" t="s">
        <v>214</v>
      </c>
      <c r="CF199" s="26"/>
    </row>
    <row r="200" spans="1:86" ht="16.5">
      <c r="A200" t="s">
        <v>2139</v>
      </c>
      <c r="B200" t="s">
        <v>4</v>
      </c>
      <c r="C200" s="197" t="s">
        <v>1046</v>
      </c>
      <c r="D200" t="s">
        <v>1040</v>
      </c>
      <c r="E200" s="16" t="s">
        <v>1046</v>
      </c>
      <c r="F200" s="200" t="s">
        <v>1966</v>
      </c>
      <c r="G200" s="9"/>
      <c r="H200" s="168" t="s">
        <v>89</v>
      </c>
      <c r="I200" s="166">
        <f t="shared" si="864"/>
        <v>0</v>
      </c>
      <c r="J200" s="168" t="s">
        <v>1823</v>
      </c>
      <c r="K200" s="10">
        <v>0</v>
      </c>
      <c r="L200" s="4">
        <v>0</v>
      </c>
      <c r="M200" s="3">
        <v>0</v>
      </c>
      <c r="N200" s="4">
        <v>0</v>
      </c>
      <c r="O200" s="30">
        <v>0</v>
      </c>
      <c r="P200" s="10">
        <v>0</v>
      </c>
      <c r="Q200" s="3">
        <v>0</v>
      </c>
      <c r="R200" s="4">
        <v>0</v>
      </c>
      <c r="S200" s="166">
        <f t="shared" si="938"/>
        <v>0</v>
      </c>
      <c r="T200" s="168" t="s">
        <v>1823</v>
      </c>
      <c r="U200" s="10">
        <v>0</v>
      </c>
      <c r="V200" s="4">
        <v>0</v>
      </c>
      <c r="W200" s="166">
        <f t="shared" ref="W200" si="940">+Y200</f>
        <v>0</v>
      </c>
      <c r="X200" s="168" t="s">
        <v>1823</v>
      </c>
      <c r="Y200" s="166">
        <f t="shared" si="935"/>
        <v>0</v>
      </c>
      <c r="Z200" s="168" t="s">
        <v>1823</v>
      </c>
      <c r="AA200" s="31">
        <v>0</v>
      </c>
      <c r="AB200" s="32">
        <v>0</v>
      </c>
      <c r="AC200" s="3">
        <v>0</v>
      </c>
      <c r="AD200" s="4">
        <v>0</v>
      </c>
      <c r="AE200" s="3">
        <v>0</v>
      </c>
      <c r="AF200" s="4">
        <v>0</v>
      </c>
      <c r="AG200" s="166">
        <f t="shared" si="925"/>
        <v>0</v>
      </c>
      <c r="AH200" s="168" t="s">
        <v>1823</v>
      </c>
      <c r="AI200" s="166">
        <f t="shared" si="930"/>
        <v>0</v>
      </c>
      <c r="AJ200" s="168" t="s">
        <v>1823</v>
      </c>
      <c r="AK200" s="3">
        <v>0</v>
      </c>
      <c r="AL200" s="4">
        <v>0</v>
      </c>
      <c r="AM200" s="166">
        <f t="shared" si="932"/>
        <v>0</v>
      </c>
      <c r="AN200" s="168" t="s">
        <v>1823</v>
      </c>
      <c r="AO200" s="136"/>
      <c r="AP200" s="166">
        <f t="shared" si="890"/>
        <v>0</v>
      </c>
      <c r="AQ200" s="168" t="s">
        <v>1823</v>
      </c>
      <c r="AR200" s="166">
        <f t="shared" si="891"/>
        <v>0</v>
      </c>
      <c r="AS200" s="168" t="s">
        <v>1823</v>
      </c>
      <c r="AT200" s="166">
        <f t="shared" si="892"/>
        <v>0</v>
      </c>
      <c r="AU200" s="168" t="s">
        <v>1823</v>
      </c>
      <c r="AV200" s="166">
        <f t="shared" si="893"/>
        <v>0</v>
      </c>
      <c r="AW200" s="168" t="s">
        <v>1823</v>
      </c>
      <c r="AX200" s="166">
        <f t="shared" si="894"/>
        <v>0</v>
      </c>
      <c r="AY200" s="168" t="s">
        <v>1823</v>
      </c>
      <c r="AZ200" s="166">
        <f t="shared" si="895"/>
        <v>0</v>
      </c>
      <c r="BA200" s="168" t="s">
        <v>1823</v>
      </c>
      <c r="BB200" s="98">
        <v>0</v>
      </c>
      <c r="BC200" s="40">
        <v>0</v>
      </c>
      <c r="BD200" s="166">
        <f t="shared" si="896"/>
        <v>0</v>
      </c>
      <c r="BE200" s="168" t="s">
        <v>1823</v>
      </c>
      <c r="BF200" s="166">
        <f t="shared" si="897"/>
        <v>0</v>
      </c>
      <c r="BG200" s="168" t="s">
        <v>1823</v>
      </c>
      <c r="BH200" s="166">
        <f t="shared" si="898"/>
        <v>0</v>
      </c>
      <c r="BI200" s="168" t="s">
        <v>1823</v>
      </c>
      <c r="BJ200" s="18">
        <v>0</v>
      </c>
      <c r="BK200" s="40">
        <v>0</v>
      </c>
      <c r="BL200" s="166">
        <f t="shared" si="899"/>
        <v>0</v>
      </c>
      <c r="BM200" s="168" t="s">
        <v>1823</v>
      </c>
      <c r="BN200" s="166">
        <f t="shared" si="900"/>
        <v>0</v>
      </c>
      <c r="BO200" s="168" t="s">
        <v>1823</v>
      </c>
      <c r="BP200" s="136"/>
      <c r="BQ200" s="147"/>
      <c r="BR200" s="148"/>
      <c r="BS200" s="147"/>
      <c r="BT200" s="148"/>
      <c r="BU200" s="147"/>
      <c r="BV200" s="148"/>
      <c r="BW200" s="96"/>
      <c r="BX200" s="55"/>
      <c r="BY200" s="96"/>
      <c r="BZ200" s="55"/>
      <c r="CA200" s="96"/>
      <c r="CB200" s="96"/>
      <c r="CC200" s="38" t="s">
        <v>271</v>
      </c>
      <c r="CD200" t="s">
        <v>841</v>
      </c>
      <c r="CF200" s="26"/>
    </row>
    <row r="201" spans="1:86" ht="16.5">
      <c r="A201" t="s">
        <v>2139</v>
      </c>
      <c r="B201" t="s">
        <v>4</v>
      </c>
      <c r="C201" s="197" t="s">
        <v>1046</v>
      </c>
      <c r="D201" t="s">
        <v>1040</v>
      </c>
      <c r="E201" s="16" t="s">
        <v>1046</v>
      </c>
      <c r="F201" s="200" t="s">
        <v>1975</v>
      </c>
      <c r="G201" s="22">
        <f>+I201</f>
        <v>4</v>
      </c>
      <c r="H201" s="168" t="s">
        <v>89</v>
      </c>
      <c r="I201" s="166">
        <f>+K201</f>
        <v>4</v>
      </c>
      <c r="J201" s="168" t="s">
        <v>1823</v>
      </c>
      <c r="K201" s="10">
        <v>4</v>
      </c>
      <c r="L201" s="32">
        <v>0</v>
      </c>
      <c r="M201" s="10">
        <v>4</v>
      </c>
      <c r="N201" s="32">
        <v>0</v>
      </c>
      <c r="O201" s="10">
        <v>2</v>
      </c>
      <c r="P201" s="30">
        <v>0</v>
      </c>
      <c r="Q201" s="3">
        <v>3</v>
      </c>
      <c r="R201" s="4">
        <v>0</v>
      </c>
      <c r="S201" s="166">
        <f>+Q201</f>
        <v>3</v>
      </c>
      <c r="T201" s="168" t="s">
        <v>1823</v>
      </c>
      <c r="U201" s="10">
        <v>2</v>
      </c>
      <c r="V201" s="4">
        <v>0</v>
      </c>
      <c r="W201" s="166">
        <f t="shared" ref="W201" si="941">+Y201</f>
        <v>3</v>
      </c>
      <c r="X201" s="168" t="s">
        <v>1823</v>
      </c>
      <c r="Y201" s="166">
        <f>+AA201</f>
        <v>3</v>
      </c>
      <c r="Z201" s="168" t="s">
        <v>1823</v>
      </c>
      <c r="AA201" s="3">
        <v>3</v>
      </c>
      <c r="AB201" s="4">
        <v>0</v>
      </c>
      <c r="AC201" s="10">
        <v>3</v>
      </c>
      <c r="AD201" s="10">
        <v>0</v>
      </c>
      <c r="AE201" s="3">
        <v>4</v>
      </c>
      <c r="AF201" s="4">
        <v>0</v>
      </c>
      <c r="AG201" s="166">
        <f>+AI201</f>
        <v>3</v>
      </c>
      <c r="AH201" s="168" t="s">
        <v>1823</v>
      </c>
      <c r="AI201" s="166">
        <f>+AK201</f>
        <v>3</v>
      </c>
      <c r="AJ201" s="168" t="s">
        <v>1823</v>
      </c>
      <c r="AK201" s="166">
        <f>+AM201</f>
        <v>3</v>
      </c>
      <c r="AL201" s="168" t="s">
        <v>1823</v>
      </c>
      <c r="AM201" s="166">
        <v>3</v>
      </c>
      <c r="AN201" s="168" t="s">
        <v>1823</v>
      </c>
      <c r="AO201" s="136"/>
      <c r="AP201" s="166">
        <f>+AR201</f>
        <v>3</v>
      </c>
      <c r="AQ201" s="168" t="s">
        <v>1823</v>
      </c>
      <c r="AR201" s="166">
        <f>+AT201</f>
        <v>3</v>
      </c>
      <c r="AS201" s="168" t="s">
        <v>1823</v>
      </c>
      <c r="AT201" s="166">
        <f>+AV201</f>
        <v>3</v>
      </c>
      <c r="AU201" s="168" t="s">
        <v>1823</v>
      </c>
      <c r="AV201" s="166">
        <f>+AX201</f>
        <v>3</v>
      </c>
      <c r="AW201" s="168" t="s">
        <v>1823</v>
      </c>
      <c r="AX201" s="166">
        <f>+AZ201</f>
        <v>3</v>
      </c>
      <c r="AY201" s="168" t="s">
        <v>1823</v>
      </c>
      <c r="AZ201" s="166">
        <f>+BB201</f>
        <v>3</v>
      </c>
      <c r="BA201" s="168" t="s">
        <v>1823</v>
      </c>
      <c r="BB201" s="18">
        <v>3</v>
      </c>
      <c r="BC201" s="40">
        <v>0</v>
      </c>
      <c r="BD201" s="166">
        <f>+BB201</f>
        <v>3</v>
      </c>
      <c r="BE201" s="168" t="s">
        <v>1823</v>
      </c>
      <c r="BF201" s="166">
        <f>+BD201</f>
        <v>3</v>
      </c>
      <c r="BG201" s="168" t="s">
        <v>1823</v>
      </c>
      <c r="BH201" s="166">
        <f>+BF201</f>
        <v>3</v>
      </c>
      <c r="BI201" s="168" t="s">
        <v>1823</v>
      </c>
      <c r="BJ201" s="18">
        <v>2</v>
      </c>
      <c r="BK201" s="40">
        <v>0</v>
      </c>
      <c r="BL201" s="166">
        <f>+BJ201</f>
        <v>2</v>
      </c>
      <c r="BM201" s="168" t="s">
        <v>1823</v>
      </c>
      <c r="BN201" s="166">
        <f>+BL201</f>
        <v>2</v>
      </c>
      <c r="BO201" s="168" t="s">
        <v>1823</v>
      </c>
      <c r="BP201" s="136"/>
      <c r="BQ201" s="147"/>
      <c r="BR201" s="148"/>
      <c r="BS201" s="147"/>
      <c r="BT201" s="148"/>
      <c r="BU201" s="147"/>
      <c r="BV201" s="148"/>
      <c r="BW201" s="96"/>
      <c r="BX201" s="55"/>
      <c r="BY201" s="96">
        <v>4</v>
      </c>
      <c r="BZ201" s="55"/>
      <c r="CA201" s="96"/>
      <c r="CB201" s="96"/>
      <c r="CC201" s="38"/>
      <c r="CF201" s="26"/>
    </row>
    <row r="202" spans="1:86" ht="16.5">
      <c r="A202" t="s">
        <v>2139</v>
      </c>
      <c r="B202" t="s">
        <v>4</v>
      </c>
      <c r="C202" s="197" t="s">
        <v>1046</v>
      </c>
      <c r="D202" t="s">
        <v>1040</v>
      </c>
      <c r="E202" s="16" t="s">
        <v>1046</v>
      </c>
      <c r="F202" s="200" t="s">
        <v>1967</v>
      </c>
      <c r="G202" s="9"/>
      <c r="H202" s="168" t="s">
        <v>89</v>
      </c>
      <c r="I202" s="166">
        <f t="shared" si="864"/>
        <v>29</v>
      </c>
      <c r="J202" s="168" t="s">
        <v>1823</v>
      </c>
      <c r="K202" s="166">
        <f t="shared" ref="K202:K205" si="942">+M202</f>
        <v>29</v>
      </c>
      <c r="L202" s="168" t="s">
        <v>1823</v>
      </c>
      <c r="M202" s="3">
        <v>29</v>
      </c>
      <c r="N202" s="4">
        <v>0</v>
      </c>
      <c r="O202" s="10">
        <v>22</v>
      </c>
      <c r="P202" s="10">
        <v>0</v>
      </c>
      <c r="Q202" s="3">
        <v>25</v>
      </c>
      <c r="R202" s="4">
        <v>0</v>
      </c>
      <c r="S202" s="166">
        <f t="shared" si="938"/>
        <v>25</v>
      </c>
      <c r="T202" s="168" t="s">
        <v>1823</v>
      </c>
      <c r="U202" s="10">
        <v>20</v>
      </c>
      <c r="V202" s="4">
        <v>0</v>
      </c>
      <c r="W202" s="166">
        <f t="shared" ref="W202" si="943">+Y202</f>
        <v>11</v>
      </c>
      <c r="X202" s="168" t="s">
        <v>1823</v>
      </c>
      <c r="Y202" s="166">
        <f t="shared" si="935"/>
        <v>11</v>
      </c>
      <c r="Z202" s="168" t="s">
        <v>1823</v>
      </c>
      <c r="AA202" s="3">
        <v>11</v>
      </c>
      <c r="AB202" s="4">
        <v>0</v>
      </c>
      <c r="AC202" s="10">
        <v>9</v>
      </c>
      <c r="AD202" s="10">
        <v>0</v>
      </c>
      <c r="AE202" s="3">
        <v>13</v>
      </c>
      <c r="AF202" s="4">
        <v>0</v>
      </c>
      <c r="AG202" s="166">
        <f t="shared" si="925"/>
        <v>13</v>
      </c>
      <c r="AH202" s="168" t="s">
        <v>1823</v>
      </c>
      <c r="AI202" s="166">
        <f t="shared" si="930"/>
        <v>13</v>
      </c>
      <c r="AJ202" s="168" t="s">
        <v>1823</v>
      </c>
      <c r="AK202" s="3">
        <v>5</v>
      </c>
      <c r="AL202" s="4">
        <v>0</v>
      </c>
      <c r="AM202" s="166">
        <f t="shared" si="932"/>
        <v>5</v>
      </c>
      <c r="AN202" s="168" t="s">
        <v>1823</v>
      </c>
      <c r="AO202" s="139"/>
      <c r="AP202" s="166">
        <f t="shared" si="890"/>
        <v>0</v>
      </c>
      <c r="AQ202" s="168" t="s">
        <v>1823</v>
      </c>
      <c r="AR202" s="166">
        <f t="shared" si="891"/>
        <v>0</v>
      </c>
      <c r="AS202" s="168" t="s">
        <v>1823</v>
      </c>
      <c r="AT202" s="166">
        <f t="shared" si="892"/>
        <v>0</v>
      </c>
      <c r="AU202" s="168" t="s">
        <v>1823</v>
      </c>
      <c r="AV202" s="166">
        <f t="shared" si="893"/>
        <v>0</v>
      </c>
      <c r="AW202" s="168" t="s">
        <v>1823</v>
      </c>
      <c r="AX202" s="166">
        <f t="shared" si="894"/>
        <v>0</v>
      </c>
      <c r="AY202" s="168" t="s">
        <v>1823</v>
      </c>
      <c r="AZ202" s="166">
        <f t="shared" si="895"/>
        <v>0</v>
      </c>
      <c r="BA202" s="168" t="s">
        <v>1823</v>
      </c>
      <c r="BB202" s="98">
        <v>0</v>
      </c>
      <c r="BC202" s="40">
        <v>0</v>
      </c>
      <c r="BD202" s="166">
        <f t="shared" si="896"/>
        <v>0</v>
      </c>
      <c r="BE202" s="168" t="s">
        <v>1823</v>
      </c>
      <c r="BF202" s="166">
        <f t="shared" si="897"/>
        <v>0</v>
      </c>
      <c r="BG202" s="168" t="s">
        <v>1823</v>
      </c>
      <c r="BH202" s="166">
        <f t="shared" si="898"/>
        <v>0</v>
      </c>
      <c r="BI202" s="168" t="s">
        <v>1823</v>
      </c>
      <c r="BJ202" s="18">
        <v>0</v>
      </c>
      <c r="BK202" s="40">
        <v>0</v>
      </c>
      <c r="BL202" s="166">
        <f t="shared" si="899"/>
        <v>0</v>
      </c>
      <c r="BM202" s="168" t="s">
        <v>1823</v>
      </c>
      <c r="BN202" s="166">
        <f t="shared" si="900"/>
        <v>0</v>
      </c>
      <c r="BO202" s="168" t="s">
        <v>1823</v>
      </c>
      <c r="BP202" s="139"/>
      <c r="BQ202" s="96"/>
      <c r="BR202" s="55"/>
      <c r="BS202" s="96"/>
      <c r="BT202" s="55"/>
      <c r="BU202" s="96"/>
      <c r="BV202" s="55"/>
      <c r="BW202" s="96"/>
      <c r="BX202" s="55"/>
      <c r="BY202" s="96"/>
      <c r="BZ202" s="55"/>
      <c r="CA202" s="96"/>
      <c r="CB202" s="96"/>
      <c r="CC202" s="38" t="s">
        <v>260</v>
      </c>
      <c r="CD202" t="s">
        <v>845</v>
      </c>
      <c r="CE202" t="s">
        <v>218</v>
      </c>
      <c r="CF202" s="26"/>
    </row>
    <row r="203" spans="1:86" ht="16.5">
      <c r="A203" t="s">
        <v>2139</v>
      </c>
      <c r="B203" t="s">
        <v>4</v>
      </c>
      <c r="C203" s="197" t="s">
        <v>1046</v>
      </c>
      <c r="D203" t="s">
        <v>1040</v>
      </c>
      <c r="E203" s="16" t="s">
        <v>1046</v>
      </c>
      <c r="F203" s="200" t="s">
        <v>1968</v>
      </c>
      <c r="G203" s="9"/>
      <c r="H203" s="168" t="s">
        <v>89</v>
      </c>
      <c r="I203" s="166">
        <f t="shared" si="864"/>
        <v>0</v>
      </c>
      <c r="J203" s="168" t="s">
        <v>1823</v>
      </c>
      <c r="K203" s="166">
        <f t="shared" si="942"/>
        <v>0</v>
      </c>
      <c r="L203" s="168" t="s">
        <v>1823</v>
      </c>
      <c r="M203" s="3">
        <v>0</v>
      </c>
      <c r="N203" s="4">
        <v>0</v>
      </c>
      <c r="O203" s="10">
        <v>0</v>
      </c>
      <c r="P203" s="10">
        <v>0</v>
      </c>
      <c r="Q203" s="3">
        <v>0</v>
      </c>
      <c r="R203" s="4">
        <v>0</v>
      </c>
      <c r="S203" s="166">
        <f t="shared" si="938"/>
        <v>0</v>
      </c>
      <c r="T203" s="168" t="s">
        <v>1823</v>
      </c>
      <c r="U203" s="10">
        <v>0</v>
      </c>
      <c r="V203" s="4">
        <v>0</v>
      </c>
      <c r="W203" s="166">
        <f t="shared" ref="W203" si="944">+Y203</f>
        <v>0</v>
      </c>
      <c r="X203" s="168" t="s">
        <v>1823</v>
      </c>
      <c r="Y203" s="166">
        <f t="shared" si="935"/>
        <v>0</v>
      </c>
      <c r="Z203" s="168" t="s">
        <v>1823</v>
      </c>
      <c r="AA203" s="3">
        <v>0</v>
      </c>
      <c r="AB203" s="4">
        <v>0</v>
      </c>
      <c r="AC203" s="10">
        <v>4</v>
      </c>
      <c r="AD203" s="10">
        <v>0</v>
      </c>
      <c r="AE203" s="175">
        <v>8</v>
      </c>
      <c r="AF203" s="416">
        <v>8</v>
      </c>
      <c r="AG203" s="166">
        <f t="shared" si="925"/>
        <v>8</v>
      </c>
      <c r="AH203" s="168">
        <f t="shared" ref="AH203" si="945">+AF203</f>
        <v>8</v>
      </c>
      <c r="AI203" s="166">
        <f>+AK203</f>
        <v>10</v>
      </c>
      <c r="AJ203" s="168">
        <f>+AL203</f>
        <v>14</v>
      </c>
      <c r="AK203" s="175">
        <v>10</v>
      </c>
      <c r="AL203" s="416">
        <v>14</v>
      </c>
      <c r="AM203" s="413">
        <f>+AK203</f>
        <v>10</v>
      </c>
      <c r="AN203" s="168">
        <f>+AL203</f>
        <v>14</v>
      </c>
      <c r="AO203" s="136"/>
      <c r="AP203" s="166">
        <f t="shared" si="890"/>
        <v>1</v>
      </c>
      <c r="AQ203" s="168" t="s">
        <v>1823</v>
      </c>
      <c r="AR203" s="166">
        <f t="shared" si="891"/>
        <v>1</v>
      </c>
      <c r="AS203" s="168" t="s">
        <v>1823</v>
      </c>
      <c r="AT203" s="166">
        <f t="shared" si="892"/>
        <v>1</v>
      </c>
      <c r="AU203" s="168" t="s">
        <v>1823</v>
      </c>
      <c r="AV203" s="166">
        <f t="shared" si="893"/>
        <v>1</v>
      </c>
      <c r="AW203" s="168" t="s">
        <v>1823</v>
      </c>
      <c r="AX203" s="166">
        <f t="shared" si="894"/>
        <v>1</v>
      </c>
      <c r="AY203" s="168" t="s">
        <v>1823</v>
      </c>
      <c r="AZ203" s="166">
        <f t="shared" si="895"/>
        <v>1</v>
      </c>
      <c r="BA203" s="168" t="s">
        <v>1823</v>
      </c>
      <c r="BB203" s="96">
        <v>1</v>
      </c>
      <c r="BC203" s="100">
        <v>0</v>
      </c>
      <c r="BD203" s="166">
        <f t="shared" si="896"/>
        <v>1</v>
      </c>
      <c r="BE203" s="168" t="s">
        <v>1823</v>
      </c>
      <c r="BF203" s="166">
        <f t="shared" si="897"/>
        <v>1</v>
      </c>
      <c r="BG203" s="168" t="s">
        <v>1823</v>
      </c>
      <c r="BH203" s="166">
        <f t="shared" si="898"/>
        <v>1</v>
      </c>
      <c r="BI203" s="168" t="s">
        <v>1823</v>
      </c>
      <c r="BJ203" s="18">
        <v>0</v>
      </c>
      <c r="BK203" s="40">
        <v>0</v>
      </c>
      <c r="BL203" s="166">
        <f t="shared" si="899"/>
        <v>0</v>
      </c>
      <c r="BM203" s="168" t="s">
        <v>1823</v>
      </c>
      <c r="BN203" s="166">
        <f t="shared" si="900"/>
        <v>0</v>
      </c>
      <c r="BO203" s="168" t="s">
        <v>1823</v>
      </c>
      <c r="BP203" s="136"/>
      <c r="BQ203" s="147"/>
      <c r="BR203" s="148"/>
      <c r="BS203" s="147"/>
      <c r="BT203" s="148"/>
      <c r="BU203" s="147"/>
      <c r="BV203" s="148"/>
      <c r="BW203" s="96"/>
      <c r="BX203" s="55"/>
      <c r="BY203" s="96"/>
      <c r="BZ203" s="55"/>
      <c r="CA203" s="96"/>
      <c r="CB203" s="96"/>
      <c r="CC203" s="38" t="s">
        <v>271</v>
      </c>
      <c r="CD203" t="s">
        <v>843</v>
      </c>
      <c r="CF203" s="26"/>
    </row>
    <row r="204" spans="1:86" ht="16.5">
      <c r="A204" t="s">
        <v>2139</v>
      </c>
      <c r="B204" t="s">
        <v>4</v>
      </c>
      <c r="C204" s="197" t="s">
        <v>1046</v>
      </c>
      <c r="D204" t="s">
        <v>1040</v>
      </c>
      <c r="E204" s="16" t="s">
        <v>1046</v>
      </c>
      <c r="F204" s="200" t="s">
        <v>1969</v>
      </c>
      <c r="G204" s="9"/>
      <c r="H204" s="168" t="s">
        <v>89</v>
      </c>
      <c r="I204" s="166">
        <f t="shared" si="864"/>
        <v>7</v>
      </c>
      <c r="J204" s="168" t="s">
        <v>1823</v>
      </c>
      <c r="K204" s="166">
        <f t="shared" si="942"/>
        <v>7</v>
      </c>
      <c r="L204" s="168" t="s">
        <v>1823</v>
      </c>
      <c r="M204" s="3">
        <v>7</v>
      </c>
      <c r="N204" s="4">
        <v>0</v>
      </c>
      <c r="O204" s="3">
        <v>6</v>
      </c>
      <c r="P204" s="4">
        <v>0</v>
      </c>
      <c r="Q204" s="3">
        <v>6</v>
      </c>
      <c r="R204" s="4">
        <v>0</v>
      </c>
      <c r="S204" s="166">
        <f t="shared" si="938"/>
        <v>6</v>
      </c>
      <c r="T204" s="168" t="s">
        <v>1823</v>
      </c>
      <c r="U204" s="10">
        <v>11</v>
      </c>
      <c r="V204" s="4">
        <v>0</v>
      </c>
      <c r="W204" s="166">
        <f t="shared" ref="W204" si="946">+Y204</f>
        <v>6</v>
      </c>
      <c r="X204" s="168" t="s">
        <v>1823</v>
      </c>
      <c r="Y204" s="166">
        <f t="shared" si="935"/>
        <v>6</v>
      </c>
      <c r="Z204" s="168" t="s">
        <v>1823</v>
      </c>
      <c r="AA204" s="3">
        <v>6</v>
      </c>
      <c r="AB204" s="4">
        <v>0</v>
      </c>
      <c r="AC204" s="10">
        <v>8</v>
      </c>
      <c r="AD204" s="10">
        <v>0</v>
      </c>
      <c r="AE204" s="3">
        <v>12</v>
      </c>
      <c r="AF204" s="4">
        <v>0</v>
      </c>
      <c r="AG204" s="166">
        <f t="shared" ref="AG204:AG205" si="947">+AE204</f>
        <v>12</v>
      </c>
      <c r="AH204" s="168" t="s">
        <v>1823</v>
      </c>
      <c r="AI204" s="166">
        <f t="shared" ref="AI204" si="948">+AK204</f>
        <v>6</v>
      </c>
      <c r="AJ204" s="168" t="s">
        <v>1823</v>
      </c>
      <c r="AK204" s="3">
        <v>6</v>
      </c>
      <c r="AL204" s="4">
        <v>0</v>
      </c>
      <c r="AM204" s="166">
        <f t="shared" ref="AM204:AM209" si="949">+AK204</f>
        <v>6</v>
      </c>
      <c r="AN204" s="168" t="s">
        <v>1823</v>
      </c>
      <c r="AO204" s="136"/>
      <c r="AP204" s="166">
        <f t="shared" si="890"/>
        <v>0</v>
      </c>
      <c r="AQ204" s="168" t="s">
        <v>1823</v>
      </c>
      <c r="AR204" s="166">
        <f t="shared" si="891"/>
        <v>0</v>
      </c>
      <c r="AS204" s="168" t="s">
        <v>1823</v>
      </c>
      <c r="AT204" s="166">
        <f t="shared" si="892"/>
        <v>0</v>
      </c>
      <c r="AU204" s="168" t="s">
        <v>1823</v>
      </c>
      <c r="AV204" s="166">
        <f t="shared" si="893"/>
        <v>0</v>
      </c>
      <c r="AW204" s="168" t="s">
        <v>1823</v>
      </c>
      <c r="AX204" s="166">
        <f t="shared" si="894"/>
        <v>0</v>
      </c>
      <c r="AY204" s="168" t="s">
        <v>1823</v>
      </c>
      <c r="AZ204" s="166">
        <f t="shared" si="895"/>
        <v>0</v>
      </c>
      <c r="BA204" s="168" t="s">
        <v>1823</v>
      </c>
      <c r="BB204" s="98">
        <v>0</v>
      </c>
      <c r="BC204" s="40">
        <v>0</v>
      </c>
      <c r="BD204" s="166">
        <f t="shared" si="896"/>
        <v>0</v>
      </c>
      <c r="BE204" s="168" t="s">
        <v>1823</v>
      </c>
      <c r="BF204" s="166">
        <f t="shared" si="897"/>
        <v>0</v>
      </c>
      <c r="BG204" s="168" t="s">
        <v>1823</v>
      </c>
      <c r="BH204" s="166">
        <f t="shared" si="898"/>
        <v>0</v>
      </c>
      <c r="BI204" s="168" t="s">
        <v>1823</v>
      </c>
      <c r="BJ204" s="18">
        <v>0</v>
      </c>
      <c r="BK204" s="40">
        <v>0</v>
      </c>
      <c r="BL204" s="166">
        <f t="shared" si="899"/>
        <v>0</v>
      </c>
      <c r="BM204" s="168" t="s">
        <v>1823</v>
      </c>
      <c r="BN204" s="166">
        <f t="shared" si="900"/>
        <v>0</v>
      </c>
      <c r="BO204" s="168" t="s">
        <v>1823</v>
      </c>
      <c r="BP204" s="136"/>
      <c r="BQ204" s="147"/>
      <c r="BR204" s="148"/>
      <c r="BS204" s="147"/>
      <c r="BT204" s="148"/>
      <c r="BU204" s="147"/>
      <c r="BV204" s="148"/>
      <c r="BW204" s="96"/>
      <c r="BX204" s="55"/>
      <c r="BY204" s="96"/>
      <c r="BZ204" s="55"/>
      <c r="CA204" s="96"/>
      <c r="CB204" s="96"/>
      <c r="CC204" s="38" t="s">
        <v>271</v>
      </c>
      <c r="CD204" t="s">
        <v>843</v>
      </c>
      <c r="CF204" s="26"/>
    </row>
    <row r="205" spans="1:86" ht="16.5">
      <c r="A205" t="s">
        <v>2139</v>
      </c>
      <c r="B205" t="s">
        <v>4</v>
      </c>
      <c r="C205" s="197" t="s">
        <v>1046</v>
      </c>
      <c r="D205" t="s">
        <v>1040</v>
      </c>
      <c r="E205" s="16" t="s">
        <v>1046</v>
      </c>
      <c r="F205" s="200" t="s">
        <v>1970</v>
      </c>
      <c r="G205" s="9"/>
      <c r="H205" s="168" t="s">
        <v>89</v>
      </c>
      <c r="I205" s="166">
        <f t="shared" si="864"/>
        <v>9</v>
      </c>
      <c r="J205" s="168" t="s">
        <v>1823</v>
      </c>
      <c r="K205" s="166">
        <f t="shared" si="942"/>
        <v>9</v>
      </c>
      <c r="L205" s="168" t="s">
        <v>1823</v>
      </c>
      <c r="M205" s="3">
        <v>9</v>
      </c>
      <c r="N205" s="4">
        <v>0</v>
      </c>
      <c r="O205" s="10">
        <v>10</v>
      </c>
      <c r="P205" s="10">
        <v>0</v>
      </c>
      <c r="Q205" s="3">
        <v>12</v>
      </c>
      <c r="R205" s="4">
        <v>0</v>
      </c>
      <c r="S205" s="166">
        <f t="shared" si="938"/>
        <v>12</v>
      </c>
      <c r="T205" s="168" t="s">
        <v>1823</v>
      </c>
      <c r="U205" s="10">
        <v>12</v>
      </c>
      <c r="V205" s="4">
        <v>0</v>
      </c>
      <c r="W205" s="166">
        <f t="shared" ref="W205" si="950">+Y205</f>
        <v>11</v>
      </c>
      <c r="X205" s="168" t="s">
        <v>1823</v>
      </c>
      <c r="Y205" s="166">
        <f t="shared" si="935"/>
        <v>11</v>
      </c>
      <c r="Z205" s="168" t="s">
        <v>1823</v>
      </c>
      <c r="AA205" s="3">
        <v>11</v>
      </c>
      <c r="AB205" s="4">
        <v>0</v>
      </c>
      <c r="AC205" s="10">
        <v>11</v>
      </c>
      <c r="AD205" s="10">
        <v>0</v>
      </c>
      <c r="AE205" s="3">
        <v>12</v>
      </c>
      <c r="AF205" s="4">
        <v>0</v>
      </c>
      <c r="AG205" s="166">
        <f t="shared" si="947"/>
        <v>12</v>
      </c>
      <c r="AH205" s="168" t="s">
        <v>1823</v>
      </c>
      <c r="AI205" s="166">
        <f t="shared" ref="AI205" si="951">+AK205</f>
        <v>8</v>
      </c>
      <c r="AJ205" s="168" t="s">
        <v>1823</v>
      </c>
      <c r="AK205" s="3">
        <v>8</v>
      </c>
      <c r="AL205" s="4">
        <v>0</v>
      </c>
      <c r="AM205" s="166">
        <f t="shared" si="949"/>
        <v>8</v>
      </c>
      <c r="AN205" s="168" t="s">
        <v>1823</v>
      </c>
      <c r="AO205" s="136"/>
      <c r="AP205" s="166">
        <f t="shared" si="890"/>
        <v>0</v>
      </c>
      <c r="AQ205" s="168" t="s">
        <v>1823</v>
      </c>
      <c r="AR205" s="166">
        <f t="shared" si="891"/>
        <v>0</v>
      </c>
      <c r="AS205" s="168" t="s">
        <v>1823</v>
      </c>
      <c r="AT205" s="166">
        <f t="shared" si="892"/>
        <v>0</v>
      </c>
      <c r="AU205" s="168" t="s">
        <v>1823</v>
      </c>
      <c r="AV205" s="166">
        <f t="shared" si="893"/>
        <v>0</v>
      </c>
      <c r="AW205" s="168" t="s">
        <v>1823</v>
      </c>
      <c r="AX205" s="166">
        <f t="shared" si="894"/>
        <v>0</v>
      </c>
      <c r="AY205" s="168" t="s">
        <v>1823</v>
      </c>
      <c r="AZ205" s="166">
        <f t="shared" si="895"/>
        <v>0</v>
      </c>
      <c r="BA205" s="168" t="s">
        <v>1823</v>
      </c>
      <c r="BB205" s="98">
        <v>0</v>
      </c>
      <c r="BC205" s="40">
        <v>0</v>
      </c>
      <c r="BD205" s="166">
        <f t="shared" si="896"/>
        <v>0</v>
      </c>
      <c r="BE205" s="168" t="s">
        <v>1823</v>
      </c>
      <c r="BF205" s="166">
        <f t="shared" si="897"/>
        <v>0</v>
      </c>
      <c r="BG205" s="168" t="s">
        <v>1823</v>
      </c>
      <c r="BH205" s="166">
        <f t="shared" si="898"/>
        <v>0</v>
      </c>
      <c r="BI205" s="168" t="s">
        <v>1823</v>
      </c>
      <c r="BJ205" s="18">
        <v>4</v>
      </c>
      <c r="BK205" s="40">
        <v>0</v>
      </c>
      <c r="BL205" s="166">
        <f t="shared" si="899"/>
        <v>4</v>
      </c>
      <c r="BM205" s="168" t="s">
        <v>1823</v>
      </c>
      <c r="BN205" s="166">
        <f t="shared" si="900"/>
        <v>4</v>
      </c>
      <c r="BO205" s="168" t="s">
        <v>1823</v>
      </c>
      <c r="BP205" s="136"/>
      <c r="BQ205" s="147"/>
      <c r="BR205" s="148"/>
      <c r="BS205" s="147"/>
      <c r="BT205" s="148"/>
      <c r="BU205" s="147"/>
      <c r="BV205" s="148"/>
      <c r="BW205" s="96">
        <v>6</v>
      </c>
      <c r="BX205" s="55"/>
      <c r="BY205" s="96"/>
      <c r="BZ205" s="55"/>
      <c r="CA205" s="96"/>
      <c r="CB205" s="96"/>
      <c r="CE205" t="s">
        <v>213</v>
      </c>
      <c r="CF205" s="26"/>
    </row>
    <row r="206" spans="1:86" ht="16.5">
      <c r="A206" t="s">
        <v>2139</v>
      </c>
      <c r="B206" t="s">
        <v>4</v>
      </c>
      <c r="C206" s="197" t="s">
        <v>1046</v>
      </c>
      <c r="D206" t="s">
        <v>1040</v>
      </c>
      <c r="E206" s="16" t="s">
        <v>1046</v>
      </c>
      <c r="F206" s="200" t="s">
        <v>1971</v>
      </c>
      <c r="G206" s="9"/>
      <c r="H206" s="168" t="s">
        <v>89</v>
      </c>
      <c r="I206" s="166" t="str">
        <f t="shared" si="864"/>
        <v>nd</v>
      </c>
      <c r="J206" s="168">
        <f>+L206</f>
        <v>6</v>
      </c>
      <c r="K206" s="1053" t="s">
        <v>1823</v>
      </c>
      <c r="L206" s="168">
        <f>+N206</f>
        <v>6</v>
      </c>
      <c r="M206" s="3">
        <v>0</v>
      </c>
      <c r="N206" s="4">
        <v>6</v>
      </c>
      <c r="O206" s="10">
        <v>1</v>
      </c>
      <c r="P206" s="10">
        <v>4</v>
      </c>
      <c r="Q206" s="3">
        <v>0</v>
      </c>
      <c r="R206" s="4">
        <v>6</v>
      </c>
      <c r="S206" s="1053" t="s">
        <v>1823</v>
      </c>
      <c r="T206" s="168">
        <f>+R206</f>
        <v>6</v>
      </c>
      <c r="U206" s="3">
        <v>0</v>
      </c>
      <c r="V206" s="4">
        <v>6</v>
      </c>
      <c r="W206" s="1053" t="s">
        <v>1823</v>
      </c>
      <c r="X206" s="168">
        <f t="shared" ref="X206" si="952">+V206</f>
        <v>6</v>
      </c>
      <c r="Y206" s="1053" t="s">
        <v>1823</v>
      </c>
      <c r="Z206" s="168">
        <f t="shared" ref="Z206" si="953">+X206</f>
        <v>6</v>
      </c>
      <c r="AA206" s="3">
        <v>0</v>
      </c>
      <c r="AB206" s="4">
        <v>6</v>
      </c>
      <c r="AC206" s="3">
        <v>0</v>
      </c>
      <c r="AD206" s="4">
        <v>6</v>
      </c>
      <c r="AE206" s="3">
        <v>0</v>
      </c>
      <c r="AF206" s="4">
        <v>6</v>
      </c>
      <c r="AG206" s="1053" t="s">
        <v>1823</v>
      </c>
      <c r="AH206" s="168">
        <f>+AJ206</f>
        <v>1</v>
      </c>
      <c r="AI206" s="1053" t="s">
        <v>1823</v>
      </c>
      <c r="AJ206" s="168">
        <f>+AL206</f>
        <v>1</v>
      </c>
      <c r="AK206" s="3">
        <v>0</v>
      </c>
      <c r="AL206" s="4">
        <v>1</v>
      </c>
      <c r="AM206" s="166" t="s">
        <v>1823</v>
      </c>
      <c r="AN206" s="168">
        <f>+AL206</f>
        <v>1</v>
      </c>
      <c r="AO206" s="136"/>
      <c r="AP206" s="166">
        <f t="shared" si="890"/>
        <v>0</v>
      </c>
      <c r="AQ206" s="168" t="s">
        <v>1823</v>
      </c>
      <c r="AR206" s="166">
        <f t="shared" si="891"/>
        <v>0</v>
      </c>
      <c r="AS206" s="168" t="s">
        <v>1823</v>
      </c>
      <c r="AT206" s="166">
        <f t="shared" si="892"/>
        <v>0</v>
      </c>
      <c r="AU206" s="168" t="s">
        <v>1823</v>
      </c>
      <c r="AV206" s="166">
        <f t="shared" si="893"/>
        <v>0</v>
      </c>
      <c r="AW206" s="168" t="s">
        <v>1823</v>
      </c>
      <c r="AX206" s="166">
        <f t="shared" si="894"/>
        <v>0</v>
      </c>
      <c r="AY206" s="168" t="s">
        <v>1823</v>
      </c>
      <c r="AZ206" s="166">
        <f t="shared" si="895"/>
        <v>0</v>
      </c>
      <c r="BA206" s="168" t="s">
        <v>1823</v>
      </c>
      <c r="BB206" s="98">
        <v>0</v>
      </c>
      <c r="BC206" s="40">
        <v>0</v>
      </c>
      <c r="BD206" s="166">
        <f t="shared" si="896"/>
        <v>0</v>
      </c>
      <c r="BE206" s="168" t="s">
        <v>1823</v>
      </c>
      <c r="BF206" s="166">
        <f t="shared" si="897"/>
        <v>0</v>
      </c>
      <c r="BG206" s="168" t="s">
        <v>1823</v>
      </c>
      <c r="BH206" s="166">
        <f t="shared" si="898"/>
        <v>0</v>
      </c>
      <c r="BI206" s="168" t="s">
        <v>1823</v>
      </c>
      <c r="BJ206" s="18">
        <v>0</v>
      </c>
      <c r="BK206" s="40">
        <v>0</v>
      </c>
      <c r="BL206" s="166">
        <f t="shared" si="899"/>
        <v>0</v>
      </c>
      <c r="BM206" s="168" t="s">
        <v>1823</v>
      </c>
      <c r="BN206" s="166">
        <f t="shared" si="900"/>
        <v>0</v>
      </c>
      <c r="BO206" s="168" t="s">
        <v>1823</v>
      </c>
      <c r="BP206" s="136"/>
      <c r="BQ206" s="147"/>
      <c r="BR206" s="148"/>
      <c r="BS206" s="147"/>
      <c r="BT206" s="148"/>
      <c r="BU206" s="147"/>
      <c r="BV206" s="148"/>
      <c r="BW206" s="96"/>
      <c r="BX206" s="55"/>
      <c r="BY206" s="96"/>
      <c r="BZ206" s="55"/>
      <c r="CA206" s="96"/>
      <c r="CB206" s="96"/>
      <c r="CC206" s="38" t="s">
        <v>271</v>
      </c>
      <c r="CD206" t="s">
        <v>839</v>
      </c>
      <c r="CF206" s="26"/>
    </row>
    <row r="207" spans="1:86" ht="16.5">
      <c r="A207" t="s">
        <v>2139</v>
      </c>
      <c r="B207" t="s">
        <v>4</v>
      </c>
      <c r="C207" s="197" t="s">
        <v>1046</v>
      </c>
      <c r="D207" t="s">
        <v>1040</v>
      </c>
      <c r="E207" s="16" t="s">
        <v>1046</v>
      </c>
      <c r="F207" s="200" t="s">
        <v>1972</v>
      </c>
      <c r="G207" s="9"/>
      <c r="H207" s="168" t="s">
        <v>89</v>
      </c>
      <c r="I207" s="166">
        <f t="shared" si="864"/>
        <v>14</v>
      </c>
      <c r="J207" s="168" t="s">
        <v>1823</v>
      </c>
      <c r="K207" s="166">
        <f t="shared" ref="K207:K209" si="954">+M207</f>
        <v>14</v>
      </c>
      <c r="L207" s="168" t="s">
        <v>1823</v>
      </c>
      <c r="M207" s="3">
        <v>14</v>
      </c>
      <c r="N207" s="4">
        <v>0</v>
      </c>
      <c r="O207" s="10">
        <v>13</v>
      </c>
      <c r="P207" s="10">
        <v>0</v>
      </c>
      <c r="Q207" s="3">
        <v>12</v>
      </c>
      <c r="R207" s="4">
        <v>0</v>
      </c>
      <c r="S207" s="166">
        <f t="shared" ref="S207" si="955">+Q207</f>
        <v>12</v>
      </c>
      <c r="T207" s="168" t="s">
        <v>1823</v>
      </c>
      <c r="U207" s="10">
        <v>10</v>
      </c>
      <c r="V207" s="4">
        <v>0</v>
      </c>
      <c r="W207" s="166">
        <f t="shared" ref="W207" si="956">+Y207</f>
        <v>8</v>
      </c>
      <c r="X207" s="168" t="s">
        <v>1823</v>
      </c>
      <c r="Y207" s="166">
        <f t="shared" ref="Y207:Y212" si="957">+AA207</f>
        <v>8</v>
      </c>
      <c r="Z207" s="168" t="s">
        <v>1823</v>
      </c>
      <c r="AA207" s="3">
        <v>8</v>
      </c>
      <c r="AB207" s="4">
        <v>0</v>
      </c>
      <c r="AC207" s="10">
        <v>0</v>
      </c>
      <c r="AD207" s="10">
        <v>0</v>
      </c>
      <c r="AE207" s="3">
        <v>1</v>
      </c>
      <c r="AF207" s="4">
        <v>0</v>
      </c>
      <c r="AG207" s="166">
        <f t="shared" ref="AG207" si="958">+AI207</f>
        <v>0</v>
      </c>
      <c r="AH207" s="168" t="s">
        <v>1823</v>
      </c>
      <c r="AI207" s="166">
        <f t="shared" ref="AI207" si="959">+AK207</f>
        <v>0</v>
      </c>
      <c r="AJ207" s="168" t="s">
        <v>1823</v>
      </c>
      <c r="AK207" s="3">
        <v>0</v>
      </c>
      <c r="AL207" s="4">
        <v>0</v>
      </c>
      <c r="AM207" s="166">
        <f t="shared" si="949"/>
        <v>0</v>
      </c>
      <c r="AN207" s="168" t="s">
        <v>1823</v>
      </c>
      <c r="AO207" s="136"/>
      <c r="AP207" s="166">
        <f t="shared" si="890"/>
        <v>0</v>
      </c>
      <c r="AQ207" s="168" t="s">
        <v>1823</v>
      </c>
      <c r="AR207" s="166">
        <f t="shared" si="891"/>
        <v>0</v>
      </c>
      <c r="AS207" s="168" t="s">
        <v>1823</v>
      </c>
      <c r="AT207" s="166">
        <f t="shared" si="892"/>
        <v>0</v>
      </c>
      <c r="AU207" s="168" t="s">
        <v>1823</v>
      </c>
      <c r="AV207" s="166">
        <f t="shared" si="893"/>
        <v>0</v>
      </c>
      <c r="AW207" s="168" t="s">
        <v>1823</v>
      </c>
      <c r="AX207" s="166">
        <f t="shared" si="894"/>
        <v>0</v>
      </c>
      <c r="AY207" s="168" t="s">
        <v>1823</v>
      </c>
      <c r="AZ207" s="166">
        <f t="shared" si="895"/>
        <v>0</v>
      </c>
      <c r="BA207" s="168" t="s">
        <v>1823</v>
      </c>
      <c r="BB207" s="98">
        <v>0</v>
      </c>
      <c r="BC207" s="40">
        <v>0</v>
      </c>
      <c r="BD207" s="166">
        <f t="shared" si="896"/>
        <v>0</v>
      </c>
      <c r="BE207" s="168" t="s">
        <v>1823</v>
      </c>
      <c r="BF207" s="166">
        <f t="shared" si="897"/>
        <v>0</v>
      </c>
      <c r="BG207" s="168" t="s">
        <v>1823</v>
      </c>
      <c r="BH207" s="166">
        <f t="shared" si="898"/>
        <v>0</v>
      </c>
      <c r="BI207" s="168" t="s">
        <v>1823</v>
      </c>
      <c r="BJ207" s="18">
        <v>0</v>
      </c>
      <c r="BK207" s="40">
        <v>0</v>
      </c>
      <c r="BL207" s="166">
        <f t="shared" si="899"/>
        <v>0</v>
      </c>
      <c r="BM207" s="168" t="s">
        <v>1823</v>
      </c>
      <c r="BN207" s="166">
        <f t="shared" si="900"/>
        <v>0</v>
      </c>
      <c r="BO207" s="168" t="s">
        <v>1823</v>
      </c>
      <c r="BP207" s="136"/>
      <c r="BQ207" s="147"/>
      <c r="BR207" s="148"/>
      <c r="BS207" s="147"/>
      <c r="BT207" s="148"/>
      <c r="BU207" s="147"/>
      <c r="BV207" s="148"/>
      <c r="BW207" s="96"/>
      <c r="BX207" s="55"/>
      <c r="BY207" s="96"/>
      <c r="BZ207" s="55"/>
      <c r="CA207" s="96"/>
      <c r="CB207" s="96"/>
      <c r="CC207" s="38" t="s">
        <v>659</v>
      </c>
      <c r="CD207" t="s">
        <v>844</v>
      </c>
    </row>
    <row r="208" spans="1:86" ht="16.5">
      <c r="A208" t="s">
        <v>2139</v>
      </c>
      <c r="B208" t="s">
        <v>4</v>
      </c>
      <c r="C208" s="197" t="s">
        <v>1046</v>
      </c>
      <c r="D208" t="s">
        <v>1040</v>
      </c>
      <c r="E208" s="16" t="s">
        <v>1046</v>
      </c>
      <c r="F208" s="200" t="s">
        <v>1973</v>
      </c>
      <c r="G208" s="9"/>
      <c r="H208" s="21"/>
      <c r="I208" s="166">
        <f t="shared" si="864"/>
        <v>0</v>
      </c>
      <c r="J208" s="168" t="s">
        <v>1823</v>
      </c>
      <c r="K208" s="166">
        <f t="shared" si="954"/>
        <v>0</v>
      </c>
      <c r="L208" s="168" t="s">
        <v>1823</v>
      </c>
      <c r="M208" s="3">
        <v>0</v>
      </c>
      <c r="N208" s="4">
        <v>0</v>
      </c>
      <c r="O208" s="10">
        <v>0</v>
      </c>
      <c r="P208" s="10">
        <v>0</v>
      </c>
      <c r="Q208" s="3">
        <v>0</v>
      </c>
      <c r="R208" s="4">
        <v>0</v>
      </c>
      <c r="S208" s="166">
        <f t="shared" ref="S208" si="960">+Q208</f>
        <v>0</v>
      </c>
      <c r="T208" s="168" t="s">
        <v>1823</v>
      </c>
      <c r="U208" s="10">
        <v>0</v>
      </c>
      <c r="V208" s="4">
        <v>0</v>
      </c>
      <c r="W208" s="166">
        <f t="shared" ref="W208" si="961">+Y208</f>
        <v>0</v>
      </c>
      <c r="X208" s="168" t="s">
        <v>1823</v>
      </c>
      <c r="Y208" s="166">
        <f t="shared" si="957"/>
        <v>0</v>
      </c>
      <c r="Z208" s="168" t="s">
        <v>1823</v>
      </c>
      <c r="AA208" s="3">
        <v>0</v>
      </c>
      <c r="AB208" s="4">
        <v>0</v>
      </c>
      <c r="AC208" s="10">
        <v>0</v>
      </c>
      <c r="AD208" s="10">
        <v>0</v>
      </c>
      <c r="AE208" s="3">
        <v>0</v>
      </c>
      <c r="AF208" s="4">
        <v>0</v>
      </c>
      <c r="AG208" s="166">
        <f t="shared" ref="AG208" si="962">+AI208</f>
        <v>1</v>
      </c>
      <c r="AH208" s="168" t="s">
        <v>1823</v>
      </c>
      <c r="AI208" s="166">
        <f t="shared" ref="AI208" si="963">+AK208</f>
        <v>1</v>
      </c>
      <c r="AJ208" s="168" t="s">
        <v>1823</v>
      </c>
      <c r="AK208" s="3">
        <v>1</v>
      </c>
      <c r="AL208" s="4">
        <v>0</v>
      </c>
      <c r="AM208" s="166">
        <f t="shared" si="949"/>
        <v>1</v>
      </c>
      <c r="AN208" s="168" t="s">
        <v>1823</v>
      </c>
      <c r="AO208" s="136"/>
      <c r="AP208" s="166">
        <f t="shared" si="890"/>
        <v>17</v>
      </c>
      <c r="AQ208" s="168" t="s">
        <v>1823</v>
      </c>
      <c r="AR208" s="166">
        <f t="shared" si="891"/>
        <v>17</v>
      </c>
      <c r="AS208" s="168" t="s">
        <v>1823</v>
      </c>
      <c r="AT208" s="166">
        <f t="shared" si="892"/>
        <v>17</v>
      </c>
      <c r="AU208" s="168" t="s">
        <v>1823</v>
      </c>
      <c r="AV208" s="166">
        <f t="shared" si="893"/>
        <v>17</v>
      </c>
      <c r="AW208" s="168" t="s">
        <v>1823</v>
      </c>
      <c r="AX208" s="166">
        <f t="shared" si="894"/>
        <v>17</v>
      </c>
      <c r="AY208" s="168" t="s">
        <v>1823</v>
      </c>
      <c r="AZ208" s="166">
        <f t="shared" si="895"/>
        <v>17</v>
      </c>
      <c r="BA208" s="168" t="s">
        <v>1823</v>
      </c>
      <c r="BB208" s="180">
        <v>17</v>
      </c>
      <c r="BC208" s="40">
        <v>0</v>
      </c>
      <c r="BD208" s="166">
        <f t="shared" si="896"/>
        <v>17</v>
      </c>
      <c r="BE208" s="168" t="s">
        <v>1823</v>
      </c>
      <c r="BF208" s="166">
        <f t="shared" si="897"/>
        <v>17</v>
      </c>
      <c r="BG208" s="168" t="s">
        <v>1823</v>
      </c>
      <c r="BH208" s="166">
        <f t="shared" si="898"/>
        <v>17</v>
      </c>
      <c r="BI208" s="168" t="s">
        <v>1823</v>
      </c>
      <c r="BJ208" s="18">
        <v>17</v>
      </c>
      <c r="BK208" s="40">
        <v>0</v>
      </c>
      <c r="BL208" s="166">
        <f t="shared" si="899"/>
        <v>17</v>
      </c>
      <c r="BM208" s="168" t="s">
        <v>1823</v>
      </c>
      <c r="BN208" s="166">
        <f t="shared" si="900"/>
        <v>17</v>
      </c>
      <c r="BO208" s="168" t="s">
        <v>1823</v>
      </c>
      <c r="BP208" s="136"/>
      <c r="BQ208" s="147"/>
      <c r="BR208" s="148"/>
      <c r="BS208" s="147"/>
      <c r="BT208" s="148"/>
      <c r="BU208" s="147"/>
      <c r="BV208" s="148"/>
      <c r="BW208" s="96">
        <v>19</v>
      </c>
      <c r="BX208" s="55">
        <v>13</v>
      </c>
      <c r="BY208" s="96">
        <v>18</v>
      </c>
      <c r="BZ208" s="55">
        <v>16</v>
      </c>
      <c r="CA208" s="96"/>
      <c r="CB208" s="96"/>
      <c r="CC208" s="38" t="s">
        <v>260</v>
      </c>
      <c r="CD208" t="s">
        <v>844</v>
      </c>
    </row>
    <row r="209" spans="1:88" ht="16.5">
      <c r="A209" t="s">
        <v>2139</v>
      </c>
      <c r="B209" t="s">
        <v>4</v>
      </c>
      <c r="C209" s="197" t="s">
        <v>1046</v>
      </c>
      <c r="D209" t="s">
        <v>1040</v>
      </c>
      <c r="E209" s="16" t="s">
        <v>1046</v>
      </c>
      <c r="F209" s="200" t="s">
        <v>1974</v>
      </c>
      <c r="G209" s="9"/>
      <c r="H209" s="168" t="s">
        <v>89</v>
      </c>
      <c r="I209" s="166">
        <f t="shared" si="864"/>
        <v>0</v>
      </c>
      <c r="J209" s="168" t="s">
        <v>1823</v>
      </c>
      <c r="K209" s="166">
        <f t="shared" si="954"/>
        <v>0</v>
      </c>
      <c r="L209" s="168" t="s">
        <v>1823</v>
      </c>
      <c r="M209" s="31">
        <v>0</v>
      </c>
      <c r="N209" s="32">
        <v>0</v>
      </c>
      <c r="O209" s="10">
        <v>4</v>
      </c>
      <c r="P209" s="10">
        <v>0</v>
      </c>
      <c r="Q209" s="3">
        <v>5</v>
      </c>
      <c r="R209" s="4">
        <v>0</v>
      </c>
      <c r="S209" s="166">
        <f t="shared" ref="S209" si="964">+Q209</f>
        <v>5</v>
      </c>
      <c r="T209" s="168" t="s">
        <v>1823</v>
      </c>
      <c r="U209" s="10">
        <v>0</v>
      </c>
      <c r="V209" s="4">
        <v>0</v>
      </c>
      <c r="W209" s="166">
        <f t="shared" ref="W209" si="965">+Y209</f>
        <v>0</v>
      </c>
      <c r="X209" s="168" t="s">
        <v>1823</v>
      </c>
      <c r="Y209" s="166">
        <f t="shared" ref="Y209" si="966">+AA209</f>
        <v>0</v>
      </c>
      <c r="Z209" s="168" t="s">
        <v>1823</v>
      </c>
      <c r="AA209" s="3">
        <v>0</v>
      </c>
      <c r="AB209" s="4">
        <v>0</v>
      </c>
      <c r="AC209" s="10">
        <v>0</v>
      </c>
      <c r="AD209" s="10">
        <v>0</v>
      </c>
      <c r="AE209" s="3">
        <v>0</v>
      </c>
      <c r="AF209" s="4">
        <v>0</v>
      </c>
      <c r="AG209" s="166">
        <f t="shared" ref="AG209" si="967">+AI209</f>
        <v>0</v>
      </c>
      <c r="AH209" s="168" t="s">
        <v>1823</v>
      </c>
      <c r="AI209" s="166">
        <f t="shared" ref="AI209" si="968">+AK209</f>
        <v>0</v>
      </c>
      <c r="AJ209" s="168" t="s">
        <v>1823</v>
      </c>
      <c r="AK209" s="3">
        <v>0</v>
      </c>
      <c r="AL209" s="4">
        <v>0</v>
      </c>
      <c r="AM209" s="166">
        <f t="shared" si="949"/>
        <v>0</v>
      </c>
      <c r="AN209" s="168" t="s">
        <v>1823</v>
      </c>
      <c r="AO209" s="136"/>
      <c r="AP209" s="166">
        <f t="shared" si="890"/>
        <v>0</v>
      </c>
      <c r="AQ209" s="168" t="s">
        <v>1823</v>
      </c>
      <c r="AR209" s="166">
        <f t="shared" si="891"/>
        <v>0</v>
      </c>
      <c r="AS209" s="168" t="s">
        <v>1823</v>
      </c>
      <c r="AT209" s="166">
        <f t="shared" si="892"/>
        <v>0</v>
      </c>
      <c r="AU209" s="168" t="s">
        <v>1823</v>
      </c>
      <c r="AV209" s="166">
        <f t="shared" si="893"/>
        <v>0</v>
      </c>
      <c r="AW209" s="168" t="s">
        <v>1823</v>
      </c>
      <c r="AX209" s="166">
        <f t="shared" si="894"/>
        <v>0</v>
      </c>
      <c r="AY209" s="168" t="s">
        <v>1823</v>
      </c>
      <c r="AZ209" s="166">
        <f t="shared" si="895"/>
        <v>0</v>
      </c>
      <c r="BA209" s="168" t="s">
        <v>1823</v>
      </c>
      <c r="BB209" s="18">
        <v>0</v>
      </c>
      <c r="BC209" s="40">
        <v>0</v>
      </c>
      <c r="BD209" s="166">
        <f t="shared" si="896"/>
        <v>0</v>
      </c>
      <c r="BE209" s="168" t="s">
        <v>1823</v>
      </c>
      <c r="BF209" s="166">
        <f t="shared" si="897"/>
        <v>0</v>
      </c>
      <c r="BG209" s="168" t="s">
        <v>1823</v>
      </c>
      <c r="BH209" s="166">
        <f t="shared" si="898"/>
        <v>0</v>
      </c>
      <c r="BI209" s="168" t="s">
        <v>1823</v>
      </c>
      <c r="BJ209" s="18">
        <v>0</v>
      </c>
      <c r="BK209" s="40">
        <v>0</v>
      </c>
      <c r="BL209" s="166">
        <f t="shared" si="899"/>
        <v>0</v>
      </c>
      <c r="BM209" s="168" t="s">
        <v>1823</v>
      </c>
      <c r="BN209" s="166">
        <f t="shared" si="900"/>
        <v>0</v>
      </c>
      <c r="BO209" s="168" t="s">
        <v>1823</v>
      </c>
      <c r="BP209" s="136"/>
      <c r="BQ209" s="147"/>
      <c r="BR209" s="148"/>
      <c r="BS209" s="147"/>
      <c r="BT209" s="148"/>
      <c r="BU209" s="147"/>
      <c r="BV209" s="148"/>
      <c r="BW209" s="96"/>
      <c r="BX209" s="55"/>
      <c r="BY209" s="96"/>
      <c r="BZ209" s="55"/>
      <c r="CA209" s="96"/>
      <c r="CB209" s="96"/>
      <c r="CC209" s="38" t="s">
        <v>271</v>
      </c>
      <c r="CD209" t="s">
        <v>845</v>
      </c>
      <c r="CF209" s="26"/>
    </row>
    <row r="210" spans="1:88" ht="16.5">
      <c r="A210" t="s">
        <v>2139</v>
      </c>
      <c r="B210" t="s">
        <v>4</v>
      </c>
      <c r="C210" s="197" t="s">
        <v>1046</v>
      </c>
      <c r="D210" t="s">
        <v>1040</v>
      </c>
      <c r="E210" s="16" t="s">
        <v>1046</v>
      </c>
      <c r="F210" s="200" t="s">
        <v>1976</v>
      </c>
      <c r="G210" s="9"/>
      <c r="H210" s="168" t="s">
        <v>89</v>
      </c>
      <c r="I210" s="166">
        <f t="shared" si="864"/>
        <v>3</v>
      </c>
      <c r="J210" s="168">
        <f>+L210</f>
        <v>2</v>
      </c>
      <c r="K210" s="22">
        <f>+M210</f>
        <v>3</v>
      </c>
      <c r="L210" s="21">
        <f>+N210</f>
        <v>2</v>
      </c>
      <c r="M210" s="3">
        <v>3</v>
      </c>
      <c r="N210" s="4">
        <v>2</v>
      </c>
      <c r="O210" s="10">
        <v>12</v>
      </c>
      <c r="P210" s="10">
        <v>19</v>
      </c>
      <c r="Q210" s="3">
        <v>12</v>
      </c>
      <c r="R210" s="4">
        <v>17</v>
      </c>
      <c r="S210" s="166">
        <f t="shared" ref="S210" si="969">+Q210</f>
        <v>12</v>
      </c>
      <c r="T210" s="168">
        <f>+R210</f>
        <v>17</v>
      </c>
      <c r="U210" s="10">
        <v>15</v>
      </c>
      <c r="V210" s="4">
        <v>2</v>
      </c>
      <c r="W210" s="166">
        <f t="shared" ref="W210" si="970">+Y210</f>
        <v>8</v>
      </c>
      <c r="X210" s="168" t="s">
        <v>1823</v>
      </c>
      <c r="Y210" s="166">
        <f t="shared" si="957"/>
        <v>8</v>
      </c>
      <c r="Z210" s="168" t="s">
        <v>1823</v>
      </c>
      <c r="AA210" s="3">
        <v>8</v>
      </c>
      <c r="AB210" s="4">
        <v>0</v>
      </c>
      <c r="AC210" s="3">
        <v>10</v>
      </c>
      <c r="AD210" s="4">
        <v>21</v>
      </c>
      <c r="AE210" s="3">
        <v>10</v>
      </c>
      <c r="AF210" s="4">
        <v>21</v>
      </c>
      <c r="AG210" s="166">
        <f t="shared" ref="AG210" si="971">+AI210</f>
        <v>6</v>
      </c>
      <c r="AH210" s="168" t="s">
        <v>1823</v>
      </c>
      <c r="AI210" s="166">
        <f t="shared" ref="AI210" si="972">+AK210</f>
        <v>6</v>
      </c>
      <c r="AJ210" s="168" t="s">
        <v>1823</v>
      </c>
      <c r="AK210" s="3">
        <v>6</v>
      </c>
      <c r="AL210" s="4">
        <v>0</v>
      </c>
      <c r="AM210" s="166">
        <f t="shared" ref="AM210" si="973">+AK210</f>
        <v>6</v>
      </c>
      <c r="AN210" s="168" t="s">
        <v>1823</v>
      </c>
      <c r="AO210" s="136"/>
      <c r="AP210" s="166">
        <f t="shared" si="890"/>
        <v>0</v>
      </c>
      <c r="AQ210" s="168" t="s">
        <v>1823</v>
      </c>
      <c r="AR210" s="166">
        <f t="shared" si="891"/>
        <v>0</v>
      </c>
      <c r="AS210" s="168" t="s">
        <v>1823</v>
      </c>
      <c r="AT210" s="166">
        <f t="shared" si="892"/>
        <v>0</v>
      </c>
      <c r="AU210" s="168" t="s">
        <v>1823</v>
      </c>
      <c r="AV210" s="166">
        <f t="shared" si="893"/>
        <v>0</v>
      </c>
      <c r="AW210" s="168" t="s">
        <v>1823</v>
      </c>
      <c r="AX210" s="166">
        <f t="shared" si="894"/>
        <v>0</v>
      </c>
      <c r="AY210" s="168" t="s">
        <v>1823</v>
      </c>
      <c r="AZ210" s="166">
        <f t="shared" si="895"/>
        <v>0</v>
      </c>
      <c r="BA210" s="168" t="s">
        <v>1823</v>
      </c>
      <c r="BB210" s="18">
        <v>0</v>
      </c>
      <c r="BC210" s="40">
        <v>0</v>
      </c>
      <c r="BD210" s="166">
        <f t="shared" si="896"/>
        <v>0</v>
      </c>
      <c r="BE210" s="168" t="s">
        <v>1823</v>
      </c>
      <c r="BF210" s="166">
        <f t="shared" si="897"/>
        <v>0</v>
      </c>
      <c r="BG210" s="168" t="s">
        <v>1823</v>
      </c>
      <c r="BH210" s="166">
        <f t="shared" si="898"/>
        <v>0</v>
      </c>
      <c r="BI210" s="168" t="s">
        <v>1823</v>
      </c>
      <c r="BJ210" s="18">
        <v>0</v>
      </c>
      <c r="BK210" s="40">
        <v>0</v>
      </c>
      <c r="BL210" s="166">
        <f t="shared" si="899"/>
        <v>0</v>
      </c>
      <c r="BM210" s="168" t="s">
        <v>1823</v>
      </c>
      <c r="BN210" s="166">
        <f t="shared" si="900"/>
        <v>0</v>
      </c>
      <c r="BO210" s="168" t="s">
        <v>1823</v>
      </c>
      <c r="BP210" s="136"/>
      <c r="BQ210" s="147"/>
      <c r="BR210" s="148"/>
      <c r="BS210" s="147"/>
      <c r="BT210" s="148"/>
      <c r="BU210" s="147"/>
      <c r="BV210" s="148"/>
      <c r="BW210" s="96"/>
      <c r="BX210" s="55"/>
      <c r="BY210" s="96">
        <v>0</v>
      </c>
      <c r="BZ210" s="55">
        <v>0</v>
      </c>
      <c r="CA210" s="96"/>
      <c r="CB210" s="96"/>
      <c r="CC210" s="38" t="s">
        <v>271</v>
      </c>
      <c r="CD210" t="s">
        <v>839</v>
      </c>
      <c r="CE210" t="s">
        <v>223</v>
      </c>
      <c r="CF210" s="26"/>
    </row>
    <row r="211" spans="1:88" ht="16.5">
      <c r="A211" t="s">
        <v>2139</v>
      </c>
      <c r="B211" t="s">
        <v>4</v>
      </c>
      <c r="C211" s="197" t="s">
        <v>1046</v>
      </c>
      <c r="D211" t="s">
        <v>1040</v>
      </c>
      <c r="E211" s="16" t="s">
        <v>1046</v>
      </c>
      <c r="F211" s="200" t="s">
        <v>1977</v>
      </c>
      <c r="G211" s="9"/>
      <c r="H211" s="2"/>
      <c r="I211" s="166" t="str">
        <f t="shared" si="864"/>
        <v>?</v>
      </c>
      <c r="J211" s="168" t="s">
        <v>1823</v>
      </c>
      <c r="K211" s="10" t="s">
        <v>85</v>
      </c>
      <c r="L211" s="4">
        <v>0</v>
      </c>
      <c r="M211" s="3" t="s">
        <v>85</v>
      </c>
      <c r="N211" s="4">
        <v>0</v>
      </c>
      <c r="O211" s="10">
        <v>0</v>
      </c>
      <c r="P211" s="10">
        <v>0</v>
      </c>
      <c r="Q211" s="3">
        <v>0</v>
      </c>
      <c r="R211" s="4">
        <v>0</v>
      </c>
      <c r="S211" s="166">
        <f t="shared" ref="S211" si="974">+Q211</f>
        <v>0</v>
      </c>
      <c r="T211" s="168" t="s">
        <v>1823</v>
      </c>
      <c r="U211" s="10">
        <v>2</v>
      </c>
      <c r="V211" s="4">
        <v>0</v>
      </c>
      <c r="W211" s="166" t="str">
        <f t="shared" ref="W211" si="975">+Y211</f>
        <v>?</v>
      </c>
      <c r="X211" s="168" t="s">
        <v>1823</v>
      </c>
      <c r="Y211" s="166" t="str">
        <f t="shared" ref="Y211" si="976">+AA211</f>
        <v>?</v>
      </c>
      <c r="Z211" s="168" t="s">
        <v>1823</v>
      </c>
      <c r="AA211" s="3" t="s">
        <v>85</v>
      </c>
      <c r="AB211" s="4">
        <v>0</v>
      </c>
      <c r="AC211" s="3" t="s">
        <v>85</v>
      </c>
      <c r="AD211" s="4">
        <v>0</v>
      </c>
      <c r="AE211" s="3">
        <v>0</v>
      </c>
      <c r="AF211" s="4">
        <v>0</v>
      </c>
      <c r="AG211" s="166">
        <f t="shared" ref="AG211" si="977">+AI211</f>
        <v>0</v>
      </c>
      <c r="AH211" s="168" t="s">
        <v>1823</v>
      </c>
      <c r="AI211" s="166">
        <f t="shared" ref="AI211" si="978">+AK211</f>
        <v>0</v>
      </c>
      <c r="AJ211" s="168" t="s">
        <v>1823</v>
      </c>
      <c r="AK211" s="3">
        <v>0</v>
      </c>
      <c r="AL211" s="4">
        <v>0</v>
      </c>
      <c r="AM211" s="166">
        <f t="shared" ref="AM211" si="979">+AK211</f>
        <v>0</v>
      </c>
      <c r="AN211" s="168" t="s">
        <v>1823</v>
      </c>
      <c r="AO211" s="136"/>
      <c r="AP211" s="166" t="str">
        <f t="shared" si="890"/>
        <v>?</v>
      </c>
      <c r="AQ211" s="168" t="s">
        <v>1823</v>
      </c>
      <c r="AR211" s="166" t="str">
        <f t="shared" si="891"/>
        <v>?</v>
      </c>
      <c r="AS211" s="168" t="s">
        <v>1823</v>
      </c>
      <c r="AT211" s="166" t="str">
        <f t="shared" si="892"/>
        <v>?</v>
      </c>
      <c r="AU211" s="168" t="s">
        <v>1823</v>
      </c>
      <c r="AV211" s="166" t="str">
        <f t="shared" si="893"/>
        <v>?</v>
      </c>
      <c r="AW211" s="168" t="s">
        <v>1823</v>
      </c>
      <c r="AX211" s="166" t="str">
        <f t="shared" si="894"/>
        <v>?</v>
      </c>
      <c r="AY211" s="168" t="s">
        <v>1823</v>
      </c>
      <c r="AZ211" s="166" t="str">
        <f t="shared" si="895"/>
        <v>?</v>
      </c>
      <c r="BA211" s="168" t="s">
        <v>1823</v>
      </c>
      <c r="BB211" s="18" t="s">
        <v>85</v>
      </c>
      <c r="BC211" s="40">
        <v>0</v>
      </c>
      <c r="BD211" s="166" t="str">
        <f t="shared" si="896"/>
        <v>?</v>
      </c>
      <c r="BE211" s="168" t="s">
        <v>1823</v>
      </c>
      <c r="BF211" s="166" t="str">
        <f t="shared" si="897"/>
        <v>?</v>
      </c>
      <c r="BG211" s="168" t="s">
        <v>1823</v>
      </c>
      <c r="BH211" s="166" t="str">
        <f t="shared" si="898"/>
        <v>?</v>
      </c>
      <c r="BI211" s="168" t="s">
        <v>1823</v>
      </c>
      <c r="BJ211" s="18">
        <v>0</v>
      </c>
      <c r="BK211" s="40">
        <v>0</v>
      </c>
      <c r="BL211" s="166">
        <f t="shared" si="899"/>
        <v>0</v>
      </c>
      <c r="BM211" s="168" t="s">
        <v>1823</v>
      </c>
      <c r="BN211" s="166">
        <f t="shared" si="900"/>
        <v>0</v>
      </c>
      <c r="BO211" s="168" t="s">
        <v>1823</v>
      </c>
      <c r="BP211" s="136"/>
      <c r="BQ211" s="147"/>
      <c r="BR211" s="148"/>
      <c r="BS211" s="147"/>
      <c r="BT211" s="148"/>
      <c r="BU211" s="147"/>
      <c r="BV211" s="148"/>
      <c r="BW211" s="96"/>
      <c r="BX211" s="55"/>
      <c r="BY211" s="96"/>
      <c r="BZ211" s="55"/>
      <c r="CA211" s="96"/>
      <c r="CB211" s="96"/>
      <c r="CC211" t="s">
        <v>217</v>
      </c>
      <c r="CE211" t="s">
        <v>216</v>
      </c>
      <c r="CF211" s="26"/>
    </row>
    <row r="212" spans="1:88" ht="16.5">
      <c r="A212" t="s">
        <v>2139</v>
      </c>
      <c r="B212" t="s">
        <v>4</v>
      </c>
      <c r="C212" s="16" t="s">
        <v>823</v>
      </c>
      <c r="D212" t="s">
        <v>1040</v>
      </c>
      <c r="E212" s="16" t="s">
        <v>1046</v>
      </c>
      <c r="F212" s="200" t="s">
        <v>1978</v>
      </c>
      <c r="G212" s="9"/>
      <c r="H212" s="2"/>
      <c r="I212" s="166">
        <f t="shared" si="864"/>
        <v>0</v>
      </c>
      <c r="J212" s="168" t="s">
        <v>1823</v>
      </c>
      <c r="K212" s="10">
        <v>0</v>
      </c>
      <c r="L212" s="4">
        <v>0</v>
      </c>
      <c r="M212" s="3">
        <v>0</v>
      </c>
      <c r="N212" s="4">
        <v>0</v>
      </c>
      <c r="O212" s="3">
        <v>1</v>
      </c>
      <c r="P212" s="4">
        <v>0</v>
      </c>
      <c r="Q212" s="3">
        <v>0</v>
      </c>
      <c r="R212" s="4">
        <v>0</v>
      </c>
      <c r="S212" s="166">
        <f t="shared" ref="S212" si="980">+Q212</f>
        <v>0</v>
      </c>
      <c r="T212" s="168" t="s">
        <v>1823</v>
      </c>
      <c r="U212" s="10">
        <v>1</v>
      </c>
      <c r="V212" s="4">
        <v>0</v>
      </c>
      <c r="W212" s="166">
        <f t="shared" ref="W212" si="981">+Y212</f>
        <v>0</v>
      </c>
      <c r="X212" s="168" t="s">
        <v>1823</v>
      </c>
      <c r="Y212" s="166">
        <f t="shared" si="957"/>
        <v>0</v>
      </c>
      <c r="Z212" s="168" t="s">
        <v>1823</v>
      </c>
      <c r="AA212" s="3">
        <v>0</v>
      </c>
      <c r="AB212" s="4">
        <v>0</v>
      </c>
      <c r="AC212" s="10">
        <v>0</v>
      </c>
      <c r="AD212" s="10">
        <v>0</v>
      </c>
      <c r="AE212" s="3">
        <v>1</v>
      </c>
      <c r="AF212" s="4">
        <v>0</v>
      </c>
      <c r="AG212" s="166">
        <f t="shared" ref="AG212" si="982">+AI212</f>
        <v>0</v>
      </c>
      <c r="AH212" s="168" t="s">
        <v>1823</v>
      </c>
      <c r="AI212" s="166">
        <f t="shared" ref="AI212" si="983">+AK212</f>
        <v>0</v>
      </c>
      <c r="AJ212" s="168" t="s">
        <v>1823</v>
      </c>
      <c r="AK212" s="3">
        <v>0</v>
      </c>
      <c r="AL212" s="4">
        <v>0</v>
      </c>
      <c r="AM212" s="166">
        <f t="shared" ref="AM212" si="984">+AK212</f>
        <v>0</v>
      </c>
      <c r="AN212" s="168" t="s">
        <v>1823</v>
      </c>
      <c r="AO212" s="203">
        <v>42205</v>
      </c>
      <c r="AP212" s="166">
        <f t="shared" si="890"/>
        <v>0</v>
      </c>
      <c r="AQ212" s="168" t="s">
        <v>1823</v>
      </c>
      <c r="AR212" s="166">
        <f t="shared" si="891"/>
        <v>0</v>
      </c>
      <c r="AS212" s="168" t="s">
        <v>1823</v>
      </c>
      <c r="AT212" s="166">
        <f t="shared" si="892"/>
        <v>0</v>
      </c>
      <c r="AU212" s="168" t="s">
        <v>1823</v>
      </c>
      <c r="AV212" s="166">
        <f t="shared" si="893"/>
        <v>0</v>
      </c>
      <c r="AW212" s="168" t="s">
        <v>1823</v>
      </c>
      <c r="AX212" s="166">
        <f t="shared" si="894"/>
        <v>0</v>
      </c>
      <c r="AY212" s="168" t="s">
        <v>1823</v>
      </c>
      <c r="AZ212" s="166">
        <f t="shared" si="895"/>
        <v>0</v>
      </c>
      <c r="BA212" s="168" t="s">
        <v>1823</v>
      </c>
      <c r="BB212" s="18">
        <v>0</v>
      </c>
      <c r="BC212" s="40">
        <v>0</v>
      </c>
      <c r="BD212" s="166">
        <f t="shared" si="896"/>
        <v>0</v>
      </c>
      <c r="BE212" s="168" t="s">
        <v>1823</v>
      </c>
      <c r="BF212" s="166">
        <f t="shared" si="897"/>
        <v>0</v>
      </c>
      <c r="BG212" s="168" t="s">
        <v>1823</v>
      </c>
      <c r="BH212" s="166">
        <f t="shared" si="898"/>
        <v>0</v>
      </c>
      <c r="BI212" s="168" t="s">
        <v>1823</v>
      </c>
      <c r="BJ212" s="166">
        <f t="shared" ref="BJ212" si="985">+BH212</f>
        <v>0</v>
      </c>
      <c r="BK212" s="168" t="s">
        <v>1823</v>
      </c>
      <c r="BL212" s="166">
        <f t="shared" si="899"/>
        <v>0</v>
      </c>
      <c r="BM212" s="168" t="s">
        <v>1823</v>
      </c>
      <c r="BN212" s="166">
        <f t="shared" si="900"/>
        <v>0</v>
      </c>
      <c r="BO212" s="168" t="s">
        <v>1823</v>
      </c>
      <c r="BP212" s="136"/>
      <c r="BQ212" s="147"/>
      <c r="BR212" s="148"/>
      <c r="BS212" s="147"/>
      <c r="BT212" s="148"/>
      <c r="BU212" s="147"/>
      <c r="BV212" s="148"/>
      <c r="BW212" s="96"/>
      <c r="BX212" s="55"/>
      <c r="BY212" s="96"/>
      <c r="BZ212" s="148"/>
      <c r="CA212" s="147"/>
      <c r="CB212" s="147"/>
      <c r="CC212" s="38" t="s">
        <v>271</v>
      </c>
      <c r="CD212" t="s">
        <v>824</v>
      </c>
      <c r="CF212" s="26"/>
    </row>
    <row r="213" spans="1:88" ht="16.5">
      <c r="A213" t="s">
        <v>2139</v>
      </c>
      <c r="B213" t="s">
        <v>4</v>
      </c>
      <c r="C213" s="16" t="s">
        <v>825</v>
      </c>
      <c r="D213" t="s">
        <v>1040</v>
      </c>
      <c r="E213" s="16" t="s">
        <v>1046</v>
      </c>
      <c r="F213" s="200" t="s">
        <v>1979</v>
      </c>
      <c r="G213" s="9"/>
      <c r="H213" s="2"/>
      <c r="I213" s="166">
        <f t="shared" si="864"/>
        <v>0</v>
      </c>
      <c r="J213" s="168" t="s">
        <v>1823</v>
      </c>
      <c r="K213" s="166">
        <f t="shared" ref="K213" si="986">+M213</f>
        <v>0</v>
      </c>
      <c r="L213" s="168" t="s">
        <v>1823</v>
      </c>
      <c r="M213" s="166">
        <f t="shared" ref="M213" si="987">+O213</f>
        <v>0</v>
      </c>
      <c r="N213" s="168" t="s">
        <v>1823</v>
      </c>
      <c r="O213" s="10">
        <v>0</v>
      </c>
      <c r="P213" s="10">
        <v>0</v>
      </c>
      <c r="Q213" s="3">
        <v>0</v>
      </c>
      <c r="R213" s="4">
        <v>0</v>
      </c>
      <c r="S213" s="166">
        <f t="shared" ref="S213" si="988">+Q213</f>
        <v>0</v>
      </c>
      <c r="T213" s="168" t="s">
        <v>1823</v>
      </c>
      <c r="U213" s="10">
        <v>0</v>
      </c>
      <c r="V213" s="4">
        <v>0</v>
      </c>
      <c r="W213" s="166">
        <f t="shared" ref="W213" si="989">+Y213</f>
        <v>0</v>
      </c>
      <c r="X213" s="168" t="s">
        <v>1823</v>
      </c>
      <c r="Y213" s="10">
        <v>0</v>
      </c>
      <c r="Z213" s="10">
        <v>0</v>
      </c>
      <c r="AA213" s="3">
        <v>0</v>
      </c>
      <c r="AB213" s="4">
        <v>0</v>
      </c>
      <c r="AC213" s="10">
        <v>0</v>
      </c>
      <c r="AD213" s="10">
        <v>0</v>
      </c>
      <c r="AE213" s="3">
        <v>0</v>
      </c>
      <c r="AF213" s="4">
        <v>0</v>
      </c>
      <c r="AG213" s="166">
        <f t="shared" ref="AG213" si="990">+AI213</f>
        <v>0</v>
      </c>
      <c r="AH213" s="168" t="s">
        <v>1823</v>
      </c>
      <c r="AI213" s="166">
        <f t="shared" ref="AI213" si="991">+AK213</f>
        <v>0</v>
      </c>
      <c r="AJ213" s="168" t="s">
        <v>1823</v>
      </c>
      <c r="AK213" s="3">
        <v>0</v>
      </c>
      <c r="AL213" s="4">
        <v>0</v>
      </c>
      <c r="AM213" s="166">
        <f t="shared" ref="AM213" si="992">+AK213</f>
        <v>0</v>
      </c>
      <c r="AN213" s="168" t="s">
        <v>1823</v>
      </c>
      <c r="AO213" s="133"/>
      <c r="AP213" s="166">
        <f t="shared" ref="AP213:AP214" si="993">+AR213</f>
        <v>0</v>
      </c>
      <c r="AQ213" s="168" t="s">
        <v>1823</v>
      </c>
      <c r="AR213" s="166">
        <f t="shared" ref="AR213:AR214" si="994">+AT213</f>
        <v>0</v>
      </c>
      <c r="AS213" s="168" t="s">
        <v>1823</v>
      </c>
      <c r="AT213" s="39">
        <v>0</v>
      </c>
      <c r="AU213" s="40">
        <v>0</v>
      </c>
      <c r="AV213" s="58">
        <f t="shared" ref="AV213:AV214" si="995">+AT213</f>
        <v>0</v>
      </c>
      <c r="AW213" s="170" t="s">
        <v>89</v>
      </c>
      <c r="AX213" s="58">
        <f t="shared" ref="AX213:AX214" si="996">+AV213</f>
        <v>0</v>
      </c>
      <c r="AY213" s="170" t="s">
        <v>89</v>
      </c>
      <c r="AZ213" s="58">
        <f t="shared" ref="AZ213" si="997">+AX213</f>
        <v>0</v>
      </c>
      <c r="BA213" s="170" t="s">
        <v>89</v>
      </c>
      <c r="BB213" s="18">
        <v>0</v>
      </c>
      <c r="BC213" s="40">
        <v>0</v>
      </c>
      <c r="BD213" s="166">
        <f t="shared" si="896"/>
        <v>0</v>
      </c>
      <c r="BE213" s="168" t="s">
        <v>1823</v>
      </c>
      <c r="BF213" s="166">
        <f t="shared" si="897"/>
        <v>0</v>
      </c>
      <c r="BG213" s="168" t="s">
        <v>1823</v>
      </c>
      <c r="BH213" s="166">
        <f t="shared" si="898"/>
        <v>0</v>
      </c>
      <c r="BI213" s="168" t="s">
        <v>1823</v>
      </c>
      <c r="BJ213" s="18">
        <v>0</v>
      </c>
      <c r="BK213" s="40">
        <v>0</v>
      </c>
      <c r="BL213" s="166">
        <f t="shared" si="899"/>
        <v>0</v>
      </c>
      <c r="BM213" s="168" t="s">
        <v>1823</v>
      </c>
      <c r="BN213" s="166">
        <f t="shared" si="900"/>
        <v>0</v>
      </c>
      <c r="BO213" s="168" t="s">
        <v>1823</v>
      </c>
      <c r="BP213" s="133"/>
      <c r="BQ213" s="147"/>
      <c r="BR213" s="148"/>
      <c r="BS213" s="147"/>
      <c r="BT213" s="148"/>
      <c r="BU213" s="147"/>
      <c r="BV213" s="148"/>
      <c r="BW213" s="96"/>
      <c r="BX213" s="55"/>
      <c r="BY213" s="96"/>
      <c r="BZ213" s="148"/>
      <c r="CA213" s="147"/>
      <c r="CB213" s="147"/>
      <c r="CC213" s="38" t="s">
        <v>271</v>
      </c>
      <c r="CD213" t="s">
        <v>826</v>
      </c>
      <c r="CF213" s="26"/>
    </row>
    <row r="214" spans="1:88" ht="16.5">
      <c r="A214" t="s">
        <v>2139</v>
      </c>
      <c r="B214" t="s">
        <v>4</v>
      </c>
      <c r="C214" s="16" t="s">
        <v>828</v>
      </c>
      <c r="D214" t="s">
        <v>1040</v>
      </c>
      <c r="E214" s="16" t="s">
        <v>1046</v>
      </c>
      <c r="F214" s="200" t="s">
        <v>1980</v>
      </c>
      <c r="G214" s="9"/>
      <c r="H214" s="2"/>
      <c r="I214" s="166">
        <f t="shared" si="864"/>
        <v>1</v>
      </c>
      <c r="J214" s="168" t="s">
        <v>1823</v>
      </c>
      <c r="K214" s="166">
        <f t="shared" ref="K214" si="998">+M214</f>
        <v>1</v>
      </c>
      <c r="L214" s="168" t="s">
        <v>1823</v>
      </c>
      <c r="M214" s="166">
        <f t="shared" ref="M214" si="999">+O214</f>
        <v>1</v>
      </c>
      <c r="N214" s="168" t="s">
        <v>1823</v>
      </c>
      <c r="O214" s="10">
        <v>1</v>
      </c>
      <c r="P214" s="10">
        <v>0</v>
      </c>
      <c r="Q214" s="3">
        <v>0</v>
      </c>
      <c r="R214" s="4">
        <v>0</v>
      </c>
      <c r="S214" s="166">
        <f t="shared" ref="S214" si="1000">+Q214</f>
        <v>0</v>
      </c>
      <c r="T214" s="168" t="s">
        <v>1823</v>
      </c>
      <c r="U214" s="10">
        <v>0</v>
      </c>
      <c r="V214" s="4">
        <v>0</v>
      </c>
      <c r="W214" s="166">
        <f t="shared" ref="W214" si="1001">+Y214</f>
        <v>0</v>
      </c>
      <c r="X214" s="168" t="s">
        <v>1823</v>
      </c>
      <c r="Y214" s="10">
        <v>0</v>
      </c>
      <c r="Z214" s="10">
        <v>0</v>
      </c>
      <c r="AA214" s="3">
        <v>0</v>
      </c>
      <c r="AB214" s="4">
        <v>0</v>
      </c>
      <c r="AC214" s="10">
        <v>0</v>
      </c>
      <c r="AD214" s="10">
        <v>0</v>
      </c>
      <c r="AE214" s="3">
        <v>0</v>
      </c>
      <c r="AF214" s="4">
        <v>0</v>
      </c>
      <c r="AG214" s="166">
        <f t="shared" ref="AG214" si="1002">+AI214</f>
        <v>0</v>
      </c>
      <c r="AH214" s="168" t="s">
        <v>1823</v>
      </c>
      <c r="AI214" s="166">
        <f t="shared" ref="AI214" si="1003">+AK214</f>
        <v>0</v>
      </c>
      <c r="AJ214" s="168" t="s">
        <v>1823</v>
      </c>
      <c r="AK214" s="3">
        <v>0</v>
      </c>
      <c r="AL214" s="4">
        <v>0</v>
      </c>
      <c r="AM214" s="166">
        <f t="shared" ref="AM214" si="1004">+AK214</f>
        <v>0</v>
      </c>
      <c r="AN214" s="168" t="s">
        <v>1823</v>
      </c>
      <c r="AO214" s="133"/>
      <c r="AP214" s="166">
        <f t="shared" si="993"/>
        <v>0</v>
      </c>
      <c r="AQ214" s="168" t="s">
        <v>1823</v>
      </c>
      <c r="AR214" s="166">
        <f t="shared" si="994"/>
        <v>0</v>
      </c>
      <c r="AS214" s="168" t="s">
        <v>1823</v>
      </c>
      <c r="AT214" s="39">
        <v>0</v>
      </c>
      <c r="AU214" s="40">
        <v>0</v>
      </c>
      <c r="AV214" s="58">
        <f t="shared" si="995"/>
        <v>0</v>
      </c>
      <c r="AW214" s="170" t="s">
        <v>89</v>
      </c>
      <c r="AX214" s="58">
        <f t="shared" si="996"/>
        <v>0</v>
      </c>
      <c r="AY214" s="170" t="s">
        <v>89</v>
      </c>
      <c r="AZ214" s="18">
        <v>0</v>
      </c>
      <c r="BA214" s="40">
        <v>0</v>
      </c>
      <c r="BB214" s="18">
        <v>0</v>
      </c>
      <c r="BC214" s="40">
        <v>0</v>
      </c>
      <c r="BD214" s="166">
        <f t="shared" si="896"/>
        <v>0</v>
      </c>
      <c r="BE214" s="168" t="s">
        <v>1823</v>
      </c>
      <c r="BF214" s="166">
        <f t="shared" si="897"/>
        <v>0</v>
      </c>
      <c r="BG214" s="168" t="s">
        <v>1823</v>
      </c>
      <c r="BH214" s="166">
        <f t="shared" si="898"/>
        <v>0</v>
      </c>
      <c r="BI214" s="168" t="s">
        <v>1823</v>
      </c>
      <c r="BJ214" s="18">
        <v>0</v>
      </c>
      <c r="BK214" s="40">
        <v>0</v>
      </c>
      <c r="BL214" s="166">
        <f t="shared" si="899"/>
        <v>0</v>
      </c>
      <c r="BM214" s="168" t="s">
        <v>1823</v>
      </c>
      <c r="BN214" s="166">
        <f t="shared" si="900"/>
        <v>0</v>
      </c>
      <c r="BO214" s="168" t="s">
        <v>1823</v>
      </c>
      <c r="BP214" s="133"/>
      <c r="BQ214" s="147"/>
      <c r="BR214" s="148"/>
      <c r="BS214" s="147"/>
      <c r="BT214" s="148"/>
      <c r="BU214" s="147"/>
      <c r="BV214" s="148"/>
      <c r="BW214" s="96"/>
      <c r="BX214" s="55"/>
      <c r="BY214" s="96"/>
      <c r="BZ214" s="148"/>
      <c r="CA214" s="147"/>
      <c r="CB214" s="147"/>
      <c r="CC214" s="38" t="s">
        <v>271</v>
      </c>
      <c r="CD214" t="s">
        <v>827</v>
      </c>
      <c r="CF214" s="26"/>
    </row>
    <row r="215" spans="1:88" ht="16.5">
      <c r="A215" t="s">
        <v>2139</v>
      </c>
      <c r="B215" t="s">
        <v>4</v>
      </c>
      <c r="C215" s="16" t="s">
        <v>1066</v>
      </c>
      <c r="D215" t="s">
        <v>1040</v>
      </c>
      <c r="E215" s="16" t="s">
        <v>1046</v>
      </c>
      <c r="F215" s="200" t="s">
        <v>1981</v>
      </c>
      <c r="G215" s="9"/>
      <c r="H215" s="2"/>
      <c r="I215" s="166" t="str">
        <f t="shared" si="864"/>
        <v>?</v>
      </c>
      <c r="J215" s="168" t="s">
        <v>1823</v>
      </c>
      <c r="K215" s="166" t="str">
        <f t="shared" ref="K215" si="1005">+M215</f>
        <v>?</v>
      </c>
      <c r="L215" s="168" t="s">
        <v>1823</v>
      </c>
      <c r="M215" s="166" t="str">
        <f t="shared" ref="M215" si="1006">+O215</f>
        <v>?</v>
      </c>
      <c r="N215" s="168" t="s">
        <v>1823</v>
      </c>
      <c r="O215" s="10" t="s">
        <v>85</v>
      </c>
      <c r="P215" s="10">
        <v>0</v>
      </c>
      <c r="Q215" s="3" t="s">
        <v>85</v>
      </c>
      <c r="R215" s="4">
        <v>0</v>
      </c>
      <c r="S215" s="166" t="str">
        <f t="shared" ref="S215:S216" si="1007">+Q215</f>
        <v>?</v>
      </c>
      <c r="T215" s="168" t="s">
        <v>1823</v>
      </c>
      <c r="U215" s="10" t="s">
        <v>85</v>
      </c>
      <c r="V215" s="4">
        <v>0</v>
      </c>
      <c r="W215" s="166" t="str">
        <f t="shared" ref="W215:W216" si="1008">+Y215</f>
        <v>?</v>
      </c>
      <c r="X215" s="168" t="s">
        <v>1823</v>
      </c>
      <c r="Y215" s="10" t="s">
        <v>85</v>
      </c>
      <c r="Z215" s="10">
        <v>0</v>
      </c>
      <c r="AA215" s="3" t="s">
        <v>85</v>
      </c>
      <c r="AB215" s="4"/>
      <c r="AC215" s="3" t="s">
        <v>85</v>
      </c>
      <c r="AD215" s="4"/>
      <c r="AE215" s="3" t="s">
        <v>85</v>
      </c>
      <c r="AF215" s="4"/>
      <c r="AG215" s="166">
        <f t="shared" ref="AG215:AG216" si="1009">+AI215</f>
        <v>0</v>
      </c>
      <c r="AH215" s="168" t="s">
        <v>1823</v>
      </c>
      <c r="AI215" s="166">
        <f t="shared" ref="AI215:AI216" si="1010">+AK215</f>
        <v>0</v>
      </c>
      <c r="AJ215" s="168" t="s">
        <v>1823</v>
      </c>
      <c r="AK215" s="3"/>
      <c r="AL215" s="4"/>
      <c r="AM215" s="166">
        <f t="shared" ref="AM215:AM216" si="1011">+AK215</f>
        <v>0</v>
      </c>
      <c r="AN215" s="168" t="s">
        <v>1823</v>
      </c>
      <c r="AO215" s="133"/>
      <c r="AP215" s="39"/>
      <c r="AQ215" s="100"/>
      <c r="AR215" s="52"/>
      <c r="AS215" s="106"/>
      <c r="AT215" s="39"/>
      <c r="AU215" s="40"/>
      <c r="AV215" s="98"/>
      <c r="AW215" s="40"/>
      <c r="AX215" s="98"/>
      <c r="AY215" s="40"/>
      <c r="AZ215" s="98"/>
      <c r="BA215" s="40"/>
      <c r="BB215" s="98" t="s">
        <v>85</v>
      </c>
      <c r="BC215" s="40"/>
      <c r="BD215" s="166" t="str">
        <f t="shared" si="896"/>
        <v>?</v>
      </c>
      <c r="BE215" s="168" t="s">
        <v>1823</v>
      </c>
      <c r="BF215" s="166" t="str">
        <f t="shared" si="897"/>
        <v>?</v>
      </c>
      <c r="BG215" s="168" t="s">
        <v>1823</v>
      </c>
      <c r="BH215" s="166" t="str">
        <f t="shared" si="898"/>
        <v>?</v>
      </c>
      <c r="BI215" s="168" t="s">
        <v>1823</v>
      </c>
      <c r="BJ215" s="18" t="s">
        <v>85</v>
      </c>
      <c r="BK215" s="40"/>
      <c r="BL215" s="166" t="str">
        <f t="shared" si="899"/>
        <v>?</v>
      </c>
      <c r="BM215" s="168" t="s">
        <v>1823</v>
      </c>
      <c r="BN215" s="166" t="str">
        <f t="shared" si="900"/>
        <v>?</v>
      </c>
      <c r="BO215" s="168" t="s">
        <v>1823</v>
      </c>
      <c r="BP215" s="133"/>
      <c r="BQ215" s="147"/>
      <c r="BR215" s="148"/>
      <c r="BS215" s="147"/>
      <c r="BT215" s="148"/>
      <c r="BU215" s="147"/>
      <c r="BV215" s="148"/>
      <c r="BW215" s="96"/>
      <c r="BX215" s="55"/>
      <c r="BY215" s="96"/>
      <c r="BZ215" s="148"/>
      <c r="CA215" s="147"/>
      <c r="CB215" s="147"/>
      <c r="CC215" s="126">
        <v>42795</v>
      </c>
      <c r="CF215" s="26"/>
    </row>
    <row r="216" spans="1:88" ht="16.5">
      <c r="A216" t="s">
        <v>2139</v>
      </c>
      <c r="B216" t="s">
        <v>4</v>
      </c>
      <c r="C216" s="16" t="s">
        <v>970</v>
      </c>
      <c r="D216" t="s">
        <v>1040</v>
      </c>
      <c r="E216" s="16" t="s">
        <v>1046</v>
      </c>
      <c r="F216" s="200" t="s">
        <v>1982</v>
      </c>
      <c r="G216" s="9"/>
      <c r="H216" s="2"/>
      <c r="I216" s="166">
        <f t="shared" si="864"/>
        <v>9</v>
      </c>
      <c r="J216" s="168" t="s">
        <v>1823</v>
      </c>
      <c r="K216" s="10">
        <v>9</v>
      </c>
      <c r="L216" s="4">
        <v>0</v>
      </c>
      <c r="M216" s="175">
        <v>7</v>
      </c>
      <c r="N216" s="416">
        <v>0</v>
      </c>
      <c r="O216" s="10">
        <v>2</v>
      </c>
      <c r="P216" s="10">
        <v>0</v>
      </c>
      <c r="Q216" s="3">
        <v>0</v>
      </c>
      <c r="R216" s="4">
        <v>0</v>
      </c>
      <c r="S216" s="166">
        <f t="shared" si="1007"/>
        <v>0</v>
      </c>
      <c r="T216" s="168" t="s">
        <v>1823</v>
      </c>
      <c r="U216" s="10">
        <v>0</v>
      </c>
      <c r="V216" s="4">
        <v>0</v>
      </c>
      <c r="W216" s="166">
        <f t="shared" si="1008"/>
        <v>0</v>
      </c>
      <c r="X216" s="168" t="s">
        <v>1823</v>
      </c>
      <c r="Y216" s="166">
        <f t="shared" ref="Y216" si="1012">+AA216</f>
        <v>0</v>
      </c>
      <c r="Z216" s="168" t="s">
        <v>1823</v>
      </c>
      <c r="AA216" s="166">
        <f t="shared" ref="AA216" si="1013">+AC216</f>
        <v>0</v>
      </c>
      <c r="AB216" s="168" t="s">
        <v>1823</v>
      </c>
      <c r="AC216" s="10">
        <v>0</v>
      </c>
      <c r="AD216" s="10">
        <v>0</v>
      </c>
      <c r="AE216" s="3">
        <v>0</v>
      </c>
      <c r="AF216" s="4">
        <v>0</v>
      </c>
      <c r="AG216" s="166">
        <f t="shared" si="1009"/>
        <v>0</v>
      </c>
      <c r="AH216" s="168" t="s">
        <v>1823</v>
      </c>
      <c r="AI216" s="166">
        <f t="shared" si="1010"/>
        <v>0</v>
      </c>
      <c r="AJ216" s="168" t="s">
        <v>1823</v>
      </c>
      <c r="AK216" s="3">
        <v>0</v>
      </c>
      <c r="AL216" s="4">
        <v>0</v>
      </c>
      <c r="AM216" s="166">
        <f t="shared" si="1011"/>
        <v>0</v>
      </c>
      <c r="AN216" s="168" t="s">
        <v>1823</v>
      </c>
      <c r="AO216" s="136"/>
      <c r="AP216" s="39">
        <v>0</v>
      </c>
      <c r="AQ216" s="4">
        <v>0</v>
      </c>
      <c r="AR216" s="166">
        <f t="shared" ref="AR216" si="1014">+AT216</f>
        <v>0</v>
      </c>
      <c r="AS216" s="168" t="s">
        <v>1823</v>
      </c>
      <c r="AT216" s="166">
        <f t="shared" ref="AT216" si="1015">+AV216</f>
        <v>0</v>
      </c>
      <c r="AU216" s="168" t="s">
        <v>1823</v>
      </c>
      <c r="AV216" s="166">
        <f t="shared" ref="AV216" si="1016">+AX216</f>
        <v>0</v>
      </c>
      <c r="AW216" s="168" t="s">
        <v>1823</v>
      </c>
      <c r="AX216" s="166">
        <f t="shared" ref="AX216" si="1017">+AZ216</f>
        <v>0</v>
      </c>
      <c r="AY216" s="168" t="s">
        <v>1823</v>
      </c>
      <c r="AZ216" s="166">
        <f t="shared" ref="AZ216" si="1018">+BB216</f>
        <v>0</v>
      </c>
      <c r="BA216" s="168" t="s">
        <v>1823</v>
      </c>
      <c r="BB216" s="18">
        <v>0</v>
      </c>
      <c r="BC216" s="40">
        <v>0</v>
      </c>
      <c r="BD216" s="166">
        <f t="shared" ref="BD216" si="1019">+BB216</f>
        <v>0</v>
      </c>
      <c r="BE216" s="168" t="s">
        <v>1823</v>
      </c>
      <c r="BF216" s="166">
        <f t="shared" ref="BF216" si="1020">+BD216</f>
        <v>0</v>
      </c>
      <c r="BG216" s="168" t="s">
        <v>1823</v>
      </c>
      <c r="BH216" s="98">
        <v>0</v>
      </c>
      <c r="BI216" s="40">
        <v>0</v>
      </c>
      <c r="BJ216" s="166">
        <f t="shared" ref="BJ216:BJ218" si="1021">+BH216</f>
        <v>0</v>
      </c>
      <c r="BK216" s="168" t="s">
        <v>1823</v>
      </c>
      <c r="BL216" s="166">
        <f t="shared" ref="BL216:BL218" si="1022">+BJ216</f>
        <v>0</v>
      </c>
      <c r="BM216" s="168" t="s">
        <v>1823</v>
      </c>
      <c r="BN216" s="166">
        <f t="shared" ref="BN216:BN218" si="1023">+BL216</f>
        <v>0</v>
      </c>
      <c r="BO216" s="168" t="s">
        <v>1823</v>
      </c>
      <c r="BP216" s="136"/>
      <c r="BQ216" s="147"/>
      <c r="BR216" s="148"/>
      <c r="BS216" s="147"/>
      <c r="BT216" s="148"/>
      <c r="BU216" s="147"/>
      <c r="BV216" s="148"/>
      <c r="BW216" s="96"/>
      <c r="BX216" s="55"/>
      <c r="BY216" s="96"/>
      <c r="BZ216" s="148"/>
      <c r="CA216" s="147"/>
      <c r="CB216" s="147"/>
      <c r="CC216" s="38" t="s">
        <v>260</v>
      </c>
      <c r="CD216" s="124" t="s">
        <v>898</v>
      </c>
      <c r="CF216" s="26"/>
      <c r="CJ216" s="56"/>
    </row>
    <row r="217" spans="1:88" ht="16.5">
      <c r="A217" t="s">
        <v>2139</v>
      </c>
      <c r="B217" t="s">
        <v>4</v>
      </c>
      <c r="C217" s="16" t="s">
        <v>970</v>
      </c>
      <c r="D217" t="s">
        <v>1040</v>
      </c>
      <c r="E217" s="16" t="s">
        <v>1046</v>
      </c>
      <c r="F217" s="200" t="s">
        <v>1983</v>
      </c>
      <c r="G217" s="9"/>
      <c r="H217" s="2"/>
      <c r="I217" s="166">
        <f t="shared" si="864"/>
        <v>1</v>
      </c>
      <c r="J217" s="168" t="s">
        <v>1823</v>
      </c>
      <c r="K217" s="10">
        <v>1</v>
      </c>
      <c r="L217" s="4">
        <v>0</v>
      </c>
      <c r="M217" s="175">
        <v>1</v>
      </c>
      <c r="N217" s="416">
        <v>0</v>
      </c>
      <c r="O217" s="10">
        <v>0</v>
      </c>
      <c r="P217" s="10">
        <v>0</v>
      </c>
      <c r="Q217" s="3">
        <v>0</v>
      </c>
      <c r="R217" s="4">
        <v>0</v>
      </c>
      <c r="S217" s="166">
        <f t="shared" ref="S217" si="1024">+Q217</f>
        <v>0</v>
      </c>
      <c r="T217" s="168" t="s">
        <v>1823</v>
      </c>
      <c r="U217" s="10">
        <v>0</v>
      </c>
      <c r="V217" s="4">
        <v>0</v>
      </c>
      <c r="W217" s="166">
        <f t="shared" ref="W217" si="1025">+Y217</f>
        <v>0</v>
      </c>
      <c r="X217" s="168" t="s">
        <v>1823</v>
      </c>
      <c r="Y217" s="166">
        <f t="shared" ref="Y217" si="1026">+AA217</f>
        <v>0</v>
      </c>
      <c r="Z217" s="168" t="s">
        <v>1823</v>
      </c>
      <c r="AA217" s="166">
        <f t="shared" ref="AA217" si="1027">+AC217</f>
        <v>0</v>
      </c>
      <c r="AB217" s="168" t="s">
        <v>1823</v>
      </c>
      <c r="AC217" s="10">
        <v>0</v>
      </c>
      <c r="AD217" s="10">
        <v>0</v>
      </c>
      <c r="AE217" s="3">
        <v>0</v>
      </c>
      <c r="AF217" s="4">
        <v>0</v>
      </c>
      <c r="AG217" s="166">
        <f t="shared" ref="AG217" si="1028">+AI217</f>
        <v>0</v>
      </c>
      <c r="AH217" s="168" t="s">
        <v>1823</v>
      </c>
      <c r="AI217" s="166">
        <f t="shared" ref="AI217" si="1029">+AK217</f>
        <v>0</v>
      </c>
      <c r="AJ217" s="168" t="s">
        <v>1823</v>
      </c>
      <c r="AK217" s="3">
        <v>0</v>
      </c>
      <c r="AL217" s="4">
        <v>0</v>
      </c>
      <c r="AM217" s="166">
        <f t="shared" ref="AM217" si="1030">+AK217</f>
        <v>0</v>
      </c>
      <c r="AN217" s="168" t="s">
        <v>1823</v>
      </c>
      <c r="AO217" s="136"/>
      <c r="AP217" s="39">
        <v>0</v>
      </c>
      <c r="AQ217" s="4">
        <v>0</v>
      </c>
      <c r="AR217" s="166">
        <f t="shared" ref="AR217:AR218" si="1031">+AT217</f>
        <v>0</v>
      </c>
      <c r="AS217" s="168" t="s">
        <v>1823</v>
      </c>
      <c r="AT217" s="166">
        <f t="shared" ref="AT217:AT218" si="1032">+AV217</f>
        <v>0</v>
      </c>
      <c r="AU217" s="168" t="s">
        <v>1823</v>
      </c>
      <c r="AV217" s="166">
        <f t="shared" ref="AV217:AV218" si="1033">+AX217</f>
        <v>0</v>
      </c>
      <c r="AW217" s="168" t="s">
        <v>1823</v>
      </c>
      <c r="AX217" s="166">
        <f t="shared" ref="AX217:AX218" si="1034">+AZ217</f>
        <v>0</v>
      </c>
      <c r="AY217" s="168" t="s">
        <v>1823</v>
      </c>
      <c r="AZ217" s="166">
        <f t="shared" ref="AZ217:AZ218" si="1035">+BB217</f>
        <v>0</v>
      </c>
      <c r="BA217" s="168" t="s">
        <v>1823</v>
      </c>
      <c r="BB217" s="18">
        <v>0</v>
      </c>
      <c r="BC217" s="40">
        <v>0</v>
      </c>
      <c r="BD217" s="166">
        <f t="shared" ref="BD217:BD218" si="1036">+BB217</f>
        <v>0</v>
      </c>
      <c r="BE217" s="168" t="s">
        <v>1823</v>
      </c>
      <c r="BF217" s="166">
        <f t="shared" ref="BF217:BF218" si="1037">+BD217</f>
        <v>0</v>
      </c>
      <c r="BG217" s="168" t="s">
        <v>1823</v>
      </c>
      <c r="BH217" s="98">
        <v>0</v>
      </c>
      <c r="BI217" s="40">
        <v>0</v>
      </c>
      <c r="BJ217" s="166">
        <f t="shared" si="1021"/>
        <v>0</v>
      </c>
      <c r="BK217" s="168" t="s">
        <v>1823</v>
      </c>
      <c r="BL217" s="166">
        <f t="shared" si="1022"/>
        <v>0</v>
      </c>
      <c r="BM217" s="168" t="s">
        <v>1823</v>
      </c>
      <c r="BN217" s="166">
        <f t="shared" si="1023"/>
        <v>0</v>
      </c>
      <c r="BO217" s="168" t="s">
        <v>1823</v>
      </c>
      <c r="BP217" s="136"/>
      <c r="BQ217" s="147"/>
      <c r="BR217" s="148"/>
      <c r="BS217" s="147"/>
      <c r="BT217" s="148"/>
      <c r="BU217" s="147"/>
      <c r="BV217" s="148"/>
      <c r="BW217" s="96"/>
      <c r="BX217" s="55"/>
      <c r="BY217" s="96"/>
      <c r="BZ217" s="148"/>
      <c r="CA217" s="147"/>
      <c r="CB217" s="147"/>
      <c r="CC217" s="38"/>
      <c r="CF217" s="26"/>
      <c r="CJ217" s="56"/>
    </row>
    <row r="218" spans="1:88" ht="16.5">
      <c r="A218" t="s">
        <v>2139</v>
      </c>
      <c r="B218" t="s">
        <v>4</v>
      </c>
      <c r="C218" s="16" t="s">
        <v>970</v>
      </c>
      <c r="D218" t="s">
        <v>1040</v>
      </c>
      <c r="E218" s="16" t="s">
        <v>1046</v>
      </c>
      <c r="F218" s="200" t="s">
        <v>1984</v>
      </c>
      <c r="G218" s="9"/>
      <c r="H218" s="2"/>
      <c r="I218" s="166">
        <f t="shared" si="864"/>
        <v>0</v>
      </c>
      <c r="J218" s="21"/>
      <c r="K218" s="10">
        <v>0</v>
      </c>
      <c r="L218" s="4">
        <v>0</v>
      </c>
      <c r="M218" s="175">
        <v>3</v>
      </c>
      <c r="N218" s="416">
        <v>1</v>
      </c>
      <c r="O218" s="10">
        <v>1</v>
      </c>
      <c r="P218" s="10">
        <v>0</v>
      </c>
      <c r="Q218" s="3">
        <v>1</v>
      </c>
      <c r="R218" s="4">
        <v>0</v>
      </c>
      <c r="S218" s="166">
        <f t="shared" ref="S218" si="1038">+Q218</f>
        <v>1</v>
      </c>
      <c r="T218" s="168" t="s">
        <v>1823</v>
      </c>
      <c r="U218" s="10">
        <v>2</v>
      </c>
      <c r="V218" s="4">
        <v>0</v>
      </c>
      <c r="W218" s="166">
        <f t="shared" ref="W218" si="1039">+Y218</f>
        <v>0</v>
      </c>
      <c r="X218" s="168" t="s">
        <v>1823</v>
      </c>
      <c r="Y218" s="166">
        <f t="shared" ref="Y218" si="1040">+AA218</f>
        <v>0</v>
      </c>
      <c r="Z218" s="168" t="s">
        <v>1823</v>
      </c>
      <c r="AA218" s="166">
        <f t="shared" ref="AA218" si="1041">+AC218</f>
        <v>0</v>
      </c>
      <c r="AB218" s="168" t="s">
        <v>1823</v>
      </c>
      <c r="AC218" s="10">
        <v>0</v>
      </c>
      <c r="AD218" s="10">
        <v>0</v>
      </c>
      <c r="AE218" s="3">
        <v>0</v>
      </c>
      <c r="AF218" s="4">
        <v>0</v>
      </c>
      <c r="AG218" s="166">
        <f t="shared" ref="AG218" si="1042">+AI218</f>
        <v>0</v>
      </c>
      <c r="AH218" s="168" t="s">
        <v>1823</v>
      </c>
      <c r="AI218" s="166">
        <f t="shared" ref="AI218" si="1043">+AK218</f>
        <v>0</v>
      </c>
      <c r="AJ218" s="168" t="s">
        <v>1823</v>
      </c>
      <c r="AK218" s="3">
        <v>0</v>
      </c>
      <c r="AL218" s="4">
        <v>0</v>
      </c>
      <c r="AM218" s="166">
        <f t="shared" ref="AM218" si="1044">+AK218</f>
        <v>0</v>
      </c>
      <c r="AN218" s="168" t="s">
        <v>1823</v>
      </c>
      <c r="AO218" s="136"/>
      <c r="AP218" s="39">
        <v>0</v>
      </c>
      <c r="AQ218" s="4">
        <v>0</v>
      </c>
      <c r="AR218" s="166">
        <f t="shared" si="1031"/>
        <v>0</v>
      </c>
      <c r="AS218" s="168" t="s">
        <v>1823</v>
      </c>
      <c r="AT218" s="166">
        <f t="shared" si="1032"/>
        <v>0</v>
      </c>
      <c r="AU218" s="168" t="s">
        <v>1823</v>
      </c>
      <c r="AV218" s="166">
        <f t="shared" si="1033"/>
        <v>0</v>
      </c>
      <c r="AW218" s="168" t="s">
        <v>1823</v>
      </c>
      <c r="AX218" s="166">
        <f t="shared" si="1034"/>
        <v>0</v>
      </c>
      <c r="AY218" s="168" t="s">
        <v>1823</v>
      </c>
      <c r="AZ218" s="166">
        <f t="shared" si="1035"/>
        <v>0</v>
      </c>
      <c r="BA218" s="168" t="s">
        <v>1823</v>
      </c>
      <c r="BB218" s="18">
        <v>0</v>
      </c>
      <c r="BC218" s="40">
        <v>0</v>
      </c>
      <c r="BD218" s="166">
        <f t="shared" si="1036"/>
        <v>0</v>
      </c>
      <c r="BE218" s="168" t="s">
        <v>1823</v>
      </c>
      <c r="BF218" s="166">
        <f t="shared" si="1037"/>
        <v>0</v>
      </c>
      <c r="BG218" s="168" t="s">
        <v>1823</v>
      </c>
      <c r="BH218" s="98">
        <v>0</v>
      </c>
      <c r="BI218" s="40">
        <v>0</v>
      </c>
      <c r="BJ218" s="166">
        <f t="shared" si="1021"/>
        <v>0</v>
      </c>
      <c r="BK218" s="168" t="s">
        <v>1823</v>
      </c>
      <c r="BL218" s="166">
        <f t="shared" si="1022"/>
        <v>0</v>
      </c>
      <c r="BM218" s="168" t="s">
        <v>1823</v>
      </c>
      <c r="BN218" s="166">
        <f t="shared" si="1023"/>
        <v>0</v>
      </c>
      <c r="BO218" s="168" t="s">
        <v>1823</v>
      </c>
      <c r="BP218" s="136"/>
      <c r="BQ218" s="147"/>
      <c r="BR218" s="148"/>
      <c r="BS218" s="147"/>
      <c r="BT218" s="148"/>
      <c r="BU218" s="147"/>
      <c r="BV218" s="148"/>
      <c r="BW218" s="96"/>
      <c r="BX218" s="55"/>
      <c r="BY218" s="96"/>
      <c r="BZ218" s="148"/>
      <c r="CA218" s="147"/>
      <c r="CB218" s="147"/>
      <c r="CC218" s="38"/>
      <c r="CF218" s="26"/>
      <c r="CJ218" s="56"/>
    </row>
    <row r="219" spans="1:88" ht="16.5">
      <c r="F219" s="200"/>
      <c r="G219" s="101"/>
      <c r="H219" s="170"/>
      <c r="I219" s="166"/>
      <c r="J219" s="168"/>
      <c r="K219" s="166"/>
      <c r="L219" s="168"/>
      <c r="M219" s="166"/>
      <c r="N219" s="168"/>
      <c r="O219" s="10"/>
      <c r="P219" s="10"/>
      <c r="Q219" s="3"/>
      <c r="R219" s="4"/>
      <c r="S219" s="166"/>
      <c r="T219" s="168"/>
      <c r="U219" s="10"/>
      <c r="V219" s="4"/>
      <c r="W219" s="166"/>
      <c r="X219" s="168"/>
      <c r="Y219" s="10"/>
      <c r="Z219" s="10"/>
      <c r="AA219" s="3"/>
      <c r="AB219" s="4"/>
      <c r="AC219" s="10"/>
      <c r="AD219" s="10"/>
      <c r="AE219" s="3"/>
      <c r="AF219" s="4"/>
      <c r="AG219" s="166"/>
      <c r="AH219" s="168"/>
      <c r="AI219" s="166"/>
      <c r="AJ219" s="168"/>
      <c r="AK219" s="3"/>
      <c r="AL219" s="4"/>
      <c r="AM219" s="10"/>
      <c r="AN219" s="10"/>
      <c r="AO219" s="133"/>
      <c r="AP219" s="39"/>
      <c r="AQ219" s="40"/>
      <c r="AR219" s="52"/>
      <c r="AS219" s="40"/>
      <c r="AT219" s="39"/>
      <c r="AU219" s="40"/>
      <c r="AV219" s="101"/>
      <c r="AW219" s="170"/>
      <c r="AX219" s="101"/>
      <c r="AY219" s="170"/>
      <c r="AZ219" s="98"/>
      <c r="BA219" s="40"/>
      <c r="BB219" s="18"/>
      <c r="BC219" s="5"/>
      <c r="BD219" s="101"/>
      <c r="BE219" s="170"/>
      <c r="BF219" s="98"/>
      <c r="BG219" s="40"/>
      <c r="BH219" s="166">
        <f t="shared" ref="BH219:BH221" si="1045">+BF219</f>
        <v>0</v>
      </c>
      <c r="BI219" s="168" t="s">
        <v>1823</v>
      </c>
      <c r="BJ219" s="18"/>
      <c r="BK219" s="40"/>
      <c r="BL219" s="58"/>
      <c r="BM219" s="170"/>
      <c r="BN219" s="58"/>
      <c r="BO219" s="170"/>
      <c r="BP219" s="133"/>
      <c r="BQ219" s="147"/>
      <c r="BR219" s="148"/>
      <c r="BS219" s="147"/>
      <c r="BT219" s="148"/>
      <c r="BU219" s="147"/>
      <c r="BV219" s="148"/>
      <c r="BW219" s="96"/>
      <c r="BX219" s="55"/>
      <c r="BY219" s="96"/>
      <c r="BZ219" s="148"/>
      <c r="CA219" s="147"/>
      <c r="CB219" s="147"/>
      <c r="CF219" s="26"/>
      <c r="CJ219" s="56"/>
    </row>
    <row r="220" spans="1:88" ht="16.5">
      <c r="A220" t="s">
        <v>2135</v>
      </c>
      <c r="B220" t="s">
        <v>4</v>
      </c>
      <c r="C220" s="16" t="s">
        <v>1190</v>
      </c>
      <c r="D220" t="s">
        <v>1040</v>
      </c>
      <c r="E220" s="16" t="s">
        <v>1190</v>
      </c>
      <c r="F220" s="200" t="s">
        <v>1999</v>
      </c>
      <c r="G220" s="9"/>
      <c r="H220" s="2"/>
      <c r="I220" s="166">
        <f t="shared" ref="I220" si="1046">+K220</f>
        <v>1</v>
      </c>
      <c r="J220" s="168">
        <f>+L220</f>
        <v>2</v>
      </c>
      <c r="K220" s="10">
        <v>1</v>
      </c>
      <c r="L220" s="4">
        <v>2</v>
      </c>
      <c r="M220" s="166">
        <f t="shared" ref="M220" si="1047">+O220</f>
        <v>1</v>
      </c>
      <c r="N220" s="168">
        <f>+L220</f>
        <v>2</v>
      </c>
      <c r="O220" s="10">
        <v>1</v>
      </c>
      <c r="P220" s="10">
        <v>2</v>
      </c>
      <c r="Q220" s="3">
        <v>3</v>
      </c>
      <c r="R220" s="4">
        <v>0</v>
      </c>
      <c r="S220" s="166">
        <f t="shared" ref="S220" si="1048">+Q220</f>
        <v>3</v>
      </c>
      <c r="T220" s="168" t="s">
        <v>1823</v>
      </c>
      <c r="U220" s="10">
        <v>0</v>
      </c>
      <c r="V220" s="4">
        <v>0</v>
      </c>
      <c r="W220" s="166">
        <f t="shared" ref="W220" si="1049">+Y220</f>
        <v>0</v>
      </c>
      <c r="X220" s="168" t="s">
        <v>1823</v>
      </c>
      <c r="Y220" s="10">
        <v>0</v>
      </c>
      <c r="Z220" s="10">
        <v>0</v>
      </c>
      <c r="AA220" s="3">
        <v>2</v>
      </c>
      <c r="AB220" s="4">
        <v>0</v>
      </c>
      <c r="AC220" s="10">
        <v>1</v>
      </c>
      <c r="AD220" s="10">
        <v>0</v>
      </c>
      <c r="AE220" s="3">
        <v>1</v>
      </c>
      <c r="AF220" s="4">
        <v>0</v>
      </c>
      <c r="AG220" s="166">
        <f t="shared" ref="AG220" si="1050">+AI220</f>
        <v>0</v>
      </c>
      <c r="AH220" s="168" t="s">
        <v>1823</v>
      </c>
      <c r="AI220" s="166">
        <f t="shared" ref="AI220" si="1051">+AK220</f>
        <v>0</v>
      </c>
      <c r="AJ220" s="168" t="s">
        <v>1823</v>
      </c>
      <c r="AK220" s="3">
        <v>0</v>
      </c>
      <c r="AL220" s="4">
        <v>0</v>
      </c>
      <c r="AM220" s="10">
        <v>0</v>
      </c>
      <c r="AN220" s="10">
        <v>0</v>
      </c>
      <c r="AO220" s="133"/>
      <c r="AP220" s="39">
        <v>0</v>
      </c>
      <c r="AQ220" s="128">
        <v>0</v>
      </c>
      <c r="AR220" s="52">
        <v>0</v>
      </c>
      <c r="AS220" s="128">
        <v>0</v>
      </c>
      <c r="AT220" s="39">
        <v>0</v>
      </c>
      <c r="AU220" s="128">
        <v>0</v>
      </c>
      <c r="AV220" s="166">
        <f t="shared" ref="AV220" si="1052">+AX220</f>
        <v>0</v>
      </c>
      <c r="AW220" s="168" t="s">
        <v>1823</v>
      </c>
      <c r="AX220" s="166">
        <f t="shared" ref="AX220" si="1053">+AZ220</f>
        <v>0</v>
      </c>
      <c r="AY220" s="168" t="s">
        <v>1823</v>
      </c>
      <c r="AZ220" s="166">
        <f t="shared" ref="AZ220:AZ221" si="1054">+BB220</f>
        <v>0</v>
      </c>
      <c r="BA220" s="168" t="s">
        <v>1823</v>
      </c>
      <c r="BB220" s="18">
        <v>0</v>
      </c>
      <c r="BC220" s="5">
        <v>0</v>
      </c>
      <c r="BD220" s="18">
        <v>0</v>
      </c>
      <c r="BE220" s="40">
        <v>0</v>
      </c>
      <c r="BF220" s="98">
        <v>0</v>
      </c>
      <c r="BG220" s="40">
        <v>0</v>
      </c>
      <c r="BH220" s="166">
        <f t="shared" si="1045"/>
        <v>0</v>
      </c>
      <c r="BI220" s="168" t="s">
        <v>1823</v>
      </c>
      <c r="BJ220" s="18">
        <v>0</v>
      </c>
      <c r="BK220" s="40">
        <v>0</v>
      </c>
      <c r="BL220" s="166">
        <f t="shared" ref="BL220:BL221" si="1055">+BJ220</f>
        <v>0</v>
      </c>
      <c r="BM220" s="168" t="s">
        <v>1823</v>
      </c>
      <c r="BN220" s="166">
        <f t="shared" ref="BN220:BN221" si="1056">+BL220</f>
        <v>0</v>
      </c>
      <c r="BO220" s="168" t="s">
        <v>1823</v>
      </c>
      <c r="BP220" s="133"/>
      <c r="BQ220" s="147"/>
      <c r="BR220" s="148"/>
      <c r="BS220" s="96"/>
      <c r="BT220" s="148"/>
      <c r="BU220" s="96"/>
      <c r="BV220" s="148"/>
      <c r="BW220" s="96"/>
      <c r="BX220" s="55"/>
      <c r="BY220" s="96"/>
      <c r="BZ220" s="148"/>
      <c r="CA220" s="147"/>
      <c r="CB220" s="147"/>
      <c r="CC220" s="38" t="s">
        <v>271</v>
      </c>
      <c r="CD220" t="s">
        <v>874</v>
      </c>
      <c r="CE220" t="s">
        <v>201</v>
      </c>
      <c r="CF220" s="26"/>
    </row>
    <row r="221" spans="1:88" ht="16.5">
      <c r="A221" t="s">
        <v>2135</v>
      </c>
      <c r="B221" t="s">
        <v>4</v>
      </c>
      <c r="C221" s="16" t="s">
        <v>1190</v>
      </c>
      <c r="D221" t="s">
        <v>1040</v>
      </c>
      <c r="E221" s="16" t="s">
        <v>1047</v>
      </c>
      <c r="F221" s="200" t="s">
        <v>1985</v>
      </c>
      <c r="G221" s="9"/>
      <c r="H221" s="2"/>
      <c r="I221" s="166">
        <f t="shared" ref="I221:I224" si="1057">+K221</f>
        <v>17</v>
      </c>
      <c r="J221" s="168" t="s">
        <v>1823</v>
      </c>
      <c r="K221" s="10">
        <v>17</v>
      </c>
      <c r="L221" s="4">
        <v>0</v>
      </c>
      <c r="M221" s="166">
        <f>+K221</f>
        <v>17</v>
      </c>
      <c r="N221" s="168" t="s">
        <v>1823</v>
      </c>
      <c r="O221" s="10">
        <v>16</v>
      </c>
      <c r="P221" s="10">
        <v>0</v>
      </c>
      <c r="Q221" s="3">
        <v>15</v>
      </c>
      <c r="R221" s="4"/>
      <c r="S221" s="166">
        <f t="shared" ref="S221:S222" si="1058">+Q221</f>
        <v>15</v>
      </c>
      <c r="T221" s="168" t="s">
        <v>1823</v>
      </c>
      <c r="U221" s="10">
        <v>14</v>
      </c>
      <c r="V221" s="4">
        <v>0</v>
      </c>
      <c r="W221" s="166">
        <f t="shared" ref="W221:W222" si="1059">+Y221</f>
        <v>13</v>
      </c>
      <c r="X221" s="168" t="s">
        <v>1823</v>
      </c>
      <c r="Y221" s="10">
        <v>13</v>
      </c>
      <c r="Z221" s="10">
        <v>0</v>
      </c>
      <c r="AA221" s="3">
        <v>12</v>
      </c>
      <c r="AB221" s="4">
        <v>0</v>
      </c>
      <c r="AC221" s="10">
        <v>13</v>
      </c>
      <c r="AD221" s="10">
        <v>0</v>
      </c>
      <c r="AE221" s="3">
        <v>15</v>
      </c>
      <c r="AF221" s="4">
        <v>0</v>
      </c>
      <c r="AG221" s="166">
        <f t="shared" ref="AG221" si="1060">+AI221</f>
        <v>12</v>
      </c>
      <c r="AH221" s="168" t="s">
        <v>1823</v>
      </c>
      <c r="AI221" s="166">
        <f t="shared" ref="AI221:AI223" si="1061">+AK221</f>
        <v>12</v>
      </c>
      <c r="AJ221" s="168" t="s">
        <v>1823</v>
      </c>
      <c r="AK221" s="3">
        <v>12</v>
      </c>
      <c r="AL221" s="4">
        <v>0</v>
      </c>
      <c r="AM221" s="10">
        <v>12</v>
      </c>
      <c r="AN221" s="10">
        <v>0</v>
      </c>
      <c r="AO221" s="133"/>
      <c r="AP221" s="39">
        <v>13</v>
      </c>
      <c r="AQ221" s="128">
        <v>0</v>
      </c>
      <c r="AR221" s="52">
        <v>17</v>
      </c>
      <c r="AS221" s="128">
        <v>0</v>
      </c>
      <c r="AT221" s="39">
        <v>15</v>
      </c>
      <c r="AU221" s="128">
        <v>0</v>
      </c>
      <c r="AV221" s="166">
        <f t="shared" ref="AV221" si="1062">+AX221</f>
        <v>10</v>
      </c>
      <c r="AW221" s="168" t="s">
        <v>1823</v>
      </c>
      <c r="AX221" s="166">
        <f t="shared" ref="AX221" si="1063">+AZ221</f>
        <v>10</v>
      </c>
      <c r="AY221" s="168" t="s">
        <v>1823</v>
      </c>
      <c r="AZ221" s="166">
        <f t="shared" si="1054"/>
        <v>10</v>
      </c>
      <c r="BA221" s="168" t="s">
        <v>1823</v>
      </c>
      <c r="BB221" s="18">
        <v>10</v>
      </c>
      <c r="BC221" s="5">
        <v>0</v>
      </c>
      <c r="BD221" s="166">
        <f t="shared" ref="BD221" si="1064">+BB221</f>
        <v>10</v>
      </c>
      <c r="BE221" s="168" t="s">
        <v>1823</v>
      </c>
      <c r="BF221" s="1034">
        <v>14</v>
      </c>
      <c r="BG221" s="1035">
        <v>0</v>
      </c>
      <c r="BH221" s="166">
        <f t="shared" si="1045"/>
        <v>14</v>
      </c>
      <c r="BI221" s="168" t="s">
        <v>1823</v>
      </c>
      <c r="BJ221" s="18">
        <v>2</v>
      </c>
      <c r="BK221" s="5">
        <v>0</v>
      </c>
      <c r="BL221" s="166">
        <f t="shared" si="1055"/>
        <v>2</v>
      </c>
      <c r="BM221" s="168" t="s">
        <v>1823</v>
      </c>
      <c r="BN221" s="166">
        <f t="shared" si="1056"/>
        <v>2</v>
      </c>
      <c r="BO221" s="168" t="s">
        <v>1823</v>
      </c>
      <c r="BP221" s="133"/>
      <c r="BQ221" s="147"/>
      <c r="BR221" s="148"/>
      <c r="BS221" s="96"/>
      <c r="BT221" s="148"/>
      <c r="BU221" s="96"/>
      <c r="BV221" s="148"/>
      <c r="BW221" s="96"/>
      <c r="BX221" s="55"/>
      <c r="BY221" s="96">
        <v>3</v>
      </c>
      <c r="BZ221" s="148"/>
      <c r="CA221" s="147"/>
      <c r="CB221" s="147"/>
      <c r="CC221" s="38" t="s">
        <v>271</v>
      </c>
      <c r="CD221" s="124" t="s">
        <v>875</v>
      </c>
      <c r="CE221" t="s">
        <v>197</v>
      </c>
      <c r="CF221" s="26"/>
    </row>
    <row r="222" spans="1:88" ht="16.5">
      <c r="A222" t="s">
        <v>2135</v>
      </c>
      <c r="B222" t="s">
        <v>4</v>
      </c>
      <c r="C222" s="16" t="s">
        <v>1190</v>
      </c>
      <c r="D222" t="s">
        <v>1040</v>
      </c>
      <c r="E222" s="16" t="s">
        <v>1047</v>
      </c>
      <c r="F222" s="200" t="s">
        <v>1986</v>
      </c>
      <c r="G222" s="9"/>
      <c r="H222" s="2"/>
      <c r="I222" s="413">
        <f t="shared" si="1057"/>
        <v>32</v>
      </c>
      <c r="J222" s="168">
        <f t="shared" ref="J222" si="1065">+L222</f>
        <v>10</v>
      </c>
      <c r="K222" s="10">
        <v>32</v>
      </c>
      <c r="L222" s="4">
        <v>10</v>
      </c>
      <c r="M222" s="25">
        <v>31</v>
      </c>
      <c r="N222" s="21">
        <v>10</v>
      </c>
      <c r="O222" s="10">
        <v>30</v>
      </c>
      <c r="P222" s="10">
        <v>10</v>
      </c>
      <c r="Q222" s="3">
        <v>28</v>
      </c>
      <c r="R222" s="4">
        <v>10</v>
      </c>
      <c r="S222" s="166">
        <f t="shared" si="1058"/>
        <v>28</v>
      </c>
      <c r="T222" s="168">
        <f>+R222</f>
        <v>10</v>
      </c>
      <c r="U222" s="10">
        <v>23</v>
      </c>
      <c r="V222" s="4">
        <v>10</v>
      </c>
      <c r="W222" s="166">
        <f t="shared" si="1059"/>
        <v>33</v>
      </c>
      <c r="X222" s="168">
        <f t="shared" ref="X222" si="1066">+Z222</f>
        <v>17</v>
      </c>
      <c r="Y222" s="10">
        <v>33</v>
      </c>
      <c r="Z222" s="10">
        <v>17</v>
      </c>
      <c r="AA222" s="3">
        <v>25</v>
      </c>
      <c r="AB222" s="4">
        <v>12</v>
      </c>
      <c r="AC222" s="10">
        <v>22</v>
      </c>
      <c r="AD222" s="10">
        <v>3</v>
      </c>
      <c r="AE222" s="3">
        <v>25</v>
      </c>
      <c r="AF222" s="4">
        <v>3</v>
      </c>
      <c r="AG222" s="166">
        <f t="shared" ref="AG222" si="1067">+AE222</f>
        <v>25</v>
      </c>
      <c r="AH222" s="168">
        <f t="shared" ref="AH222" si="1068">+AF222</f>
        <v>3</v>
      </c>
      <c r="AI222" s="166">
        <f t="shared" si="1061"/>
        <v>23</v>
      </c>
      <c r="AJ222" s="168">
        <f t="shared" ref="AJ222:AJ223" si="1069">+AL222</f>
        <v>4</v>
      </c>
      <c r="AK222" s="3">
        <v>23</v>
      </c>
      <c r="AL222" s="4">
        <v>4</v>
      </c>
      <c r="AM222" s="10">
        <v>10</v>
      </c>
      <c r="AN222" s="10">
        <v>7</v>
      </c>
      <c r="AO222" s="137"/>
      <c r="AP222" s="39">
        <v>15</v>
      </c>
      <c r="AQ222" s="129">
        <v>11</v>
      </c>
      <c r="AR222" s="52">
        <v>17</v>
      </c>
      <c r="AS222" s="129">
        <v>9</v>
      </c>
      <c r="AT222" s="39">
        <v>12</v>
      </c>
      <c r="AU222" s="129">
        <v>6</v>
      </c>
      <c r="AV222" s="62">
        <f>+AT222</f>
        <v>12</v>
      </c>
      <c r="AW222" s="44">
        <f>+AU222</f>
        <v>6</v>
      </c>
      <c r="AX222" s="62">
        <f>+AV222</f>
        <v>12</v>
      </c>
      <c r="AY222" s="44">
        <f>+AW222</f>
        <v>6</v>
      </c>
      <c r="AZ222" s="176">
        <v>11</v>
      </c>
      <c r="BA222" s="177">
        <v>8</v>
      </c>
      <c r="BB222" s="18">
        <v>10</v>
      </c>
      <c r="BC222" s="5">
        <v>8</v>
      </c>
      <c r="BD222" s="62">
        <f>+BB222</f>
        <v>10</v>
      </c>
      <c r="BE222" s="44">
        <f>+BC222</f>
        <v>8</v>
      </c>
      <c r="BF222" s="1034">
        <v>15</v>
      </c>
      <c r="BG222" s="1035">
        <v>12</v>
      </c>
      <c r="BH222" s="101">
        <f>+BJ222</f>
        <v>14</v>
      </c>
      <c r="BI222" s="44">
        <f>+BK222</f>
        <v>8</v>
      </c>
      <c r="BJ222" s="18">
        <v>14</v>
      </c>
      <c r="BK222" s="5">
        <v>8</v>
      </c>
      <c r="BL222" s="18"/>
      <c r="BM222" s="5"/>
      <c r="BN222" s="18"/>
      <c r="BO222" s="5"/>
      <c r="BP222" s="137"/>
      <c r="BQ222" s="150"/>
      <c r="BR222" s="151"/>
      <c r="BS222" s="96"/>
      <c r="BT222" s="148"/>
      <c r="BU222" s="96"/>
      <c r="BV222" s="148"/>
      <c r="BW222" s="96"/>
      <c r="BX222" s="55"/>
      <c r="BY222" s="96"/>
      <c r="BZ222" s="151"/>
      <c r="CA222" s="150"/>
      <c r="CB222" s="150"/>
      <c r="CC222" s="38" t="s">
        <v>271</v>
      </c>
      <c r="CD222" t="s">
        <v>876</v>
      </c>
      <c r="CE222" t="s">
        <v>198</v>
      </c>
      <c r="CF222" s="26"/>
    </row>
    <row r="223" spans="1:88" ht="16.5">
      <c r="A223" t="s">
        <v>2135</v>
      </c>
      <c r="B223" t="s">
        <v>4</v>
      </c>
      <c r="C223" s="16" t="s">
        <v>1190</v>
      </c>
      <c r="D223" t="s">
        <v>1040</v>
      </c>
      <c r="E223" s="16" t="s">
        <v>1047</v>
      </c>
      <c r="F223" s="200" t="s">
        <v>1987</v>
      </c>
      <c r="G223" s="9"/>
      <c r="H223" s="2"/>
      <c r="I223" s="166">
        <f t="shared" si="1057"/>
        <v>7</v>
      </c>
      <c r="J223" s="168" t="s">
        <v>1823</v>
      </c>
      <c r="K223" s="10">
        <v>7</v>
      </c>
      <c r="L223" s="4">
        <v>0</v>
      </c>
      <c r="M223" s="166">
        <f>+K223</f>
        <v>7</v>
      </c>
      <c r="N223" s="168" t="s">
        <v>1823</v>
      </c>
      <c r="O223" s="10">
        <v>12</v>
      </c>
      <c r="P223" s="10">
        <v>17</v>
      </c>
      <c r="Q223" s="3">
        <v>23</v>
      </c>
      <c r="R223" s="4">
        <v>23</v>
      </c>
      <c r="S223" s="166">
        <f t="shared" ref="S223:S224" si="1070">+Q223</f>
        <v>23</v>
      </c>
      <c r="T223" s="168">
        <f>+R223</f>
        <v>23</v>
      </c>
      <c r="U223" s="10">
        <v>26</v>
      </c>
      <c r="V223" s="4">
        <v>17</v>
      </c>
      <c r="W223" s="166">
        <f t="shared" ref="W223:W225" si="1071">+Y223</f>
        <v>28</v>
      </c>
      <c r="X223" s="168">
        <f t="shared" ref="X223" si="1072">+Z223</f>
        <v>13</v>
      </c>
      <c r="Y223" s="10">
        <v>28</v>
      </c>
      <c r="Z223" s="10">
        <v>13</v>
      </c>
      <c r="AA223" s="3">
        <v>18</v>
      </c>
      <c r="AB223" s="4">
        <v>17</v>
      </c>
      <c r="AC223" s="10">
        <v>21</v>
      </c>
      <c r="AD223" s="10">
        <v>22</v>
      </c>
      <c r="AE223" s="3">
        <v>21</v>
      </c>
      <c r="AF223" s="4">
        <v>22</v>
      </c>
      <c r="AG223" s="166">
        <f t="shared" ref="AG223" si="1073">+AE223</f>
        <v>21</v>
      </c>
      <c r="AH223" s="168">
        <f t="shared" ref="AH223" si="1074">+AF223</f>
        <v>22</v>
      </c>
      <c r="AI223" s="166">
        <f t="shared" si="1061"/>
        <v>17</v>
      </c>
      <c r="AJ223" s="168">
        <f t="shared" si="1069"/>
        <v>16</v>
      </c>
      <c r="AK223" s="3">
        <v>17</v>
      </c>
      <c r="AL223" s="4">
        <v>16</v>
      </c>
      <c r="AM223" s="10">
        <v>7</v>
      </c>
      <c r="AN223" s="10">
        <v>1</v>
      </c>
      <c r="AO223" s="137"/>
      <c r="AP223" s="39">
        <v>17</v>
      </c>
      <c r="AQ223" s="129">
        <v>22</v>
      </c>
      <c r="AR223" s="108">
        <v>14</v>
      </c>
      <c r="AS223" s="108">
        <v>4</v>
      </c>
      <c r="AT223" s="39">
        <v>12</v>
      </c>
      <c r="AU223" s="129">
        <v>2</v>
      </c>
      <c r="AV223" s="62">
        <f>+AX223</f>
        <v>12</v>
      </c>
      <c r="AW223" s="170" t="s">
        <v>89</v>
      </c>
      <c r="AX223" s="62">
        <f>+AZ223</f>
        <v>12</v>
      </c>
      <c r="AY223" s="170" t="s">
        <v>89</v>
      </c>
      <c r="AZ223" s="96">
        <v>12</v>
      </c>
      <c r="BA223" s="170" t="s">
        <v>231</v>
      </c>
      <c r="BB223" s="18">
        <v>6</v>
      </c>
      <c r="BC223" s="5">
        <v>0</v>
      </c>
      <c r="BD223" s="166">
        <f t="shared" ref="BD223:BD244" si="1075">+BB223</f>
        <v>6</v>
      </c>
      <c r="BE223" s="168" t="s">
        <v>1823</v>
      </c>
      <c r="BF223" s="1034">
        <v>15</v>
      </c>
      <c r="BG223" s="1035">
        <v>3</v>
      </c>
      <c r="BH223" s="101">
        <f t="shared" ref="BH223" si="1076">+BJ223</f>
        <v>9</v>
      </c>
      <c r="BI223" s="44">
        <f t="shared" ref="BI223" si="1077">+BK223</f>
        <v>2</v>
      </c>
      <c r="BJ223" s="18">
        <v>9</v>
      </c>
      <c r="BK223" s="5">
        <v>2</v>
      </c>
      <c r="BL223" s="166">
        <f t="shared" ref="BL223" si="1078">+BJ223</f>
        <v>9</v>
      </c>
      <c r="BM223" s="168" t="s">
        <v>1823</v>
      </c>
      <c r="BN223" s="166">
        <f t="shared" ref="BN223" si="1079">+BL223</f>
        <v>9</v>
      </c>
      <c r="BO223" s="168" t="s">
        <v>1823</v>
      </c>
      <c r="BP223" s="137"/>
      <c r="BQ223" s="96"/>
      <c r="BR223" s="151"/>
      <c r="BS223" s="96">
        <v>2</v>
      </c>
      <c r="BT223" s="148"/>
      <c r="BU223" s="96"/>
      <c r="BV223" s="148"/>
      <c r="BW223" s="96"/>
      <c r="BX223" s="55"/>
      <c r="BY223" s="96">
        <v>15</v>
      </c>
      <c r="BZ223" s="55">
        <v>19</v>
      </c>
      <c r="CA223" s="96"/>
      <c r="CB223" s="96"/>
      <c r="CC223" s="38" t="s">
        <v>881</v>
      </c>
      <c r="CD223" t="s">
        <v>880</v>
      </c>
      <c r="CE223" t="s">
        <v>195</v>
      </c>
      <c r="CF223" s="26"/>
      <c r="CJ223" s="56" t="s">
        <v>444</v>
      </c>
    </row>
    <row r="224" spans="1:88" ht="16.5">
      <c r="A224" t="s">
        <v>2135</v>
      </c>
      <c r="B224" t="s">
        <v>4</v>
      </c>
      <c r="C224" s="16" t="s">
        <v>1190</v>
      </c>
      <c r="D224" t="s">
        <v>1040</v>
      </c>
      <c r="E224" s="16" t="s">
        <v>1047</v>
      </c>
      <c r="F224" s="200" t="s">
        <v>1988</v>
      </c>
      <c r="G224" s="9"/>
      <c r="H224" s="2"/>
      <c r="I224" s="166">
        <f t="shared" si="1057"/>
        <v>0</v>
      </c>
      <c r="J224" s="168" t="s">
        <v>1823</v>
      </c>
      <c r="K224" s="10">
        <v>0</v>
      </c>
      <c r="L224" s="4">
        <v>0</v>
      </c>
      <c r="M224" s="166">
        <f t="shared" ref="M224:M231" si="1080">+O224</f>
        <v>0</v>
      </c>
      <c r="N224" s="168" t="s">
        <v>1823</v>
      </c>
      <c r="O224" s="10">
        <v>0</v>
      </c>
      <c r="P224" s="10">
        <v>0</v>
      </c>
      <c r="Q224" s="3">
        <v>0</v>
      </c>
      <c r="R224" s="4">
        <v>0</v>
      </c>
      <c r="S224" s="166">
        <f t="shared" si="1070"/>
        <v>0</v>
      </c>
      <c r="T224" s="168" t="s">
        <v>1823</v>
      </c>
      <c r="U224" s="10">
        <v>2</v>
      </c>
      <c r="V224" s="4">
        <v>0</v>
      </c>
      <c r="W224" s="166">
        <f t="shared" si="1071"/>
        <v>4</v>
      </c>
      <c r="X224" s="168" t="s">
        <v>1823</v>
      </c>
      <c r="Y224" s="10">
        <v>4</v>
      </c>
      <c r="Z224" s="10">
        <v>0</v>
      </c>
      <c r="AA224" s="3">
        <v>3</v>
      </c>
      <c r="AB224" s="4">
        <v>0</v>
      </c>
      <c r="AC224" s="166">
        <f>+AE224</f>
        <v>4</v>
      </c>
      <c r="AD224" s="168" t="s">
        <v>1823</v>
      </c>
      <c r="AE224" s="3">
        <v>4</v>
      </c>
      <c r="AF224" s="4">
        <v>0</v>
      </c>
      <c r="AG224" s="166">
        <f t="shared" ref="AG224" si="1081">+AI224</f>
        <v>0</v>
      </c>
      <c r="AH224" s="168" t="s">
        <v>1823</v>
      </c>
      <c r="AI224" s="166">
        <f t="shared" ref="AI224" si="1082">+AK224</f>
        <v>0</v>
      </c>
      <c r="AJ224" s="168" t="s">
        <v>1823</v>
      </c>
      <c r="AK224" s="3">
        <v>0</v>
      </c>
      <c r="AL224" s="4">
        <v>0</v>
      </c>
      <c r="AM224" s="10">
        <v>1</v>
      </c>
      <c r="AN224" s="10">
        <v>0</v>
      </c>
      <c r="AO224" s="137"/>
      <c r="AP224" s="39">
        <v>2</v>
      </c>
      <c r="AQ224" s="129">
        <v>0</v>
      </c>
      <c r="AR224" s="52">
        <v>1</v>
      </c>
      <c r="AS224" s="129">
        <v>0</v>
      </c>
      <c r="AT224" s="39">
        <v>0</v>
      </c>
      <c r="AU224" s="129">
        <v>0</v>
      </c>
      <c r="AV224" s="166">
        <f t="shared" ref="AV224:AV245" si="1083">+AX224</f>
        <v>1</v>
      </c>
      <c r="AW224" s="168" t="s">
        <v>1823</v>
      </c>
      <c r="AX224" s="166">
        <f t="shared" ref="AX224:AX245" si="1084">+AZ224</f>
        <v>1</v>
      </c>
      <c r="AY224" s="168" t="s">
        <v>1823</v>
      </c>
      <c r="AZ224" s="166">
        <f t="shared" ref="AZ224" si="1085">+BB224</f>
        <v>1</v>
      </c>
      <c r="BA224" s="168" t="s">
        <v>1823</v>
      </c>
      <c r="BB224" s="18">
        <v>1</v>
      </c>
      <c r="BC224" s="5">
        <v>0</v>
      </c>
      <c r="BD224" s="166">
        <f t="shared" si="1075"/>
        <v>1</v>
      </c>
      <c r="BE224" s="168" t="s">
        <v>1823</v>
      </c>
      <c r="BF224" s="98">
        <v>0</v>
      </c>
      <c r="BG224" s="40">
        <v>0</v>
      </c>
      <c r="BH224" s="166">
        <f t="shared" ref="BH224:BH245" si="1086">+BF224</f>
        <v>0</v>
      </c>
      <c r="BI224" s="168" t="s">
        <v>1823</v>
      </c>
      <c r="BJ224" s="18">
        <v>0</v>
      </c>
      <c r="BK224" s="40">
        <v>0</v>
      </c>
      <c r="BL224" s="166">
        <f t="shared" ref="BL224:BL244" si="1087">+BJ224</f>
        <v>0</v>
      </c>
      <c r="BM224" s="168" t="s">
        <v>1823</v>
      </c>
      <c r="BN224" s="166">
        <f t="shared" ref="BN224:BN244" si="1088">+BL224</f>
        <v>0</v>
      </c>
      <c r="BO224" s="168" t="s">
        <v>1823</v>
      </c>
      <c r="BP224" s="137"/>
      <c r="BQ224" s="150"/>
      <c r="BR224" s="151"/>
      <c r="BS224" s="96"/>
      <c r="BT224" s="148"/>
      <c r="BU224" s="96"/>
      <c r="BV224" s="148"/>
      <c r="BW224" s="96"/>
      <c r="BX224" s="55"/>
      <c r="BY224" s="96"/>
      <c r="BZ224" s="151"/>
      <c r="CA224" s="150"/>
      <c r="CB224" s="150"/>
      <c r="CC224" s="38"/>
      <c r="CF224" s="26"/>
      <c r="CJ224" s="56"/>
    </row>
    <row r="225" spans="1:88" ht="16.5">
      <c r="A225" t="s">
        <v>2135</v>
      </c>
      <c r="B225" t="s">
        <v>4</v>
      </c>
      <c r="C225" s="16" t="s">
        <v>1190</v>
      </c>
      <c r="D225" t="s">
        <v>1040</v>
      </c>
      <c r="E225" s="16" t="s">
        <v>1047</v>
      </c>
      <c r="F225" s="200" t="s">
        <v>1989</v>
      </c>
      <c r="G225" s="9"/>
      <c r="H225" s="2"/>
      <c r="I225" s="166">
        <f t="shared" ref="I225:I228" si="1089">+K225</f>
        <v>30</v>
      </c>
      <c r="J225" s="168" t="s">
        <v>1823</v>
      </c>
      <c r="K225" s="166">
        <f t="shared" ref="K225" si="1090">+M225</f>
        <v>30</v>
      </c>
      <c r="L225" s="168" t="s">
        <v>1823</v>
      </c>
      <c r="M225" s="166">
        <f t="shared" si="1080"/>
        <v>30</v>
      </c>
      <c r="N225" s="168" t="s">
        <v>1823</v>
      </c>
      <c r="O225" s="10">
        <v>30</v>
      </c>
      <c r="P225" s="10">
        <v>0</v>
      </c>
      <c r="Q225" s="3">
        <v>30</v>
      </c>
      <c r="R225" s="4"/>
      <c r="S225" s="166">
        <f t="shared" ref="S225" si="1091">+Q225</f>
        <v>30</v>
      </c>
      <c r="T225" s="168" t="s">
        <v>1823</v>
      </c>
      <c r="U225" s="10">
        <v>22</v>
      </c>
      <c r="V225" s="4">
        <v>0</v>
      </c>
      <c r="W225" s="166">
        <f t="shared" si="1071"/>
        <v>21</v>
      </c>
      <c r="X225" s="168" t="s">
        <v>1823</v>
      </c>
      <c r="Y225" s="10">
        <v>21</v>
      </c>
      <c r="Z225" s="10">
        <v>0</v>
      </c>
      <c r="AA225" s="3">
        <v>24</v>
      </c>
      <c r="AB225" s="4">
        <v>0</v>
      </c>
      <c r="AC225" s="10">
        <v>15</v>
      </c>
      <c r="AD225" s="10">
        <v>0</v>
      </c>
      <c r="AE225" s="3">
        <v>10</v>
      </c>
      <c r="AF225" s="4">
        <v>0</v>
      </c>
      <c r="AG225" s="166">
        <f t="shared" ref="AG225" si="1092">+AI225</f>
        <v>10</v>
      </c>
      <c r="AH225" s="168" t="s">
        <v>1823</v>
      </c>
      <c r="AI225" s="166">
        <f t="shared" ref="AI225" si="1093">+AK225</f>
        <v>10</v>
      </c>
      <c r="AJ225" s="168" t="s">
        <v>1823</v>
      </c>
      <c r="AK225" s="3">
        <v>10</v>
      </c>
      <c r="AL225" s="4">
        <v>0</v>
      </c>
      <c r="AM225" s="10">
        <v>4</v>
      </c>
      <c r="AN225" s="10">
        <v>0</v>
      </c>
      <c r="AO225" s="138"/>
      <c r="AP225" s="39">
        <v>9</v>
      </c>
      <c r="AQ225" s="128">
        <v>0</v>
      </c>
      <c r="AR225" s="52">
        <v>13</v>
      </c>
      <c r="AS225" s="128">
        <v>0</v>
      </c>
      <c r="AT225" s="39">
        <v>7</v>
      </c>
      <c r="AU225" s="128">
        <v>0</v>
      </c>
      <c r="AV225" s="166">
        <f t="shared" si="1083"/>
        <v>11</v>
      </c>
      <c r="AW225" s="168" t="s">
        <v>1823</v>
      </c>
      <c r="AX225" s="166">
        <f t="shared" si="1084"/>
        <v>11</v>
      </c>
      <c r="AY225" s="168" t="s">
        <v>1823</v>
      </c>
      <c r="AZ225" s="39">
        <v>11</v>
      </c>
      <c r="BA225" s="128">
        <v>0</v>
      </c>
      <c r="BB225" s="18">
        <v>9</v>
      </c>
      <c r="BC225" s="5">
        <v>0</v>
      </c>
      <c r="BD225" s="166">
        <f t="shared" si="1075"/>
        <v>9</v>
      </c>
      <c r="BE225" s="168" t="s">
        <v>1823</v>
      </c>
      <c r="BF225" s="18">
        <v>11</v>
      </c>
      <c r="BG225" s="5">
        <v>0</v>
      </c>
      <c r="BH225" s="166">
        <f t="shared" si="1086"/>
        <v>11</v>
      </c>
      <c r="BI225" s="168" t="s">
        <v>1823</v>
      </c>
      <c r="BJ225" s="18">
        <v>12</v>
      </c>
      <c r="BK225" s="5">
        <v>0</v>
      </c>
      <c r="BL225" s="166">
        <f t="shared" si="1087"/>
        <v>12</v>
      </c>
      <c r="BM225" s="168" t="s">
        <v>1823</v>
      </c>
      <c r="BN225" s="166">
        <f t="shared" si="1088"/>
        <v>12</v>
      </c>
      <c r="BO225" s="168" t="s">
        <v>1823</v>
      </c>
      <c r="BP225" s="138"/>
      <c r="BQ225" s="152"/>
      <c r="BR225" s="153"/>
      <c r="BS225" s="96">
        <v>7</v>
      </c>
      <c r="BT225" s="148"/>
      <c r="BU225" s="96">
        <v>8</v>
      </c>
      <c r="BV225" s="148">
        <v>0</v>
      </c>
      <c r="BW225" s="96"/>
      <c r="BX225" s="55"/>
      <c r="BY225" s="96">
        <v>6</v>
      </c>
      <c r="BZ225" s="153"/>
      <c r="CA225" s="152"/>
      <c r="CB225" s="152"/>
      <c r="CC225" s="38" t="s">
        <v>339</v>
      </c>
      <c r="CD225" t="s">
        <v>877</v>
      </c>
      <c r="CE225" t="s">
        <v>196</v>
      </c>
      <c r="CF225" s="26"/>
    </row>
    <row r="226" spans="1:88" ht="16.5">
      <c r="A226" t="s">
        <v>2135</v>
      </c>
      <c r="B226" t="s">
        <v>4</v>
      </c>
      <c r="C226" s="16" t="s">
        <v>1190</v>
      </c>
      <c r="D226" t="s">
        <v>1040</v>
      </c>
      <c r="E226" s="16" t="s">
        <v>1047</v>
      </c>
      <c r="F226" s="200" t="s">
        <v>1990</v>
      </c>
      <c r="G226" s="9"/>
      <c r="H226" s="2"/>
      <c r="I226" s="166">
        <f t="shared" si="1089"/>
        <v>5</v>
      </c>
      <c r="J226" s="168" t="s">
        <v>1823</v>
      </c>
      <c r="K226" s="166">
        <f t="shared" ref="K226:K228" si="1094">+M226</f>
        <v>5</v>
      </c>
      <c r="L226" s="168" t="s">
        <v>1823</v>
      </c>
      <c r="M226" s="166">
        <f t="shared" si="1080"/>
        <v>5</v>
      </c>
      <c r="N226" s="168" t="s">
        <v>1823</v>
      </c>
      <c r="O226" s="10">
        <v>5</v>
      </c>
      <c r="P226" s="10">
        <v>0</v>
      </c>
      <c r="Q226" s="3">
        <v>5</v>
      </c>
      <c r="R226" s="4">
        <v>0</v>
      </c>
      <c r="S226" s="166">
        <f t="shared" ref="S226" si="1095">+Q226</f>
        <v>5</v>
      </c>
      <c r="T226" s="168" t="s">
        <v>1823</v>
      </c>
      <c r="U226" s="10">
        <v>7</v>
      </c>
      <c r="V226" s="4">
        <v>0</v>
      </c>
      <c r="W226" s="166">
        <f t="shared" ref="W226" si="1096">+Y226</f>
        <v>8</v>
      </c>
      <c r="X226" s="168" t="s">
        <v>1823</v>
      </c>
      <c r="Y226" s="10">
        <v>8</v>
      </c>
      <c r="Z226" s="10">
        <v>0</v>
      </c>
      <c r="AA226" s="3">
        <v>12</v>
      </c>
      <c r="AB226" s="4">
        <v>0</v>
      </c>
      <c r="AC226" s="10">
        <v>10</v>
      </c>
      <c r="AD226" s="10">
        <v>0</v>
      </c>
      <c r="AE226" s="3">
        <v>11</v>
      </c>
      <c r="AF226" s="4">
        <v>0</v>
      </c>
      <c r="AG226" s="166">
        <f t="shared" ref="AG226:AG227" si="1097">+AI226</f>
        <v>6</v>
      </c>
      <c r="AH226" s="168" t="s">
        <v>1823</v>
      </c>
      <c r="AI226" s="166">
        <f t="shared" ref="AI226:AI227" si="1098">+AK226</f>
        <v>6</v>
      </c>
      <c r="AJ226" s="168" t="s">
        <v>1823</v>
      </c>
      <c r="AK226" s="3">
        <v>6</v>
      </c>
      <c r="AL226" s="4">
        <v>0</v>
      </c>
      <c r="AM226" s="10">
        <v>6</v>
      </c>
      <c r="AN226" s="10">
        <v>0</v>
      </c>
      <c r="AO226" s="138"/>
      <c r="AP226" s="39">
        <v>12</v>
      </c>
      <c r="AQ226" s="129">
        <v>1</v>
      </c>
      <c r="AR226" s="52">
        <v>12</v>
      </c>
      <c r="AS226" s="128">
        <v>0</v>
      </c>
      <c r="AT226" s="39">
        <v>12</v>
      </c>
      <c r="AU226" s="128">
        <v>0</v>
      </c>
      <c r="AV226" s="166">
        <f t="shared" si="1083"/>
        <v>11</v>
      </c>
      <c r="AW226" s="168" t="s">
        <v>1823</v>
      </c>
      <c r="AX226" s="166">
        <f t="shared" si="1084"/>
        <v>11</v>
      </c>
      <c r="AY226" s="168" t="s">
        <v>1823</v>
      </c>
      <c r="AZ226" s="39">
        <v>11</v>
      </c>
      <c r="BA226" s="128">
        <v>0</v>
      </c>
      <c r="BB226" s="18">
        <v>12</v>
      </c>
      <c r="BC226" s="5">
        <v>0</v>
      </c>
      <c r="BD226" s="166">
        <f t="shared" si="1075"/>
        <v>12</v>
      </c>
      <c r="BE226" s="168" t="s">
        <v>1823</v>
      </c>
      <c r="BF226" s="18">
        <v>7</v>
      </c>
      <c r="BG226" s="5">
        <v>0</v>
      </c>
      <c r="BH226" s="166">
        <f t="shared" si="1086"/>
        <v>7</v>
      </c>
      <c r="BI226" s="168" t="s">
        <v>1823</v>
      </c>
      <c r="BJ226" s="18">
        <v>8</v>
      </c>
      <c r="BK226" s="5">
        <v>0</v>
      </c>
      <c r="BL226" s="166">
        <f t="shared" si="1087"/>
        <v>8</v>
      </c>
      <c r="BM226" s="168" t="s">
        <v>1823</v>
      </c>
      <c r="BN226" s="166">
        <f t="shared" si="1088"/>
        <v>8</v>
      </c>
      <c r="BO226" s="168" t="s">
        <v>1823</v>
      </c>
      <c r="BP226" s="138"/>
      <c r="BQ226" s="152"/>
      <c r="BR226" s="153"/>
      <c r="BS226" s="96"/>
      <c r="BT226" s="148"/>
      <c r="BU226" s="96"/>
      <c r="BV226" s="148"/>
      <c r="BW226" s="96"/>
      <c r="BX226" s="55"/>
      <c r="BY226" s="96">
        <v>5</v>
      </c>
      <c r="BZ226" s="153"/>
      <c r="CA226" s="152"/>
      <c r="CB226" s="152"/>
      <c r="CC226" s="38" t="s">
        <v>659</v>
      </c>
      <c r="CD226" t="s">
        <v>877</v>
      </c>
      <c r="CE226" t="s">
        <v>200</v>
      </c>
      <c r="CF226" s="26"/>
    </row>
    <row r="227" spans="1:88" ht="16.5">
      <c r="A227" t="s">
        <v>2135</v>
      </c>
      <c r="B227" t="s">
        <v>4</v>
      </c>
      <c r="C227" s="16" t="s">
        <v>1190</v>
      </c>
      <c r="D227" t="s">
        <v>1040</v>
      </c>
      <c r="E227" s="16" t="s">
        <v>1047</v>
      </c>
      <c r="F227" s="200" t="s">
        <v>1991</v>
      </c>
      <c r="G227" s="9"/>
      <c r="H227" s="2"/>
      <c r="I227" s="166">
        <f t="shared" si="1089"/>
        <v>3</v>
      </c>
      <c r="J227" s="168" t="s">
        <v>1823</v>
      </c>
      <c r="K227" s="166">
        <f t="shared" si="1094"/>
        <v>3</v>
      </c>
      <c r="L227" s="168" t="s">
        <v>1823</v>
      </c>
      <c r="M227" s="166">
        <f t="shared" si="1080"/>
        <v>3</v>
      </c>
      <c r="N227" s="168" t="s">
        <v>1823</v>
      </c>
      <c r="O227" s="10">
        <v>3</v>
      </c>
      <c r="P227" s="10">
        <v>0</v>
      </c>
      <c r="Q227" s="3">
        <v>2</v>
      </c>
      <c r="R227" s="4">
        <v>0</v>
      </c>
      <c r="S227" s="166">
        <f t="shared" ref="S227" si="1099">+Q227</f>
        <v>2</v>
      </c>
      <c r="T227" s="168" t="s">
        <v>1823</v>
      </c>
      <c r="U227" s="10">
        <v>7</v>
      </c>
      <c r="V227" s="4">
        <v>0</v>
      </c>
      <c r="W227" s="166">
        <f t="shared" ref="W227" si="1100">+Y227</f>
        <v>10</v>
      </c>
      <c r="X227" s="168" t="s">
        <v>1823</v>
      </c>
      <c r="Y227" s="10">
        <v>10</v>
      </c>
      <c r="Z227" s="10">
        <v>0</v>
      </c>
      <c r="AA227" s="3">
        <v>9</v>
      </c>
      <c r="AB227" s="4">
        <v>0</v>
      </c>
      <c r="AC227" s="10">
        <v>5</v>
      </c>
      <c r="AD227" s="10">
        <v>0</v>
      </c>
      <c r="AE227" s="3">
        <v>10</v>
      </c>
      <c r="AF227" s="4">
        <v>0</v>
      </c>
      <c r="AG227" s="166">
        <f t="shared" si="1097"/>
        <v>9</v>
      </c>
      <c r="AH227" s="168" t="s">
        <v>1823</v>
      </c>
      <c r="AI227" s="166">
        <f t="shared" si="1098"/>
        <v>9</v>
      </c>
      <c r="AJ227" s="168" t="s">
        <v>1823</v>
      </c>
      <c r="AK227" s="3">
        <v>9</v>
      </c>
      <c r="AL227" s="4">
        <v>0</v>
      </c>
      <c r="AM227" s="10">
        <v>12</v>
      </c>
      <c r="AN227" s="10">
        <v>0</v>
      </c>
      <c r="AO227" s="138"/>
      <c r="AP227" s="39">
        <v>13</v>
      </c>
      <c r="AQ227" s="129">
        <v>0</v>
      </c>
      <c r="AR227" s="52">
        <v>10</v>
      </c>
      <c r="AS227" s="128">
        <v>0</v>
      </c>
      <c r="AT227" s="39">
        <v>10</v>
      </c>
      <c r="AU227" s="128">
        <v>0</v>
      </c>
      <c r="AV227" s="166">
        <f t="shared" si="1083"/>
        <v>6</v>
      </c>
      <c r="AW227" s="168" t="s">
        <v>1823</v>
      </c>
      <c r="AX227" s="166">
        <f t="shared" si="1084"/>
        <v>6</v>
      </c>
      <c r="AY227" s="168" t="s">
        <v>1823</v>
      </c>
      <c r="AZ227" s="96">
        <v>6</v>
      </c>
      <c r="BA227" s="170" t="s">
        <v>89</v>
      </c>
      <c r="BB227" s="18">
        <v>0</v>
      </c>
      <c r="BC227" s="5">
        <v>0</v>
      </c>
      <c r="BD227" s="166">
        <f t="shared" si="1075"/>
        <v>0</v>
      </c>
      <c r="BE227" s="168" t="s">
        <v>1823</v>
      </c>
      <c r="BF227" s="18">
        <v>7</v>
      </c>
      <c r="BG227" s="5">
        <v>0</v>
      </c>
      <c r="BH227" s="166">
        <f t="shared" si="1086"/>
        <v>7</v>
      </c>
      <c r="BI227" s="168" t="s">
        <v>1823</v>
      </c>
      <c r="BJ227" s="18">
        <v>7</v>
      </c>
      <c r="BK227" s="5">
        <v>0</v>
      </c>
      <c r="BL227" s="166">
        <f t="shared" si="1087"/>
        <v>7</v>
      </c>
      <c r="BM227" s="168" t="s">
        <v>1823</v>
      </c>
      <c r="BN227" s="166">
        <f t="shared" si="1088"/>
        <v>7</v>
      </c>
      <c r="BO227" s="168" t="s">
        <v>1823</v>
      </c>
      <c r="BP227" s="138"/>
      <c r="BQ227" s="152"/>
      <c r="BR227" s="153"/>
      <c r="BS227" s="96"/>
      <c r="BT227" s="148"/>
      <c r="BU227" s="96"/>
      <c r="BV227" s="148"/>
      <c r="BW227" s="96"/>
      <c r="BX227" s="55"/>
      <c r="BY227" s="96">
        <v>13</v>
      </c>
      <c r="BZ227" s="153"/>
      <c r="CA227" s="152"/>
      <c r="CB227" s="152"/>
      <c r="CC227" s="38" t="s">
        <v>333</v>
      </c>
      <c r="CD227" t="s">
        <v>877</v>
      </c>
      <c r="CE227" t="s">
        <v>199</v>
      </c>
      <c r="CF227" s="26"/>
    </row>
    <row r="228" spans="1:88" ht="16.5">
      <c r="A228" t="s">
        <v>2135</v>
      </c>
      <c r="B228" t="s">
        <v>4</v>
      </c>
      <c r="C228" s="16" t="s">
        <v>1190</v>
      </c>
      <c r="D228" t="s">
        <v>1040</v>
      </c>
      <c r="E228" s="16" t="s">
        <v>1047</v>
      </c>
      <c r="F228" s="200" t="s">
        <v>2000</v>
      </c>
      <c r="G228" s="9"/>
      <c r="H228" s="2"/>
      <c r="I228" s="166">
        <f t="shared" si="1089"/>
        <v>12</v>
      </c>
      <c r="J228" s="168" t="s">
        <v>1823</v>
      </c>
      <c r="K228" s="166">
        <f t="shared" si="1094"/>
        <v>12</v>
      </c>
      <c r="L228" s="168" t="s">
        <v>1823</v>
      </c>
      <c r="M228" s="166">
        <f t="shared" si="1080"/>
        <v>12</v>
      </c>
      <c r="N228" s="168" t="s">
        <v>1823</v>
      </c>
      <c r="O228" s="206">
        <v>12</v>
      </c>
      <c r="P228" s="206">
        <v>0</v>
      </c>
      <c r="Q228" s="3">
        <v>1</v>
      </c>
      <c r="R228" s="4">
        <v>0</v>
      </c>
      <c r="S228" s="166">
        <f t="shared" ref="S228:S229" si="1101">+Q228</f>
        <v>1</v>
      </c>
      <c r="T228" s="168" t="s">
        <v>1823</v>
      </c>
      <c r="U228" s="10">
        <v>0</v>
      </c>
      <c r="V228" s="4">
        <v>0</v>
      </c>
      <c r="W228" s="166">
        <f t="shared" ref="W228" si="1102">+Y228</f>
        <v>0</v>
      </c>
      <c r="X228" s="168" t="s">
        <v>1823</v>
      </c>
      <c r="Y228" s="10">
        <v>0</v>
      </c>
      <c r="Z228" s="10">
        <v>0</v>
      </c>
      <c r="AA228" s="3">
        <v>0</v>
      </c>
      <c r="AB228" s="4">
        <v>0</v>
      </c>
      <c r="AC228" s="10">
        <v>0</v>
      </c>
      <c r="AD228" s="10">
        <v>0</v>
      </c>
      <c r="AE228" s="3">
        <v>0</v>
      </c>
      <c r="AF228" s="4">
        <v>0</v>
      </c>
      <c r="AG228" s="166">
        <f t="shared" ref="AG228" si="1103">+AI228</f>
        <v>6</v>
      </c>
      <c r="AH228" s="168" t="s">
        <v>1823</v>
      </c>
      <c r="AI228" s="166">
        <f t="shared" ref="AI228" si="1104">+AK228</f>
        <v>6</v>
      </c>
      <c r="AJ228" s="168" t="s">
        <v>1823</v>
      </c>
      <c r="AK228" s="175">
        <v>6</v>
      </c>
      <c r="AL228" s="416">
        <v>0</v>
      </c>
      <c r="AM228" s="10">
        <v>0</v>
      </c>
      <c r="AN228" s="10">
        <v>0</v>
      </c>
      <c r="AO228" s="133"/>
      <c r="AP228" s="39">
        <v>0</v>
      </c>
      <c r="AQ228" s="128">
        <v>0</v>
      </c>
      <c r="AR228" s="52">
        <v>0</v>
      </c>
      <c r="AS228" s="128">
        <v>0</v>
      </c>
      <c r="AT228" s="39">
        <v>0</v>
      </c>
      <c r="AU228" s="128">
        <v>0</v>
      </c>
      <c r="AV228" s="166">
        <f t="shared" si="1083"/>
        <v>3</v>
      </c>
      <c r="AW228" s="168" t="s">
        <v>1823</v>
      </c>
      <c r="AX228" s="166">
        <f t="shared" si="1084"/>
        <v>3</v>
      </c>
      <c r="AY228" s="168" t="s">
        <v>1823</v>
      </c>
      <c r="AZ228" s="178">
        <v>3</v>
      </c>
      <c r="BA228" s="1043">
        <v>0</v>
      </c>
      <c r="BB228" s="18">
        <v>1</v>
      </c>
      <c r="BC228" s="5">
        <v>0</v>
      </c>
      <c r="BD228" s="166">
        <f t="shared" si="1075"/>
        <v>1</v>
      </c>
      <c r="BE228" s="168" t="s">
        <v>1823</v>
      </c>
      <c r="BF228" s="18">
        <v>1</v>
      </c>
      <c r="BG228" s="5">
        <v>0</v>
      </c>
      <c r="BH228" s="166">
        <f t="shared" si="1086"/>
        <v>1</v>
      </c>
      <c r="BI228" s="168" t="s">
        <v>1823</v>
      </c>
      <c r="BJ228" s="18">
        <v>0</v>
      </c>
      <c r="BK228" s="5">
        <v>0</v>
      </c>
      <c r="BL228" s="166">
        <f t="shared" si="1087"/>
        <v>0</v>
      </c>
      <c r="BM228" s="168" t="s">
        <v>1823</v>
      </c>
      <c r="BN228" s="166">
        <f t="shared" si="1088"/>
        <v>0</v>
      </c>
      <c r="BO228" s="168" t="s">
        <v>1823</v>
      </c>
      <c r="BP228" s="133"/>
      <c r="BQ228" s="147"/>
      <c r="BR228" s="148"/>
      <c r="BS228" s="96"/>
      <c r="BT228" s="148"/>
      <c r="BU228" s="96"/>
      <c r="BV228" s="148"/>
      <c r="BW228" s="96"/>
      <c r="BX228" s="55"/>
      <c r="BY228" s="96"/>
      <c r="BZ228" s="148"/>
      <c r="CA228" s="147"/>
      <c r="CB228" s="147"/>
      <c r="CC228" s="38" t="s">
        <v>260</v>
      </c>
      <c r="CD228" s="124" t="s">
        <v>878</v>
      </c>
      <c r="CF228" s="26"/>
    </row>
    <row r="229" spans="1:88" ht="16.5">
      <c r="A229" t="s">
        <v>2135</v>
      </c>
      <c r="B229" t="s">
        <v>4</v>
      </c>
      <c r="C229" s="16" t="s">
        <v>1190</v>
      </c>
      <c r="D229" t="s">
        <v>1040</v>
      </c>
      <c r="E229" s="16" t="s">
        <v>1047</v>
      </c>
      <c r="F229" s="200" t="s">
        <v>2166</v>
      </c>
      <c r="G229" s="9"/>
      <c r="H229" s="2"/>
      <c r="I229" s="166">
        <f t="shared" ref="I229:I230" si="1105">+K229</f>
        <v>2</v>
      </c>
      <c r="J229" s="168" t="s">
        <v>1823</v>
      </c>
      <c r="K229" s="166">
        <f t="shared" ref="K229:K230" si="1106">+M229</f>
        <v>2</v>
      </c>
      <c r="L229" s="168" t="s">
        <v>1823</v>
      </c>
      <c r="M229" s="166">
        <f t="shared" ref="M229:M230" si="1107">+O229</f>
        <v>2</v>
      </c>
      <c r="N229" s="168" t="s">
        <v>1823</v>
      </c>
      <c r="O229" s="3">
        <v>2</v>
      </c>
      <c r="P229" s="4">
        <v>0</v>
      </c>
      <c r="Q229" s="3">
        <v>3</v>
      </c>
      <c r="R229" s="4">
        <v>0</v>
      </c>
      <c r="S229" s="166">
        <f t="shared" si="1101"/>
        <v>3</v>
      </c>
      <c r="T229" s="168" t="s">
        <v>1823</v>
      </c>
      <c r="U229" s="10">
        <v>3</v>
      </c>
      <c r="V229" s="4">
        <v>0</v>
      </c>
      <c r="W229" s="166">
        <f t="shared" ref="W229:W230" si="1108">+Y229</f>
        <v>3</v>
      </c>
      <c r="X229" s="168" t="s">
        <v>1823</v>
      </c>
      <c r="Y229" s="10">
        <v>3</v>
      </c>
      <c r="Z229" s="10">
        <v>0</v>
      </c>
      <c r="AA229" s="3">
        <v>4</v>
      </c>
      <c r="AB229" s="4">
        <v>0</v>
      </c>
      <c r="AC229" s="10">
        <v>0</v>
      </c>
      <c r="AD229" s="10">
        <v>0</v>
      </c>
      <c r="AE229" s="3">
        <v>4</v>
      </c>
      <c r="AF229" s="4">
        <v>0</v>
      </c>
      <c r="AG229" s="166">
        <f t="shared" ref="AG229:AG230" si="1109">+AI229</f>
        <v>0</v>
      </c>
      <c r="AH229" s="168" t="s">
        <v>1823</v>
      </c>
      <c r="AI229" s="166">
        <f t="shared" ref="AI229:AI230" si="1110">+AK229</f>
        <v>0</v>
      </c>
      <c r="AJ229" s="168" t="s">
        <v>1823</v>
      </c>
      <c r="AK229" s="3">
        <v>0</v>
      </c>
      <c r="AL229" s="4">
        <v>0</v>
      </c>
      <c r="AM229" s="10">
        <v>3</v>
      </c>
      <c r="AN229" s="10">
        <v>0</v>
      </c>
      <c r="AO229" s="133"/>
      <c r="AP229" s="39">
        <v>3</v>
      </c>
      <c r="AQ229" s="128">
        <v>0</v>
      </c>
      <c r="AR229" s="52">
        <v>1</v>
      </c>
      <c r="AS229" s="128">
        <v>0</v>
      </c>
      <c r="AT229" s="1033">
        <v>5</v>
      </c>
      <c r="AU229" s="211">
        <v>0</v>
      </c>
      <c r="AV229" s="166">
        <f t="shared" ref="AV229" si="1111">+AX229</f>
        <v>2</v>
      </c>
      <c r="AW229" s="168" t="s">
        <v>1823</v>
      </c>
      <c r="AX229" s="166">
        <f t="shared" ref="AX229" si="1112">+AZ229</f>
        <v>2</v>
      </c>
      <c r="AY229" s="168" t="s">
        <v>1823</v>
      </c>
      <c r="AZ229" s="166">
        <f t="shared" ref="AZ229" si="1113">+BB229</f>
        <v>2</v>
      </c>
      <c r="BA229" s="168" t="s">
        <v>1823</v>
      </c>
      <c r="BB229" s="18">
        <v>2</v>
      </c>
      <c r="BC229" s="5">
        <v>0</v>
      </c>
      <c r="BD229" s="166">
        <f t="shared" ref="BD229:BD230" si="1114">+BB229</f>
        <v>2</v>
      </c>
      <c r="BE229" s="168" t="s">
        <v>1823</v>
      </c>
      <c r="BF229" s="18">
        <v>1</v>
      </c>
      <c r="BG229" s="5">
        <v>0</v>
      </c>
      <c r="BH229" s="166">
        <f t="shared" si="1086"/>
        <v>1</v>
      </c>
      <c r="BI229" s="168" t="s">
        <v>1823</v>
      </c>
      <c r="BJ229" s="18">
        <v>0</v>
      </c>
      <c r="BK229" s="5">
        <v>0</v>
      </c>
      <c r="BL229" s="166">
        <f t="shared" si="1087"/>
        <v>0</v>
      </c>
      <c r="BM229" s="168"/>
      <c r="BN229" s="166">
        <f t="shared" si="1088"/>
        <v>0</v>
      </c>
      <c r="BO229" s="168"/>
      <c r="BP229" s="133"/>
      <c r="BQ229" s="147"/>
      <c r="BR229" s="148"/>
      <c r="BS229" s="96"/>
      <c r="BT229" s="148"/>
      <c r="BU229" s="96"/>
      <c r="BV229" s="148"/>
      <c r="BW229" s="96"/>
      <c r="BX229" s="55"/>
      <c r="BY229" s="96"/>
      <c r="BZ229" s="148"/>
      <c r="CA229" s="147"/>
      <c r="CB229" s="147"/>
      <c r="CC229" s="38"/>
      <c r="CD229" s="124"/>
      <c r="CF229" s="26"/>
    </row>
    <row r="230" spans="1:88" ht="16.5">
      <c r="A230" t="s">
        <v>2135</v>
      </c>
      <c r="B230" t="s">
        <v>4</v>
      </c>
      <c r="C230" s="16" t="s">
        <v>1190</v>
      </c>
      <c r="D230" t="s">
        <v>1040</v>
      </c>
      <c r="E230" s="16" t="s">
        <v>1047</v>
      </c>
      <c r="F230" s="200" t="s">
        <v>2167</v>
      </c>
      <c r="G230" s="9"/>
      <c r="H230" s="2"/>
      <c r="I230" s="166">
        <f t="shared" si="1105"/>
        <v>1</v>
      </c>
      <c r="J230" s="168" t="s">
        <v>1823</v>
      </c>
      <c r="K230" s="166">
        <f t="shared" si="1106"/>
        <v>1</v>
      </c>
      <c r="L230" s="168" t="s">
        <v>1823</v>
      </c>
      <c r="M230" s="166">
        <f t="shared" si="1107"/>
        <v>1</v>
      </c>
      <c r="N230" s="168" t="s">
        <v>1823</v>
      </c>
      <c r="O230" s="10">
        <v>1</v>
      </c>
      <c r="P230" s="10">
        <v>0</v>
      </c>
      <c r="Q230" s="3">
        <v>1</v>
      </c>
      <c r="R230" s="4"/>
      <c r="S230" s="166">
        <f t="shared" ref="S230" si="1115">+Q230</f>
        <v>1</v>
      </c>
      <c r="T230" s="168" t="s">
        <v>1823</v>
      </c>
      <c r="U230" s="10">
        <v>1</v>
      </c>
      <c r="V230" s="4">
        <v>0</v>
      </c>
      <c r="W230" s="166">
        <f t="shared" si="1108"/>
        <v>2</v>
      </c>
      <c r="X230" s="168" t="s">
        <v>1823</v>
      </c>
      <c r="Y230" s="10">
        <v>2</v>
      </c>
      <c r="Z230" s="10">
        <v>0</v>
      </c>
      <c r="AA230" s="3">
        <v>4</v>
      </c>
      <c r="AB230" s="4">
        <v>0</v>
      </c>
      <c r="AC230" s="10">
        <v>3</v>
      </c>
      <c r="AD230" s="10"/>
      <c r="AE230" s="3">
        <v>3</v>
      </c>
      <c r="AF230" s="4">
        <v>0</v>
      </c>
      <c r="AG230" s="166">
        <f t="shared" si="1109"/>
        <v>0</v>
      </c>
      <c r="AH230" s="168"/>
      <c r="AI230" s="166">
        <f t="shared" si="1110"/>
        <v>0</v>
      </c>
      <c r="AJ230" s="168"/>
      <c r="AK230" s="3">
        <v>0</v>
      </c>
      <c r="AL230" s="4">
        <v>0</v>
      </c>
      <c r="AM230" s="10">
        <v>0</v>
      </c>
      <c r="AN230" s="10">
        <v>0</v>
      </c>
      <c r="AO230" s="133"/>
      <c r="AP230" s="39">
        <v>1</v>
      </c>
      <c r="AQ230" s="128">
        <v>0</v>
      </c>
      <c r="AR230" s="52">
        <v>0</v>
      </c>
      <c r="AS230" s="128">
        <v>0</v>
      </c>
      <c r="AT230" s="18">
        <v>0</v>
      </c>
      <c r="AU230" s="5">
        <v>0</v>
      </c>
      <c r="AV230" s="166">
        <f t="shared" ref="AV230" si="1116">+AX230</f>
        <v>0</v>
      </c>
      <c r="AW230" s="168" t="s">
        <v>1823</v>
      </c>
      <c r="AX230" s="166">
        <f t="shared" ref="AX230" si="1117">+AZ230</f>
        <v>0</v>
      </c>
      <c r="AY230" s="168" t="s">
        <v>1823</v>
      </c>
      <c r="AZ230" s="18">
        <v>0</v>
      </c>
      <c r="BA230" s="5">
        <v>0</v>
      </c>
      <c r="BB230" s="18">
        <v>0</v>
      </c>
      <c r="BC230" s="5">
        <v>0</v>
      </c>
      <c r="BD230" s="166">
        <f t="shared" si="1114"/>
        <v>0</v>
      </c>
      <c r="BE230" s="168" t="s">
        <v>1823</v>
      </c>
      <c r="BF230" s="18">
        <v>3</v>
      </c>
      <c r="BG230" s="5">
        <v>0</v>
      </c>
      <c r="BH230" s="166">
        <f t="shared" si="1086"/>
        <v>3</v>
      </c>
      <c r="BI230" s="168" t="s">
        <v>1823</v>
      </c>
      <c r="BJ230" s="18">
        <v>0</v>
      </c>
      <c r="BK230" s="5">
        <v>0</v>
      </c>
      <c r="BL230" s="166"/>
      <c r="BM230" s="168"/>
      <c r="BN230" s="166"/>
      <c r="BO230" s="168"/>
      <c r="BP230" s="133"/>
      <c r="BQ230" s="147"/>
      <c r="BR230" s="148"/>
      <c r="BS230" s="96"/>
      <c r="BT230" s="148"/>
      <c r="BU230" s="96"/>
      <c r="BV230" s="148"/>
      <c r="BW230" s="96"/>
      <c r="BX230" s="55"/>
      <c r="BY230" s="96"/>
      <c r="BZ230" s="148"/>
      <c r="CA230" s="147"/>
      <c r="CB230" s="147"/>
      <c r="CC230" s="38"/>
      <c r="CD230" s="124"/>
      <c r="CF230" s="26"/>
    </row>
    <row r="231" spans="1:88" ht="16.5">
      <c r="A231" t="s">
        <v>2135</v>
      </c>
      <c r="B231" t="s">
        <v>4</v>
      </c>
      <c r="C231" s="16" t="s">
        <v>1190</v>
      </c>
      <c r="D231" t="s">
        <v>1040</v>
      </c>
      <c r="E231" s="16" t="s">
        <v>1047</v>
      </c>
      <c r="F231" s="200" t="s">
        <v>2001</v>
      </c>
      <c r="G231" s="9"/>
      <c r="H231" s="2"/>
      <c r="I231" s="166" t="str">
        <f t="shared" ref="I231" si="1118">+K231</f>
        <v>?</v>
      </c>
      <c r="J231" s="168" t="s">
        <v>1823</v>
      </c>
      <c r="K231" s="10" t="s">
        <v>85</v>
      </c>
      <c r="L231" s="4">
        <v>0</v>
      </c>
      <c r="M231" s="166">
        <f t="shared" si="1080"/>
        <v>0</v>
      </c>
      <c r="N231" s="168" t="s">
        <v>1823</v>
      </c>
      <c r="O231" s="10">
        <v>0</v>
      </c>
      <c r="P231" s="10">
        <v>0</v>
      </c>
      <c r="Q231" s="3">
        <v>1</v>
      </c>
      <c r="R231" s="4">
        <v>0</v>
      </c>
      <c r="S231" s="166">
        <f t="shared" ref="S231" si="1119">+Q231</f>
        <v>1</v>
      </c>
      <c r="T231" s="168" t="s">
        <v>1823</v>
      </c>
      <c r="U231" s="10">
        <v>0</v>
      </c>
      <c r="V231" s="4">
        <v>0</v>
      </c>
      <c r="W231" s="166">
        <f t="shared" ref="W231" si="1120">+Y231</f>
        <v>1</v>
      </c>
      <c r="X231" s="168" t="s">
        <v>1823</v>
      </c>
      <c r="Y231" s="10">
        <v>1</v>
      </c>
      <c r="Z231" s="1054" t="s">
        <v>85</v>
      </c>
      <c r="AA231" s="3">
        <v>1</v>
      </c>
      <c r="AB231" s="1055" t="s">
        <v>85</v>
      </c>
      <c r="AC231" s="10">
        <v>1</v>
      </c>
      <c r="AD231" s="1055" t="s">
        <v>85</v>
      </c>
      <c r="AE231" s="3">
        <v>2</v>
      </c>
      <c r="AF231" s="1055" t="s">
        <v>85</v>
      </c>
      <c r="AG231" s="166">
        <f t="shared" ref="AG231" si="1121">+AI231</f>
        <v>1</v>
      </c>
      <c r="AH231" s="168" t="s">
        <v>1823</v>
      </c>
      <c r="AI231" s="166">
        <f t="shared" ref="AI231" si="1122">+AK231</f>
        <v>1</v>
      </c>
      <c r="AJ231" s="168" t="s">
        <v>1823</v>
      </c>
      <c r="AK231" s="3">
        <v>1</v>
      </c>
      <c r="AL231" s="4">
        <v>0</v>
      </c>
      <c r="AM231" s="10">
        <v>1</v>
      </c>
      <c r="AN231" s="10">
        <v>0</v>
      </c>
      <c r="AO231" s="133"/>
      <c r="AP231" s="39">
        <v>0</v>
      </c>
      <c r="AQ231" s="128">
        <v>0</v>
      </c>
      <c r="AR231" s="52">
        <v>0</v>
      </c>
      <c r="AS231" s="128">
        <v>0</v>
      </c>
      <c r="AT231" s="39">
        <v>0</v>
      </c>
      <c r="AU231" s="128">
        <v>0</v>
      </c>
      <c r="AV231" s="166">
        <f t="shared" si="1083"/>
        <v>6</v>
      </c>
      <c r="AW231" s="168" t="s">
        <v>1823</v>
      </c>
      <c r="AX231" s="166">
        <f t="shared" si="1084"/>
        <v>6</v>
      </c>
      <c r="AY231" s="168" t="s">
        <v>1823</v>
      </c>
      <c r="AZ231" s="96">
        <v>6</v>
      </c>
      <c r="BA231" s="170" t="s">
        <v>89</v>
      </c>
      <c r="BB231" s="18">
        <v>1</v>
      </c>
      <c r="BC231" s="5">
        <v>0</v>
      </c>
      <c r="BD231" s="166">
        <f t="shared" si="1075"/>
        <v>1</v>
      </c>
      <c r="BE231" s="168" t="s">
        <v>1823</v>
      </c>
      <c r="BF231" s="18">
        <v>1</v>
      </c>
      <c r="BG231" s="5">
        <v>0</v>
      </c>
      <c r="BH231" s="166">
        <f t="shared" si="1086"/>
        <v>1</v>
      </c>
      <c r="BI231" s="168" t="s">
        <v>1823</v>
      </c>
      <c r="BJ231" s="18">
        <v>1</v>
      </c>
      <c r="BK231" s="5">
        <v>0</v>
      </c>
      <c r="BL231" s="166">
        <f t="shared" si="1087"/>
        <v>1</v>
      </c>
      <c r="BM231" s="168" t="s">
        <v>1823</v>
      </c>
      <c r="BN231" s="166">
        <f t="shared" si="1088"/>
        <v>1</v>
      </c>
      <c r="BO231" s="168" t="s">
        <v>1823</v>
      </c>
      <c r="BP231" s="133"/>
      <c r="BQ231" s="147"/>
      <c r="BR231" s="148"/>
      <c r="BS231" s="96"/>
      <c r="BT231" s="148"/>
      <c r="BU231" s="147"/>
      <c r="BV231" s="148"/>
      <c r="BW231" s="96"/>
      <c r="BX231" s="55"/>
      <c r="BY231" s="96"/>
      <c r="BZ231" s="148"/>
      <c r="CA231" s="147"/>
      <c r="CB231" s="147"/>
      <c r="CC231" s="38" t="s">
        <v>340</v>
      </c>
      <c r="CD231" t="s">
        <v>879</v>
      </c>
      <c r="CF231" s="26"/>
    </row>
    <row r="232" spans="1:88" ht="16.5">
      <c r="A232" t="s">
        <v>2135</v>
      </c>
      <c r="B232" t="s">
        <v>4</v>
      </c>
      <c r="C232" s="16" t="s">
        <v>1190</v>
      </c>
      <c r="D232" t="s">
        <v>1040</v>
      </c>
      <c r="E232" s="16" t="s">
        <v>1047</v>
      </c>
      <c r="F232" s="200" t="s">
        <v>1804</v>
      </c>
      <c r="G232" s="9"/>
      <c r="H232" s="2"/>
      <c r="I232" s="166">
        <f t="shared" ref="I232" si="1123">+K232</f>
        <v>0</v>
      </c>
      <c r="J232" s="168" t="s">
        <v>1823</v>
      </c>
      <c r="K232" s="10">
        <v>0</v>
      </c>
      <c r="L232" s="4">
        <v>0</v>
      </c>
      <c r="M232" s="166">
        <f t="shared" ref="M232" si="1124">+O232</f>
        <v>0</v>
      </c>
      <c r="N232" s="168" t="s">
        <v>1823</v>
      </c>
      <c r="O232" s="10">
        <v>0</v>
      </c>
      <c r="P232" s="10">
        <v>0</v>
      </c>
      <c r="Q232" s="3">
        <v>0</v>
      </c>
      <c r="R232" s="4">
        <v>0</v>
      </c>
      <c r="S232" s="166">
        <f t="shared" ref="S232" si="1125">+Q232</f>
        <v>0</v>
      </c>
      <c r="T232" s="168" t="s">
        <v>1823</v>
      </c>
      <c r="U232" s="10">
        <v>0</v>
      </c>
      <c r="V232" s="4">
        <v>0</v>
      </c>
      <c r="W232" s="166">
        <f t="shared" ref="W232" si="1126">+Y232</f>
        <v>0</v>
      </c>
      <c r="X232" s="168" t="s">
        <v>1823</v>
      </c>
      <c r="Y232" s="10">
        <v>0</v>
      </c>
      <c r="Z232" s="10">
        <v>0</v>
      </c>
      <c r="AA232" s="3">
        <v>0</v>
      </c>
      <c r="AB232" s="4">
        <v>0</v>
      </c>
      <c r="AC232" s="10">
        <v>0</v>
      </c>
      <c r="AD232" s="10">
        <v>0</v>
      </c>
      <c r="AE232" s="3">
        <v>0</v>
      </c>
      <c r="AF232" s="4">
        <v>0</v>
      </c>
      <c r="AG232" s="166">
        <f t="shared" ref="AG232" si="1127">+AI232</f>
        <v>0</v>
      </c>
      <c r="AH232" s="168" t="s">
        <v>1823</v>
      </c>
      <c r="AI232" s="166">
        <f t="shared" ref="AI232" si="1128">+AK232</f>
        <v>0</v>
      </c>
      <c r="AJ232" s="168" t="s">
        <v>1823</v>
      </c>
      <c r="AK232" s="3">
        <v>0</v>
      </c>
      <c r="AL232" s="4">
        <v>0</v>
      </c>
      <c r="AM232" s="10">
        <v>0</v>
      </c>
      <c r="AN232" s="10">
        <v>0</v>
      </c>
      <c r="AO232" s="133"/>
      <c r="AP232" s="39">
        <v>0</v>
      </c>
      <c r="AQ232" s="128">
        <v>0</v>
      </c>
      <c r="AR232" s="52">
        <v>0</v>
      </c>
      <c r="AS232" s="128">
        <v>0</v>
      </c>
      <c r="AT232" s="39">
        <v>0</v>
      </c>
      <c r="AU232" s="128">
        <v>0</v>
      </c>
      <c r="AV232" s="166">
        <f t="shared" si="1083"/>
        <v>0</v>
      </c>
      <c r="AW232" s="168" t="s">
        <v>1823</v>
      </c>
      <c r="AX232" s="166">
        <f t="shared" si="1084"/>
        <v>0</v>
      </c>
      <c r="AY232" s="168" t="s">
        <v>1823</v>
      </c>
      <c r="AZ232" s="96">
        <v>0</v>
      </c>
      <c r="BA232" s="5">
        <v>0</v>
      </c>
      <c r="BB232" s="18">
        <v>0</v>
      </c>
      <c r="BC232" s="5">
        <v>0</v>
      </c>
      <c r="BD232" s="166">
        <f t="shared" si="1075"/>
        <v>0</v>
      </c>
      <c r="BE232" s="168" t="s">
        <v>1823</v>
      </c>
      <c r="BF232" s="18">
        <v>0</v>
      </c>
      <c r="BG232" s="5">
        <v>0</v>
      </c>
      <c r="BH232" s="166">
        <f t="shared" si="1086"/>
        <v>0</v>
      </c>
      <c r="BI232" s="168" t="s">
        <v>1823</v>
      </c>
      <c r="BJ232" s="18">
        <v>0</v>
      </c>
      <c r="BK232" s="5">
        <v>0</v>
      </c>
      <c r="BL232" s="166">
        <f t="shared" si="1087"/>
        <v>0</v>
      </c>
      <c r="BM232" s="168" t="s">
        <v>1823</v>
      </c>
      <c r="BN232" s="166">
        <f t="shared" si="1088"/>
        <v>0</v>
      </c>
      <c r="BO232" s="168" t="s">
        <v>1823</v>
      </c>
      <c r="BP232" s="133"/>
      <c r="BQ232" s="147"/>
      <c r="BR232" s="148"/>
      <c r="BS232" s="96"/>
      <c r="BT232" s="148"/>
      <c r="BU232" s="147"/>
      <c r="BV232" s="148"/>
      <c r="BW232" s="96"/>
      <c r="BX232" s="55"/>
      <c r="BY232" s="96"/>
      <c r="BZ232" s="148"/>
      <c r="CA232" s="147"/>
      <c r="CB232" s="147"/>
      <c r="CC232" s="38"/>
      <c r="CF232" s="26"/>
    </row>
    <row r="233" spans="1:88" ht="16.5">
      <c r="A233" t="s">
        <v>2135</v>
      </c>
      <c r="B233" t="s">
        <v>4</v>
      </c>
      <c r="C233" s="16" t="s">
        <v>338</v>
      </c>
      <c r="D233" t="s">
        <v>1040</v>
      </c>
      <c r="E233" s="16" t="s">
        <v>1047</v>
      </c>
      <c r="F233" s="200" t="s">
        <v>2002</v>
      </c>
      <c r="G233" s="9"/>
      <c r="H233" s="2"/>
      <c r="I233" s="166">
        <f t="shared" ref="I233" si="1129">+K233</f>
        <v>0</v>
      </c>
      <c r="J233" s="168" t="s">
        <v>1823</v>
      </c>
      <c r="K233" s="166">
        <f t="shared" ref="K233" si="1130">+M233</f>
        <v>0</v>
      </c>
      <c r="L233" s="168" t="s">
        <v>1823</v>
      </c>
      <c r="M233" s="166">
        <f t="shared" ref="M233" si="1131">+O233</f>
        <v>0</v>
      </c>
      <c r="N233" s="168" t="s">
        <v>1823</v>
      </c>
      <c r="O233" s="10">
        <v>0</v>
      </c>
      <c r="P233" s="10">
        <v>0</v>
      </c>
      <c r="Q233" s="3">
        <v>0</v>
      </c>
      <c r="R233" s="4">
        <v>0</v>
      </c>
      <c r="S233" s="166">
        <f t="shared" ref="S233" si="1132">+Q233</f>
        <v>0</v>
      </c>
      <c r="T233" s="168" t="s">
        <v>1823</v>
      </c>
      <c r="U233" s="10">
        <v>0</v>
      </c>
      <c r="V233" s="4">
        <v>0</v>
      </c>
      <c r="W233" s="166">
        <f t="shared" ref="W233" si="1133">+Y233</f>
        <v>0</v>
      </c>
      <c r="X233" s="168" t="s">
        <v>1823</v>
      </c>
      <c r="Y233" s="10">
        <v>0</v>
      </c>
      <c r="Z233" s="10">
        <v>0</v>
      </c>
      <c r="AA233" s="3">
        <v>0</v>
      </c>
      <c r="AB233" s="4">
        <v>0</v>
      </c>
      <c r="AC233" s="10">
        <v>0</v>
      </c>
      <c r="AD233" s="10">
        <v>0</v>
      </c>
      <c r="AE233" s="3">
        <v>0</v>
      </c>
      <c r="AF233" s="4">
        <v>0</v>
      </c>
      <c r="AG233" s="166">
        <f t="shared" ref="AG233" si="1134">+AI233</f>
        <v>0</v>
      </c>
      <c r="AH233" s="168" t="s">
        <v>1823</v>
      </c>
      <c r="AI233" s="166">
        <f t="shared" ref="AI233" si="1135">+AK233</f>
        <v>0</v>
      </c>
      <c r="AJ233" s="168" t="s">
        <v>1823</v>
      </c>
      <c r="AK233" s="3">
        <v>0</v>
      </c>
      <c r="AL233" s="4">
        <v>0</v>
      </c>
      <c r="AM233" s="10">
        <v>0</v>
      </c>
      <c r="AN233" s="10">
        <v>0</v>
      </c>
      <c r="AO233" s="140"/>
      <c r="AP233" s="3">
        <v>0</v>
      </c>
      <c r="AQ233" s="4">
        <v>0</v>
      </c>
      <c r="AR233" s="10">
        <v>4</v>
      </c>
      <c r="AS233" s="4">
        <v>0</v>
      </c>
      <c r="AT233" s="3">
        <v>1</v>
      </c>
      <c r="AU233" s="4">
        <v>0</v>
      </c>
      <c r="AV233" s="166">
        <f t="shared" si="1083"/>
        <v>5</v>
      </c>
      <c r="AW233" s="168" t="s">
        <v>1823</v>
      </c>
      <c r="AX233" s="166">
        <f t="shared" si="1084"/>
        <v>5</v>
      </c>
      <c r="AY233" s="168" t="s">
        <v>1823</v>
      </c>
      <c r="AZ233" s="178">
        <v>5</v>
      </c>
      <c r="BA233" s="170" t="s">
        <v>89</v>
      </c>
      <c r="BB233" s="18">
        <v>3</v>
      </c>
      <c r="BC233" s="5">
        <v>0</v>
      </c>
      <c r="BD233" s="166">
        <f t="shared" si="1075"/>
        <v>3</v>
      </c>
      <c r="BE233" s="168" t="s">
        <v>1823</v>
      </c>
      <c r="BF233" s="18">
        <v>5</v>
      </c>
      <c r="BG233" s="5">
        <v>0</v>
      </c>
      <c r="BH233" s="166">
        <f t="shared" si="1086"/>
        <v>5</v>
      </c>
      <c r="BI233" s="168" t="s">
        <v>1823</v>
      </c>
      <c r="BJ233" s="18">
        <v>2</v>
      </c>
      <c r="BK233" s="5">
        <v>0</v>
      </c>
      <c r="BL233" s="166">
        <f t="shared" si="1087"/>
        <v>2</v>
      </c>
      <c r="BM233" s="168" t="s">
        <v>1823</v>
      </c>
      <c r="BN233" s="166">
        <f t="shared" si="1088"/>
        <v>2</v>
      </c>
      <c r="BO233" s="168" t="s">
        <v>1823</v>
      </c>
      <c r="BP233" s="140"/>
      <c r="BQ233" s="154"/>
      <c r="BR233" s="54"/>
      <c r="BS233" s="154"/>
      <c r="BT233" s="54"/>
      <c r="BU233" s="154"/>
      <c r="BV233" s="54"/>
      <c r="BW233" s="96"/>
      <c r="BX233" s="55"/>
      <c r="BY233" s="96"/>
      <c r="BZ233" s="54"/>
      <c r="CA233" s="154"/>
      <c r="CB233" s="154"/>
      <c r="CC233" s="38" t="s">
        <v>659</v>
      </c>
      <c r="CD233" t="s">
        <v>837</v>
      </c>
      <c r="CF233" s="26"/>
    </row>
    <row r="234" spans="1:88" ht="16.5">
      <c r="A234" t="s">
        <v>2135</v>
      </c>
      <c r="B234" t="s">
        <v>4</v>
      </c>
      <c r="C234" s="16" t="s">
        <v>338</v>
      </c>
      <c r="D234" t="s">
        <v>1040</v>
      </c>
      <c r="E234" s="16" t="s">
        <v>1047</v>
      </c>
      <c r="F234" s="200" t="s">
        <v>2003</v>
      </c>
      <c r="G234" s="9"/>
      <c r="H234" s="2"/>
      <c r="I234" s="413">
        <f t="shared" ref="I234:N234" si="1136">+K234</f>
        <v>8</v>
      </c>
      <c r="J234" s="168">
        <f t="shared" si="1136"/>
        <v>6</v>
      </c>
      <c r="K234" s="413">
        <f t="shared" si="1136"/>
        <v>8</v>
      </c>
      <c r="L234" s="168">
        <f t="shared" si="1136"/>
        <v>6</v>
      </c>
      <c r="M234" s="413">
        <f t="shared" si="1136"/>
        <v>8</v>
      </c>
      <c r="N234" s="168">
        <f t="shared" si="1136"/>
        <v>6</v>
      </c>
      <c r="O234" s="10">
        <v>8</v>
      </c>
      <c r="P234" s="10">
        <v>6</v>
      </c>
      <c r="Q234" s="3">
        <v>9</v>
      </c>
      <c r="R234" s="4">
        <v>6</v>
      </c>
      <c r="S234" s="166">
        <f>+Q234</f>
        <v>9</v>
      </c>
      <c r="T234" s="168">
        <f>+R234</f>
        <v>6</v>
      </c>
      <c r="U234" s="10">
        <v>9</v>
      </c>
      <c r="V234" s="4">
        <v>4</v>
      </c>
      <c r="W234" s="166">
        <f>+Y234</f>
        <v>10</v>
      </c>
      <c r="X234" s="168">
        <f>+Z234</f>
        <v>4</v>
      </c>
      <c r="Y234" s="10">
        <v>10</v>
      </c>
      <c r="Z234" s="10">
        <v>4</v>
      </c>
      <c r="AA234" s="3">
        <v>4</v>
      </c>
      <c r="AB234" s="4">
        <v>0</v>
      </c>
      <c r="AC234" s="10">
        <v>5</v>
      </c>
      <c r="AD234" s="10">
        <v>0</v>
      </c>
      <c r="AE234" s="3">
        <v>6</v>
      </c>
      <c r="AF234" s="4">
        <v>0</v>
      </c>
      <c r="AG234" s="166">
        <f t="shared" ref="AG234" si="1137">+AE234</f>
        <v>6</v>
      </c>
      <c r="AH234" s="168" t="s">
        <v>1823</v>
      </c>
      <c r="AI234" s="166">
        <f>+AK234</f>
        <v>4</v>
      </c>
      <c r="AJ234" s="168" t="s">
        <v>1823</v>
      </c>
      <c r="AK234" s="3">
        <v>4</v>
      </c>
      <c r="AL234" s="4">
        <v>0</v>
      </c>
      <c r="AM234" s="166">
        <f t="shared" ref="AM234" si="1138">+AI234</f>
        <v>4</v>
      </c>
      <c r="AN234" s="168" t="s">
        <v>1823</v>
      </c>
      <c r="AO234" s="140"/>
      <c r="AP234" s="3">
        <v>0</v>
      </c>
      <c r="AQ234" s="4">
        <v>0</v>
      </c>
      <c r="AR234" s="10">
        <v>0</v>
      </c>
      <c r="AS234" s="4">
        <v>0</v>
      </c>
      <c r="AT234" s="3">
        <v>0</v>
      </c>
      <c r="AU234" s="4">
        <v>0</v>
      </c>
      <c r="AV234" s="166">
        <f t="shared" si="1083"/>
        <v>0</v>
      </c>
      <c r="AW234" s="168" t="s">
        <v>1823</v>
      </c>
      <c r="AX234" s="166">
        <f t="shared" si="1084"/>
        <v>0</v>
      </c>
      <c r="AY234" s="168" t="s">
        <v>1823</v>
      </c>
      <c r="AZ234" s="166">
        <f t="shared" ref="AZ234:AZ239" si="1139">+BB234</f>
        <v>0</v>
      </c>
      <c r="BA234" s="168" t="s">
        <v>1823</v>
      </c>
      <c r="BB234" s="18">
        <v>0</v>
      </c>
      <c r="BC234" s="5">
        <v>0</v>
      </c>
      <c r="BD234" s="166">
        <f t="shared" si="1075"/>
        <v>0</v>
      </c>
      <c r="BE234" s="168" t="s">
        <v>1823</v>
      </c>
      <c r="BF234" s="18">
        <v>0</v>
      </c>
      <c r="BG234" s="5">
        <v>0</v>
      </c>
      <c r="BH234" s="166">
        <f t="shared" si="1086"/>
        <v>0</v>
      </c>
      <c r="BI234" s="168" t="s">
        <v>1823</v>
      </c>
      <c r="BJ234" s="18">
        <v>0</v>
      </c>
      <c r="BK234" s="5">
        <v>0</v>
      </c>
      <c r="BL234" s="166">
        <f t="shared" si="1087"/>
        <v>0</v>
      </c>
      <c r="BM234" s="168" t="s">
        <v>1823</v>
      </c>
      <c r="BN234" s="166">
        <f t="shared" si="1088"/>
        <v>0</v>
      </c>
      <c r="BO234" s="168" t="s">
        <v>1823</v>
      </c>
      <c r="BP234" s="140"/>
      <c r="BQ234" s="154"/>
      <c r="BR234" s="54"/>
      <c r="BS234" s="154"/>
      <c r="BT234" s="54"/>
      <c r="BU234" s="154"/>
      <c r="BV234" s="54"/>
      <c r="BW234" s="96"/>
      <c r="BX234" s="55"/>
      <c r="BY234" s="96"/>
      <c r="BZ234" s="54"/>
      <c r="CA234" s="154"/>
      <c r="CB234" s="154"/>
      <c r="CC234" t="s">
        <v>260</v>
      </c>
      <c r="CD234" t="s">
        <v>835</v>
      </c>
      <c r="CF234" s="26"/>
    </row>
    <row r="235" spans="1:88" ht="16.5">
      <c r="A235" t="s">
        <v>2135</v>
      </c>
      <c r="B235" t="s">
        <v>4</v>
      </c>
      <c r="C235" s="16" t="s">
        <v>338</v>
      </c>
      <c r="D235" t="s">
        <v>1040</v>
      </c>
      <c r="E235" s="16" t="s">
        <v>1047</v>
      </c>
      <c r="F235" s="200" t="s">
        <v>2004</v>
      </c>
      <c r="G235" s="9"/>
      <c r="H235" s="2"/>
      <c r="I235" s="166">
        <f t="shared" ref="I235:I239" si="1140">+K235</f>
        <v>0</v>
      </c>
      <c r="J235" s="168" t="s">
        <v>1823</v>
      </c>
      <c r="K235" s="166">
        <f t="shared" ref="K235" si="1141">+M235</f>
        <v>0</v>
      </c>
      <c r="L235" s="168" t="s">
        <v>1823</v>
      </c>
      <c r="M235" s="166">
        <f t="shared" ref="M235" si="1142">+O235</f>
        <v>0</v>
      </c>
      <c r="N235" s="168" t="s">
        <v>1823</v>
      </c>
      <c r="O235" s="10">
        <v>0</v>
      </c>
      <c r="P235" s="10">
        <v>0</v>
      </c>
      <c r="Q235" s="3">
        <v>0</v>
      </c>
      <c r="R235" s="4">
        <v>0</v>
      </c>
      <c r="S235" s="166">
        <f t="shared" ref="S235" si="1143">+Q235</f>
        <v>0</v>
      </c>
      <c r="T235" s="168" t="s">
        <v>1823</v>
      </c>
      <c r="U235" s="10">
        <v>0</v>
      </c>
      <c r="V235" s="4">
        <v>0</v>
      </c>
      <c r="W235" s="166">
        <f t="shared" ref="W235" si="1144">+Y235</f>
        <v>3</v>
      </c>
      <c r="X235" s="168" t="s">
        <v>1823</v>
      </c>
      <c r="Y235" s="10">
        <v>3</v>
      </c>
      <c r="Z235" s="10">
        <v>0</v>
      </c>
      <c r="AA235" s="3">
        <v>0</v>
      </c>
      <c r="AB235" s="4">
        <v>0</v>
      </c>
      <c r="AC235" s="10">
        <v>0</v>
      </c>
      <c r="AD235" s="10">
        <v>0</v>
      </c>
      <c r="AE235" s="3">
        <v>0</v>
      </c>
      <c r="AF235" s="4">
        <v>0</v>
      </c>
      <c r="AG235" s="166">
        <f t="shared" ref="AG235" si="1145">+AI235</f>
        <v>0</v>
      </c>
      <c r="AH235" s="168" t="s">
        <v>1823</v>
      </c>
      <c r="AI235" s="166">
        <f t="shared" ref="AI235" si="1146">+AK235</f>
        <v>0</v>
      </c>
      <c r="AJ235" s="168" t="s">
        <v>1823</v>
      </c>
      <c r="AK235" s="3">
        <v>0</v>
      </c>
      <c r="AL235" s="4">
        <v>0</v>
      </c>
      <c r="AM235" s="10" t="s">
        <v>85</v>
      </c>
      <c r="AN235" s="10">
        <v>0</v>
      </c>
      <c r="AO235" s="140"/>
      <c r="AP235" s="3">
        <v>12</v>
      </c>
      <c r="AQ235" s="4">
        <v>0</v>
      </c>
      <c r="AR235" s="10">
        <v>0</v>
      </c>
      <c r="AS235" s="4">
        <v>0</v>
      </c>
      <c r="AT235" s="3">
        <v>0</v>
      </c>
      <c r="AU235" s="4">
        <v>0</v>
      </c>
      <c r="AV235" s="166">
        <f t="shared" si="1083"/>
        <v>0</v>
      </c>
      <c r="AW235" s="168" t="s">
        <v>1823</v>
      </c>
      <c r="AX235" s="166">
        <f t="shared" si="1084"/>
        <v>0</v>
      </c>
      <c r="AY235" s="168" t="s">
        <v>1823</v>
      </c>
      <c r="AZ235" s="166">
        <f t="shared" si="1139"/>
        <v>0</v>
      </c>
      <c r="BA235" s="168" t="s">
        <v>1823</v>
      </c>
      <c r="BB235" s="18">
        <v>0</v>
      </c>
      <c r="BC235" s="5">
        <v>0</v>
      </c>
      <c r="BD235" s="166">
        <f t="shared" si="1075"/>
        <v>0</v>
      </c>
      <c r="BE235" s="168" t="s">
        <v>1823</v>
      </c>
      <c r="BF235" s="18">
        <v>0</v>
      </c>
      <c r="BG235" s="5">
        <v>0</v>
      </c>
      <c r="BH235" s="166">
        <f t="shared" si="1086"/>
        <v>0</v>
      </c>
      <c r="BI235" s="168" t="s">
        <v>1823</v>
      </c>
      <c r="BJ235" s="18">
        <v>0</v>
      </c>
      <c r="BK235" s="5">
        <v>0</v>
      </c>
      <c r="BL235" s="166">
        <f t="shared" si="1087"/>
        <v>0</v>
      </c>
      <c r="BM235" s="168" t="s">
        <v>1823</v>
      </c>
      <c r="BN235" s="166">
        <f t="shared" si="1088"/>
        <v>0</v>
      </c>
      <c r="BO235" s="168" t="s">
        <v>1823</v>
      </c>
      <c r="BP235" s="140"/>
      <c r="BQ235" s="154"/>
      <c r="BR235" s="54"/>
      <c r="BS235" s="154"/>
      <c r="BT235" s="54"/>
      <c r="BU235" s="154"/>
      <c r="BV235" s="54"/>
      <c r="BW235" s="96"/>
      <c r="BX235" s="55"/>
      <c r="BY235" s="96"/>
      <c r="BZ235" s="54"/>
      <c r="CA235" s="154"/>
      <c r="CB235" s="154"/>
      <c r="CC235" s="38" t="s">
        <v>836</v>
      </c>
      <c r="CD235" t="s">
        <v>837</v>
      </c>
      <c r="CF235" s="26"/>
      <c r="CJ235" s="56" t="s">
        <v>444</v>
      </c>
    </row>
    <row r="236" spans="1:88" ht="16.5">
      <c r="A236" t="s">
        <v>2135</v>
      </c>
      <c r="B236" t="s">
        <v>4</v>
      </c>
      <c r="C236" s="16" t="s">
        <v>338</v>
      </c>
      <c r="D236" t="s">
        <v>1040</v>
      </c>
      <c r="E236" s="16" t="s">
        <v>1047</v>
      </c>
      <c r="F236" s="200" t="s">
        <v>2006</v>
      </c>
      <c r="G236" s="9"/>
      <c r="H236" s="2"/>
      <c r="I236" s="166">
        <f t="shared" si="1140"/>
        <v>9</v>
      </c>
      <c r="J236" s="168" t="s">
        <v>1823</v>
      </c>
      <c r="K236" s="166">
        <f t="shared" ref="K236" si="1147">+M236</f>
        <v>9</v>
      </c>
      <c r="L236" s="168" t="s">
        <v>1823</v>
      </c>
      <c r="M236" s="166">
        <f t="shared" ref="M236" si="1148">+O236</f>
        <v>9</v>
      </c>
      <c r="N236" s="168" t="s">
        <v>1823</v>
      </c>
      <c r="O236" s="10">
        <v>9</v>
      </c>
      <c r="P236" s="10">
        <v>0</v>
      </c>
      <c r="Q236" s="3">
        <v>8</v>
      </c>
      <c r="R236" s="4">
        <v>0</v>
      </c>
      <c r="S236" s="166">
        <f t="shared" ref="S236" si="1149">+Q236</f>
        <v>8</v>
      </c>
      <c r="T236" s="168" t="s">
        <v>1823</v>
      </c>
      <c r="U236" s="10">
        <v>8</v>
      </c>
      <c r="V236" s="4">
        <v>0</v>
      </c>
      <c r="W236" s="166">
        <f t="shared" ref="W236" si="1150">+Y236</f>
        <v>8</v>
      </c>
      <c r="X236" s="168" t="s">
        <v>1823</v>
      </c>
      <c r="Y236" s="10">
        <v>8</v>
      </c>
      <c r="Z236" s="10">
        <v>0</v>
      </c>
      <c r="AA236" s="3">
        <v>7</v>
      </c>
      <c r="AB236" s="4">
        <v>0</v>
      </c>
      <c r="AC236" s="10">
        <v>6</v>
      </c>
      <c r="AD236" s="10">
        <v>0</v>
      </c>
      <c r="AE236" s="3">
        <v>6</v>
      </c>
      <c r="AF236" s="4">
        <v>0</v>
      </c>
      <c r="AG236" s="166">
        <f t="shared" ref="AG236:AG238" si="1151">+AI236</f>
        <v>4</v>
      </c>
      <c r="AH236" s="168" t="s">
        <v>1823</v>
      </c>
      <c r="AI236" s="166">
        <f t="shared" ref="AI236:AI238" si="1152">+AK236</f>
        <v>4</v>
      </c>
      <c r="AJ236" s="168" t="s">
        <v>1823</v>
      </c>
      <c r="AK236" s="3">
        <v>4</v>
      </c>
      <c r="AL236" s="4">
        <v>0</v>
      </c>
      <c r="AM236" s="10">
        <v>1</v>
      </c>
      <c r="AN236" s="10">
        <v>0</v>
      </c>
      <c r="AO236" s="140"/>
      <c r="AP236" s="3">
        <v>0</v>
      </c>
      <c r="AQ236" s="4">
        <v>0</v>
      </c>
      <c r="AR236" s="10">
        <v>0</v>
      </c>
      <c r="AS236" s="4">
        <v>0</v>
      </c>
      <c r="AT236" s="3">
        <v>0</v>
      </c>
      <c r="AU236" s="4">
        <v>0</v>
      </c>
      <c r="AV236" s="166">
        <f t="shared" si="1083"/>
        <v>0</v>
      </c>
      <c r="AW236" s="168" t="s">
        <v>1823</v>
      </c>
      <c r="AX236" s="166">
        <f t="shared" si="1084"/>
        <v>0</v>
      </c>
      <c r="AY236" s="168" t="s">
        <v>1823</v>
      </c>
      <c r="AZ236" s="166">
        <f t="shared" si="1139"/>
        <v>0</v>
      </c>
      <c r="BA236" s="168" t="s">
        <v>1823</v>
      </c>
      <c r="BB236" s="18">
        <v>0</v>
      </c>
      <c r="BC236" s="5">
        <v>0</v>
      </c>
      <c r="BD236" s="166">
        <f t="shared" si="1075"/>
        <v>0</v>
      </c>
      <c r="BE236" s="168" t="s">
        <v>1823</v>
      </c>
      <c r="BF236" s="18">
        <v>0</v>
      </c>
      <c r="BG236" s="5">
        <v>0</v>
      </c>
      <c r="BH236" s="166">
        <f t="shared" si="1086"/>
        <v>0</v>
      </c>
      <c r="BI236" s="168" t="s">
        <v>1823</v>
      </c>
      <c r="BJ236" s="18">
        <v>0</v>
      </c>
      <c r="BK236" s="5">
        <v>0</v>
      </c>
      <c r="BL236" s="166">
        <f t="shared" si="1087"/>
        <v>0</v>
      </c>
      <c r="BM236" s="168" t="s">
        <v>1823</v>
      </c>
      <c r="BN236" s="166">
        <f t="shared" si="1088"/>
        <v>0</v>
      </c>
      <c r="BO236" s="168" t="s">
        <v>1823</v>
      </c>
      <c r="BP236" s="140"/>
      <c r="BQ236" s="154"/>
      <c r="BR236" s="54"/>
      <c r="BS236" s="154"/>
      <c r="BT236" s="54"/>
      <c r="BU236" s="154"/>
      <c r="BV236" s="54"/>
      <c r="BW236" s="96"/>
      <c r="BX236" s="55"/>
      <c r="BY236" s="96"/>
      <c r="BZ236" s="54"/>
      <c r="CA236" s="154"/>
      <c r="CB236" s="154"/>
      <c r="CC236" s="38"/>
      <c r="CF236" s="26"/>
      <c r="CJ236" s="56"/>
    </row>
    <row r="237" spans="1:88" ht="16.5">
      <c r="A237" t="s">
        <v>2135</v>
      </c>
      <c r="B237" t="s">
        <v>4</v>
      </c>
      <c r="C237" s="16" t="s">
        <v>338</v>
      </c>
      <c r="D237" t="s">
        <v>1040</v>
      </c>
      <c r="E237" s="16" t="s">
        <v>1047</v>
      </c>
      <c r="F237" s="200" t="s">
        <v>2007</v>
      </c>
      <c r="G237" s="9"/>
      <c r="H237" s="2"/>
      <c r="I237" s="166">
        <f t="shared" si="1140"/>
        <v>4</v>
      </c>
      <c r="J237" s="168" t="s">
        <v>1823</v>
      </c>
      <c r="K237" s="166">
        <f t="shared" ref="K237:K238" si="1153">+M237</f>
        <v>4</v>
      </c>
      <c r="L237" s="168" t="s">
        <v>1823</v>
      </c>
      <c r="M237" s="166">
        <f t="shared" ref="M237:M238" si="1154">+O237</f>
        <v>4</v>
      </c>
      <c r="N237" s="168" t="s">
        <v>1823</v>
      </c>
      <c r="O237" s="10">
        <v>4</v>
      </c>
      <c r="P237" s="10">
        <v>0</v>
      </c>
      <c r="Q237" s="3">
        <v>2</v>
      </c>
      <c r="R237" s="4">
        <v>0</v>
      </c>
      <c r="S237" s="166">
        <f t="shared" ref="S237:S238" si="1155">+Q237</f>
        <v>2</v>
      </c>
      <c r="T237" s="168" t="s">
        <v>1823</v>
      </c>
      <c r="U237" s="10">
        <v>2</v>
      </c>
      <c r="V237" s="4">
        <v>0</v>
      </c>
      <c r="W237" s="166">
        <f t="shared" ref="W237:W238" si="1156">+Y237</f>
        <v>3</v>
      </c>
      <c r="X237" s="168" t="s">
        <v>1823</v>
      </c>
      <c r="Y237" s="10">
        <v>3</v>
      </c>
      <c r="Z237" s="10">
        <v>0</v>
      </c>
      <c r="AA237" s="3">
        <v>3</v>
      </c>
      <c r="AB237" s="4">
        <v>0</v>
      </c>
      <c r="AC237" s="166">
        <f>+AE237</f>
        <v>2</v>
      </c>
      <c r="AD237" s="168" t="s">
        <v>1823</v>
      </c>
      <c r="AE237" s="3">
        <v>2</v>
      </c>
      <c r="AF237" s="4">
        <v>0</v>
      </c>
      <c r="AG237" s="166">
        <f t="shared" ref="AG237" si="1157">+AI237</f>
        <v>0</v>
      </c>
      <c r="AH237" s="168" t="s">
        <v>1823</v>
      </c>
      <c r="AI237" s="166">
        <f t="shared" ref="AI237" si="1158">+AK237</f>
        <v>0</v>
      </c>
      <c r="AJ237" s="168" t="s">
        <v>1823</v>
      </c>
      <c r="AK237" s="166">
        <v>0</v>
      </c>
      <c r="AL237" s="168" t="s">
        <v>1823</v>
      </c>
      <c r="AM237" s="166">
        <f t="shared" ref="AM237" si="1159">+AK237</f>
        <v>0</v>
      </c>
      <c r="AN237" s="168" t="s">
        <v>1823</v>
      </c>
      <c r="AO237" s="133"/>
      <c r="AP237" s="166">
        <f t="shared" ref="AP237" si="1160">+AR237</f>
        <v>0</v>
      </c>
      <c r="AQ237" s="168" t="s">
        <v>1823</v>
      </c>
      <c r="AR237" s="52">
        <v>0</v>
      </c>
      <c r="AS237" s="40">
        <v>0</v>
      </c>
      <c r="AT237" s="39">
        <v>0</v>
      </c>
      <c r="AU237" s="40">
        <v>0</v>
      </c>
      <c r="AV237" s="166">
        <f t="shared" si="1083"/>
        <v>0</v>
      </c>
      <c r="AW237" s="168" t="s">
        <v>1823</v>
      </c>
      <c r="AX237" s="166">
        <f t="shared" si="1084"/>
        <v>0</v>
      </c>
      <c r="AY237" s="168" t="s">
        <v>1823</v>
      </c>
      <c r="AZ237" s="166">
        <f t="shared" si="1139"/>
        <v>0</v>
      </c>
      <c r="BA237" s="168" t="s">
        <v>1823</v>
      </c>
      <c r="BB237" s="18">
        <v>0</v>
      </c>
      <c r="BC237" s="5">
        <v>0</v>
      </c>
      <c r="BD237" s="166">
        <f t="shared" si="1075"/>
        <v>0</v>
      </c>
      <c r="BE237" s="168" t="s">
        <v>1823</v>
      </c>
      <c r="BF237" s="18">
        <v>0</v>
      </c>
      <c r="BG237" s="5">
        <v>0</v>
      </c>
      <c r="BH237" s="166">
        <f t="shared" si="1086"/>
        <v>0</v>
      </c>
      <c r="BI237" s="168" t="s">
        <v>1823</v>
      </c>
      <c r="BJ237" s="18">
        <v>0</v>
      </c>
      <c r="BK237" s="5">
        <v>0</v>
      </c>
      <c r="BL237" s="166">
        <f t="shared" si="1087"/>
        <v>0</v>
      </c>
      <c r="BM237" s="168" t="s">
        <v>1823</v>
      </c>
      <c r="BN237" s="166">
        <f t="shared" si="1088"/>
        <v>0</v>
      </c>
      <c r="BO237" s="168" t="s">
        <v>1823</v>
      </c>
      <c r="BP237" s="133"/>
      <c r="BQ237" s="147"/>
      <c r="BR237" s="148"/>
      <c r="BS237" s="147"/>
      <c r="BT237" s="148"/>
      <c r="BU237" s="147"/>
      <c r="BV237" s="148"/>
      <c r="BW237" s="96"/>
      <c r="BX237" s="55"/>
      <c r="BY237" s="96"/>
      <c r="BZ237" s="148"/>
      <c r="CA237" s="147"/>
      <c r="CB237" s="147"/>
      <c r="CC237" s="38" t="s">
        <v>659</v>
      </c>
      <c r="CD237" t="s">
        <v>834</v>
      </c>
      <c r="CF237" s="26"/>
    </row>
    <row r="238" spans="1:88" ht="16.5">
      <c r="A238" t="s">
        <v>2135</v>
      </c>
      <c r="B238" t="s">
        <v>4</v>
      </c>
      <c r="C238" s="16" t="s">
        <v>338</v>
      </c>
      <c r="D238" t="s">
        <v>1040</v>
      </c>
      <c r="E238" s="16" t="s">
        <v>1047</v>
      </c>
      <c r="F238" s="200" t="s">
        <v>2008</v>
      </c>
      <c r="G238" s="9"/>
      <c r="H238" s="2"/>
      <c r="I238" s="166">
        <f t="shared" si="1140"/>
        <v>0</v>
      </c>
      <c r="J238" s="168" t="s">
        <v>1823</v>
      </c>
      <c r="K238" s="166">
        <f t="shared" si="1153"/>
        <v>0</v>
      </c>
      <c r="L238" s="168" t="s">
        <v>1823</v>
      </c>
      <c r="M238" s="166">
        <f t="shared" si="1154"/>
        <v>0</v>
      </c>
      <c r="N238" s="168" t="s">
        <v>1823</v>
      </c>
      <c r="O238" s="10">
        <v>0</v>
      </c>
      <c r="P238" s="10">
        <v>0</v>
      </c>
      <c r="Q238" s="3">
        <v>0</v>
      </c>
      <c r="R238" s="4">
        <v>0</v>
      </c>
      <c r="S238" s="166">
        <f t="shared" si="1155"/>
        <v>0</v>
      </c>
      <c r="T238" s="168" t="s">
        <v>1823</v>
      </c>
      <c r="U238" s="10">
        <v>0</v>
      </c>
      <c r="V238" s="4">
        <v>0</v>
      </c>
      <c r="W238" s="166">
        <f t="shared" si="1156"/>
        <v>0</v>
      </c>
      <c r="X238" s="168" t="s">
        <v>1823</v>
      </c>
      <c r="Y238" s="10">
        <v>0</v>
      </c>
      <c r="Z238" s="10">
        <v>0</v>
      </c>
      <c r="AA238" s="3">
        <v>0</v>
      </c>
      <c r="AB238" s="4">
        <v>0</v>
      </c>
      <c r="AC238" s="10">
        <v>0</v>
      </c>
      <c r="AD238" s="10">
        <v>0</v>
      </c>
      <c r="AE238" s="3">
        <v>0</v>
      </c>
      <c r="AF238" s="4">
        <v>0</v>
      </c>
      <c r="AG238" s="166">
        <f t="shared" si="1151"/>
        <v>0</v>
      </c>
      <c r="AH238" s="168" t="s">
        <v>1823</v>
      </c>
      <c r="AI238" s="166">
        <f t="shared" si="1152"/>
        <v>0</v>
      </c>
      <c r="AJ238" s="168" t="s">
        <v>1823</v>
      </c>
      <c r="AK238" s="3">
        <v>0</v>
      </c>
      <c r="AL238" s="4">
        <v>0</v>
      </c>
      <c r="AM238" s="10">
        <v>0</v>
      </c>
      <c r="AN238" s="10">
        <v>0</v>
      </c>
      <c r="AO238" s="133"/>
      <c r="AP238" s="52">
        <v>0</v>
      </c>
      <c r="AQ238" s="40">
        <v>0</v>
      </c>
      <c r="AR238" s="10">
        <v>0</v>
      </c>
      <c r="AS238" s="4">
        <v>0</v>
      </c>
      <c r="AT238" s="39">
        <v>0</v>
      </c>
      <c r="AU238" s="40">
        <v>0</v>
      </c>
      <c r="AV238" s="166">
        <f t="shared" si="1083"/>
        <v>0</v>
      </c>
      <c r="AW238" s="168" t="s">
        <v>1823</v>
      </c>
      <c r="AX238" s="166">
        <f t="shared" si="1084"/>
        <v>0</v>
      </c>
      <c r="AY238" s="168" t="s">
        <v>1823</v>
      </c>
      <c r="AZ238" s="166">
        <f t="shared" si="1139"/>
        <v>0</v>
      </c>
      <c r="BA238" s="168" t="s">
        <v>1823</v>
      </c>
      <c r="BB238" s="18">
        <v>0</v>
      </c>
      <c r="BC238" s="5">
        <v>0</v>
      </c>
      <c r="BD238" s="166">
        <f t="shared" si="1075"/>
        <v>0</v>
      </c>
      <c r="BE238" s="168" t="s">
        <v>1823</v>
      </c>
      <c r="BF238" s="18">
        <v>1</v>
      </c>
      <c r="BG238" s="5">
        <v>0</v>
      </c>
      <c r="BH238" s="166">
        <f t="shared" si="1086"/>
        <v>1</v>
      </c>
      <c r="BI238" s="168" t="s">
        <v>1823</v>
      </c>
      <c r="BJ238" s="18">
        <v>0</v>
      </c>
      <c r="BK238" s="5">
        <v>0</v>
      </c>
      <c r="BL238" s="166">
        <f t="shared" si="1087"/>
        <v>0</v>
      </c>
      <c r="BM238" s="168" t="s">
        <v>1823</v>
      </c>
      <c r="BN238" s="166">
        <f t="shared" si="1088"/>
        <v>0</v>
      </c>
      <c r="BO238" s="168" t="s">
        <v>1823</v>
      </c>
      <c r="BP238" s="133"/>
      <c r="BQ238" s="147"/>
      <c r="BR238" s="148"/>
      <c r="BS238" s="147"/>
      <c r="BT238" s="148"/>
      <c r="BU238" s="147"/>
      <c r="BV238" s="148"/>
      <c r="BW238" s="96"/>
      <c r="BX238" s="55"/>
      <c r="BY238" s="96">
        <v>4</v>
      </c>
      <c r="BZ238" s="148">
        <v>0</v>
      </c>
      <c r="CA238" s="147"/>
      <c r="CB238" s="147"/>
      <c r="CC238" s="125" t="s">
        <v>1065</v>
      </c>
      <c r="CF238" s="26"/>
    </row>
    <row r="239" spans="1:88" ht="16.5">
      <c r="A239" t="s">
        <v>2135</v>
      </c>
      <c r="B239" t="s">
        <v>4</v>
      </c>
      <c r="C239" s="16" t="s">
        <v>338</v>
      </c>
      <c r="D239" t="s">
        <v>1040</v>
      </c>
      <c r="E239" s="16" t="s">
        <v>1047</v>
      </c>
      <c r="F239" s="200" t="s">
        <v>1805</v>
      </c>
      <c r="G239" s="9"/>
      <c r="H239" s="2"/>
      <c r="I239" s="166">
        <f t="shared" si="1140"/>
        <v>0</v>
      </c>
      <c r="J239" s="168" t="s">
        <v>1823</v>
      </c>
      <c r="K239" s="166">
        <f t="shared" ref="K239" si="1161">+M239</f>
        <v>0</v>
      </c>
      <c r="L239" s="168" t="s">
        <v>1823</v>
      </c>
      <c r="M239" s="166">
        <f t="shared" ref="M239" si="1162">+O239</f>
        <v>0</v>
      </c>
      <c r="N239" s="168" t="s">
        <v>1823</v>
      </c>
      <c r="O239" s="10">
        <v>0</v>
      </c>
      <c r="P239" s="10">
        <v>0</v>
      </c>
      <c r="Q239" s="3">
        <v>0</v>
      </c>
      <c r="R239" s="4">
        <v>0</v>
      </c>
      <c r="S239" s="166">
        <f t="shared" ref="S239" si="1163">+Q239</f>
        <v>0</v>
      </c>
      <c r="T239" s="168" t="s">
        <v>1823</v>
      </c>
      <c r="U239" s="10">
        <v>0</v>
      </c>
      <c r="V239" s="4">
        <v>0</v>
      </c>
      <c r="W239" s="166">
        <v>0</v>
      </c>
      <c r="X239" s="168" t="s">
        <v>1823</v>
      </c>
      <c r="Y239" s="10" t="s">
        <v>85</v>
      </c>
      <c r="Z239" s="10">
        <v>0</v>
      </c>
      <c r="AA239" s="3">
        <v>0</v>
      </c>
      <c r="AB239" s="4">
        <v>0</v>
      </c>
      <c r="AC239" s="10">
        <v>0</v>
      </c>
      <c r="AD239" s="10">
        <v>0</v>
      </c>
      <c r="AE239" s="3">
        <v>0</v>
      </c>
      <c r="AF239" s="4">
        <v>0</v>
      </c>
      <c r="AG239" s="166">
        <f t="shared" ref="AG239" si="1164">+AI239</f>
        <v>0</v>
      </c>
      <c r="AH239" s="168" t="s">
        <v>1823</v>
      </c>
      <c r="AI239" s="166">
        <f t="shared" ref="AI239" si="1165">+AK239</f>
        <v>0</v>
      </c>
      <c r="AJ239" s="168" t="s">
        <v>1823</v>
      </c>
      <c r="AK239" s="3">
        <v>0</v>
      </c>
      <c r="AL239" s="4">
        <v>0</v>
      </c>
      <c r="AM239" s="10">
        <v>0</v>
      </c>
      <c r="AN239" s="10">
        <v>0</v>
      </c>
      <c r="AO239" s="140"/>
      <c r="AP239" s="166">
        <f t="shared" ref="AP239" si="1166">+AR239</f>
        <v>0</v>
      </c>
      <c r="AQ239" s="168" t="s">
        <v>1823</v>
      </c>
      <c r="AR239" s="10">
        <v>0</v>
      </c>
      <c r="AS239" s="4">
        <v>0</v>
      </c>
      <c r="AT239" s="3">
        <v>0</v>
      </c>
      <c r="AU239" s="4">
        <v>0</v>
      </c>
      <c r="AV239" s="166">
        <f t="shared" si="1083"/>
        <v>0</v>
      </c>
      <c r="AW239" s="168" t="s">
        <v>1823</v>
      </c>
      <c r="AX239" s="166">
        <f t="shared" si="1084"/>
        <v>0</v>
      </c>
      <c r="AY239" s="168" t="s">
        <v>1823</v>
      </c>
      <c r="AZ239" s="166">
        <f t="shared" si="1139"/>
        <v>0</v>
      </c>
      <c r="BA239" s="168" t="s">
        <v>1823</v>
      </c>
      <c r="BB239" s="18">
        <v>0</v>
      </c>
      <c r="BC239" s="5">
        <v>0</v>
      </c>
      <c r="BD239" s="166">
        <f t="shared" si="1075"/>
        <v>0</v>
      </c>
      <c r="BE239" s="168" t="s">
        <v>1823</v>
      </c>
      <c r="BF239" s="18">
        <v>0</v>
      </c>
      <c r="BG239" s="5">
        <v>0</v>
      </c>
      <c r="BH239" s="166">
        <f t="shared" si="1086"/>
        <v>0</v>
      </c>
      <c r="BI239" s="168" t="s">
        <v>1823</v>
      </c>
      <c r="BJ239" s="18">
        <v>0</v>
      </c>
      <c r="BK239" s="5">
        <v>0</v>
      </c>
      <c r="BL239" s="166">
        <f t="shared" si="1087"/>
        <v>0</v>
      </c>
      <c r="BM239" s="168" t="s">
        <v>1823</v>
      </c>
      <c r="BN239" s="166">
        <f t="shared" si="1088"/>
        <v>0</v>
      </c>
      <c r="BO239" s="168" t="s">
        <v>1823</v>
      </c>
      <c r="BP239" s="140"/>
      <c r="BQ239" s="154"/>
      <c r="BR239" s="54"/>
      <c r="BS239" s="154"/>
      <c r="BT239" s="54"/>
      <c r="BU239" s="154"/>
      <c r="BV239" s="54"/>
      <c r="BW239" s="96"/>
      <c r="BX239" s="55"/>
      <c r="BY239" s="96"/>
      <c r="BZ239" s="54"/>
      <c r="CA239" s="154"/>
      <c r="CB239" s="154"/>
      <c r="CC239" s="38" t="s">
        <v>271</v>
      </c>
      <c r="CD239" t="s">
        <v>838</v>
      </c>
      <c r="CF239" s="26"/>
    </row>
    <row r="240" spans="1:88" ht="16.5">
      <c r="F240" s="200"/>
      <c r="G240" s="9"/>
      <c r="H240" s="2"/>
      <c r="I240" s="166"/>
      <c r="J240" s="168"/>
      <c r="K240" s="166"/>
      <c r="L240" s="168"/>
      <c r="M240" s="166"/>
      <c r="N240" s="168"/>
      <c r="O240" s="10"/>
      <c r="P240" s="10"/>
      <c r="Q240" s="3"/>
      <c r="R240" s="4"/>
      <c r="S240" s="166"/>
      <c r="T240" s="168"/>
      <c r="U240" s="10"/>
      <c r="V240" s="4"/>
      <c r="W240" s="166"/>
      <c r="X240" s="168"/>
      <c r="Y240" s="10"/>
      <c r="Z240" s="10"/>
      <c r="AA240" s="3"/>
      <c r="AB240" s="4"/>
      <c r="AC240" s="10"/>
      <c r="AD240" s="10"/>
      <c r="AE240" s="3"/>
      <c r="AF240" s="4"/>
      <c r="AG240" s="166"/>
      <c r="AH240" s="168"/>
      <c r="AI240" s="166"/>
      <c r="AJ240" s="168"/>
      <c r="AK240" s="3"/>
      <c r="AL240" s="4"/>
      <c r="AM240" s="10"/>
      <c r="AN240" s="10"/>
      <c r="AO240" s="140"/>
      <c r="AP240" s="166"/>
      <c r="AQ240" s="168"/>
      <c r="AR240" s="10"/>
      <c r="AS240" s="4"/>
      <c r="AT240" s="3"/>
      <c r="AU240" s="4"/>
      <c r="AV240" s="166"/>
      <c r="AW240" s="168"/>
      <c r="AX240" s="166"/>
      <c r="AY240" s="168"/>
      <c r="AZ240" s="166"/>
      <c r="BA240" s="168"/>
      <c r="BB240" s="18"/>
      <c r="BC240" s="5"/>
      <c r="BD240" s="166"/>
      <c r="BE240" s="168"/>
      <c r="BF240" s="18"/>
      <c r="BG240" s="5"/>
      <c r="BH240" s="166"/>
      <c r="BI240" s="168"/>
      <c r="BJ240" s="18"/>
      <c r="BK240" s="5"/>
      <c r="BL240" s="166"/>
      <c r="BM240" s="168"/>
      <c r="BN240" s="166"/>
      <c r="BO240" s="168"/>
      <c r="BP240" s="140"/>
      <c r="BQ240" s="154"/>
      <c r="BR240" s="54"/>
      <c r="BS240" s="154"/>
      <c r="BT240" s="54"/>
      <c r="BU240" s="154"/>
      <c r="BV240" s="54"/>
      <c r="BW240" s="96"/>
      <c r="BX240" s="55"/>
      <c r="BY240" s="96"/>
      <c r="BZ240" s="54"/>
      <c r="CA240" s="154"/>
      <c r="CB240" s="154"/>
      <c r="CC240" s="38"/>
      <c r="CF240" s="26"/>
    </row>
    <row r="241" spans="1:88" ht="16.5">
      <c r="A241" t="s">
        <v>1021</v>
      </c>
      <c r="B241" t="s">
        <v>4</v>
      </c>
      <c r="C241" s="16" t="s">
        <v>337</v>
      </c>
      <c r="D241" t="s">
        <v>1040</v>
      </c>
      <c r="E241" s="16" t="s">
        <v>1047</v>
      </c>
      <c r="F241" s="200" t="s">
        <v>2009</v>
      </c>
      <c r="G241" s="9"/>
      <c r="H241" s="2"/>
      <c r="I241" s="413">
        <f t="shared" ref="I241:N241" si="1167">+K241</f>
        <v>12</v>
      </c>
      <c r="J241" s="168">
        <f t="shared" si="1167"/>
        <v>4</v>
      </c>
      <c r="K241" s="413">
        <f t="shared" si="1167"/>
        <v>12</v>
      </c>
      <c r="L241" s="168">
        <f t="shared" si="1167"/>
        <v>4</v>
      </c>
      <c r="M241" s="413">
        <f t="shared" si="1167"/>
        <v>12</v>
      </c>
      <c r="N241" s="168">
        <f t="shared" si="1167"/>
        <v>4</v>
      </c>
      <c r="O241" s="52">
        <v>12</v>
      </c>
      <c r="P241" s="52">
        <v>4</v>
      </c>
      <c r="Q241" s="165">
        <v>11</v>
      </c>
      <c r="R241" s="425">
        <v>8</v>
      </c>
      <c r="S241" s="166">
        <f t="shared" ref="S241:S245" si="1168">+Q241</f>
        <v>11</v>
      </c>
      <c r="T241" s="168">
        <f>+R241</f>
        <v>8</v>
      </c>
      <c r="U241" s="10">
        <v>2</v>
      </c>
      <c r="V241" s="4">
        <v>0</v>
      </c>
      <c r="W241" s="166">
        <f t="shared" ref="W241" si="1169">+Y241</f>
        <v>0</v>
      </c>
      <c r="X241" s="168" t="s">
        <v>1823</v>
      </c>
      <c r="Y241" s="10">
        <v>0</v>
      </c>
      <c r="Z241" s="10">
        <v>0</v>
      </c>
      <c r="AA241" s="3">
        <v>0</v>
      </c>
      <c r="AB241" s="4">
        <v>0</v>
      </c>
      <c r="AC241" s="10">
        <v>0</v>
      </c>
      <c r="AD241" s="10">
        <v>0</v>
      </c>
      <c r="AE241" s="3">
        <v>0</v>
      </c>
      <c r="AF241" s="4">
        <v>0</v>
      </c>
      <c r="AG241" s="166">
        <f t="shared" ref="AG241" si="1170">+AI241</f>
        <v>0</v>
      </c>
      <c r="AH241" s="168" t="s">
        <v>1823</v>
      </c>
      <c r="AI241" s="166">
        <f t="shared" ref="AI241" si="1171">+AK241</f>
        <v>0</v>
      </c>
      <c r="AJ241" s="168" t="s">
        <v>1823</v>
      </c>
      <c r="AK241" s="3">
        <v>0</v>
      </c>
      <c r="AL241" s="4">
        <v>0</v>
      </c>
      <c r="AM241" s="10">
        <v>0</v>
      </c>
      <c r="AN241" s="10">
        <v>0</v>
      </c>
      <c r="AO241" s="140"/>
      <c r="AP241" s="3">
        <v>0</v>
      </c>
      <c r="AQ241" s="4">
        <v>0</v>
      </c>
      <c r="AR241" s="10">
        <v>0</v>
      </c>
      <c r="AS241" s="4">
        <v>0</v>
      </c>
      <c r="AT241" s="3">
        <v>0</v>
      </c>
      <c r="AU241" s="4">
        <v>0</v>
      </c>
      <c r="AV241" s="166">
        <f t="shared" si="1083"/>
        <v>0</v>
      </c>
      <c r="AW241" s="168" t="s">
        <v>1823</v>
      </c>
      <c r="AX241" s="166">
        <f t="shared" si="1084"/>
        <v>0</v>
      </c>
      <c r="AY241" s="168" t="s">
        <v>1823</v>
      </c>
      <c r="AZ241" s="10">
        <v>0</v>
      </c>
      <c r="BA241" s="4">
        <v>0</v>
      </c>
      <c r="BB241" s="10">
        <v>0</v>
      </c>
      <c r="BC241" s="4">
        <v>0</v>
      </c>
      <c r="BD241" s="166">
        <f t="shared" si="1075"/>
        <v>0</v>
      </c>
      <c r="BE241" s="168" t="s">
        <v>1823</v>
      </c>
      <c r="BF241" s="18">
        <v>0</v>
      </c>
      <c r="BG241" s="5">
        <v>0</v>
      </c>
      <c r="BH241" s="166">
        <f t="shared" si="1086"/>
        <v>0</v>
      </c>
      <c r="BI241" s="168" t="s">
        <v>1823</v>
      </c>
      <c r="BJ241" s="18">
        <v>0</v>
      </c>
      <c r="BK241" s="5">
        <v>0</v>
      </c>
      <c r="BL241" s="166">
        <f t="shared" si="1087"/>
        <v>0</v>
      </c>
      <c r="BM241" s="168" t="s">
        <v>1823</v>
      </c>
      <c r="BN241" s="166">
        <f t="shared" si="1088"/>
        <v>0</v>
      </c>
      <c r="BO241" s="168" t="s">
        <v>1823</v>
      </c>
      <c r="BP241" s="140"/>
      <c r="BQ241" s="154"/>
      <c r="BR241" s="54"/>
      <c r="BS241" s="154"/>
      <c r="BT241" s="54"/>
      <c r="BU241" s="154"/>
      <c r="BV241" s="54"/>
      <c r="BW241" s="96"/>
      <c r="BX241" s="55"/>
      <c r="BY241" s="96"/>
      <c r="BZ241" s="54"/>
      <c r="CA241" s="154"/>
      <c r="CB241" s="154"/>
      <c r="CC241" s="38" t="s">
        <v>271</v>
      </c>
      <c r="CD241" s="124" t="s">
        <v>882</v>
      </c>
      <c r="CF241" s="26"/>
    </row>
    <row r="242" spans="1:88" ht="16.5">
      <c r="A242" t="s">
        <v>1021</v>
      </c>
      <c r="B242" t="s">
        <v>4</v>
      </c>
      <c r="C242" s="16" t="s">
        <v>337</v>
      </c>
      <c r="D242" t="s">
        <v>1040</v>
      </c>
      <c r="E242" s="16" t="s">
        <v>1047</v>
      </c>
      <c r="F242" s="200" t="s">
        <v>2011</v>
      </c>
      <c r="G242" s="9"/>
      <c r="H242" s="2"/>
      <c r="I242" s="166" t="s">
        <v>1823</v>
      </c>
      <c r="J242" s="168">
        <f>+L242</f>
        <v>1</v>
      </c>
      <c r="K242" s="166" t="s">
        <v>1823</v>
      </c>
      <c r="L242" s="168">
        <f>+N242</f>
        <v>1</v>
      </c>
      <c r="M242" s="166" t="s">
        <v>1823</v>
      </c>
      <c r="N242" s="168">
        <f>+P242</f>
        <v>1</v>
      </c>
      <c r="O242" s="52">
        <v>0</v>
      </c>
      <c r="P242" s="52">
        <v>1</v>
      </c>
      <c r="Q242" s="165">
        <v>0</v>
      </c>
      <c r="R242" s="425">
        <v>1</v>
      </c>
      <c r="S242" s="166">
        <f t="shared" si="1168"/>
        <v>0</v>
      </c>
      <c r="T242" s="168" t="s">
        <v>1823</v>
      </c>
      <c r="U242" s="10">
        <v>1</v>
      </c>
      <c r="V242" s="4">
        <v>0</v>
      </c>
      <c r="W242" s="166">
        <f t="shared" ref="W242:W245" si="1172">+Y242</f>
        <v>2</v>
      </c>
      <c r="X242" s="168" t="s">
        <v>1823</v>
      </c>
      <c r="Y242" s="10">
        <v>2</v>
      </c>
      <c r="Z242" s="10">
        <v>0</v>
      </c>
      <c r="AA242" s="3">
        <v>0</v>
      </c>
      <c r="AB242" s="4">
        <v>0</v>
      </c>
      <c r="AC242" s="10">
        <v>1</v>
      </c>
      <c r="AD242" s="10">
        <v>0</v>
      </c>
      <c r="AE242" s="3">
        <v>0</v>
      </c>
      <c r="AF242" s="4">
        <v>0</v>
      </c>
      <c r="AG242" s="166">
        <f t="shared" ref="AG242:AG243" si="1173">+AI242</f>
        <v>0</v>
      </c>
      <c r="AH242" s="168" t="s">
        <v>1823</v>
      </c>
      <c r="AI242" s="166">
        <f t="shared" ref="AI242:AI243" si="1174">+AK242</f>
        <v>0</v>
      </c>
      <c r="AJ242" s="168" t="s">
        <v>1823</v>
      </c>
      <c r="AK242" s="3">
        <v>0</v>
      </c>
      <c r="AL242" s="4">
        <v>0</v>
      </c>
      <c r="AM242" s="10">
        <v>0</v>
      </c>
      <c r="AN242" s="10">
        <v>0</v>
      </c>
      <c r="AO242" s="140"/>
      <c r="AP242" s="3">
        <v>0</v>
      </c>
      <c r="AQ242" s="4">
        <v>0</v>
      </c>
      <c r="AR242" s="10">
        <v>0</v>
      </c>
      <c r="AS242" s="4">
        <v>0</v>
      </c>
      <c r="AT242" s="3">
        <v>0</v>
      </c>
      <c r="AU242" s="4">
        <v>0</v>
      </c>
      <c r="AV242" s="166">
        <f t="shared" si="1083"/>
        <v>0</v>
      </c>
      <c r="AW242" s="168" t="s">
        <v>1823</v>
      </c>
      <c r="AX242" s="166">
        <f t="shared" si="1084"/>
        <v>0</v>
      </c>
      <c r="AY242" s="168" t="s">
        <v>1823</v>
      </c>
      <c r="AZ242" s="10">
        <v>0</v>
      </c>
      <c r="BA242" s="4">
        <v>0</v>
      </c>
      <c r="BB242" s="10">
        <v>0</v>
      </c>
      <c r="BC242" s="4">
        <v>0</v>
      </c>
      <c r="BD242" s="166">
        <f t="shared" si="1075"/>
        <v>0</v>
      </c>
      <c r="BE242" s="168" t="s">
        <v>1823</v>
      </c>
      <c r="BF242" s="18">
        <v>0</v>
      </c>
      <c r="BG242" s="5">
        <v>0</v>
      </c>
      <c r="BH242" s="166">
        <f t="shared" si="1086"/>
        <v>0</v>
      </c>
      <c r="BI242" s="168" t="s">
        <v>1823</v>
      </c>
      <c r="BJ242" s="18">
        <v>0</v>
      </c>
      <c r="BK242" s="5">
        <v>0</v>
      </c>
      <c r="BL242" s="166">
        <f t="shared" si="1087"/>
        <v>0</v>
      </c>
      <c r="BM242" s="168" t="s">
        <v>1823</v>
      </c>
      <c r="BN242" s="166">
        <f t="shared" si="1088"/>
        <v>0</v>
      </c>
      <c r="BO242" s="168" t="s">
        <v>1823</v>
      </c>
      <c r="BP242" s="140"/>
      <c r="BQ242" s="154"/>
      <c r="BR242" s="54"/>
      <c r="BS242" s="154"/>
      <c r="BT242" s="54"/>
      <c r="BU242" s="154"/>
      <c r="BV242" s="54"/>
      <c r="BW242" s="96"/>
      <c r="BX242" s="55"/>
      <c r="BY242" s="96"/>
      <c r="BZ242" s="54"/>
      <c r="CA242" s="154"/>
      <c r="CB242" s="154"/>
      <c r="CC242" s="38"/>
      <c r="CF242" s="26"/>
    </row>
    <row r="243" spans="1:88" ht="16.5">
      <c r="A243" t="s">
        <v>1021</v>
      </c>
      <c r="B243" t="s">
        <v>4</v>
      </c>
      <c r="C243" s="16" t="s">
        <v>337</v>
      </c>
      <c r="D243" t="s">
        <v>1040</v>
      </c>
      <c r="E243" s="16" t="s">
        <v>1047</v>
      </c>
      <c r="F243" s="200" t="s">
        <v>2010</v>
      </c>
      <c r="G243" s="9"/>
      <c r="H243" s="2"/>
      <c r="I243" s="166" t="s">
        <v>1823</v>
      </c>
      <c r="J243" s="168">
        <f>+L243</f>
        <v>1</v>
      </c>
      <c r="K243" s="166" t="s">
        <v>1823</v>
      </c>
      <c r="L243" s="168">
        <f>+N243</f>
        <v>1</v>
      </c>
      <c r="M243" s="166" t="s">
        <v>1823</v>
      </c>
      <c r="N243" s="168">
        <f>+P243</f>
        <v>1</v>
      </c>
      <c r="O243" s="33">
        <v>0</v>
      </c>
      <c r="P243" s="33">
        <v>1</v>
      </c>
      <c r="Q243" s="3">
        <v>0</v>
      </c>
      <c r="R243" s="4">
        <v>0</v>
      </c>
      <c r="S243" s="166">
        <f t="shared" ref="S243" si="1175">+Q243</f>
        <v>0</v>
      </c>
      <c r="T243" s="168" t="s">
        <v>1823</v>
      </c>
      <c r="U243" s="10">
        <v>0</v>
      </c>
      <c r="V243" s="4">
        <v>0</v>
      </c>
      <c r="W243" s="166">
        <f t="shared" si="1172"/>
        <v>0</v>
      </c>
      <c r="X243" s="168" t="s">
        <v>1823</v>
      </c>
      <c r="Y243" s="10">
        <v>0</v>
      </c>
      <c r="Z243" s="10">
        <v>0</v>
      </c>
      <c r="AA243" s="3">
        <v>0</v>
      </c>
      <c r="AB243" s="4">
        <v>0</v>
      </c>
      <c r="AC243" s="10">
        <v>0</v>
      </c>
      <c r="AD243" s="10">
        <v>0</v>
      </c>
      <c r="AE243" s="3">
        <v>0</v>
      </c>
      <c r="AF243" s="4">
        <v>0</v>
      </c>
      <c r="AG243" s="166">
        <f t="shared" si="1173"/>
        <v>0</v>
      </c>
      <c r="AH243" s="168" t="s">
        <v>1823</v>
      </c>
      <c r="AI243" s="166">
        <f t="shared" si="1174"/>
        <v>0</v>
      </c>
      <c r="AJ243" s="168" t="s">
        <v>1823</v>
      </c>
      <c r="AK243" s="3">
        <v>0</v>
      </c>
      <c r="AL243" s="4">
        <v>0</v>
      </c>
      <c r="AM243" s="10">
        <v>0</v>
      </c>
      <c r="AN243" s="10">
        <v>0</v>
      </c>
      <c r="AO243" s="140">
        <v>42251</v>
      </c>
      <c r="AP243" s="3">
        <v>0</v>
      </c>
      <c r="AQ243" s="4">
        <v>0</v>
      </c>
      <c r="AR243" s="10">
        <v>0</v>
      </c>
      <c r="AS243" s="4">
        <v>0</v>
      </c>
      <c r="AT243" s="3">
        <v>0</v>
      </c>
      <c r="AU243" s="4">
        <v>0</v>
      </c>
      <c r="AV243" s="166">
        <f t="shared" si="1083"/>
        <v>0</v>
      </c>
      <c r="AW243" s="168" t="s">
        <v>1823</v>
      </c>
      <c r="AX243" s="166">
        <f t="shared" si="1084"/>
        <v>0</v>
      </c>
      <c r="AY243" s="168" t="s">
        <v>1823</v>
      </c>
      <c r="AZ243" s="10">
        <v>0</v>
      </c>
      <c r="BA243" s="4">
        <v>0</v>
      </c>
      <c r="BB243" s="10">
        <v>0</v>
      </c>
      <c r="BC243" s="4">
        <v>0</v>
      </c>
      <c r="BD243" s="166">
        <f t="shared" si="1075"/>
        <v>0</v>
      </c>
      <c r="BE243" s="168" t="s">
        <v>1823</v>
      </c>
      <c r="BF243" s="18">
        <v>0</v>
      </c>
      <c r="BG243" s="5">
        <v>0</v>
      </c>
      <c r="BH243" s="166">
        <f t="shared" si="1086"/>
        <v>0</v>
      </c>
      <c r="BI243" s="168" t="s">
        <v>1823</v>
      </c>
      <c r="BJ243" s="18">
        <v>0</v>
      </c>
      <c r="BK243" s="5">
        <v>0</v>
      </c>
      <c r="BL243" s="166">
        <f t="shared" si="1087"/>
        <v>0</v>
      </c>
      <c r="BM243" s="168" t="s">
        <v>1823</v>
      </c>
      <c r="BN243" s="166">
        <f t="shared" si="1088"/>
        <v>0</v>
      </c>
      <c r="BO243" s="168" t="s">
        <v>1823</v>
      </c>
      <c r="BP243" s="140"/>
      <c r="BQ243" s="154"/>
      <c r="BR243" s="54"/>
      <c r="BS243" s="154"/>
      <c r="BT243" s="54"/>
      <c r="BU243" s="154"/>
      <c r="BV243" s="54"/>
      <c r="BW243" s="96"/>
      <c r="BX243" s="55"/>
      <c r="BY243" s="96"/>
      <c r="BZ243" s="54"/>
      <c r="CA243" s="154"/>
      <c r="CB243" s="154"/>
      <c r="CC243" s="38"/>
      <c r="CF243" s="26"/>
    </row>
    <row r="244" spans="1:88" ht="16.5">
      <c r="A244" t="s">
        <v>1021</v>
      </c>
      <c r="B244" t="s">
        <v>4</v>
      </c>
      <c r="C244" s="16" t="s">
        <v>337</v>
      </c>
      <c r="D244" t="s">
        <v>1043</v>
      </c>
      <c r="E244" s="16" t="s">
        <v>1047</v>
      </c>
      <c r="F244" s="200" t="s">
        <v>2164</v>
      </c>
      <c r="G244" s="22">
        <v>0</v>
      </c>
      <c r="H244" s="168" t="s">
        <v>89</v>
      </c>
      <c r="I244" s="20">
        <f t="shared" ref="I244:N245" si="1176">+K244</f>
        <v>2</v>
      </c>
      <c r="J244" s="21">
        <f t="shared" si="1176"/>
        <v>5</v>
      </c>
      <c r="K244" s="20">
        <f t="shared" si="1176"/>
        <v>2</v>
      </c>
      <c r="L244" s="21">
        <f t="shared" si="1176"/>
        <v>5</v>
      </c>
      <c r="M244" s="20">
        <f t="shared" si="1176"/>
        <v>2</v>
      </c>
      <c r="N244" s="21">
        <f t="shared" si="1176"/>
        <v>5</v>
      </c>
      <c r="O244" s="10">
        <v>2</v>
      </c>
      <c r="P244" s="10">
        <v>5</v>
      </c>
      <c r="Q244" s="3">
        <v>0</v>
      </c>
      <c r="R244" s="4">
        <v>0</v>
      </c>
      <c r="S244" s="166">
        <f t="shared" si="1168"/>
        <v>0</v>
      </c>
      <c r="T244" s="168" t="s">
        <v>1823</v>
      </c>
      <c r="U244" s="10">
        <v>0</v>
      </c>
      <c r="V244" s="4">
        <v>0</v>
      </c>
      <c r="W244" s="166">
        <f t="shared" si="1172"/>
        <v>0</v>
      </c>
      <c r="X244" s="168" t="s">
        <v>1823</v>
      </c>
      <c r="Y244" s="10">
        <v>0</v>
      </c>
      <c r="Z244" s="10">
        <v>0</v>
      </c>
      <c r="AA244" s="3">
        <v>0</v>
      </c>
      <c r="AB244" s="4">
        <v>0</v>
      </c>
      <c r="AC244" s="10">
        <v>0</v>
      </c>
      <c r="AD244" s="10">
        <v>0</v>
      </c>
      <c r="AE244" s="3">
        <v>0</v>
      </c>
      <c r="AF244" s="4">
        <v>0</v>
      </c>
      <c r="AG244" s="166">
        <f t="shared" ref="AG244:AG245" si="1177">+AI244</f>
        <v>0</v>
      </c>
      <c r="AH244" s="168" t="s">
        <v>1823</v>
      </c>
      <c r="AI244" s="166">
        <f t="shared" ref="AI244:AI245" si="1178">+AK244</f>
        <v>0</v>
      </c>
      <c r="AJ244" s="168" t="s">
        <v>1823</v>
      </c>
      <c r="AK244" s="3">
        <v>0</v>
      </c>
      <c r="AL244" s="4">
        <v>0</v>
      </c>
      <c r="AM244" s="10">
        <v>0</v>
      </c>
      <c r="AN244" s="10">
        <v>0</v>
      </c>
      <c r="AO244" s="140"/>
      <c r="AP244" s="3">
        <v>0</v>
      </c>
      <c r="AQ244" s="4">
        <v>0</v>
      </c>
      <c r="AR244" s="10">
        <v>0</v>
      </c>
      <c r="AS244" s="10">
        <v>0</v>
      </c>
      <c r="AT244" s="3">
        <v>0</v>
      </c>
      <c r="AU244" s="4">
        <v>0</v>
      </c>
      <c r="AV244" s="166">
        <f t="shared" si="1083"/>
        <v>0</v>
      </c>
      <c r="AW244" s="168" t="s">
        <v>1823</v>
      </c>
      <c r="AX244" s="166">
        <f t="shared" si="1084"/>
        <v>0</v>
      </c>
      <c r="AY244" s="168" t="s">
        <v>1823</v>
      </c>
      <c r="AZ244" s="10">
        <v>0</v>
      </c>
      <c r="BA244" s="4">
        <v>0</v>
      </c>
      <c r="BB244" s="10">
        <v>0</v>
      </c>
      <c r="BC244" s="4">
        <v>0</v>
      </c>
      <c r="BD244" s="166">
        <f t="shared" si="1075"/>
        <v>0</v>
      </c>
      <c r="BE244" s="168" t="s">
        <v>1823</v>
      </c>
      <c r="BF244" s="18">
        <v>0</v>
      </c>
      <c r="BG244" s="5">
        <v>0</v>
      </c>
      <c r="BH244" s="166">
        <f t="shared" si="1086"/>
        <v>0</v>
      </c>
      <c r="BI244" s="168" t="s">
        <v>1823</v>
      </c>
      <c r="BJ244" s="18">
        <v>0</v>
      </c>
      <c r="BK244" s="5">
        <v>0</v>
      </c>
      <c r="BL244" s="166">
        <f t="shared" si="1087"/>
        <v>0</v>
      </c>
      <c r="BM244" s="168" t="s">
        <v>1823</v>
      </c>
      <c r="BN244" s="166">
        <f t="shared" si="1088"/>
        <v>0</v>
      </c>
      <c r="BO244" s="168" t="s">
        <v>1823</v>
      </c>
      <c r="BP244" s="140"/>
      <c r="BQ244" s="154"/>
      <c r="BR244" s="54"/>
      <c r="BS244" s="154"/>
      <c r="BT244" s="54"/>
      <c r="BU244" s="154"/>
      <c r="BV244" s="54"/>
      <c r="BW244" s="96"/>
      <c r="BX244" s="55"/>
      <c r="BY244" s="96"/>
      <c r="BZ244" s="54"/>
      <c r="CA244" s="154"/>
      <c r="CB244" s="154"/>
      <c r="CC244" s="38"/>
      <c r="CF244" s="26"/>
    </row>
    <row r="245" spans="1:88" ht="16.5">
      <c r="A245" t="s">
        <v>1021</v>
      </c>
      <c r="B245" t="s">
        <v>4</v>
      </c>
      <c r="C245" s="16" t="s">
        <v>337</v>
      </c>
      <c r="D245" t="s">
        <v>1043</v>
      </c>
      <c r="E245" s="16" t="s">
        <v>1047</v>
      </c>
      <c r="F245" s="200" t="s">
        <v>1806</v>
      </c>
      <c r="G245" s="22">
        <v>0</v>
      </c>
      <c r="H245" s="168" t="s">
        <v>89</v>
      </c>
      <c r="I245" s="20">
        <f t="shared" si="1176"/>
        <v>1</v>
      </c>
      <c r="J245" s="21">
        <f t="shared" si="1176"/>
        <v>4</v>
      </c>
      <c r="K245" s="20">
        <f t="shared" si="1176"/>
        <v>1</v>
      </c>
      <c r="L245" s="21">
        <f t="shared" si="1176"/>
        <v>4</v>
      </c>
      <c r="M245" s="20">
        <f t="shared" si="1176"/>
        <v>1</v>
      </c>
      <c r="N245" s="21">
        <f t="shared" si="1176"/>
        <v>4</v>
      </c>
      <c r="O245" s="10">
        <v>1</v>
      </c>
      <c r="P245" s="10">
        <v>4</v>
      </c>
      <c r="Q245" s="3">
        <v>0</v>
      </c>
      <c r="R245" s="4">
        <v>0</v>
      </c>
      <c r="S245" s="166">
        <f t="shared" si="1168"/>
        <v>0</v>
      </c>
      <c r="T245" s="168" t="s">
        <v>1823</v>
      </c>
      <c r="U245" s="10">
        <v>0</v>
      </c>
      <c r="V245" s="4">
        <v>0</v>
      </c>
      <c r="W245" s="166">
        <f t="shared" si="1172"/>
        <v>0</v>
      </c>
      <c r="X245" s="168" t="s">
        <v>1823</v>
      </c>
      <c r="Y245" s="10">
        <v>0</v>
      </c>
      <c r="Z245" s="10">
        <v>0</v>
      </c>
      <c r="AA245" s="3">
        <v>0</v>
      </c>
      <c r="AB245" s="4">
        <v>0</v>
      </c>
      <c r="AC245" s="10">
        <v>0</v>
      </c>
      <c r="AD245" s="10">
        <v>0</v>
      </c>
      <c r="AE245" s="3">
        <v>0</v>
      </c>
      <c r="AF245" s="4">
        <v>0</v>
      </c>
      <c r="AG245" s="166">
        <f t="shared" si="1177"/>
        <v>0</v>
      </c>
      <c r="AH245" s="168" t="s">
        <v>1823</v>
      </c>
      <c r="AI245" s="166">
        <f t="shared" si="1178"/>
        <v>0</v>
      </c>
      <c r="AJ245" s="168" t="s">
        <v>1823</v>
      </c>
      <c r="AK245" s="3">
        <v>0</v>
      </c>
      <c r="AL245" s="4">
        <v>0</v>
      </c>
      <c r="AM245" s="10">
        <v>0</v>
      </c>
      <c r="AN245" s="10">
        <v>0</v>
      </c>
      <c r="AO245" s="140"/>
      <c r="AP245" s="3">
        <v>0</v>
      </c>
      <c r="AQ245" s="4">
        <v>0</v>
      </c>
      <c r="AR245" s="10">
        <v>0</v>
      </c>
      <c r="AS245" s="10">
        <v>0</v>
      </c>
      <c r="AT245" s="3">
        <v>0</v>
      </c>
      <c r="AU245" s="4">
        <v>0</v>
      </c>
      <c r="AV245" s="166">
        <f t="shared" si="1083"/>
        <v>0</v>
      </c>
      <c r="AW245" s="168" t="s">
        <v>1823</v>
      </c>
      <c r="AX245" s="166">
        <f t="shared" si="1084"/>
        <v>0</v>
      </c>
      <c r="AY245" s="168" t="s">
        <v>1823</v>
      </c>
      <c r="AZ245" s="10">
        <v>0</v>
      </c>
      <c r="BA245" s="4">
        <v>0</v>
      </c>
      <c r="BB245" s="10">
        <v>0</v>
      </c>
      <c r="BC245" s="4">
        <v>0</v>
      </c>
      <c r="BD245" s="18">
        <v>0</v>
      </c>
      <c r="BE245" s="40">
        <v>0</v>
      </c>
      <c r="BF245" s="18">
        <v>0</v>
      </c>
      <c r="BG245" s="5">
        <v>0</v>
      </c>
      <c r="BH245" s="166">
        <f t="shared" si="1086"/>
        <v>0</v>
      </c>
      <c r="BI245" s="168" t="s">
        <v>1823</v>
      </c>
      <c r="BJ245" s="18">
        <v>0</v>
      </c>
      <c r="BK245" s="5">
        <v>0</v>
      </c>
      <c r="BL245" s="166">
        <f t="shared" ref="BL245" si="1179">+BJ245</f>
        <v>0</v>
      </c>
      <c r="BM245" s="168" t="s">
        <v>1823</v>
      </c>
      <c r="BN245" s="166">
        <f t="shared" ref="BN245" si="1180">+BL245</f>
        <v>0</v>
      </c>
      <c r="BO245" s="168" t="s">
        <v>1823</v>
      </c>
      <c r="BP245" s="140"/>
      <c r="BQ245" s="154"/>
      <c r="BR245" s="54"/>
      <c r="BS245" s="154"/>
      <c r="BT245" s="54"/>
      <c r="BU245" s="154"/>
      <c r="BV245" s="54"/>
      <c r="BW245" s="96"/>
      <c r="BX245" s="55"/>
      <c r="BY245" s="96"/>
      <c r="BZ245" s="54"/>
      <c r="CA245" s="154"/>
      <c r="CB245" s="154"/>
      <c r="CC245" s="38"/>
      <c r="CF245" s="26"/>
    </row>
    <row r="246" spans="1:88" ht="16.5">
      <c r="F246" s="200"/>
      <c r="G246" s="22"/>
      <c r="H246" s="168"/>
      <c r="I246" s="22"/>
      <c r="J246" s="21"/>
      <c r="K246" s="22"/>
      <c r="L246" s="21"/>
      <c r="M246" s="22"/>
      <c r="N246" s="21"/>
      <c r="O246" s="10"/>
      <c r="P246" s="10"/>
      <c r="Q246" s="3"/>
      <c r="R246" s="4"/>
      <c r="S246" s="166"/>
      <c r="T246" s="168"/>
      <c r="U246" s="10"/>
      <c r="V246" s="4"/>
      <c r="W246" s="166"/>
      <c r="X246" s="168"/>
      <c r="Y246" s="10"/>
      <c r="Z246" s="10"/>
      <c r="AA246" s="3"/>
      <c r="AB246" s="4"/>
      <c r="AC246" s="10"/>
      <c r="AD246" s="10"/>
      <c r="AE246" s="10"/>
      <c r="AF246" s="4"/>
      <c r="AG246" s="166"/>
      <c r="AH246" s="168"/>
      <c r="AI246" s="166"/>
      <c r="AJ246" s="168"/>
      <c r="AK246" s="3"/>
      <c r="AL246" s="4"/>
      <c r="AM246" s="10"/>
      <c r="AN246" s="10"/>
      <c r="AO246" s="140"/>
      <c r="AP246" s="10"/>
      <c r="AQ246" s="4"/>
      <c r="AR246" s="10"/>
      <c r="AS246" s="10"/>
      <c r="AT246" s="10"/>
      <c r="AU246" s="4"/>
      <c r="AV246" s="166"/>
      <c r="AW246" s="168"/>
      <c r="AX246" s="166"/>
      <c r="AY246" s="168"/>
      <c r="AZ246" s="10"/>
      <c r="BA246" s="4"/>
      <c r="BB246" s="10"/>
      <c r="BC246" s="4"/>
      <c r="BD246" s="18"/>
      <c r="BE246" s="40"/>
      <c r="BF246" s="18"/>
      <c r="BG246" s="5"/>
      <c r="BH246" s="166"/>
      <c r="BI246" s="168"/>
      <c r="BJ246" s="18"/>
      <c r="BK246" s="5"/>
      <c r="BL246" s="166"/>
      <c r="BM246" s="168"/>
      <c r="BN246" s="166"/>
      <c r="BO246" s="168"/>
      <c r="BP246" s="140"/>
      <c r="BQ246" s="154"/>
      <c r="BR246" s="54"/>
      <c r="BS246" s="154"/>
      <c r="BT246" s="54"/>
      <c r="BU246" s="154"/>
      <c r="BV246" s="54"/>
      <c r="BW246" s="96"/>
      <c r="BX246" s="55"/>
      <c r="BY246" s="96"/>
      <c r="BZ246" s="54"/>
      <c r="CA246" s="154"/>
      <c r="CB246" s="154"/>
      <c r="CC246" s="38"/>
      <c r="CF246" s="26"/>
    </row>
    <row r="247" spans="1:88" ht="16.5">
      <c r="A247" t="s">
        <v>1021</v>
      </c>
      <c r="B247" t="s">
        <v>4</v>
      </c>
      <c r="C247" s="16" t="s">
        <v>202</v>
      </c>
      <c r="D247" t="s">
        <v>1043</v>
      </c>
      <c r="E247" s="16" t="s">
        <v>1047</v>
      </c>
      <c r="F247" s="200" t="s">
        <v>2039</v>
      </c>
      <c r="G247" s="9"/>
      <c r="H247" s="2"/>
      <c r="I247" s="166">
        <f t="shared" ref="I247" si="1181">+K247</f>
        <v>0</v>
      </c>
      <c r="J247" s="168" t="s">
        <v>1823</v>
      </c>
      <c r="K247" s="10">
        <v>0</v>
      </c>
      <c r="L247" s="4">
        <v>0</v>
      </c>
      <c r="M247" s="166">
        <f>+O247</f>
        <v>2</v>
      </c>
      <c r="N247" s="168" t="s">
        <v>1823</v>
      </c>
      <c r="O247" s="10">
        <v>2</v>
      </c>
      <c r="P247" s="4">
        <v>5</v>
      </c>
      <c r="Q247" s="413">
        <f t="shared" ref="Q247:T247" si="1182">+O247</f>
        <v>2</v>
      </c>
      <c r="R247" s="168">
        <f t="shared" si="1182"/>
        <v>5</v>
      </c>
      <c r="S247" s="413">
        <f t="shared" si="1182"/>
        <v>2</v>
      </c>
      <c r="T247" s="168">
        <f t="shared" si="1182"/>
        <v>5</v>
      </c>
      <c r="U247" s="1029">
        <v>0</v>
      </c>
      <c r="V247" s="1008">
        <v>30</v>
      </c>
      <c r="W247" s="20">
        <f t="shared" ref="W247" si="1183">+U247</f>
        <v>0</v>
      </c>
      <c r="X247" s="170" t="s">
        <v>89</v>
      </c>
      <c r="Y247" s="20">
        <f t="shared" ref="Y247" si="1184">+W247</f>
        <v>0</v>
      </c>
      <c r="Z247" s="170" t="s">
        <v>89</v>
      </c>
      <c r="AA247" s="3">
        <v>1</v>
      </c>
      <c r="AB247" s="4">
        <v>0</v>
      </c>
      <c r="AC247" s="10">
        <v>8</v>
      </c>
      <c r="AD247" s="4">
        <v>0</v>
      </c>
      <c r="AE247" s="10">
        <v>0</v>
      </c>
      <c r="AF247" s="4">
        <v>0</v>
      </c>
      <c r="AG247" s="166">
        <f t="shared" ref="AG247" si="1185">+AE247</f>
        <v>0</v>
      </c>
      <c r="AH247" s="168" t="s">
        <v>1823</v>
      </c>
      <c r="AI247" s="166">
        <f>+AK247</f>
        <v>0</v>
      </c>
      <c r="AJ247" s="168" t="s">
        <v>1823</v>
      </c>
      <c r="AK247" s="3">
        <v>0</v>
      </c>
      <c r="AL247" s="4">
        <v>0</v>
      </c>
      <c r="AM247" s="166">
        <f t="shared" ref="AM247" si="1186">+AK247</f>
        <v>0</v>
      </c>
      <c r="AN247" s="168" t="s">
        <v>1823</v>
      </c>
      <c r="AO247" s="203">
        <v>42205</v>
      </c>
      <c r="AP247" s="166">
        <f>+AR247</f>
        <v>0</v>
      </c>
      <c r="AQ247" s="168" t="s">
        <v>1823</v>
      </c>
      <c r="AR247" s="39">
        <v>0</v>
      </c>
      <c r="AS247" s="40">
        <v>0</v>
      </c>
      <c r="AT247" s="166">
        <f t="shared" ref="AT247" si="1187">+AV247</f>
        <v>0</v>
      </c>
      <c r="AU247" s="168" t="s">
        <v>1823</v>
      </c>
      <c r="AV247" s="166">
        <f>+AX247</f>
        <v>0</v>
      </c>
      <c r="AW247" s="168" t="s">
        <v>1823</v>
      </c>
      <c r="AX247" s="166">
        <f>+AZ247</f>
        <v>0</v>
      </c>
      <c r="AY247" s="168" t="s">
        <v>1823</v>
      </c>
      <c r="AZ247" s="166">
        <f t="shared" ref="AZ247" si="1188">+BB247</f>
        <v>0</v>
      </c>
      <c r="BA247" s="168" t="s">
        <v>1823</v>
      </c>
      <c r="BB247" s="18">
        <v>0</v>
      </c>
      <c r="BC247" s="5">
        <v>0</v>
      </c>
      <c r="BD247" s="166">
        <f t="shared" ref="BD247" si="1189">+BB247</f>
        <v>0</v>
      </c>
      <c r="BE247" s="168" t="s">
        <v>1823</v>
      </c>
      <c r="BF247" s="166">
        <f t="shared" ref="BF247" si="1190">+BD247</f>
        <v>0</v>
      </c>
      <c r="BG247" s="168" t="s">
        <v>1823</v>
      </c>
      <c r="BH247" s="166">
        <f>+BF247</f>
        <v>0</v>
      </c>
      <c r="BI247" s="168" t="s">
        <v>1823</v>
      </c>
      <c r="BJ247" s="18">
        <v>0</v>
      </c>
      <c r="BK247" s="40">
        <v>0</v>
      </c>
      <c r="BL247" s="166">
        <f>+BJ247</f>
        <v>0</v>
      </c>
      <c r="BM247" s="168" t="s">
        <v>1823</v>
      </c>
      <c r="BN247" s="166">
        <f>+BL247</f>
        <v>0</v>
      </c>
      <c r="BO247" s="168" t="s">
        <v>1823</v>
      </c>
      <c r="BP247" s="136"/>
      <c r="BQ247" s="147"/>
      <c r="BR247" s="148"/>
      <c r="BS247" s="147"/>
      <c r="BT247" s="148"/>
      <c r="BU247" s="147"/>
      <c r="BV247" s="148"/>
      <c r="BW247" s="96"/>
      <c r="BX247" s="55"/>
      <c r="BY247" s="96"/>
      <c r="BZ247" s="148"/>
      <c r="CA247" s="147"/>
      <c r="CB247" s="147"/>
      <c r="CC247" t="s">
        <v>460</v>
      </c>
      <c r="CF247" s="26"/>
      <c r="CJ247" s="56" t="s">
        <v>445</v>
      </c>
    </row>
    <row r="248" spans="1:88" ht="16.5">
      <c r="F248" s="200"/>
      <c r="G248" s="22"/>
      <c r="H248" s="168"/>
      <c r="I248" s="166"/>
      <c r="J248" s="168"/>
      <c r="K248" s="22"/>
      <c r="L248" s="170"/>
      <c r="M248" s="22"/>
      <c r="N248" s="170"/>
      <c r="O248" s="10"/>
      <c r="P248" s="10"/>
      <c r="Q248" s="3"/>
      <c r="R248" s="4"/>
      <c r="S248" s="10"/>
      <c r="T248" s="10"/>
      <c r="U248" s="10"/>
      <c r="V248" s="4"/>
      <c r="W248" s="10"/>
      <c r="X248" s="4"/>
      <c r="Y248" s="10"/>
      <c r="Z248" s="10"/>
      <c r="AA248" s="3"/>
      <c r="AB248" s="4"/>
      <c r="AC248" s="10"/>
      <c r="AD248" s="10"/>
      <c r="AE248" s="3"/>
      <c r="AF248" s="4"/>
      <c r="AG248" s="10"/>
      <c r="AH248" s="10"/>
      <c r="AI248" s="106"/>
      <c r="AJ248" s="170"/>
      <c r="AK248" s="3"/>
      <c r="AL248" s="4"/>
      <c r="AM248" s="10"/>
      <c r="AN248" s="10"/>
      <c r="AO248" s="140"/>
      <c r="AP248" s="3"/>
      <c r="AQ248" s="4"/>
      <c r="AR248" s="10"/>
      <c r="AS248" s="10"/>
      <c r="AT248" s="3"/>
      <c r="AU248" s="4"/>
      <c r="AV248" s="106"/>
      <c r="AW248" s="170"/>
      <c r="AX248" s="106"/>
      <c r="AY248" s="170"/>
      <c r="AZ248" s="10"/>
      <c r="BA248" s="4"/>
      <c r="BB248" s="10"/>
      <c r="BC248" s="4"/>
      <c r="BD248" s="18"/>
      <c r="BE248" s="40"/>
      <c r="BF248" s="18"/>
      <c r="BG248" s="5"/>
      <c r="BH248" s="101"/>
      <c r="BI248" s="170"/>
      <c r="BJ248" s="18"/>
      <c r="BK248" s="5"/>
      <c r="BL248" s="101"/>
      <c r="BM248" s="170"/>
      <c r="BN248" s="101"/>
      <c r="BO248" s="170"/>
      <c r="BP248" s="140"/>
      <c r="BQ248" s="154"/>
      <c r="BR248" s="54"/>
      <c r="BS248" s="154"/>
      <c r="BT248" s="54"/>
      <c r="BU248" s="154"/>
      <c r="BV248" s="54"/>
      <c r="BW248" s="96"/>
      <c r="BX248" s="55"/>
      <c r="BY248" s="96"/>
      <c r="BZ248" s="54"/>
      <c r="CA248" s="154"/>
      <c r="CB248" s="154"/>
      <c r="CC248" s="38"/>
      <c r="CF248" s="26"/>
    </row>
    <row r="249" spans="1:88" ht="16.5">
      <c r="A249" t="s">
        <v>2137</v>
      </c>
      <c r="B249" t="s">
        <v>4</v>
      </c>
      <c r="C249" s="16" t="s">
        <v>1080</v>
      </c>
      <c r="D249" t="s">
        <v>1042</v>
      </c>
      <c r="E249" s="16" t="s">
        <v>1055</v>
      </c>
      <c r="F249" s="200" t="s">
        <v>2034</v>
      </c>
      <c r="G249" s="9"/>
      <c r="H249" s="2"/>
      <c r="I249" s="166">
        <f t="shared" ref="I249" si="1191">+K249</f>
        <v>0</v>
      </c>
      <c r="J249" s="168" t="s">
        <v>1823</v>
      </c>
      <c r="K249" s="166">
        <f>+M249</f>
        <v>0</v>
      </c>
      <c r="L249" s="168" t="s">
        <v>1823</v>
      </c>
      <c r="M249" s="166">
        <f>+O249</f>
        <v>0</v>
      </c>
      <c r="N249" s="168" t="s">
        <v>1823</v>
      </c>
      <c r="O249" s="10">
        <v>0</v>
      </c>
      <c r="P249" s="10">
        <v>0</v>
      </c>
      <c r="Q249" s="3">
        <v>0</v>
      </c>
      <c r="R249" s="4">
        <v>0</v>
      </c>
      <c r="S249" s="166">
        <f>+Q249</f>
        <v>0</v>
      </c>
      <c r="T249" s="168" t="s">
        <v>1823</v>
      </c>
      <c r="U249" s="10">
        <v>0</v>
      </c>
      <c r="V249" s="4">
        <v>0</v>
      </c>
      <c r="W249" s="10">
        <v>0</v>
      </c>
      <c r="X249" s="4">
        <v>0</v>
      </c>
      <c r="Y249" s="10">
        <v>0</v>
      </c>
      <c r="Z249" s="10">
        <v>0</v>
      </c>
      <c r="AA249" s="3">
        <v>4</v>
      </c>
      <c r="AB249" s="4">
        <v>1</v>
      </c>
      <c r="AC249" s="166">
        <f>+AE249</f>
        <v>2</v>
      </c>
      <c r="AD249" s="168">
        <f>+AF249</f>
        <v>2</v>
      </c>
      <c r="AE249" s="39">
        <v>2</v>
      </c>
      <c r="AF249" s="99">
        <v>2</v>
      </c>
      <c r="AG249" s="166">
        <f t="shared" ref="AG249" si="1192">+AE249</f>
        <v>2</v>
      </c>
      <c r="AH249" s="168">
        <f t="shared" ref="AH249" si="1193">+AF249</f>
        <v>2</v>
      </c>
      <c r="AI249" s="166" t="s">
        <v>1823</v>
      </c>
      <c r="AJ249" s="168">
        <f>+AL249</f>
        <v>2</v>
      </c>
      <c r="AK249" s="3">
        <v>0</v>
      </c>
      <c r="AL249" s="4">
        <v>2</v>
      </c>
      <c r="AM249" s="166" t="s">
        <v>1823</v>
      </c>
      <c r="AN249" s="168">
        <f>+AL249</f>
        <v>2</v>
      </c>
      <c r="AO249" s="136"/>
      <c r="AP249" s="39">
        <v>0</v>
      </c>
      <c r="AQ249" s="129">
        <v>0</v>
      </c>
      <c r="AR249" s="166">
        <f>+AT249</f>
        <v>0</v>
      </c>
      <c r="AS249" s="168" t="s">
        <v>1823</v>
      </c>
      <c r="AT249" s="166">
        <f t="shared" ref="AT249" si="1194">+AV249</f>
        <v>0</v>
      </c>
      <c r="AU249" s="168" t="s">
        <v>1823</v>
      </c>
      <c r="AV249" s="166">
        <f>+AX249</f>
        <v>0</v>
      </c>
      <c r="AW249" s="168" t="s">
        <v>1823</v>
      </c>
      <c r="AX249" s="166">
        <f>+AZ249</f>
        <v>0</v>
      </c>
      <c r="AY249" s="168" t="s">
        <v>1823</v>
      </c>
      <c r="AZ249" s="18">
        <v>0</v>
      </c>
      <c r="BA249" s="5">
        <v>0</v>
      </c>
      <c r="BB249" s="18">
        <v>0</v>
      </c>
      <c r="BC249" s="5">
        <v>0</v>
      </c>
      <c r="BD249" s="18">
        <v>0</v>
      </c>
      <c r="BE249" s="5">
        <v>0</v>
      </c>
      <c r="BF249" s="18">
        <v>0</v>
      </c>
      <c r="BG249" s="40">
        <v>0</v>
      </c>
      <c r="BH249" s="166">
        <f>+BF249</f>
        <v>0</v>
      </c>
      <c r="BI249" s="168" t="s">
        <v>1823</v>
      </c>
      <c r="BJ249" s="18">
        <v>0</v>
      </c>
      <c r="BK249" s="40">
        <v>0</v>
      </c>
      <c r="BL249" s="166">
        <f>+BJ249</f>
        <v>0</v>
      </c>
      <c r="BM249" s="168" t="s">
        <v>1823</v>
      </c>
      <c r="BN249" s="166">
        <f>+BL249</f>
        <v>0</v>
      </c>
      <c r="BO249" s="168" t="s">
        <v>1823</v>
      </c>
      <c r="BP249" s="136"/>
      <c r="BQ249" s="147"/>
      <c r="BR249" s="148"/>
      <c r="BS249" s="147"/>
      <c r="BT249" s="148"/>
      <c r="BU249" s="147"/>
      <c r="BV249" s="148"/>
      <c r="BW249" s="96"/>
      <c r="BX249" s="55"/>
      <c r="BY249" s="96"/>
      <c r="BZ249" s="55"/>
      <c r="CA249" s="96"/>
      <c r="CB249" s="96"/>
      <c r="CC249" t="s">
        <v>934</v>
      </c>
      <c r="CF249" s="26"/>
    </row>
    <row r="250" spans="1:88" ht="16.5">
      <c r="A250" t="s">
        <v>2137</v>
      </c>
      <c r="B250" t="s">
        <v>4</v>
      </c>
      <c r="C250" s="16" t="s">
        <v>1080</v>
      </c>
      <c r="D250" t="s">
        <v>1042</v>
      </c>
      <c r="E250" s="16" t="s">
        <v>1055</v>
      </c>
      <c r="F250" s="200" t="s">
        <v>2035</v>
      </c>
      <c r="G250" s="9"/>
      <c r="H250" s="2"/>
      <c r="I250" s="166">
        <f t="shared" ref="I250" si="1195">+K250</f>
        <v>0</v>
      </c>
      <c r="J250" s="168" t="s">
        <v>1823</v>
      </c>
      <c r="K250" s="166">
        <f>+M250</f>
        <v>0</v>
      </c>
      <c r="L250" s="168" t="s">
        <v>1823</v>
      </c>
      <c r="M250" s="166">
        <f>+O250</f>
        <v>0</v>
      </c>
      <c r="N250" s="168" t="s">
        <v>1823</v>
      </c>
      <c r="O250" s="10">
        <v>0</v>
      </c>
      <c r="P250" s="10">
        <v>0</v>
      </c>
      <c r="Q250" s="3">
        <v>0</v>
      </c>
      <c r="R250" s="4">
        <v>0</v>
      </c>
      <c r="S250" s="166">
        <f>+Q250</f>
        <v>0</v>
      </c>
      <c r="T250" s="168" t="s">
        <v>1823</v>
      </c>
      <c r="U250" s="10">
        <v>0</v>
      </c>
      <c r="V250" s="4">
        <v>0</v>
      </c>
      <c r="W250" s="10">
        <v>0</v>
      </c>
      <c r="X250" s="4">
        <v>0</v>
      </c>
      <c r="Y250" s="10">
        <v>0</v>
      </c>
      <c r="Z250" s="4">
        <v>0</v>
      </c>
      <c r="AA250" s="3">
        <v>0</v>
      </c>
      <c r="AB250" s="4">
        <v>1</v>
      </c>
      <c r="AC250" s="166">
        <f t="shared" ref="AC250" si="1196">+AE250</f>
        <v>1</v>
      </c>
      <c r="AD250" s="168">
        <f>+AF250</f>
        <v>1</v>
      </c>
      <c r="AE250" s="52">
        <v>1</v>
      </c>
      <c r="AF250" s="99">
        <v>1</v>
      </c>
      <c r="AG250" s="166">
        <f t="shared" ref="AG250" si="1197">+AI250</f>
        <v>0</v>
      </c>
      <c r="AH250" s="168" t="s">
        <v>1823</v>
      </c>
      <c r="AI250" s="166">
        <v>0</v>
      </c>
      <c r="AJ250" s="168" t="s">
        <v>1823</v>
      </c>
      <c r="AK250" s="3">
        <v>0</v>
      </c>
      <c r="AL250" s="4" t="s">
        <v>1266</v>
      </c>
      <c r="AM250" s="166">
        <f>+AK250</f>
        <v>0</v>
      </c>
      <c r="AN250" s="168" t="s">
        <v>1823</v>
      </c>
      <c r="AO250" s="134"/>
      <c r="AP250" s="39">
        <v>0</v>
      </c>
      <c r="AQ250" s="129">
        <v>0</v>
      </c>
      <c r="AR250" s="166">
        <f>+AT250</f>
        <v>0</v>
      </c>
      <c r="AS250" s="168" t="s">
        <v>1823</v>
      </c>
      <c r="AT250" s="39">
        <v>0</v>
      </c>
      <c r="AU250" s="5">
        <v>0</v>
      </c>
      <c r="AV250" s="166">
        <f>+AX250</f>
        <v>0</v>
      </c>
      <c r="AW250" s="168" t="s">
        <v>1823</v>
      </c>
      <c r="AX250" s="166">
        <f>+AZ250</f>
        <v>0</v>
      </c>
      <c r="AY250" s="168" t="s">
        <v>1823</v>
      </c>
      <c r="AZ250" s="18">
        <v>0</v>
      </c>
      <c r="BA250" s="5">
        <v>0</v>
      </c>
      <c r="BB250" s="18">
        <v>0</v>
      </c>
      <c r="BC250" s="5">
        <v>0</v>
      </c>
      <c r="BD250" s="18">
        <v>0</v>
      </c>
      <c r="BE250" s="5">
        <v>0</v>
      </c>
      <c r="BF250" s="18">
        <v>0</v>
      </c>
      <c r="BG250" s="40">
        <v>0</v>
      </c>
      <c r="BH250" s="166">
        <f>+BF250</f>
        <v>0</v>
      </c>
      <c r="BI250" s="168" t="s">
        <v>1823</v>
      </c>
      <c r="BJ250" s="18">
        <v>0</v>
      </c>
      <c r="BK250" s="40">
        <v>0</v>
      </c>
      <c r="BL250" s="166">
        <f>+BJ250</f>
        <v>0</v>
      </c>
      <c r="BM250" s="168" t="s">
        <v>1823</v>
      </c>
      <c r="BN250" s="166">
        <f>+BL250</f>
        <v>0</v>
      </c>
      <c r="BO250" s="168" t="s">
        <v>1823</v>
      </c>
      <c r="BP250" s="134"/>
      <c r="BQ250" s="96"/>
      <c r="BR250" s="55"/>
      <c r="BS250" s="96"/>
      <c r="BT250" s="55"/>
      <c r="BU250" s="96"/>
      <c r="BV250" s="55"/>
      <c r="BW250" s="96"/>
      <c r="BX250" s="55"/>
      <c r="BY250" s="96"/>
      <c r="BZ250" s="55"/>
      <c r="CA250" s="96"/>
      <c r="CB250" s="96"/>
      <c r="CC250" t="s">
        <v>934</v>
      </c>
    </row>
    <row r="251" spans="1:88" ht="16.5">
      <c r="A251" t="s">
        <v>2137</v>
      </c>
      <c r="B251" t="s">
        <v>4</v>
      </c>
      <c r="C251" s="16" t="s">
        <v>735</v>
      </c>
      <c r="D251" t="s">
        <v>1042</v>
      </c>
      <c r="E251" s="16" t="s">
        <v>1055</v>
      </c>
      <c r="F251" s="200" t="s">
        <v>2028</v>
      </c>
      <c r="G251" s="9"/>
      <c r="H251" s="2"/>
      <c r="I251" s="166">
        <f t="shared" ref="I251" si="1198">+K251</f>
        <v>0</v>
      </c>
      <c r="J251" s="168" t="s">
        <v>1823</v>
      </c>
      <c r="K251" s="166">
        <f>+M251</f>
        <v>0</v>
      </c>
      <c r="L251" s="168" t="s">
        <v>1823</v>
      </c>
      <c r="M251" s="166">
        <f>+O251</f>
        <v>0</v>
      </c>
      <c r="N251" s="168" t="s">
        <v>1823</v>
      </c>
      <c r="O251" s="3">
        <v>0</v>
      </c>
      <c r="P251" s="4">
        <v>0</v>
      </c>
      <c r="Q251" s="3">
        <v>0</v>
      </c>
      <c r="R251" s="4">
        <v>0</v>
      </c>
      <c r="S251" s="166">
        <f>+Q251</f>
        <v>0</v>
      </c>
      <c r="T251" s="168" t="s">
        <v>1823</v>
      </c>
      <c r="U251" s="10">
        <v>0</v>
      </c>
      <c r="V251" s="4">
        <v>0</v>
      </c>
      <c r="W251" s="166">
        <f t="shared" ref="W251" si="1199">+Y251</f>
        <v>0</v>
      </c>
      <c r="X251" s="168" t="s">
        <v>1823</v>
      </c>
      <c r="Y251" s="10">
        <v>0</v>
      </c>
      <c r="Z251" s="10">
        <v>0</v>
      </c>
      <c r="AA251" s="3">
        <v>0</v>
      </c>
      <c r="AB251" s="4">
        <v>0</v>
      </c>
      <c r="AC251" s="166">
        <f>+AE251</f>
        <v>0</v>
      </c>
      <c r="AD251" s="168" t="s">
        <v>1823</v>
      </c>
      <c r="AE251" s="39">
        <v>0</v>
      </c>
      <c r="AF251" s="99">
        <v>0</v>
      </c>
      <c r="AG251" s="166">
        <f t="shared" ref="AG251" si="1200">+AI251</f>
        <v>0</v>
      </c>
      <c r="AH251" s="168" t="s">
        <v>1823</v>
      </c>
      <c r="AI251" s="166">
        <v>0</v>
      </c>
      <c r="AJ251" s="168" t="s">
        <v>1823</v>
      </c>
      <c r="AK251" s="3">
        <v>1</v>
      </c>
      <c r="AL251" s="4">
        <v>0</v>
      </c>
      <c r="AM251" s="166">
        <f>+AK251</f>
        <v>1</v>
      </c>
      <c r="AN251" s="168" t="s">
        <v>1823</v>
      </c>
      <c r="AO251" s="134"/>
      <c r="AP251" s="39">
        <v>0</v>
      </c>
      <c r="AQ251" s="129">
        <v>0</v>
      </c>
      <c r="AR251" s="166">
        <f>+AT251</f>
        <v>0</v>
      </c>
      <c r="AS251" s="168" t="s">
        <v>1823</v>
      </c>
      <c r="AT251" s="39">
        <v>0</v>
      </c>
      <c r="AU251" s="5">
        <v>0</v>
      </c>
      <c r="AV251" s="166">
        <f>+AX251</f>
        <v>0</v>
      </c>
      <c r="AW251" s="168" t="s">
        <v>1823</v>
      </c>
      <c r="AX251" s="166">
        <f>+AZ251</f>
        <v>0</v>
      </c>
      <c r="AY251" s="168" t="s">
        <v>1823</v>
      </c>
      <c r="AZ251" s="18">
        <v>0</v>
      </c>
      <c r="BA251" s="5">
        <v>0</v>
      </c>
      <c r="BB251" s="18">
        <v>0</v>
      </c>
      <c r="BC251" s="5">
        <v>0</v>
      </c>
      <c r="BD251" s="18">
        <v>0</v>
      </c>
      <c r="BE251" s="40">
        <v>0</v>
      </c>
      <c r="BF251" s="18">
        <v>0</v>
      </c>
      <c r="BG251" s="5">
        <v>0</v>
      </c>
      <c r="BH251" s="166">
        <f>+BF251</f>
        <v>0</v>
      </c>
      <c r="BI251" s="168" t="s">
        <v>1823</v>
      </c>
      <c r="BJ251" s="18">
        <v>0</v>
      </c>
      <c r="BK251" s="5">
        <v>0</v>
      </c>
      <c r="BL251" s="166">
        <f>+BJ251</f>
        <v>0</v>
      </c>
      <c r="BM251" s="168" t="s">
        <v>1823</v>
      </c>
      <c r="BN251" s="166">
        <f>+BL251</f>
        <v>0</v>
      </c>
      <c r="BO251" s="168" t="s">
        <v>1823</v>
      </c>
      <c r="BP251" s="134"/>
      <c r="BQ251" s="96"/>
      <c r="BR251" s="55"/>
      <c r="BS251" s="96"/>
      <c r="BT251" s="55"/>
      <c r="BU251" s="96"/>
      <c r="BV251" s="55"/>
      <c r="BW251" s="96"/>
      <c r="BX251" s="55"/>
      <c r="BY251" s="96"/>
      <c r="BZ251" s="55"/>
      <c r="CA251" s="96"/>
      <c r="CB251" s="96"/>
      <c r="CC251" t="s">
        <v>934</v>
      </c>
      <c r="CF251" s="26"/>
    </row>
    <row r="252" spans="1:88" ht="16.5">
      <c r="A252" t="s">
        <v>2137</v>
      </c>
      <c r="B252" t="s">
        <v>4</v>
      </c>
      <c r="C252" s="16" t="s">
        <v>735</v>
      </c>
      <c r="D252" t="s">
        <v>1042</v>
      </c>
      <c r="E252" s="16" t="s">
        <v>1055</v>
      </c>
      <c r="F252" s="200" t="s">
        <v>2036</v>
      </c>
      <c r="G252" s="9"/>
      <c r="H252" s="2"/>
      <c r="I252" s="3">
        <v>0</v>
      </c>
      <c r="J252" s="4">
        <v>0</v>
      </c>
      <c r="K252" s="166">
        <f t="shared" ref="K252" si="1201">+M252</f>
        <v>0</v>
      </c>
      <c r="L252" s="168" t="s">
        <v>1823</v>
      </c>
      <c r="M252" s="166">
        <f>+O252</f>
        <v>0</v>
      </c>
      <c r="N252" s="168" t="s">
        <v>1823</v>
      </c>
      <c r="O252" s="10">
        <v>0</v>
      </c>
      <c r="P252" s="10">
        <v>0</v>
      </c>
      <c r="Q252" s="3">
        <v>0</v>
      </c>
      <c r="R252" s="4">
        <v>0</v>
      </c>
      <c r="S252" s="166">
        <f>+Q252</f>
        <v>0</v>
      </c>
      <c r="T252" s="168" t="s">
        <v>1823</v>
      </c>
      <c r="U252" s="10">
        <v>0</v>
      </c>
      <c r="V252" s="4">
        <v>0</v>
      </c>
      <c r="W252" s="10">
        <v>0</v>
      </c>
      <c r="X252" s="4">
        <v>0</v>
      </c>
      <c r="Y252" s="10">
        <v>0</v>
      </c>
      <c r="Z252" s="10">
        <v>0</v>
      </c>
      <c r="AA252" s="3">
        <v>0</v>
      </c>
      <c r="AB252" s="4">
        <v>4</v>
      </c>
      <c r="AC252" s="166" t="s">
        <v>1823</v>
      </c>
      <c r="AD252" s="168">
        <f>+AF252</f>
        <v>3</v>
      </c>
      <c r="AE252" s="39">
        <v>0</v>
      </c>
      <c r="AF252" s="99">
        <v>3</v>
      </c>
      <c r="AG252" s="166" t="s">
        <v>1823</v>
      </c>
      <c r="AH252" s="168">
        <f t="shared" ref="AH252" si="1202">+AF252</f>
        <v>3</v>
      </c>
      <c r="AI252" s="166" t="s">
        <v>1823</v>
      </c>
      <c r="AJ252" s="168">
        <f>+AL252</f>
        <v>2</v>
      </c>
      <c r="AK252" s="3">
        <v>0</v>
      </c>
      <c r="AL252" s="4">
        <v>2</v>
      </c>
      <c r="AM252" s="166" t="s">
        <v>1823</v>
      </c>
      <c r="AN252" s="168">
        <f>+AL252</f>
        <v>2</v>
      </c>
      <c r="AO252" s="134"/>
      <c r="AP252" s="39">
        <v>0</v>
      </c>
      <c r="AQ252" s="129">
        <v>0</v>
      </c>
      <c r="AR252" s="166">
        <f>+AT252</f>
        <v>0</v>
      </c>
      <c r="AS252" s="168" t="s">
        <v>1823</v>
      </c>
      <c r="AT252" s="39">
        <v>0</v>
      </c>
      <c r="AU252" s="5">
        <v>0</v>
      </c>
      <c r="AV252" s="166">
        <f>+AX252</f>
        <v>0</v>
      </c>
      <c r="AW252" s="168" t="s">
        <v>1823</v>
      </c>
      <c r="AX252" s="166">
        <f>+AZ252</f>
        <v>0</v>
      </c>
      <c r="AY252" s="168" t="s">
        <v>1823</v>
      </c>
      <c r="AZ252" s="18">
        <v>0</v>
      </c>
      <c r="BA252" s="5">
        <v>0</v>
      </c>
      <c r="BB252" s="18">
        <v>0</v>
      </c>
      <c r="BC252" s="5">
        <v>0</v>
      </c>
      <c r="BD252" s="22">
        <f>+BF252</f>
        <v>0</v>
      </c>
      <c r="BE252" s="169" t="s">
        <v>89</v>
      </c>
      <c r="BF252" s="18">
        <v>0</v>
      </c>
      <c r="BG252" s="40">
        <v>0</v>
      </c>
      <c r="BH252" s="166">
        <f>+BF252</f>
        <v>0</v>
      </c>
      <c r="BI252" s="168" t="s">
        <v>1823</v>
      </c>
      <c r="BJ252" s="18">
        <v>0</v>
      </c>
      <c r="BK252" s="40">
        <v>0</v>
      </c>
      <c r="BL252" s="166">
        <f>+BJ252</f>
        <v>0</v>
      </c>
      <c r="BM252" s="168" t="s">
        <v>1823</v>
      </c>
      <c r="BN252" s="166">
        <f>+BL252</f>
        <v>0</v>
      </c>
      <c r="BO252" s="168" t="s">
        <v>1823</v>
      </c>
      <c r="BP252" s="134"/>
      <c r="BQ252" s="96"/>
      <c r="BR252" s="55"/>
      <c r="BS252" s="96"/>
      <c r="BT252" s="55"/>
      <c r="BU252" s="96"/>
      <c r="BV252" s="55"/>
      <c r="BW252" s="96"/>
      <c r="BX252" s="55"/>
      <c r="BY252" s="96"/>
      <c r="BZ252" s="55"/>
      <c r="CA252" s="96"/>
      <c r="CB252" s="96"/>
      <c r="CC252" t="s">
        <v>934</v>
      </c>
      <c r="CF252" s="26"/>
    </row>
    <row r="253" spans="1:88" ht="16.5">
      <c r="A253" t="s">
        <v>2137</v>
      </c>
      <c r="B253" t="s">
        <v>4</v>
      </c>
      <c r="C253" s="16" t="s">
        <v>335</v>
      </c>
      <c r="D253" t="s">
        <v>1040</v>
      </c>
      <c r="E253" s="16" t="s">
        <v>1055</v>
      </c>
      <c r="F253" s="200" t="s">
        <v>2012</v>
      </c>
      <c r="G253" s="22">
        <v>0</v>
      </c>
      <c r="H253" s="168" t="s">
        <v>89</v>
      </c>
      <c r="I253" s="3">
        <v>0</v>
      </c>
      <c r="J253" s="4">
        <v>0</v>
      </c>
      <c r="K253" s="10">
        <v>1</v>
      </c>
      <c r="L253" s="4">
        <v>0</v>
      </c>
      <c r="M253" s="166">
        <f t="shared" ref="M253:M292" si="1203">+O253</f>
        <v>2</v>
      </c>
      <c r="N253" s="168" t="s">
        <v>1823</v>
      </c>
      <c r="O253" s="10">
        <v>2</v>
      </c>
      <c r="P253" s="10">
        <v>0</v>
      </c>
      <c r="Q253" s="3">
        <v>3</v>
      </c>
      <c r="R253" s="4">
        <v>0</v>
      </c>
      <c r="S253" s="166">
        <f t="shared" ref="S253:S272" si="1204">+Q253</f>
        <v>3</v>
      </c>
      <c r="T253" s="168" t="s">
        <v>1823</v>
      </c>
      <c r="U253" s="10">
        <v>1</v>
      </c>
      <c r="V253" s="4">
        <v>0</v>
      </c>
      <c r="W253" s="166">
        <f>+Y253</f>
        <v>5</v>
      </c>
      <c r="X253" s="168">
        <f>+Z253</f>
        <v>1</v>
      </c>
      <c r="Y253" s="10">
        <v>5</v>
      </c>
      <c r="Z253" s="10">
        <v>1</v>
      </c>
      <c r="AA253" s="3">
        <v>5</v>
      </c>
      <c r="AB253" s="4">
        <v>3</v>
      </c>
      <c r="AC253" s="166">
        <f>+AE253</f>
        <v>2</v>
      </c>
      <c r="AD253" s="168">
        <f>+AF253</f>
        <v>1</v>
      </c>
      <c r="AE253" s="3">
        <v>2</v>
      </c>
      <c r="AF253" s="4">
        <v>1</v>
      </c>
      <c r="AG253" s="166">
        <f t="shared" ref="AG253" si="1205">+AE253</f>
        <v>2</v>
      </c>
      <c r="AH253" s="168">
        <f t="shared" ref="AH253" si="1206">+AF253</f>
        <v>1</v>
      </c>
      <c r="AI253" s="166">
        <f t="shared" ref="AI253:AI255" si="1207">+AK253</f>
        <v>1</v>
      </c>
      <c r="AJ253" s="168" t="s">
        <v>1823</v>
      </c>
      <c r="AK253" s="3">
        <v>1</v>
      </c>
      <c r="AL253" s="4">
        <v>0</v>
      </c>
      <c r="AM253" s="10">
        <v>1</v>
      </c>
      <c r="AN253" s="10">
        <v>0</v>
      </c>
      <c r="AO253" s="133"/>
      <c r="AP253" s="39">
        <v>2</v>
      </c>
      <c r="AQ253" s="128">
        <v>0</v>
      </c>
      <c r="AR253" s="10">
        <v>0</v>
      </c>
      <c r="AS253" s="4">
        <v>0</v>
      </c>
      <c r="AT253" s="39">
        <v>2</v>
      </c>
      <c r="AU253" s="40">
        <v>0</v>
      </c>
      <c r="AV253" s="166">
        <f t="shared" ref="AV253:AV267" si="1208">+AX253</f>
        <v>1</v>
      </c>
      <c r="AW253" s="168" t="s">
        <v>1823</v>
      </c>
      <c r="AX253" s="166">
        <f t="shared" ref="AX253:AX267" si="1209">+AZ253</f>
        <v>1</v>
      </c>
      <c r="AY253" s="168" t="s">
        <v>1823</v>
      </c>
      <c r="AZ253" s="39">
        <v>1</v>
      </c>
      <c r="BA253" s="40">
        <v>0</v>
      </c>
      <c r="BB253" s="39">
        <v>2</v>
      </c>
      <c r="BC253" s="40">
        <v>0</v>
      </c>
      <c r="BD253" s="18">
        <v>4</v>
      </c>
      <c r="BE253" s="40">
        <v>0</v>
      </c>
      <c r="BF253" s="18">
        <v>2</v>
      </c>
      <c r="BG253" s="40">
        <v>0</v>
      </c>
      <c r="BH253" s="166">
        <f t="shared" ref="BH253:BH267" si="1210">+BF253</f>
        <v>2</v>
      </c>
      <c r="BI253" s="168" t="s">
        <v>1823</v>
      </c>
      <c r="BJ253" s="18">
        <v>2</v>
      </c>
      <c r="BK253" s="40">
        <v>0</v>
      </c>
      <c r="BL253" s="166">
        <f t="shared" ref="BL253:BL255" si="1211">+BJ253</f>
        <v>2</v>
      </c>
      <c r="BM253" s="168" t="s">
        <v>1823</v>
      </c>
      <c r="BN253" s="166">
        <f t="shared" ref="BN253:BN255" si="1212">+BL253</f>
        <v>2</v>
      </c>
      <c r="BO253" s="168" t="s">
        <v>1823</v>
      </c>
      <c r="BP253" s="133"/>
      <c r="BQ253" s="147"/>
      <c r="BR253" s="148"/>
      <c r="BS253" s="147"/>
      <c r="BT253" s="148"/>
      <c r="BU253" s="147"/>
      <c r="BV253" s="148"/>
      <c r="BW253" s="96"/>
      <c r="BX253" s="55"/>
      <c r="BY253" s="96"/>
      <c r="BZ253" s="148"/>
      <c r="CA253" s="147"/>
      <c r="CB253" s="147"/>
      <c r="CC253" s="38" t="s">
        <v>659</v>
      </c>
      <c r="CD253" s="124" t="s">
        <v>872</v>
      </c>
      <c r="CE253">
        <f>+ 7/9/16</f>
        <v>4.8611111111111112E-2</v>
      </c>
      <c r="CF253" s="26"/>
    </row>
    <row r="254" spans="1:88" ht="16.5">
      <c r="A254" t="s">
        <v>2137</v>
      </c>
      <c r="B254" t="s">
        <v>4</v>
      </c>
      <c r="C254" s="16" t="s">
        <v>335</v>
      </c>
      <c r="D254" t="s">
        <v>1040</v>
      </c>
      <c r="E254" s="16" t="s">
        <v>1055</v>
      </c>
      <c r="F254" s="200" t="s">
        <v>2023</v>
      </c>
      <c r="G254" s="9"/>
      <c r="H254" s="2"/>
      <c r="I254" s="3">
        <v>0</v>
      </c>
      <c r="J254" s="4">
        <v>0</v>
      </c>
      <c r="K254" s="10">
        <v>0</v>
      </c>
      <c r="L254" s="4">
        <v>0</v>
      </c>
      <c r="M254" s="166">
        <f>+O254</f>
        <v>0</v>
      </c>
      <c r="N254" s="168" t="s">
        <v>1823</v>
      </c>
      <c r="O254" s="3">
        <v>0</v>
      </c>
      <c r="P254" s="4">
        <v>0</v>
      </c>
      <c r="Q254" s="3">
        <v>0</v>
      </c>
      <c r="R254" s="4">
        <v>0</v>
      </c>
      <c r="S254" s="166">
        <f t="shared" si="1204"/>
        <v>0</v>
      </c>
      <c r="T254" s="168" t="s">
        <v>1823</v>
      </c>
      <c r="U254" s="10">
        <v>0</v>
      </c>
      <c r="V254" s="4">
        <v>0</v>
      </c>
      <c r="W254" s="10">
        <v>0</v>
      </c>
      <c r="X254" s="4">
        <v>0</v>
      </c>
      <c r="Y254" s="10">
        <v>0</v>
      </c>
      <c r="Z254" s="10">
        <v>0</v>
      </c>
      <c r="AA254" s="3">
        <v>0</v>
      </c>
      <c r="AB254" s="4">
        <v>0</v>
      </c>
      <c r="AC254" s="166">
        <f t="shared" ref="AC254:AC259" si="1213">+AE254</f>
        <v>0</v>
      </c>
      <c r="AD254" s="168" t="s">
        <v>1823</v>
      </c>
      <c r="AE254" s="3">
        <v>0</v>
      </c>
      <c r="AF254" s="4">
        <v>0</v>
      </c>
      <c r="AG254" s="166">
        <f t="shared" ref="AG254" si="1214">+AI254</f>
        <v>0</v>
      </c>
      <c r="AH254" s="168" t="s">
        <v>1823</v>
      </c>
      <c r="AI254" s="166">
        <v>0</v>
      </c>
      <c r="AJ254" s="168" t="s">
        <v>1823</v>
      </c>
      <c r="AK254" s="165">
        <v>1</v>
      </c>
      <c r="AL254" s="425">
        <v>0</v>
      </c>
      <c r="AM254" s="166">
        <f t="shared" ref="AM254:AM272" si="1215">+AK254</f>
        <v>1</v>
      </c>
      <c r="AN254" s="168" t="s">
        <v>1823</v>
      </c>
      <c r="AO254" s="133"/>
      <c r="AP254" s="39">
        <v>0</v>
      </c>
      <c r="AQ254" s="129">
        <v>0</v>
      </c>
      <c r="AR254" s="52">
        <v>0</v>
      </c>
      <c r="AS254" s="5">
        <v>0</v>
      </c>
      <c r="AT254" s="39">
        <v>0</v>
      </c>
      <c r="AU254" s="40">
        <v>0</v>
      </c>
      <c r="AV254" s="166">
        <f>+AX254</f>
        <v>0</v>
      </c>
      <c r="AW254" s="168" t="s">
        <v>1823</v>
      </c>
      <c r="AX254" s="166">
        <f>+AZ254</f>
        <v>0</v>
      </c>
      <c r="AY254" s="168" t="s">
        <v>1823</v>
      </c>
      <c r="AZ254" s="18">
        <v>0</v>
      </c>
      <c r="BA254" s="5">
        <v>0</v>
      </c>
      <c r="BB254" s="18">
        <v>0</v>
      </c>
      <c r="BC254" s="5">
        <v>0</v>
      </c>
      <c r="BD254" s="18">
        <v>0</v>
      </c>
      <c r="BE254" s="40">
        <v>0</v>
      </c>
      <c r="BF254" s="1033">
        <v>1</v>
      </c>
      <c r="BG254" s="211">
        <v>0</v>
      </c>
      <c r="BH254" s="166">
        <f>+BF254</f>
        <v>1</v>
      </c>
      <c r="BI254" s="168" t="s">
        <v>1823</v>
      </c>
      <c r="BJ254" s="18">
        <v>0</v>
      </c>
      <c r="BK254" s="5">
        <v>0</v>
      </c>
      <c r="BL254" s="166">
        <f>+BJ254</f>
        <v>0</v>
      </c>
      <c r="BM254" s="168" t="s">
        <v>1823</v>
      </c>
      <c r="BN254" s="166">
        <f>+BL254</f>
        <v>0</v>
      </c>
      <c r="BO254" s="168" t="s">
        <v>1823</v>
      </c>
      <c r="BP254" s="133"/>
      <c r="BQ254" s="147"/>
      <c r="BR254" s="148"/>
      <c r="BS254" s="147"/>
      <c r="BT254" s="148"/>
      <c r="BU254" s="147"/>
      <c r="BV254" s="148"/>
      <c r="BW254" s="96"/>
      <c r="BX254" s="55"/>
      <c r="BY254" s="96"/>
      <c r="BZ254" s="148"/>
      <c r="CA254" s="147"/>
      <c r="CB254" s="147"/>
      <c r="CC254" s="38" t="s">
        <v>271</v>
      </c>
      <c r="CD254" t="s">
        <v>873</v>
      </c>
      <c r="CF254" s="26"/>
    </row>
    <row r="255" spans="1:88" ht="16.5">
      <c r="A255" t="s">
        <v>2137</v>
      </c>
      <c r="B255" t="s">
        <v>4</v>
      </c>
      <c r="C255" s="16" t="s">
        <v>335</v>
      </c>
      <c r="D255" t="s">
        <v>1042</v>
      </c>
      <c r="E255" s="16" t="s">
        <v>1055</v>
      </c>
      <c r="F255" s="200" t="s">
        <v>2013</v>
      </c>
      <c r="G255" s="9"/>
      <c r="H255" s="2"/>
      <c r="I255" s="166">
        <f t="shared" ref="I255:I256" si="1216">+K255</f>
        <v>0</v>
      </c>
      <c r="J255" s="168" t="s">
        <v>1823</v>
      </c>
      <c r="K255" s="166">
        <f t="shared" ref="K255:K267" si="1217">+M255</f>
        <v>0</v>
      </c>
      <c r="L255" s="168" t="s">
        <v>1823</v>
      </c>
      <c r="M255" s="166">
        <f t="shared" si="1203"/>
        <v>0</v>
      </c>
      <c r="N255" s="168" t="s">
        <v>1823</v>
      </c>
      <c r="O255" s="10">
        <v>0</v>
      </c>
      <c r="P255" s="10">
        <v>0</v>
      </c>
      <c r="Q255" s="3">
        <v>0</v>
      </c>
      <c r="R255" s="4">
        <v>0</v>
      </c>
      <c r="S255" s="166">
        <f t="shared" si="1204"/>
        <v>0</v>
      </c>
      <c r="T255" s="168" t="s">
        <v>1823</v>
      </c>
      <c r="U255" s="10">
        <v>0</v>
      </c>
      <c r="V255" s="10">
        <v>0</v>
      </c>
      <c r="W255" s="3">
        <v>0</v>
      </c>
      <c r="X255" s="10">
        <v>0</v>
      </c>
      <c r="Y255" s="3">
        <v>0</v>
      </c>
      <c r="Z255" s="10">
        <v>0</v>
      </c>
      <c r="AA255" s="3">
        <v>0</v>
      </c>
      <c r="AB255" s="4">
        <v>0</v>
      </c>
      <c r="AC255" s="166">
        <f t="shared" si="1213"/>
        <v>0</v>
      </c>
      <c r="AD255" s="168" t="s">
        <v>1823</v>
      </c>
      <c r="AE255" s="3">
        <v>0</v>
      </c>
      <c r="AF255" s="4">
        <v>0</v>
      </c>
      <c r="AG255" s="166">
        <f t="shared" ref="AG255" si="1218">+AI255</f>
        <v>0</v>
      </c>
      <c r="AH255" s="168" t="s">
        <v>1823</v>
      </c>
      <c r="AI255" s="166">
        <f t="shared" si="1207"/>
        <v>0</v>
      </c>
      <c r="AJ255" s="168" t="s">
        <v>1823</v>
      </c>
      <c r="AK255" s="3">
        <v>0</v>
      </c>
      <c r="AL255" s="4">
        <v>0</v>
      </c>
      <c r="AM255" s="166">
        <f t="shared" si="1215"/>
        <v>0</v>
      </c>
      <c r="AN255" s="168" t="s">
        <v>1823</v>
      </c>
      <c r="AO255" s="134"/>
      <c r="AP255" s="39">
        <v>1</v>
      </c>
      <c r="AQ255" s="128">
        <v>0</v>
      </c>
      <c r="AR255" s="62">
        <f>+AT255</f>
        <v>1</v>
      </c>
      <c r="AS255" s="170" t="s">
        <v>89</v>
      </c>
      <c r="AT255" s="39">
        <v>1</v>
      </c>
      <c r="AU255" s="40">
        <v>0</v>
      </c>
      <c r="AV255" s="166">
        <f t="shared" si="1208"/>
        <v>0</v>
      </c>
      <c r="AW255" s="168" t="s">
        <v>1823</v>
      </c>
      <c r="AX255" s="166">
        <f t="shared" si="1209"/>
        <v>0</v>
      </c>
      <c r="AY255" s="168" t="s">
        <v>1823</v>
      </c>
      <c r="AZ255" s="39">
        <v>0</v>
      </c>
      <c r="BA255" s="40">
        <v>0</v>
      </c>
      <c r="BB255" s="39">
        <v>0</v>
      </c>
      <c r="BC255" s="5">
        <v>1</v>
      </c>
      <c r="BD255" s="58">
        <f>+BB255</f>
        <v>0</v>
      </c>
      <c r="BE255" s="170" t="s">
        <v>89</v>
      </c>
      <c r="BF255" s="18">
        <v>0</v>
      </c>
      <c r="BG255" s="5">
        <v>0</v>
      </c>
      <c r="BH255" s="166">
        <f t="shared" si="1210"/>
        <v>0</v>
      </c>
      <c r="BI255" s="168" t="s">
        <v>1823</v>
      </c>
      <c r="BJ255" s="18">
        <v>1</v>
      </c>
      <c r="BK255" s="5">
        <v>0</v>
      </c>
      <c r="BL255" s="166">
        <f t="shared" si="1211"/>
        <v>1</v>
      </c>
      <c r="BM255" s="168" t="s">
        <v>1823</v>
      </c>
      <c r="BN255" s="166">
        <f t="shared" si="1212"/>
        <v>1</v>
      </c>
      <c r="BO255" s="168" t="s">
        <v>1823</v>
      </c>
      <c r="BP255" s="133"/>
      <c r="BQ255" s="147"/>
      <c r="BR255" s="148"/>
      <c r="BS255" s="147"/>
      <c r="BT255" s="148"/>
      <c r="BU255" s="147"/>
      <c r="BV255" s="148"/>
      <c r="BW255" s="96"/>
      <c r="BX255" s="55"/>
      <c r="BY255" s="96"/>
      <c r="BZ255" s="148"/>
      <c r="CA255" s="147"/>
      <c r="CB255" s="147"/>
      <c r="CC255" t="s">
        <v>934</v>
      </c>
      <c r="CF255" s="26"/>
    </row>
    <row r="256" spans="1:88" ht="16.5">
      <c r="A256" t="s">
        <v>2137</v>
      </c>
      <c r="B256" t="s">
        <v>4</v>
      </c>
      <c r="C256" s="16" t="s">
        <v>335</v>
      </c>
      <c r="D256" t="s">
        <v>1042</v>
      </c>
      <c r="E256" s="16" t="s">
        <v>1055</v>
      </c>
      <c r="F256" s="200" t="s">
        <v>2014</v>
      </c>
      <c r="G256" s="9"/>
      <c r="H256" s="2"/>
      <c r="I256" s="166">
        <f t="shared" si="1216"/>
        <v>0</v>
      </c>
      <c r="J256" s="168" t="s">
        <v>1823</v>
      </c>
      <c r="K256" s="166">
        <f t="shared" si="1217"/>
        <v>0</v>
      </c>
      <c r="L256" s="168" t="s">
        <v>1823</v>
      </c>
      <c r="M256" s="166">
        <f t="shared" si="1203"/>
        <v>0</v>
      </c>
      <c r="N256" s="168" t="s">
        <v>1823</v>
      </c>
      <c r="O256" s="10">
        <v>0</v>
      </c>
      <c r="P256" s="10">
        <v>0</v>
      </c>
      <c r="Q256" s="3">
        <v>0</v>
      </c>
      <c r="R256" s="4">
        <v>0</v>
      </c>
      <c r="S256" s="166">
        <f t="shared" si="1204"/>
        <v>0</v>
      </c>
      <c r="T256" s="168" t="s">
        <v>1823</v>
      </c>
      <c r="U256" s="10">
        <v>0</v>
      </c>
      <c r="V256" s="10">
        <v>0</v>
      </c>
      <c r="W256" s="3">
        <v>0</v>
      </c>
      <c r="X256" s="10">
        <v>0</v>
      </c>
      <c r="Y256" s="3">
        <v>0</v>
      </c>
      <c r="Z256" s="10">
        <v>0</v>
      </c>
      <c r="AA256" s="3">
        <v>0</v>
      </c>
      <c r="AB256" s="4">
        <v>0</v>
      </c>
      <c r="AC256" s="166">
        <f t="shared" si="1213"/>
        <v>0</v>
      </c>
      <c r="AD256" s="168" t="s">
        <v>1823</v>
      </c>
      <c r="AE256" s="3">
        <v>0</v>
      </c>
      <c r="AF256" s="4">
        <v>0</v>
      </c>
      <c r="AG256" s="166">
        <f t="shared" ref="AG256" si="1219">+AI256</f>
        <v>0</v>
      </c>
      <c r="AH256" s="168" t="s">
        <v>1823</v>
      </c>
      <c r="AI256" s="166">
        <f t="shared" ref="AI256" si="1220">+AK256</f>
        <v>0</v>
      </c>
      <c r="AJ256" s="168" t="s">
        <v>1823</v>
      </c>
      <c r="AK256" s="3">
        <v>0</v>
      </c>
      <c r="AL256" s="4">
        <v>0</v>
      </c>
      <c r="AM256" s="166">
        <f t="shared" si="1215"/>
        <v>0</v>
      </c>
      <c r="AN256" s="168" t="s">
        <v>1823</v>
      </c>
      <c r="AO256" s="134"/>
      <c r="AP256" s="39">
        <v>0</v>
      </c>
      <c r="AQ256" s="129">
        <v>1</v>
      </c>
      <c r="AR256" s="52">
        <v>0</v>
      </c>
      <c r="AS256" s="44">
        <f>+AU256</f>
        <v>1</v>
      </c>
      <c r="AT256" s="39">
        <v>0</v>
      </c>
      <c r="AU256" s="5">
        <v>1</v>
      </c>
      <c r="AV256" s="166">
        <f t="shared" si="1208"/>
        <v>0</v>
      </c>
      <c r="AW256" s="168" t="s">
        <v>1823</v>
      </c>
      <c r="AX256" s="166">
        <f t="shared" si="1209"/>
        <v>0</v>
      </c>
      <c r="AY256" s="168" t="s">
        <v>1823</v>
      </c>
      <c r="AZ256" s="18">
        <v>0</v>
      </c>
      <c r="BA256" s="5">
        <v>0</v>
      </c>
      <c r="BB256" s="18">
        <v>2</v>
      </c>
      <c r="BC256" s="5">
        <v>2</v>
      </c>
      <c r="BD256" s="18">
        <v>0</v>
      </c>
      <c r="BE256" s="5">
        <v>0</v>
      </c>
      <c r="BF256" s="18">
        <v>0</v>
      </c>
      <c r="BG256" s="5">
        <v>2</v>
      </c>
      <c r="BH256" s="166">
        <f t="shared" si="1210"/>
        <v>0</v>
      </c>
      <c r="BI256" s="168" t="s">
        <v>1823</v>
      </c>
      <c r="BJ256" s="18">
        <v>0</v>
      </c>
      <c r="BK256" s="5">
        <v>1</v>
      </c>
      <c r="BL256" s="58">
        <f t="shared" ref="BL256" si="1221">+BN256</f>
        <v>0</v>
      </c>
      <c r="BM256" s="170" t="s">
        <v>89</v>
      </c>
      <c r="BN256" s="58">
        <f t="shared" ref="BN256" si="1222">+BP256</f>
        <v>0</v>
      </c>
      <c r="BO256" s="170" t="s">
        <v>89</v>
      </c>
      <c r="BP256" s="134"/>
      <c r="BQ256" s="96"/>
      <c r="BR256" s="55"/>
      <c r="BS256" s="96"/>
      <c r="BT256" s="55"/>
      <c r="BU256" s="96"/>
      <c r="BV256" s="55"/>
      <c r="BW256" s="96"/>
      <c r="BX256" s="55"/>
      <c r="BY256" s="96"/>
      <c r="BZ256" s="55"/>
      <c r="CA256" s="96"/>
      <c r="CB256" s="96"/>
      <c r="CC256" t="s">
        <v>934</v>
      </c>
      <c r="CF256" s="26"/>
    </row>
    <row r="257" spans="1:84" ht="16.5">
      <c r="A257" t="s">
        <v>2137</v>
      </c>
      <c r="B257" t="s">
        <v>4</v>
      </c>
      <c r="C257" s="16" t="s">
        <v>335</v>
      </c>
      <c r="D257" t="s">
        <v>1042</v>
      </c>
      <c r="E257" s="16" t="s">
        <v>1055</v>
      </c>
      <c r="F257" s="200" t="s">
        <v>2015</v>
      </c>
      <c r="G257" s="9"/>
      <c r="H257" s="2"/>
      <c r="I257" s="166">
        <f t="shared" ref="I257" si="1223">+K257</f>
        <v>0</v>
      </c>
      <c r="J257" s="168" t="s">
        <v>1823</v>
      </c>
      <c r="K257" s="166">
        <f t="shared" ref="K257" si="1224">+M257</f>
        <v>0</v>
      </c>
      <c r="L257" s="168" t="s">
        <v>1823</v>
      </c>
      <c r="M257" s="166">
        <f t="shared" ref="M257" si="1225">+O257</f>
        <v>0</v>
      </c>
      <c r="N257" s="168" t="s">
        <v>1823</v>
      </c>
      <c r="O257" s="10">
        <v>0</v>
      </c>
      <c r="P257" s="10">
        <v>0</v>
      </c>
      <c r="Q257" s="3">
        <v>0</v>
      </c>
      <c r="R257" s="4">
        <v>0</v>
      </c>
      <c r="S257" s="166">
        <f t="shared" si="1204"/>
        <v>0</v>
      </c>
      <c r="T257" s="168" t="s">
        <v>1823</v>
      </c>
      <c r="U257" s="10">
        <v>0</v>
      </c>
      <c r="V257" s="10">
        <v>0</v>
      </c>
      <c r="W257" s="3">
        <v>0</v>
      </c>
      <c r="X257" s="10">
        <v>0</v>
      </c>
      <c r="Y257" s="3">
        <v>0</v>
      </c>
      <c r="Z257" s="10">
        <v>0</v>
      </c>
      <c r="AA257" s="3">
        <v>0</v>
      </c>
      <c r="AB257" s="4">
        <v>0</v>
      </c>
      <c r="AC257" s="166">
        <f t="shared" si="1213"/>
        <v>0</v>
      </c>
      <c r="AD257" s="168" t="s">
        <v>1823</v>
      </c>
      <c r="AE257" s="3">
        <v>0</v>
      </c>
      <c r="AF257" s="4">
        <v>0</v>
      </c>
      <c r="AG257" s="166">
        <f t="shared" ref="AG257" si="1226">+AI257</f>
        <v>0</v>
      </c>
      <c r="AH257" s="168" t="s">
        <v>1823</v>
      </c>
      <c r="AI257" s="166">
        <f t="shared" ref="AI257" si="1227">+AK257</f>
        <v>0</v>
      </c>
      <c r="AJ257" s="168" t="s">
        <v>1823</v>
      </c>
      <c r="AK257" s="3">
        <v>0</v>
      </c>
      <c r="AL257" s="4">
        <v>0</v>
      </c>
      <c r="AM257" s="166">
        <f t="shared" si="1215"/>
        <v>0</v>
      </c>
      <c r="AN257" s="168" t="s">
        <v>1823</v>
      </c>
      <c r="AO257" s="136"/>
      <c r="AP257" s="39">
        <v>0</v>
      </c>
      <c r="AQ257" s="129">
        <v>1</v>
      </c>
      <c r="AR257" s="166">
        <f t="shared" ref="AR257:AR260" si="1228">+AT257</f>
        <v>0</v>
      </c>
      <c r="AS257" s="168" t="s">
        <v>1823</v>
      </c>
      <c r="AT257" s="166">
        <f t="shared" ref="AT257:AT260" si="1229">+AV257</f>
        <v>0</v>
      </c>
      <c r="AU257" s="168" t="s">
        <v>1823</v>
      </c>
      <c r="AV257" s="166">
        <f t="shared" si="1208"/>
        <v>0</v>
      </c>
      <c r="AW257" s="168" t="s">
        <v>1823</v>
      </c>
      <c r="AX257" s="166">
        <f t="shared" si="1209"/>
        <v>0</v>
      </c>
      <c r="AY257" s="168" t="s">
        <v>1823</v>
      </c>
      <c r="AZ257" s="18">
        <v>0</v>
      </c>
      <c r="BA257" s="5">
        <v>0</v>
      </c>
      <c r="BB257" s="18">
        <v>0</v>
      </c>
      <c r="BC257" s="5">
        <v>0</v>
      </c>
      <c r="BD257" s="58">
        <f t="shared" ref="BD257" si="1230">+BB257</f>
        <v>0</v>
      </c>
      <c r="BE257" s="170" t="s">
        <v>89</v>
      </c>
      <c r="BF257" s="18">
        <v>0</v>
      </c>
      <c r="BG257" s="5">
        <v>0</v>
      </c>
      <c r="BH257" s="166">
        <f t="shared" si="1210"/>
        <v>0</v>
      </c>
      <c r="BI257" s="168" t="s">
        <v>1823</v>
      </c>
      <c r="BJ257" s="18">
        <v>0</v>
      </c>
      <c r="BK257" s="5">
        <v>0</v>
      </c>
      <c r="BL257" s="166">
        <f t="shared" ref="BL257:BL267" si="1231">+BJ257</f>
        <v>0</v>
      </c>
      <c r="BM257" s="168" t="s">
        <v>1823</v>
      </c>
      <c r="BN257" s="166">
        <f t="shared" ref="BN257:BN267" si="1232">+BL257</f>
        <v>0</v>
      </c>
      <c r="BO257" s="168" t="s">
        <v>1823</v>
      </c>
      <c r="BP257" s="136"/>
      <c r="BQ257" s="147"/>
      <c r="BR257" s="148"/>
      <c r="BS257" s="147"/>
      <c r="BT257" s="148"/>
      <c r="BU257" s="147"/>
      <c r="BV257" s="148"/>
      <c r="BW257" s="96"/>
      <c r="BX257" s="55"/>
      <c r="BY257" s="96"/>
      <c r="BZ257" s="148"/>
      <c r="CA257" s="147"/>
      <c r="CB257" s="147"/>
      <c r="CC257" t="s">
        <v>934</v>
      </c>
      <c r="CF257" s="26"/>
    </row>
    <row r="258" spans="1:84" ht="16.5">
      <c r="A258" t="s">
        <v>2137</v>
      </c>
      <c r="B258" t="s">
        <v>4</v>
      </c>
      <c r="C258" s="16" t="s">
        <v>335</v>
      </c>
      <c r="D258" t="s">
        <v>1042</v>
      </c>
      <c r="E258" s="16" t="s">
        <v>1055</v>
      </c>
      <c r="F258" s="200" t="s">
        <v>1818</v>
      </c>
      <c r="G258" s="9"/>
      <c r="H258" s="2"/>
      <c r="I258" s="166">
        <f t="shared" ref="I258" si="1233">+K258</f>
        <v>0</v>
      </c>
      <c r="J258" s="168" t="s">
        <v>1823</v>
      </c>
      <c r="K258" s="166">
        <f t="shared" ref="K258" si="1234">+M258</f>
        <v>0</v>
      </c>
      <c r="L258" s="168" t="s">
        <v>1823</v>
      </c>
      <c r="M258" s="166">
        <f t="shared" ref="M258" si="1235">+O258</f>
        <v>0</v>
      </c>
      <c r="N258" s="168" t="s">
        <v>1823</v>
      </c>
      <c r="O258" s="10">
        <v>0</v>
      </c>
      <c r="P258" s="10">
        <v>0</v>
      </c>
      <c r="Q258" s="3">
        <v>0</v>
      </c>
      <c r="R258" s="4">
        <v>0</v>
      </c>
      <c r="S258" s="166">
        <f t="shared" si="1204"/>
        <v>0</v>
      </c>
      <c r="T258" s="168" t="s">
        <v>1823</v>
      </c>
      <c r="U258" s="10">
        <v>0</v>
      </c>
      <c r="V258" s="10">
        <v>0</v>
      </c>
      <c r="W258" s="3">
        <v>0</v>
      </c>
      <c r="X258" s="4">
        <v>0</v>
      </c>
      <c r="Y258" s="10">
        <v>1</v>
      </c>
      <c r="Z258" s="10">
        <v>0</v>
      </c>
      <c r="AA258" s="3">
        <v>1</v>
      </c>
      <c r="AB258" s="4">
        <v>0</v>
      </c>
      <c r="AC258" s="166">
        <f t="shared" si="1213"/>
        <v>0</v>
      </c>
      <c r="AD258" s="168" t="s">
        <v>1823</v>
      </c>
      <c r="AE258" s="3">
        <v>0</v>
      </c>
      <c r="AF258" s="4">
        <v>0</v>
      </c>
      <c r="AG258" s="166">
        <f t="shared" ref="AG258" si="1236">+AI258</f>
        <v>0</v>
      </c>
      <c r="AH258" s="168" t="s">
        <v>1823</v>
      </c>
      <c r="AI258" s="166">
        <f t="shared" ref="AI258" si="1237">+AK258</f>
        <v>0</v>
      </c>
      <c r="AJ258" s="168" t="s">
        <v>1823</v>
      </c>
      <c r="AK258" s="3">
        <v>0</v>
      </c>
      <c r="AL258" s="4">
        <v>0</v>
      </c>
      <c r="AM258" s="166">
        <f t="shared" si="1215"/>
        <v>0</v>
      </c>
      <c r="AN258" s="168" t="s">
        <v>1823</v>
      </c>
      <c r="AO258" s="136"/>
      <c r="AP258" s="39">
        <v>0</v>
      </c>
      <c r="AQ258" s="129">
        <v>0</v>
      </c>
      <c r="AR258" s="166">
        <f t="shared" si="1228"/>
        <v>0</v>
      </c>
      <c r="AS258" s="168" t="s">
        <v>1823</v>
      </c>
      <c r="AT258" s="166">
        <f t="shared" si="1229"/>
        <v>0</v>
      </c>
      <c r="AU258" s="168" t="s">
        <v>1823</v>
      </c>
      <c r="AV258" s="166">
        <f t="shared" si="1208"/>
        <v>0</v>
      </c>
      <c r="AW258" s="168" t="s">
        <v>1823</v>
      </c>
      <c r="AX258" s="166">
        <f t="shared" si="1209"/>
        <v>0</v>
      </c>
      <c r="AY258" s="168" t="s">
        <v>1823</v>
      </c>
      <c r="AZ258" s="18">
        <v>0</v>
      </c>
      <c r="BA258" s="5">
        <v>0</v>
      </c>
      <c r="BB258" s="18">
        <v>0</v>
      </c>
      <c r="BC258" s="5">
        <v>0</v>
      </c>
      <c r="BD258" s="18">
        <v>0</v>
      </c>
      <c r="BE258" s="40">
        <v>0</v>
      </c>
      <c r="BF258" s="18">
        <v>0</v>
      </c>
      <c r="BG258" s="5">
        <v>0</v>
      </c>
      <c r="BH258" s="166">
        <f t="shared" si="1210"/>
        <v>0</v>
      </c>
      <c r="BI258" s="168" t="s">
        <v>1823</v>
      </c>
      <c r="BJ258" s="18">
        <v>0</v>
      </c>
      <c r="BK258" s="5">
        <v>0</v>
      </c>
      <c r="BL258" s="166">
        <f t="shared" si="1231"/>
        <v>0</v>
      </c>
      <c r="BM258" s="168" t="s">
        <v>1823</v>
      </c>
      <c r="BN258" s="166">
        <f t="shared" si="1232"/>
        <v>0</v>
      </c>
      <c r="BO258" s="168" t="s">
        <v>1823</v>
      </c>
      <c r="BP258" s="136"/>
      <c r="BQ258" s="147"/>
      <c r="BR258" s="148"/>
      <c r="BS258" s="147"/>
      <c r="BT258" s="148"/>
      <c r="BU258" s="147"/>
      <c r="BV258" s="148"/>
      <c r="BW258" s="96"/>
      <c r="BX258" s="55"/>
      <c r="BY258" s="96"/>
      <c r="BZ258" s="148"/>
      <c r="CA258" s="147"/>
      <c r="CB258" s="147"/>
      <c r="CC258" t="s">
        <v>934</v>
      </c>
      <c r="CF258" s="26"/>
    </row>
    <row r="259" spans="1:84" ht="16.5">
      <c r="A259" t="s">
        <v>2137</v>
      </c>
      <c r="B259" t="s">
        <v>4</v>
      </c>
      <c r="C259" s="16" t="s">
        <v>335</v>
      </c>
      <c r="D259" t="s">
        <v>1042</v>
      </c>
      <c r="E259" s="16" t="s">
        <v>1055</v>
      </c>
      <c r="F259" s="200" t="s">
        <v>2016</v>
      </c>
      <c r="G259" s="9"/>
      <c r="H259" s="2"/>
      <c r="I259" s="166">
        <f t="shared" ref="I259" si="1238">+K259</f>
        <v>0</v>
      </c>
      <c r="J259" s="168" t="s">
        <v>1823</v>
      </c>
      <c r="K259" s="166">
        <f t="shared" si="1217"/>
        <v>0</v>
      </c>
      <c r="L259" s="168" t="s">
        <v>1823</v>
      </c>
      <c r="M259" s="166">
        <f t="shared" si="1203"/>
        <v>0</v>
      </c>
      <c r="N259" s="168" t="s">
        <v>1823</v>
      </c>
      <c r="O259" s="10">
        <v>0</v>
      </c>
      <c r="P259" s="10">
        <v>0</v>
      </c>
      <c r="Q259" s="3">
        <v>0</v>
      </c>
      <c r="R259" s="4">
        <v>0</v>
      </c>
      <c r="S259" s="166">
        <f t="shared" si="1204"/>
        <v>0</v>
      </c>
      <c r="T259" s="168" t="s">
        <v>1823</v>
      </c>
      <c r="U259" s="10">
        <v>0</v>
      </c>
      <c r="V259" s="10">
        <v>0</v>
      </c>
      <c r="W259" s="3">
        <v>0</v>
      </c>
      <c r="X259" s="4">
        <v>0</v>
      </c>
      <c r="Y259" s="10">
        <v>0</v>
      </c>
      <c r="Z259" s="10">
        <v>0</v>
      </c>
      <c r="AA259" s="3">
        <v>1</v>
      </c>
      <c r="AB259" s="4">
        <v>0</v>
      </c>
      <c r="AC259" s="166">
        <f t="shared" si="1213"/>
        <v>1</v>
      </c>
      <c r="AD259" s="168" t="s">
        <v>1823</v>
      </c>
      <c r="AE259" s="39">
        <v>1</v>
      </c>
      <c r="AF259" s="99">
        <v>0</v>
      </c>
      <c r="AG259" s="166">
        <f t="shared" ref="AG259" si="1239">+AI259</f>
        <v>0</v>
      </c>
      <c r="AH259" s="168" t="s">
        <v>1823</v>
      </c>
      <c r="AI259" s="166">
        <f t="shared" ref="AI259" si="1240">+AK259</f>
        <v>0</v>
      </c>
      <c r="AJ259" s="168" t="s">
        <v>1823</v>
      </c>
      <c r="AK259" s="3">
        <v>0</v>
      </c>
      <c r="AL259" s="4">
        <v>0</v>
      </c>
      <c r="AM259" s="166">
        <f t="shared" si="1215"/>
        <v>0</v>
      </c>
      <c r="AN259" s="168" t="s">
        <v>1823</v>
      </c>
      <c r="AO259" s="136"/>
      <c r="AP259" s="39">
        <v>0</v>
      </c>
      <c r="AQ259" s="129">
        <v>1</v>
      </c>
      <c r="AR259" s="166">
        <f t="shared" si="1228"/>
        <v>1</v>
      </c>
      <c r="AS259" s="168" t="s">
        <v>1823</v>
      </c>
      <c r="AT259" s="166">
        <f t="shared" si="1229"/>
        <v>1</v>
      </c>
      <c r="AU259" s="168" t="s">
        <v>1823</v>
      </c>
      <c r="AV259" s="166">
        <f t="shared" si="1208"/>
        <v>1</v>
      </c>
      <c r="AW259" s="168" t="s">
        <v>1823</v>
      </c>
      <c r="AX259" s="166">
        <f t="shared" si="1209"/>
        <v>1</v>
      </c>
      <c r="AY259" s="168" t="s">
        <v>1823</v>
      </c>
      <c r="AZ259" s="18">
        <v>1</v>
      </c>
      <c r="BA259" s="5">
        <v>0</v>
      </c>
      <c r="BB259" s="18">
        <v>0</v>
      </c>
      <c r="BC259" s="5">
        <v>0</v>
      </c>
      <c r="BD259" s="18">
        <v>0</v>
      </c>
      <c r="BE259" s="40">
        <v>0</v>
      </c>
      <c r="BF259" s="18">
        <v>1</v>
      </c>
      <c r="BG259" s="5">
        <v>0</v>
      </c>
      <c r="BH259" s="166">
        <f t="shared" si="1210"/>
        <v>1</v>
      </c>
      <c r="BI259" s="168" t="s">
        <v>1823</v>
      </c>
      <c r="BJ259" s="18">
        <v>0</v>
      </c>
      <c r="BK259" s="5">
        <v>0</v>
      </c>
      <c r="BL259" s="166">
        <f t="shared" si="1231"/>
        <v>0</v>
      </c>
      <c r="BM259" s="168" t="s">
        <v>1823</v>
      </c>
      <c r="BN259" s="166">
        <f t="shared" si="1232"/>
        <v>0</v>
      </c>
      <c r="BO259" s="168" t="s">
        <v>1823</v>
      </c>
      <c r="BP259" s="136"/>
      <c r="BQ259" s="147"/>
      <c r="BR259" s="148"/>
      <c r="BS259" s="147"/>
      <c r="BT259" s="148"/>
      <c r="BU259" s="147"/>
      <c r="BV259" s="148"/>
      <c r="BW259" s="96"/>
      <c r="BX259" s="55"/>
      <c r="BY259" s="96"/>
      <c r="BZ259" s="148"/>
      <c r="CA259" s="147"/>
      <c r="CB259" s="147"/>
      <c r="CC259" t="s">
        <v>934</v>
      </c>
      <c r="CF259" s="26"/>
    </row>
    <row r="260" spans="1:84" ht="16.5">
      <c r="A260" t="s">
        <v>2137</v>
      </c>
      <c r="B260" t="s">
        <v>4</v>
      </c>
      <c r="C260" s="16" t="s">
        <v>335</v>
      </c>
      <c r="D260" t="s">
        <v>1042</v>
      </c>
      <c r="E260" s="16" t="s">
        <v>1055</v>
      </c>
      <c r="F260" s="200" t="s">
        <v>2017</v>
      </c>
      <c r="G260" s="9"/>
      <c r="H260" s="2"/>
      <c r="I260" s="166">
        <f t="shared" ref="I260" si="1241">+K260</f>
        <v>0</v>
      </c>
      <c r="J260" s="168" t="s">
        <v>1823</v>
      </c>
      <c r="K260" s="166">
        <f t="shared" si="1217"/>
        <v>0</v>
      </c>
      <c r="L260" s="168" t="s">
        <v>1823</v>
      </c>
      <c r="M260" s="166">
        <f t="shared" si="1203"/>
        <v>0</v>
      </c>
      <c r="N260" s="168" t="s">
        <v>1823</v>
      </c>
      <c r="O260" s="10">
        <v>0</v>
      </c>
      <c r="P260" s="10">
        <v>0</v>
      </c>
      <c r="Q260" s="3">
        <v>0</v>
      </c>
      <c r="R260" s="4">
        <v>0</v>
      </c>
      <c r="S260" s="166">
        <f t="shared" si="1204"/>
        <v>0</v>
      </c>
      <c r="T260" s="168" t="s">
        <v>1823</v>
      </c>
      <c r="U260" s="10">
        <v>1</v>
      </c>
      <c r="V260" s="4">
        <v>0</v>
      </c>
      <c r="W260" s="10">
        <v>1</v>
      </c>
      <c r="X260" s="4">
        <v>0</v>
      </c>
      <c r="Y260" s="10">
        <v>1</v>
      </c>
      <c r="Z260" s="10">
        <v>1</v>
      </c>
      <c r="AA260" s="3">
        <v>2</v>
      </c>
      <c r="AB260" s="4">
        <v>0</v>
      </c>
      <c r="AC260" s="166">
        <f t="shared" ref="AC260" si="1242">+AE260</f>
        <v>0</v>
      </c>
      <c r="AD260" s="168" t="s">
        <v>1823</v>
      </c>
      <c r="AE260" s="39">
        <v>0</v>
      </c>
      <c r="AF260" s="99">
        <v>0</v>
      </c>
      <c r="AG260" s="166">
        <f t="shared" ref="AG260" si="1243">+AI260</f>
        <v>0</v>
      </c>
      <c r="AH260" s="168" t="s">
        <v>1823</v>
      </c>
      <c r="AI260" s="166">
        <f t="shared" ref="AI260" si="1244">+AK260</f>
        <v>0</v>
      </c>
      <c r="AJ260" s="168" t="s">
        <v>1823</v>
      </c>
      <c r="AK260" s="3">
        <v>0</v>
      </c>
      <c r="AL260" s="4">
        <v>0</v>
      </c>
      <c r="AM260" s="166">
        <f t="shared" si="1215"/>
        <v>0</v>
      </c>
      <c r="AN260" s="168" t="s">
        <v>1823</v>
      </c>
      <c r="AO260" s="136"/>
      <c r="AP260" s="39">
        <v>0</v>
      </c>
      <c r="AQ260" s="129">
        <v>0</v>
      </c>
      <c r="AR260" s="166">
        <f t="shared" si="1228"/>
        <v>0</v>
      </c>
      <c r="AS260" s="168" t="s">
        <v>1823</v>
      </c>
      <c r="AT260" s="166">
        <f t="shared" si="1229"/>
        <v>0</v>
      </c>
      <c r="AU260" s="168" t="s">
        <v>1823</v>
      </c>
      <c r="AV260" s="166">
        <f t="shared" si="1208"/>
        <v>0</v>
      </c>
      <c r="AW260" s="168" t="s">
        <v>1823</v>
      </c>
      <c r="AX260" s="166">
        <f t="shared" si="1209"/>
        <v>0</v>
      </c>
      <c r="AY260" s="168" t="s">
        <v>1823</v>
      </c>
      <c r="AZ260" s="18">
        <v>0</v>
      </c>
      <c r="BA260" s="5">
        <v>0</v>
      </c>
      <c r="BB260" s="18">
        <v>0</v>
      </c>
      <c r="BC260" s="5">
        <v>0</v>
      </c>
      <c r="BD260" s="18">
        <v>0</v>
      </c>
      <c r="BE260" s="40">
        <v>0</v>
      </c>
      <c r="BF260" s="18">
        <v>0</v>
      </c>
      <c r="BG260" s="5">
        <v>0</v>
      </c>
      <c r="BH260" s="166">
        <f t="shared" si="1210"/>
        <v>0</v>
      </c>
      <c r="BI260" s="168" t="s">
        <v>1823</v>
      </c>
      <c r="BJ260" s="18">
        <v>0</v>
      </c>
      <c r="BK260" s="5">
        <v>0</v>
      </c>
      <c r="BL260" s="166">
        <f t="shared" si="1231"/>
        <v>0</v>
      </c>
      <c r="BM260" s="168" t="s">
        <v>1823</v>
      </c>
      <c r="BN260" s="166">
        <f t="shared" si="1232"/>
        <v>0</v>
      </c>
      <c r="BO260" s="168" t="s">
        <v>1823</v>
      </c>
      <c r="BP260" s="136"/>
      <c r="BQ260" s="147"/>
      <c r="BR260" s="148"/>
      <c r="BS260" s="147"/>
      <c r="BT260" s="148"/>
      <c r="BU260" s="147"/>
      <c r="BV260" s="148"/>
      <c r="BW260" s="96"/>
      <c r="BX260" s="55"/>
      <c r="BY260" s="96"/>
      <c r="BZ260" s="148"/>
      <c r="CA260" s="147"/>
      <c r="CB260" s="147"/>
      <c r="CC260" t="s">
        <v>934</v>
      </c>
      <c r="CF260" s="26"/>
    </row>
    <row r="261" spans="1:84" ht="16.5">
      <c r="A261" t="s">
        <v>2137</v>
      </c>
      <c r="B261" t="s">
        <v>4</v>
      </c>
      <c r="C261" s="16" t="s">
        <v>335</v>
      </c>
      <c r="D261" t="s">
        <v>1042</v>
      </c>
      <c r="E261" s="16" t="s">
        <v>1055</v>
      </c>
      <c r="F261" s="200" t="s">
        <v>2018</v>
      </c>
      <c r="G261" s="22">
        <v>0</v>
      </c>
      <c r="H261" s="21" t="s">
        <v>89</v>
      </c>
      <c r="I261" s="166">
        <f t="shared" ref="I261" si="1245">+K261</f>
        <v>0</v>
      </c>
      <c r="J261" s="168" t="s">
        <v>1823</v>
      </c>
      <c r="K261" s="166">
        <f t="shared" si="1217"/>
        <v>0</v>
      </c>
      <c r="L261" s="168" t="s">
        <v>1823</v>
      </c>
      <c r="M261" s="166">
        <f t="shared" si="1203"/>
        <v>0</v>
      </c>
      <c r="N261" s="168" t="s">
        <v>1823</v>
      </c>
      <c r="O261" s="3">
        <v>0</v>
      </c>
      <c r="P261" s="4">
        <v>0</v>
      </c>
      <c r="Q261" s="3">
        <v>0</v>
      </c>
      <c r="R261" s="4">
        <v>0</v>
      </c>
      <c r="S261" s="166">
        <f t="shared" si="1204"/>
        <v>0</v>
      </c>
      <c r="T261" s="168" t="s">
        <v>1823</v>
      </c>
      <c r="U261" s="10">
        <v>0</v>
      </c>
      <c r="V261" s="10">
        <v>0</v>
      </c>
      <c r="W261" s="3">
        <v>0</v>
      </c>
      <c r="X261" s="4">
        <v>0</v>
      </c>
      <c r="Y261" s="10">
        <v>0</v>
      </c>
      <c r="Z261" s="10">
        <v>0</v>
      </c>
      <c r="AA261" s="3">
        <v>0</v>
      </c>
      <c r="AB261" s="4">
        <v>4</v>
      </c>
      <c r="AC261" s="166" t="s">
        <v>1823</v>
      </c>
      <c r="AD261" s="168">
        <f>+AF261</f>
        <v>3</v>
      </c>
      <c r="AE261" s="39">
        <v>0</v>
      </c>
      <c r="AF261" s="99">
        <v>3</v>
      </c>
      <c r="AG261" s="166">
        <f t="shared" ref="AG261" si="1246">+AI261</f>
        <v>0</v>
      </c>
      <c r="AH261" s="168" t="s">
        <v>1823</v>
      </c>
      <c r="AI261" s="166">
        <f t="shared" ref="AI261" si="1247">+AK261</f>
        <v>0</v>
      </c>
      <c r="AJ261" s="168" t="s">
        <v>1823</v>
      </c>
      <c r="AK261" s="3">
        <v>0</v>
      </c>
      <c r="AL261" s="4">
        <v>0</v>
      </c>
      <c r="AM261" s="166">
        <f t="shared" si="1215"/>
        <v>0</v>
      </c>
      <c r="AN261" s="168" t="s">
        <v>1823</v>
      </c>
      <c r="AO261" s="133"/>
      <c r="AP261" s="39">
        <v>0</v>
      </c>
      <c r="AQ261" s="129">
        <v>0</v>
      </c>
      <c r="AR261" s="166">
        <f t="shared" ref="AR261" si="1248">+AT261</f>
        <v>0</v>
      </c>
      <c r="AS261" s="168" t="s">
        <v>1823</v>
      </c>
      <c r="AT261" s="39">
        <v>0</v>
      </c>
      <c r="AU261" s="40">
        <v>0</v>
      </c>
      <c r="AV261" s="166">
        <f t="shared" si="1208"/>
        <v>0</v>
      </c>
      <c r="AW261" s="168" t="s">
        <v>1823</v>
      </c>
      <c r="AX261" s="166">
        <f t="shared" si="1209"/>
        <v>0</v>
      </c>
      <c r="AY261" s="168" t="s">
        <v>1823</v>
      </c>
      <c r="AZ261" s="18">
        <v>0</v>
      </c>
      <c r="BA261" s="5">
        <v>0</v>
      </c>
      <c r="BB261" s="18">
        <v>0</v>
      </c>
      <c r="BC261" s="5">
        <v>0</v>
      </c>
      <c r="BD261" s="18">
        <v>0</v>
      </c>
      <c r="BE261" s="40">
        <v>0</v>
      </c>
      <c r="BF261" s="18">
        <v>0</v>
      </c>
      <c r="BG261" s="5">
        <v>0</v>
      </c>
      <c r="BH261" s="166">
        <f t="shared" si="1210"/>
        <v>0</v>
      </c>
      <c r="BI261" s="168" t="s">
        <v>1823</v>
      </c>
      <c r="BJ261" s="18">
        <v>0</v>
      </c>
      <c r="BK261" s="5">
        <v>0</v>
      </c>
      <c r="BL261" s="166">
        <f t="shared" si="1231"/>
        <v>0</v>
      </c>
      <c r="BM261" s="168" t="s">
        <v>1823</v>
      </c>
      <c r="BN261" s="166">
        <f t="shared" si="1232"/>
        <v>0</v>
      </c>
      <c r="BO261" s="168" t="s">
        <v>1823</v>
      </c>
      <c r="BP261" s="133"/>
      <c r="BQ261" s="147"/>
      <c r="BR261" s="148"/>
      <c r="BS261" s="147"/>
      <c r="BT261" s="148"/>
      <c r="BU261" s="147"/>
      <c r="BV261" s="148"/>
      <c r="BW261" s="96"/>
      <c r="BX261" s="55"/>
      <c r="BY261" s="96"/>
      <c r="BZ261" s="148"/>
      <c r="CA261" s="147"/>
      <c r="CB261" s="147"/>
      <c r="CC261" t="s">
        <v>928</v>
      </c>
      <c r="CF261" s="26"/>
    </row>
    <row r="262" spans="1:84" ht="16.5">
      <c r="A262" t="s">
        <v>2137</v>
      </c>
      <c r="B262" t="s">
        <v>4</v>
      </c>
      <c r="C262" s="16" t="s">
        <v>335</v>
      </c>
      <c r="D262" t="s">
        <v>1042</v>
      </c>
      <c r="E262" s="16" t="s">
        <v>1055</v>
      </c>
      <c r="F262" s="200" t="s">
        <v>2019</v>
      </c>
      <c r="G262" s="9"/>
      <c r="H262" s="2"/>
      <c r="I262" s="166">
        <f t="shared" ref="I262" si="1249">+K262</f>
        <v>0</v>
      </c>
      <c r="J262" s="168" t="s">
        <v>1823</v>
      </c>
      <c r="K262" s="166">
        <f t="shared" si="1217"/>
        <v>0</v>
      </c>
      <c r="L262" s="168" t="s">
        <v>1823</v>
      </c>
      <c r="M262" s="166">
        <f t="shared" si="1203"/>
        <v>0</v>
      </c>
      <c r="N262" s="168" t="s">
        <v>1823</v>
      </c>
      <c r="O262" s="3">
        <v>0</v>
      </c>
      <c r="P262" s="4">
        <v>0</v>
      </c>
      <c r="Q262" s="3">
        <v>0</v>
      </c>
      <c r="R262" s="4">
        <v>0</v>
      </c>
      <c r="S262" s="166">
        <f t="shared" si="1204"/>
        <v>0</v>
      </c>
      <c r="T262" s="168" t="s">
        <v>1823</v>
      </c>
      <c r="U262" s="10">
        <v>0</v>
      </c>
      <c r="V262" s="10">
        <v>0</v>
      </c>
      <c r="W262" s="3">
        <v>0</v>
      </c>
      <c r="X262" s="4">
        <v>0</v>
      </c>
      <c r="Y262" s="10">
        <v>0</v>
      </c>
      <c r="Z262" s="4">
        <v>0</v>
      </c>
      <c r="AA262" s="10">
        <v>0</v>
      </c>
      <c r="AB262" s="4">
        <v>0</v>
      </c>
      <c r="AC262" s="166">
        <f t="shared" ref="AC262:AC272" si="1250">+AE262</f>
        <v>0</v>
      </c>
      <c r="AD262" s="168" t="s">
        <v>1823</v>
      </c>
      <c r="AE262" s="39">
        <v>0</v>
      </c>
      <c r="AF262" s="4">
        <v>0</v>
      </c>
      <c r="AG262" s="166">
        <f t="shared" ref="AG262" si="1251">+AI262</f>
        <v>0</v>
      </c>
      <c r="AH262" s="168" t="s">
        <v>1823</v>
      </c>
      <c r="AI262" s="166">
        <f t="shared" ref="AI262" si="1252">+AK262</f>
        <v>0</v>
      </c>
      <c r="AJ262" s="168" t="s">
        <v>1823</v>
      </c>
      <c r="AK262" s="3">
        <v>0</v>
      </c>
      <c r="AL262" s="4">
        <v>0</v>
      </c>
      <c r="AM262" s="166">
        <f t="shared" si="1215"/>
        <v>0</v>
      </c>
      <c r="AN262" s="168" t="s">
        <v>1823</v>
      </c>
      <c r="AO262" s="133"/>
      <c r="AP262" s="39">
        <v>0</v>
      </c>
      <c r="AQ262" s="129">
        <v>0</v>
      </c>
      <c r="AR262" s="52">
        <v>0</v>
      </c>
      <c r="AS262" s="5">
        <v>0</v>
      </c>
      <c r="AT262" s="39">
        <v>0</v>
      </c>
      <c r="AU262" s="40">
        <v>0</v>
      </c>
      <c r="AV262" s="166">
        <f t="shared" si="1208"/>
        <v>0</v>
      </c>
      <c r="AW262" s="168" t="s">
        <v>1823</v>
      </c>
      <c r="AX262" s="166">
        <f t="shared" si="1209"/>
        <v>0</v>
      </c>
      <c r="AY262" s="168" t="s">
        <v>1823</v>
      </c>
      <c r="AZ262" s="18">
        <v>0</v>
      </c>
      <c r="BA262" s="5">
        <v>0</v>
      </c>
      <c r="BB262" s="18">
        <v>0</v>
      </c>
      <c r="BC262" s="5">
        <v>0</v>
      </c>
      <c r="BD262" s="18">
        <v>0</v>
      </c>
      <c r="BE262" s="40">
        <v>0</v>
      </c>
      <c r="BF262" s="18">
        <v>0</v>
      </c>
      <c r="BG262" s="5">
        <v>0</v>
      </c>
      <c r="BH262" s="166">
        <f t="shared" si="1210"/>
        <v>0</v>
      </c>
      <c r="BI262" s="168" t="s">
        <v>1823</v>
      </c>
      <c r="BJ262" s="18">
        <v>0</v>
      </c>
      <c r="BK262" s="5">
        <v>0</v>
      </c>
      <c r="BL262" s="166">
        <f t="shared" si="1231"/>
        <v>0</v>
      </c>
      <c r="BM262" s="168" t="s">
        <v>1823</v>
      </c>
      <c r="BN262" s="166">
        <f t="shared" si="1232"/>
        <v>0</v>
      </c>
      <c r="BO262" s="168" t="s">
        <v>1823</v>
      </c>
      <c r="BP262" s="133"/>
      <c r="BQ262" s="147"/>
      <c r="BR262" s="148"/>
      <c r="BS262" s="147"/>
      <c r="BT262" s="148"/>
      <c r="BU262" s="147"/>
      <c r="BV262" s="148"/>
      <c r="BW262" s="96"/>
      <c r="BX262" s="55"/>
      <c r="BY262" s="96"/>
      <c r="BZ262" s="148"/>
      <c r="CA262" s="147"/>
      <c r="CB262" s="147"/>
      <c r="CC262" t="s">
        <v>929</v>
      </c>
      <c r="CF262" s="26"/>
    </row>
    <row r="263" spans="1:84" ht="16.5">
      <c r="A263" t="s">
        <v>2137</v>
      </c>
      <c r="B263" t="s">
        <v>4</v>
      </c>
      <c r="C263" s="16" t="s">
        <v>335</v>
      </c>
      <c r="D263" t="s">
        <v>1042</v>
      </c>
      <c r="E263" s="16" t="s">
        <v>1055</v>
      </c>
      <c r="F263" s="200" t="s">
        <v>2020</v>
      </c>
      <c r="G263" s="9"/>
      <c r="H263" s="2"/>
      <c r="I263" s="166">
        <f t="shared" ref="I263" si="1253">+K263</f>
        <v>0</v>
      </c>
      <c r="J263" s="168" t="s">
        <v>1823</v>
      </c>
      <c r="K263" s="166">
        <f t="shared" si="1217"/>
        <v>0</v>
      </c>
      <c r="L263" s="168" t="s">
        <v>1823</v>
      </c>
      <c r="M263" s="166">
        <f t="shared" si="1203"/>
        <v>0</v>
      </c>
      <c r="N263" s="168" t="s">
        <v>1823</v>
      </c>
      <c r="O263" s="3">
        <v>0</v>
      </c>
      <c r="P263" s="4">
        <v>0</v>
      </c>
      <c r="Q263" s="3">
        <v>0</v>
      </c>
      <c r="R263" s="4">
        <v>0</v>
      </c>
      <c r="S263" s="166">
        <f t="shared" si="1204"/>
        <v>0</v>
      </c>
      <c r="T263" s="168" t="s">
        <v>1823</v>
      </c>
      <c r="U263" s="10">
        <v>0</v>
      </c>
      <c r="V263" s="10">
        <v>0</v>
      </c>
      <c r="W263" s="3">
        <v>0</v>
      </c>
      <c r="X263" s="4">
        <v>0</v>
      </c>
      <c r="Y263" s="10">
        <v>0</v>
      </c>
      <c r="Z263" s="4">
        <v>0</v>
      </c>
      <c r="AA263" s="10">
        <v>1</v>
      </c>
      <c r="AB263" s="4">
        <v>0</v>
      </c>
      <c r="AC263" s="166">
        <f t="shared" si="1250"/>
        <v>0</v>
      </c>
      <c r="AD263" s="168" t="s">
        <v>1823</v>
      </c>
      <c r="AE263" s="39">
        <v>0</v>
      </c>
      <c r="AF263" s="99">
        <v>0</v>
      </c>
      <c r="AG263" s="166">
        <f t="shared" ref="AG263" si="1254">+AI263</f>
        <v>0</v>
      </c>
      <c r="AH263" s="168" t="s">
        <v>1823</v>
      </c>
      <c r="AI263" s="166">
        <f t="shared" ref="AI263" si="1255">+AK263</f>
        <v>0</v>
      </c>
      <c r="AJ263" s="168" t="s">
        <v>1823</v>
      </c>
      <c r="AK263" s="3">
        <v>0</v>
      </c>
      <c r="AL263" s="4">
        <v>0</v>
      </c>
      <c r="AM263" s="166">
        <f t="shared" si="1215"/>
        <v>0</v>
      </c>
      <c r="AN263" s="168" t="s">
        <v>1823</v>
      </c>
      <c r="AO263" s="136"/>
      <c r="AP263" s="39">
        <v>0</v>
      </c>
      <c r="AQ263" s="129">
        <v>1</v>
      </c>
      <c r="AR263" s="166">
        <f t="shared" ref="AR263:AR267" si="1256">+AT263</f>
        <v>0</v>
      </c>
      <c r="AS263" s="168" t="s">
        <v>1823</v>
      </c>
      <c r="AT263" s="166">
        <f t="shared" ref="AT263:AT267" si="1257">+AV263</f>
        <v>0</v>
      </c>
      <c r="AU263" s="168" t="s">
        <v>1823</v>
      </c>
      <c r="AV263" s="166">
        <f t="shared" si="1208"/>
        <v>0</v>
      </c>
      <c r="AW263" s="168" t="s">
        <v>1823</v>
      </c>
      <c r="AX263" s="166">
        <f t="shared" si="1209"/>
        <v>0</v>
      </c>
      <c r="AY263" s="168" t="s">
        <v>1823</v>
      </c>
      <c r="AZ263" s="18">
        <v>0</v>
      </c>
      <c r="BA263" s="5">
        <v>0</v>
      </c>
      <c r="BB263" s="18">
        <v>0</v>
      </c>
      <c r="BC263" s="5">
        <v>0</v>
      </c>
      <c r="BD263" s="58">
        <f t="shared" ref="BD263" si="1258">+BB263</f>
        <v>0</v>
      </c>
      <c r="BE263" s="170" t="s">
        <v>89</v>
      </c>
      <c r="BF263" s="18">
        <v>0</v>
      </c>
      <c r="BG263" s="5">
        <v>0</v>
      </c>
      <c r="BH263" s="166">
        <f t="shared" si="1210"/>
        <v>0</v>
      </c>
      <c r="BI263" s="168" t="s">
        <v>1823</v>
      </c>
      <c r="BJ263" s="18">
        <v>0</v>
      </c>
      <c r="BK263" s="5">
        <v>0</v>
      </c>
      <c r="BL263" s="166">
        <f t="shared" si="1231"/>
        <v>0</v>
      </c>
      <c r="BM263" s="168" t="s">
        <v>1823</v>
      </c>
      <c r="BN263" s="166">
        <f t="shared" si="1232"/>
        <v>0</v>
      </c>
      <c r="BO263" s="168" t="s">
        <v>1823</v>
      </c>
      <c r="BP263" s="136"/>
      <c r="BQ263" s="147"/>
      <c r="BR263" s="148"/>
      <c r="BS263" s="147"/>
      <c r="BT263" s="148"/>
      <c r="BU263" s="147"/>
      <c r="BV263" s="148"/>
      <c r="BW263" s="96"/>
      <c r="BX263" s="55"/>
      <c r="BY263" s="96"/>
      <c r="BZ263" s="148"/>
      <c r="CA263" s="147"/>
      <c r="CB263" s="147"/>
      <c r="CC263" t="s">
        <v>930</v>
      </c>
      <c r="CF263" s="26"/>
    </row>
    <row r="264" spans="1:84" ht="16.5">
      <c r="A264" t="s">
        <v>2137</v>
      </c>
      <c r="B264" t="s">
        <v>4</v>
      </c>
      <c r="C264" s="16" t="s">
        <v>335</v>
      </c>
      <c r="D264" t="s">
        <v>1042</v>
      </c>
      <c r="E264" s="16" t="s">
        <v>1055</v>
      </c>
      <c r="F264" s="200" t="s">
        <v>2021</v>
      </c>
      <c r="G264" s="9"/>
      <c r="H264" s="2"/>
      <c r="I264" s="166">
        <f t="shared" ref="I264" si="1259">+K264</f>
        <v>0</v>
      </c>
      <c r="J264" s="168" t="s">
        <v>1823</v>
      </c>
      <c r="K264" s="166">
        <f t="shared" si="1217"/>
        <v>0</v>
      </c>
      <c r="L264" s="168" t="s">
        <v>1823</v>
      </c>
      <c r="M264" s="166">
        <f t="shared" si="1203"/>
        <v>0</v>
      </c>
      <c r="N264" s="168" t="s">
        <v>1823</v>
      </c>
      <c r="O264" s="3">
        <v>0</v>
      </c>
      <c r="P264" s="4">
        <v>0</v>
      </c>
      <c r="Q264" s="3">
        <v>0</v>
      </c>
      <c r="R264" s="4">
        <v>0</v>
      </c>
      <c r="S264" s="166">
        <f t="shared" si="1204"/>
        <v>0</v>
      </c>
      <c r="T264" s="168" t="s">
        <v>1823</v>
      </c>
      <c r="U264" s="10">
        <v>0</v>
      </c>
      <c r="V264" s="10">
        <v>0</v>
      </c>
      <c r="W264" s="3">
        <v>0</v>
      </c>
      <c r="X264" s="4">
        <v>0</v>
      </c>
      <c r="Y264" s="10">
        <v>0</v>
      </c>
      <c r="Z264" s="4">
        <v>0</v>
      </c>
      <c r="AA264" s="10">
        <v>0</v>
      </c>
      <c r="AB264" s="4">
        <v>0</v>
      </c>
      <c r="AC264" s="166">
        <f t="shared" si="1250"/>
        <v>0</v>
      </c>
      <c r="AD264" s="168" t="s">
        <v>1823</v>
      </c>
      <c r="AE264" s="39">
        <v>0</v>
      </c>
      <c r="AF264" s="99">
        <v>0</v>
      </c>
      <c r="AG264" s="166">
        <f t="shared" ref="AG264" si="1260">+AI264</f>
        <v>0</v>
      </c>
      <c r="AH264" s="168" t="s">
        <v>1823</v>
      </c>
      <c r="AI264" s="166">
        <f t="shared" ref="AI264" si="1261">+AK264</f>
        <v>0</v>
      </c>
      <c r="AJ264" s="168" t="s">
        <v>1823</v>
      </c>
      <c r="AK264" s="3">
        <v>0</v>
      </c>
      <c r="AL264" s="4">
        <v>0</v>
      </c>
      <c r="AM264" s="166">
        <f t="shared" si="1215"/>
        <v>0</v>
      </c>
      <c r="AN264" s="168" t="s">
        <v>1823</v>
      </c>
      <c r="AO264" s="136"/>
      <c r="AP264" s="39">
        <v>1</v>
      </c>
      <c r="AQ264" s="129"/>
      <c r="AR264" s="166">
        <f t="shared" si="1256"/>
        <v>0</v>
      </c>
      <c r="AS264" s="168" t="s">
        <v>1823</v>
      </c>
      <c r="AT264" s="166">
        <f t="shared" si="1257"/>
        <v>0</v>
      </c>
      <c r="AU264" s="168" t="s">
        <v>1823</v>
      </c>
      <c r="AV264" s="166">
        <f t="shared" si="1208"/>
        <v>0</v>
      </c>
      <c r="AW264" s="168" t="s">
        <v>1823</v>
      </c>
      <c r="AX264" s="166">
        <f t="shared" si="1209"/>
        <v>0</v>
      </c>
      <c r="AY264" s="168" t="s">
        <v>1823</v>
      </c>
      <c r="AZ264" s="18">
        <v>0</v>
      </c>
      <c r="BA264" s="5">
        <v>0</v>
      </c>
      <c r="BB264" s="18">
        <v>0</v>
      </c>
      <c r="BC264" s="5">
        <v>0</v>
      </c>
      <c r="BD264" s="58">
        <f t="shared" ref="BD264" si="1262">+BB264</f>
        <v>0</v>
      </c>
      <c r="BE264" s="170" t="s">
        <v>89</v>
      </c>
      <c r="BF264" s="18">
        <v>0</v>
      </c>
      <c r="BG264" s="5">
        <v>0</v>
      </c>
      <c r="BH264" s="166">
        <f t="shared" si="1210"/>
        <v>0</v>
      </c>
      <c r="BI264" s="168" t="s">
        <v>1823</v>
      </c>
      <c r="BJ264" s="18">
        <v>0</v>
      </c>
      <c r="BK264" s="5">
        <v>0</v>
      </c>
      <c r="BL264" s="166">
        <f t="shared" si="1231"/>
        <v>0</v>
      </c>
      <c r="BM264" s="168" t="s">
        <v>1823</v>
      </c>
      <c r="BN264" s="166">
        <f t="shared" si="1232"/>
        <v>0</v>
      </c>
      <c r="BO264" s="168" t="s">
        <v>1823</v>
      </c>
      <c r="BP264" s="136"/>
      <c r="BQ264" s="147"/>
      <c r="BR264" s="148"/>
      <c r="BS264" s="147"/>
      <c r="BT264" s="148"/>
      <c r="BU264" s="147"/>
      <c r="BV264" s="148"/>
      <c r="BW264" s="96"/>
      <c r="BX264" s="55"/>
      <c r="BY264" s="96"/>
      <c r="BZ264" s="148"/>
      <c r="CA264" s="147"/>
      <c r="CB264" s="147"/>
      <c r="CC264" t="s">
        <v>934</v>
      </c>
      <c r="CF264" s="26"/>
    </row>
    <row r="265" spans="1:84" ht="16.5">
      <c r="A265" t="s">
        <v>2137</v>
      </c>
      <c r="B265" t="s">
        <v>4</v>
      </c>
      <c r="C265" s="16" t="s">
        <v>335</v>
      </c>
      <c r="D265" t="s">
        <v>1042</v>
      </c>
      <c r="E265" s="16" t="s">
        <v>1055</v>
      </c>
      <c r="F265" s="200" t="s">
        <v>2159</v>
      </c>
      <c r="G265" s="9"/>
      <c r="H265" s="2"/>
      <c r="I265" s="166">
        <f t="shared" ref="I265" si="1263">+K265</f>
        <v>0</v>
      </c>
      <c r="J265" s="168" t="s">
        <v>1823</v>
      </c>
      <c r="K265" s="166">
        <f t="shared" ref="K265" si="1264">+M265</f>
        <v>0</v>
      </c>
      <c r="L265" s="168" t="s">
        <v>1823</v>
      </c>
      <c r="M265" s="166">
        <f t="shared" ref="M265" si="1265">+O265</f>
        <v>0</v>
      </c>
      <c r="N265" s="168" t="s">
        <v>1823</v>
      </c>
      <c r="O265" s="3">
        <v>0</v>
      </c>
      <c r="P265" s="4">
        <v>0</v>
      </c>
      <c r="Q265" s="3">
        <v>0</v>
      </c>
      <c r="R265" s="4">
        <v>0</v>
      </c>
      <c r="S265" s="166">
        <f t="shared" ref="S265" si="1266">+Q265</f>
        <v>0</v>
      </c>
      <c r="T265" s="168" t="s">
        <v>1823</v>
      </c>
      <c r="U265" s="10">
        <v>0</v>
      </c>
      <c r="V265" s="10">
        <v>0</v>
      </c>
      <c r="W265" s="3">
        <v>0</v>
      </c>
      <c r="X265" s="4">
        <v>0</v>
      </c>
      <c r="Y265" s="10">
        <v>0</v>
      </c>
      <c r="Z265" s="4">
        <v>0</v>
      </c>
      <c r="AA265" s="30">
        <v>1</v>
      </c>
      <c r="AB265" s="4">
        <v>0</v>
      </c>
      <c r="AC265" s="166">
        <f t="shared" ref="AC265" si="1267">+AE265</f>
        <v>0</v>
      </c>
      <c r="AD265" s="168" t="s">
        <v>1823</v>
      </c>
      <c r="AE265" s="39">
        <v>0</v>
      </c>
      <c r="AF265" s="99">
        <v>0</v>
      </c>
      <c r="AG265" s="166">
        <f t="shared" ref="AG265" si="1268">+AI265</f>
        <v>0</v>
      </c>
      <c r="AH265" s="168" t="s">
        <v>1823</v>
      </c>
      <c r="AI265" s="166">
        <f t="shared" ref="AI265" si="1269">+AK265</f>
        <v>0</v>
      </c>
      <c r="AJ265" s="168" t="s">
        <v>1823</v>
      </c>
      <c r="AK265" s="3">
        <v>0</v>
      </c>
      <c r="AL265" s="4">
        <v>0</v>
      </c>
      <c r="AM265" s="166">
        <f t="shared" ref="AM265" si="1270">+AK265</f>
        <v>0</v>
      </c>
      <c r="AN265" s="168" t="s">
        <v>1823</v>
      </c>
      <c r="AO265" s="203">
        <v>42248</v>
      </c>
      <c r="AP265" s="39"/>
      <c r="AQ265" s="129"/>
      <c r="AR265" s="166"/>
      <c r="AS265" s="168"/>
      <c r="AT265" s="166"/>
      <c r="AU265" s="168"/>
      <c r="AV265" s="166"/>
      <c r="AW265" s="168"/>
      <c r="AX265" s="166"/>
      <c r="AY265" s="168"/>
      <c r="AZ265" s="18"/>
      <c r="BA265" s="5"/>
      <c r="BB265" s="18"/>
      <c r="BC265" s="5"/>
      <c r="BD265" s="101"/>
      <c r="BE265" s="170"/>
      <c r="BF265" s="18"/>
      <c r="BG265" s="5"/>
      <c r="BH265" s="166"/>
      <c r="BI265" s="168"/>
      <c r="BJ265" s="18"/>
      <c r="BK265" s="5"/>
      <c r="BL265" s="166"/>
      <c r="BM265" s="168"/>
      <c r="BN265" s="166"/>
      <c r="BO265" s="168"/>
      <c r="BP265" s="136"/>
      <c r="BQ265" s="147"/>
      <c r="BR265" s="148"/>
      <c r="BS265" s="147"/>
      <c r="BT265" s="148"/>
      <c r="BU265" s="147"/>
      <c r="BV265" s="148"/>
      <c r="BW265" s="96"/>
      <c r="BX265" s="55"/>
      <c r="BY265" s="96"/>
      <c r="BZ265" s="148"/>
      <c r="CA265" s="147"/>
      <c r="CB265" s="147"/>
      <c r="CF265" s="26"/>
    </row>
    <row r="266" spans="1:84" ht="16.5">
      <c r="A266" t="s">
        <v>2137</v>
      </c>
      <c r="B266" t="s">
        <v>4</v>
      </c>
      <c r="C266" s="16" t="s">
        <v>335</v>
      </c>
      <c r="D266" t="s">
        <v>1042</v>
      </c>
      <c r="E266" s="16" t="s">
        <v>1055</v>
      </c>
      <c r="F266" s="200" t="s">
        <v>2160</v>
      </c>
      <c r="G266" s="9"/>
      <c r="H266" s="2"/>
      <c r="I266" s="166">
        <f t="shared" ref="I266" si="1271">+K266</f>
        <v>0</v>
      </c>
      <c r="J266" s="168" t="s">
        <v>1823</v>
      </c>
      <c r="K266" s="166">
        <f t="shared" ref="K266" si="1272">+M266</f>
        <v>0</v>
      </c>
      <c r="L266" s="168" t="s">
        <v>1823</v>
      </c>
      <c r="M266" s="166">
        <f t="shared" ref="M266" si="1273">+O266</f>
        <v>0</v>
      </c>
      <c r="N266" s="168" t="s">
        <v>1823</v>
      </c>
      <c r="O266" s="3">
        <v>0</v>
      </c>
      <c r="P266" s="4">
        <v>0</v>
      </c>
      <c r="Q266" s="3">
        <v>0</v>
      </c>
      <c r="R266" s="4">
        <v>0</v>
      </c>
      <c r="S266" s="166">
        <f t="shared" ref="S266" si="1274">+Q266</f>
        <v>0</v>
      </c>
      <c r="T266" s="168" t="s">
        <v>1823</v>
      </c>
      <c r="U266" s="10">
        <v>0</v>
      </c>
      <c r="V266" s="10">
        <v>0</v>
      </c>
      <c r="W266" s="3">
        <v>0</v>
      </c>
      <c r="X266" s="4">
        <v>0</v>
      </c>
      <c r="Y266" s="10">
        <v>0</v>
      </c>
      <c r="Z266" s="4">
        <v>0</v>
      </c>
      <c r="AA266" s="30">
        <v>1</v>
      </c>
      <c r="AB266" s="4">
        <v>0</v>
      </c>
      <c r="AC266" s="166">
        <f t="shared" ref="AC266" si="1275">+AE266</f>
        <v>0</v>
      </c>
      <c r="AD266" s="168" t="s">
        <v>1823</v>
      </c>
      <c r="AE266" s="39">
        <v>0</v>
      </c>
      <c r="AF266" s="99">
        <v>0</v>
      </c>
      <c r="AG266" s="166">
        <f t="shared" ref="AG266" si="1276">+AI266</f>
        <v>0</v>
      </c>
      <c r="AH266" s="168" t="s">
        <v>1823</v>
      </c>
      <c r="AI266" s="166">
        <f t="shared" ref="AI266" si="1277">+AK266</f>
        <v>0</v>
      </c>
      <c r="AJ266" s="168" t="s">
        <v>1823</v>
      </c>
      <c r="AK266" s="3">
        <v>0</v>
      </c>
      <c r="AL266" s="4">
        <v>0</v>
      </c>
      <c r="AM266" s="166">
        <f t="shared" ref="AM266" si="1278">+AK266</f>
        <v>0</v>
      </c>
      <c r="AN266" s="168" t="s">
        <v>1823</v>
      </c>
      <c r="AO266" s="136"/>
      <c r="AP266" s="39"/>
      <c r="AQ266" s="129"/>
      <c r="AR266" s="166"/>
      <c r="AS266" s="168"/>
      <c r="AT266" s="166"/>
      <c r="AU266" s="168"/>
      <c r="AV266" s="166"/>
      <c r="AW266" s="168"/>
      <c r="AX266" s="166"/>
      <c r="AY266" s="168"/>
      <c r="AZ266" s="18"/>
      <c r="BA266" s="5"/>
      <c r="BB266" s="18"/>
      <c r="BC266" s="5"/>
      <c r="BD266" s="101"/>
      <c r="BE266" s="170"/>
      <c r="BF266" s="18"/>
      <c r="BG266" s="5"/>
      <c r="BH266" s="166"/>
      <c r="BI266" s="168"/>
      <c r="BJ266" s="18"/>
      <c r="BK266" s="5"/>
      <c r="BL266" s="166"/>
      <c r="BM266" s="168"/>
      <c r="BN266" s="166"/>
      <c r="BO266" s="168"/>
      <c r="BP266" s="136"/>
      <c r="BQ266" s="147"/>
      <c r="BR266" s="148"/>
      <c r="BS266" s="147"/>
      <c r="BT266" s="148"/>
      <c r="BU266" s="147"/>
      <c r="BV266" s="148"/>
      <c r="BW266" s="96"/>
      <c r="BX266" s="55"/>
      <c r="BY266" s="96"/>
      <c r="BZ266" s="148"/>
      <c r="CA266" s="147"/>
      <c r="CB266" s="147"/>
      <c r="CF266" s="26"/>
    </row>
    <row r="267" spans="1:84" ht="16.5">
      <c r="A267" t="s">
        <v>2137</v>
      </c>
      <c r="B267" t="s">
        <v>4</v>
      </c>
      <c r="C267" s="16" t="s">
        <v>335</v>
      </c>
      <c r="D267" t="s">
        <v>1042</v>
      </c>
      <c r="E267" s="16" t="s">
        <v>1055</v>
      </c>
      <c r="F267" s="200" t="s">
        <v>2022</v>
      </c>
      <c r="G267" s="9"/>
      <c r="H267" s="2"/>
      <c r="I267" s="166">
        <f t="shared" ref="I267" si="1279">+K267</f>
        <v>0</v>
      </c>
      <c r="J267" s="168" t="s">
        <v>1823</v>
      </c>
      <c r="K267" s="166">
        <f t="shared" si="1217"/>
        <v>0</v>
      </c>
      <c r="L267" s="168" t="s">
        <v>1823</v>
      </c>
      <c r="M267" s="166">
        <f t="shared" si="1203"/>
        <v>0</v>
      </c>
      <c r="N267" s="168" t="s">
        <v>1823</v>
      </c>
      <c r="O267" s="3">
        <v>0</v>
      </c>
      <c r="P267" s="4">
        <v>0</v>
      </c>
      <c r="Q267" s="3">
        <v>0</v>
      </c>
      <c r="R267" s="4">
        <v>0</v>
      </c>
      <c r="S267" s="166">
        <f t="shared" si="1204"/>
        <v>0</v>
      </c>
      <c r="T267" s="168" t="s">
        <v>1823</v>
      </c>
      <c r="U267" s="10">
        <v>0</v>
      </c>
      <c r="V267" s="4">
        <v>0</v>
      </c>
      <c r="W267" s="10">
        <v>0</v>
      </c>
      <c r="X267" s="4">
        <v>0</v>
      </c>
      <c r="Y267" s="10">
        <v>1</v>
      </c>
      <c r="Z267" s="4">
        <v>0</v>
      </c>
      <c r="AA267" s="10">
        <v>0</v>
      </c>
      <c r="AB267" s="4">
        <v>0</v>
      </c>
      <c r="AC267" s="166">
        <f t="shared" si="1250"/>
        <v>0</v>
      </c>
      <c r="AD267" s="168" t="s">
        <v>1823</v>
      </c>
      <c r="AE267" s="39">
        <v>0</v>
      </c>
      <c r="AF267" s="99">
        <v>0</v>
      </c>
      <c r="AG267" s="166">
        <f t="shared" ref="AG267" si="1280">+AI267</f>
        <v>0</v>
      </c>
      <c r="AH267" s="168" t="s">
        <v>1823</v>
      </c>
      <c r="AI267" s="166">
        <f t="shared" ref="AI267" si="1281">+AK267</f>
        <v>0</v>
      </c>
      <c r="AJ267" s="168" t="s">
        <v>1823</v>
      </c>
      <c r="AK267" s="3">
        <v>0</v>
      </c>
      <c r="AL267" s="4">
        <v>0</v>
      </c>
      <c r="AM267" s="166">
        <f t="shared" si="1215"/>
        <v>0</v>
      </c>
      <c r="AN267" s="168" t="s">
        <v>1823</v>
      </c>
      <c r="AO267" s="136"/>
      <c r="AP267" s="39">
        <v>0</v>
      </c>
      <c r="AQ267" s="129">
        <v>1</v>
      </c>
      <c r="AR267" s="166">
        <f t="shared" si="1256"/>
        <v>0</v>
      </c>
      <c r="AS267" s="168" t="s">
        <v>1823</v>
      </c>
      <c r="AT267" s="166">
        <f t="shared" si="1257"/>
        <v>0</v>
      </c>
      <c r="AU267" s="168" t="s">
        <v>1823</v>
      </c>
      <c r="AV267" s="166">
        <f t="shared" si="1208"/>
        <v>0</v>
      </c>
      <c r="AW267" s="168" t="s">
        <v>1823</v>
      </c>
      <c r="AX267" s="166">
        <f t="shared" si="1209"/>
        <v>0</v>
      </c>
      <c r="AY267" s="168" t="s">
        <v>1823</v>
      </c>
      <c r="AZ267" s="18">
        <v>0</v>
      </c>
      <c r="BA267" s="5">
        <v>0</v>
      </c>
      <c r="BB267" s="18">
        <v>0</v>
      </c>
      <c r="BC267" s="5">
        <v>0</v>
      </c>
      <c r="BD267" s="18">
        <v>0</v>
      </c>
      <c r="BE267" s="40">
        <v>0</v>
      </c>
      <c r="BF267" s="18">
        <v>0</v>
      </c>
      <c r="BG267" s="5">
        <v>0</v>
      </c>
      <c r="BH267" s="166">
        <f t="shared" si="1210"/>
        <v>0</v>
      </c>
      <c r="BI267" s="168" t="s">
        <v>1823</v>
      </c>
      <c r="BJ267" s="18">
        <v>0</v>
      </c>
      <c r="BK267" s="5">
        <v>0</v>
      </c>
      <c r="BL267" s="166">
        <f t="shared" si="1231"/>
        <v>0</v>
      </c>
      <c r="BM267" s="168" t="s">
        <v>1823</v>
      </c>
      <c r="BN267" s="166">
        <f t="shared" si="1232"/>
        <v>0</v>
      </c>
      <c r="BO267" s="168" t="s">
        <v>1823</v>
      </c>
      <c r="BP267" s="136"/>
      <c r="BQ267" s="147"/>
      <c r="BR267" s="148"/>
      <c r="BS267" s="147"/>
      <c r="BT267" s="148"/>
      <c r="BU267" s="147"/>
      <c r="BV267" s="148"/>
      <c r="BW267" s="96"/>
      <c r="BX267" s="55"/>
      <c r="BY267" s="96"/>
      <c r="BZ267" s="148"/>
      <c r="CA267" s="147"/>
      <c r="CB267" s="147"/>
      <c r="CC267" t="s">
        <v>1211</v>
      </c>
      <c r="CF267" s="26"/>
    </row>
    <row r="268" spans="1:84" ht="16.5">
      <c r="A268" t="s">
        <v>2137</v>
      </c>
      <c r="B268" t="s">
        <v>4</v>
      </c>
      <c r="C268" s="16" t="s">
        <v>335</v>
      </c>
      <c r="D268" t="s">
        <v>1042</v>
      </c>
      <c r="E268" s="16" t="s">
        <v>1055</v>
      </c>
      <c r="F268" s="200" t="s">
        <v>2029</v>
      </c>
      <c r="G268" s="22">
        <v>0</v>
      </c>
      <c r="H268" s="21" t="s">
        <v>89</v>
      </c>
      <c r="I268" s="166">
        <f t="shared" ref="I268" si="1282">+K268</f>
        <v>0</v>
      </c>
      <c r="J268" s="168" t="s">
        <v>1823</v>
      </c>
      <c r="K268" s="166">
        <f t="shared" ref="K268:K270" si="1283">+M268</f>
        <v>0</v>
      </c>
      <c r="L268" s="168" t="s">
        <v>1823</v>
      </c>
      <c r="M268" s="166">
        <f t="shared" si="1203"/>
        <v>0</v>
      </c>
      <c r="N268" s="168" t="s">
        <v>1823</v>
      </c>
      <c r="O268" s="10">
        <v>0</v>
      </c>
      <c r="P268" s="10">
        <v>0</v>
      </c>
      <c r="Q268" s="3">
        <v>0</v>
      </c>
      <c r="R268" s="4">
        <v>0</v>
      </c>
      <c r="S268" s="166">
        <f t="shared" si="1204"/>
        <v>0</v>
      </c>
      <c r="T268" s="168" t="s">
        <v>1823</v>
      </c>
      <c r="U268" s="10">
        <v>0</v>
      </c>
      <c r="V268" s="4">
        <v>0</v>
      </c>
      <c r="W268" s="10">
        <v>0</v>
      </c>
      <c r="X268" s="4">
        <v>0</v>
      </c>
      <c r="Y268" s="10">
        <v>0</v>
      </c>
      <c r="Z268" s="10">
        <v>0</v>
      </c>
      <c r="AA268" s="3">
        <v>1</v>
      </c>
      <c r="AB268" s="4">
        <v>0</v>
      </c>
      <c r="AC268" s="166">
        <f t="shared" si="1250"/>
        <v>0</v>
      </c>
      <c r="AD268" s="168" t="s">
        <v>1823</v>
      </c>
      <c r="AE268" s="3">
        <v>0</v>
      </c>
      <c r="AF268" s="4">
        <v>0</v>
      </c>
      <c r="AG268" s="166">
        <f t="shared" ref="AG268" si="1284">+AI268</f>
        <v>0</v>
      </c>
      <c r="AH268" s="168" t="s">
        <v>1823</v>
      </c>
      <c r="AI268" s="166">
        <v>0</v>
      </c>
      <c r="AJ268" s="168" t="s">
        <v>1823</v>
      </c>
      <c r="AK268" s="3">
        <v>0</v>
      </c>
      <c r="AL268" s="4">
        <v>0</v>
      </c>
      <c r="AM268" s="166">
        <f t="shared" si="1215"/>
        <v>0</v>
      </c>
      <c r="AN268" s="168" t="s">
        <v>1823</v>
      </c>
      <c r="AO268" s="133"/>
      <c r="AP268" s="39">
        <v>1</v>
      </c>
      <c r="AQ268" s="128"/>
      <c r="AR268" s="166">
        <f t="shared" ref="AR268:AR272" si="1285">+AT268</f>
        <v>1</v>
      </c>
      <c r="AS268" s="168" t="s">
        <v>1823</v>
      </c>
      <c r="AT268" s="39">
        <v>1</v>
      </c>
      <c r="AU268" s="40">
        <v>0</v>
      </c>
      <c r="AV268" s="166"/>
      <c r="AW268" s="168"/>
      <c r="AX268" s="166"/>
      <c r="AY268" s="168"/>
      <c r="AZ268" s="18">
        <v>2</v>
      </c>
      <c r="BA268" s="5">
        <v>1</v>
      </c>
      <c r="BB268" s="18">
        <v>0</v>
      </c>
      <c r="BC268" s="5">
        <v>1</v>
      </c>
      <c r="BD268" s="18">
        <v>0</v>
      </c>
      <c r="BE268" s="40">
        <v>0</v>
      </c>
      <c r="BF268" s="18">
        <v>2</v>
      </c>
      <c r="BG268" s="5">
        <v>0</v>
      </c>
      <c r="BH268" s="166">
        <f t="shared" ref="BH268:BH290" si="1286">+BF268</f>
        <v>2</v>
      </c>
      <c r="BI268" s="168" t="s">
        <v>1823</v>
      </c>
      <c r="BJ268" s="18">
        <v>1</v>
      </c>
      <c r="BK268" s="40">
        <v>0</v>
      </c>
      <c r="BL268" s="166">
        <f t="shared" ref="BL268:BL290" si="1287">+BJ268</f>
        <v>1</v>
      </c>
      <c r="BM268" s="168" t="s">
        <v>1823</v>
      </c>
      <c r="BN268" s="166">
        <f t="shared" ref="BN268:BN290" si="1288">+BL268</f>
        <v>1</v>
      </c>
      <c r="BO268" s="168" t="s">
        <v>1823</v>
      </c>
      <c r="BP268" s="133"/>
      <c r="BQ268" s="147"/>
      <c r="BR268" s="148"/>
      <c r="BS268" s="147"/>
      <c r="BT268" s="148"/>
      <c r="BU268" s="147"/>
      <c r="BV268" s="148"/>
      <c r="BW268" s="96"/>
      <c r="BX268" s="55"/>
      <c r="BY268" s="96"/>
      <c r="BZ268" s="148"/>
      <c r="CA268" s="147"/>
      <c r="CB268" s="147"/>
      <c r="CC268" t="s">
        <v>1129</v>
      </c>
      <c r="CF268" s="26"/>
    </row>
    <row r="269" spans="1:84" ht="16.5">
      <c r="A269" t="s">
        <v>2137</v>
      </c>
      <c r="B269" t="s">
        <v>4</v>
      </c>
      <c r="C269" s="16" t="s">
        <v>335</v>
      </c>
      <c r="D269" t="s">
        <v>1042</v>
      </c>
      <c r="E269" s="16" t="s">
        <v>1055</v>
      </c>
      <c r="F269" s="200" t="s">
        <v>2030</v>
      </c>
      <c r="G269" s="9"/>
      <c r="H269" s="2"/>
      <c r="I269" s="3">
        <v>0</v>
      </c>
      <c r="J269" s="4">
        <v>0</v>
      </c>
      <c r="K269" s="166">
        <f t="shared" si="1283"/>
        <v>0</v>
      </c>
      <c r="L269" s="168" t="s">
        <v>1823</v>
      </c>
      <c r="M269" s="166">
        <f t="shared" si="1203"/>
        <v>0</v>
      </c>
      <c r="N269" s="168" t="s">
        <v>1823</v>
      </c>
      <c r="O269" s="10">
        <v>0</v>
      </c>
      <c r="P269" s="10">
        <v>0</v>
      </c>
      <c r="Q269" s="3">
        <v>0</v>
      </c>
      <c r="R269" s="4">
        <v>0</v>
      </c>
      <c r="S269" s="166">
        <f t="shared" si="1204"/>
        <v>0</v>
      </c>
      <c r="T269" s="168" t="s">
        <v>1823</v>
      </c>
      <c r="U269" s="10">
        <v>0</v>
      </c>
      <c r="V269" s="4">
        <v>0</v>
      </c>
      <c r="W269" s="10">
        <v>0</v>
      </c>
      <c r="X269" s="4">
        <v>0</v>
      </c>
      <c r="Y269" s="10">
        <v>0</v>
      </c>
      <c r="Z269" s="10">
        <v>0</v>
      </c>
      <c r="AA269" s="3">
        <v>0</v>
      </c>
      <c r="AB269" s="4">
        <v>0</v>
      </c>
      <c r="AC269" s="166">
        <f t="shared" si="1250"/>
        <v>0</v>
      </c>
      <c r="AD269" s="168" t="s">
        <v>1823</v>
      </c>
      <c r="AE269" s="3">
        <v>0</v>
      </c>
      <c r="AF269" s="4">
        <v>0</v>
      </c>
      <c r="AG269" s="166">
        <f t="shared" ref="AG269" si="1289">+AI269</f>
        <v>0</v>
      </c>
      <c r="AH269" s="168" t="s">
        <v>1823</v>
      </c>
      <c r="AI269" s="166">
        <v>0</v>
      </c>
      <c r="AJ269" s="168" t="s">
        <v>1823</v>
      </c>
      <c r="AK269" s="3">
        <v>0</v>
      </c>
      <c r="AL269" s="4">
        <v>0</v>
      </c>
      <c r="AM269" s="166">
        <f t="shared" si="1215"/>
        <v>0</v>
      </c>
      <c r="AN269" s="168" t="s">
        <v>1823</v>
      </c>
      <c r="AO269" s="136"/>
      <c r="AP269" s="81">
        <v>0</v>
      </c>
      <c r="AQ269" s="186">
        <v>1</v>
      </c>
      <c r="AR269" s="166">
        <f t="shared" si="1285"/>
        <v>0</v>
      </c>
      <c r="AS269" s="168" t="s">
        <v>1823</v>
      </c>
      <c r="AT269" s="166">
        <f t="shared" ref="AT269:AT271" si="1290">+AV269</f>
        <v>0</v>
      </c>
      <c r="AU269" s="168" t="s">
        <v>1823</v>
      </c>
      <c r="AV269" s="166">
        <f t="shared" ref="AV269:AV271" si="1291">+AX269</f>
        <v>0</v>
      </c>
      <c r="AW269" s="168" t="s">
        <v>1823</v>
      </c>
      <c r="AX269" s="166">
        <f t="shared" ref="AX269:AX271" si="1292">+AZ269</f>
        <v>0</v>
      </c>
      <c r="AY269" s="168" t="s">
        <v>1823</v>
      </c>
      <c r="AZ269" s="18">
        <v>0</v>
      </c>
      <c r="BA269" s="5">
        <v>0</v>
      </c>
      <c r="BB269" s="18">
        <v>0</v>
      </c>
      <c r="BC269" s="5">
        <v>1</v>
      </c>
      <c r="BD269" s="18">
        <v>0</v>
      </c>
      <c r="BE269" s="40">
        <v>0</v>
      </c>
      <c r="BF269" s="18">
        <v>0</v>
      </c>
      <c r="BG269" s="5">
        <v>0</v>
      </c>
      <c r="BH269" s="166">
        <f t="shared" si="1286"/>
        <v>0</v>
      </c>
      <c r="BI269" s="168" t="s">
        <v>1823</v>
      </c>
      <c r="BJ269" s="18">
        <v>0</v>
      </c>
      <c r="BK269" s="5">
        <v>0</v>
      </c>
      <c r="BL269" s="166">
        <f t="shared" si="1287"/>
        <v>0</v>
      </c>
      <c r="BM269" s="168" t="s">
        <v>1823</v>
      </c>
      <c r="BN269" s="166">
        <f t="shared" si="1288"/>
        <v>0</v>
      </c>
      <c r="BO269" s="168" t="s">
        <v>1823</v>
      </c>
      <c r="BP269" s="136"/>
      <c r="BQ269" s="147"/>
      <c r="BR269" s="148"/>
      <c r="BS269" s="147"/>
      <c r="BT269" s="148"/>
      <c r="BU269" s="147"/>
      <c r="BV269" s="148"/>
      <c r="BW269" s="96"/>
      <c r="BX269" s="55"/>
      <c r="BY269" s="96"/>
      <c r="BZ269" s="148"/>
      <c r="CA269" s="147"/>
      <c r="CB269" s="147"/>
      <c r="CC269" t="s">
        <v>1130</v>
      </c>
      <c r="CF269" s="26"/>
    </row>
    <row r="270" spans="1:84" ht="16.5">
      <c r="A270" t="s">
        <v>2137</v>
      </c>
      <c r="B270" t="s">
        <v>4</v>
      </c>
      <c r="C270" s="16" t="s">
        <v>335</v>
      </c>
      <c r="D270" t="s">
        <v>1042</v>
      </c>
      <c r="E270" s="16" t="s">
        <v>1055</v>
      </c>
      <c r="F270" s="200" t="s">
        <v>2031</v>
      </c>
      <c r="G270" s="9"/>
      <c r="H270" s="2"/>
      <c r="I270" s="3">
        <v>0</v>
      </c>
      <c r="J270" s="4">
        <v>0</v>
      </c>
      <c r="K270" s="166">
        <f t="shared" si="1283"/>
        <v>0</v>
      </c>
      <c r="L270" s="168" t="s">
        <v>1823</v>
      </c>
      <c r="M270" s="166">
        <f t="shared" si="1203"/>
        <v>0</v>
      </c>
      <c r="N270" s="168" t="s">
        <v>1823</v>
      </c>
      <c r="O270" s="10">
        <v>0</v>
      </c>
      <c r="P270" s="10">
        <v>0</v>
      </c>
      <c r="Q270" s="3">
        <v>0</v>
      </c>
      <c r="R270" s="4">
        <v>0</v>
      </c>
      <c r="S270" s="166">
        <f t="shared" si="1204"/>
        <v>0</v>
      </c>
      <c r="T270" s="168" t="s">
        <v>1823</v>
      </c>
      <c r="U270" s="10">
        <v>0</v>
      </c>
      <c r="V270" s="4">
        <v>0</v>
      </c>
      <c r="W270" s="10">
        <v>0</v>
      </c>
      <c r="X270" s="4">
        <v>0</v>
      </c>
      <c r="Y270" s="10">
        <v>0</v>
      </c>
      <c r="Z270" s="10">
        <v>0</v>
      </c>
      <c r="AA270" s="3">
        <v>0</v>
      </c>
      <c r="AB270" s="4">
        <v>0</v>
      </c>
      <c r="AC270" s="166">
        <f t="shared" si="1250"/>
        <v>0</v>
      </c>
      <c r="AD270" s="168" t="s">
        <v>1823</v>
      </c>
      <c r="AE270" s="3">
        <v>0</v>
      </c>
      <c r="AF270" s="4">
        <v>0</v>
      </c>
      <c r="AG270" s="166">
        <f t="shared" ref="AG270" si="1293">+AI270</f>
        <v>0</v>
      </c>
      <c r="AH270" s="168" t="s">
        <v>1823</v>
      </c>
      <c r="AI270" s="166">
        <v>0</v>
      </c>
      <c r="AJ270" s="168" t="s">
        <v>1823</v>
      </c>
      <c r="AK270" s="3">
        <v>0</v>
      </c>
      <c r="AL270" s="4">
        <v>0</v>
      </c>
      <c r="AM270" s="166">
        <f t="shared" si="1215"/>
        <v>0</v>
      </c>
      <c r="AN270" s="168" t="s">
        <v>1823</v>
      </c>
      <c r="AO270" s="136"/>
      <c r="AP270" s="81">
        <v>1</v>
      </c>
      <c r="AQ270" s="187"/>
      <c r="AR270" s="166">
        <f t="shared" si="1285"/>
        <v>0</v>
      </c>
      <c r="AS270" s="168" t="s">
        <v>1823</v>
      </c>
      <c r="AT270" s="166">
        <f t="shared" si="1290"/>
        <v>0</v>
      </c>
      <c r="AU270" s="168" t="s">
        <v>1823</v>
      </c>
      <c r="AV270" s="166">
        <f t="shared" si="1291"/>
        <v>0</v>
      </c>
      <c r="AW270" s="168" t="s">
        <v>1823</v>
      </c>
      <c r="AX270" s="166">
        <f t="shared" si="1292"/>
        <v>0</v>
      </c>
      <c r="AY270" s="168" t="s">
        <v>1823</v>
      </c>
      <c r="AZ270" s="18">
        <v>0</v>
      </c>
      <c r="BA270" s="5">
        <v>0</v>
      </c>
      <c r="BB270" s="18">
        <v>0</v>
      </c>
      <c r="BC270" s="5">
        <v>0</v>
      </c>
      <c r="BD270" s="18">
        <v>0</v>
      </c>
      <c r="BE270" s="40">
        <v>0</v>
      </c>
      <c r="BF270" s="18">
        <v>0</v>
      </c>
      <c r="BG270" s="5">
        <v>0</v>
      </c>
      <c r="BH270" s="166">
        <f t="shared" si="1286"/>
        <v>0</v>
      </c>
      <c r="BI270" s="168" t="s">
        <v>1823</v>
      </c>
      <c r="BJ270" s="18">
        <v>0</v>
      </c>
      <c r="BK270" s="5">
        <v>0</v>
      </c>
      <c r="BL270" s="166">
        <f t="shared" si="1287"/>
        <v>0</v>
      </c>
      <c r="BM270" s="168" t="s">
        <v>1823</v>
      </c>
      <c r="BN270" s="166">
        <f t="shared" si="1288"/>
        <v>0</v>
      </c>
      <c r="BO270" s="168" t="s">
        <v>1823</v>
      </c>
      <c r="BP270" s="136"/>
      <c r="BQ270" s="147"/>
      <c r="BR270" s="148"/>
      <c r="BS270" s="147"/>
      <c r="BT270" s="148"/>
      <c r="BU270" s="147"/>
      <c r="BV270" s="148"/>
      <c r="BW270" s="96"/>
      <c r="BX270" s="55"/>
      <c r="BY270" s="96"/>
      <c r="BZ270" s="148"/>
      <c r="CA270" s="147"/>
      <c r="CB270" s="147"/>
      <c r="CC270" t="s">
        <v>1130</v>
      </c>
      <c r="CF270" s="26"/>
    </row>
    <row r="271" spans="1:84" ht="16.5">
      <c r="A271" t="s">
        <v>2137</v>
      </c>
      <c r="B271" t="s">
        <v>4</v>
      </c>
      <c r="C271" s="16" t="s">
        <v>335</v>
      </c>
      <c r="D271" t="s">
        <v>1042</v>
      </c>
      <c r="E271" s="16" t="s">
        <v>1055</v>
      </c>
      <c r="F271" s="200" t="s">
        <v>2032</v>
      </c>
      <c r="G271" s="9"/>
      <c r="H271" s="2"/>
      <c r="I271" s="3">
        <v>0</v>
      </c>
      <c r="J271" s="4">
        <v>0</v>
      </c>
      <c r="K271" s="10">
        <v>0</v>
      </c>
      <c r="L271" s="4">
        <v>0</v>
      </c>
      <c r="M271" s="166">
        <f t="shared" si="1203"/>
        <v>0</v>
      </c>
      <c r="N271" s="168" t="s">
        <v>1823</v>
      </c>
      <c r="O271" s="10">
        <v>0</v>
      </c>
      <c r="P271" s="10">
        <v>0</v>
      </c>
      <c r="Q271" s="3">
        <v>0</v>
      </c>
      <c r="R271" s="4">
        <v>0</v>
      </c>
      <c r="S271" s="166">
        <f t="shared" si="1204"/>
        <v>0</v>
      </c>
      <c r="T271" s="168" t="s">
        <v>1823</v>
      </c>
      <c r="U271" s="10">
        <v>0</v>
      </c>
      <c r="V271" s="4">
        <v>0</v>
      </c>
      <c r="W271" s="10">
        <v>0</v>
      </c>
      <c r="X271" s="4">
        <v>0</v>
      </c>
      <c r="Y271" s="10">
        <v>0</v>
      </c>
      <c r="Z271" s="10">
        <v>0</v>
      </c>
      <c r="AA271" s="3">
        <v>0</v>
      </c>
      <c r="AB271" s="4">
        <v>0</v>
      </c>
      <c r="AC271" s="166">
        <f t="shared" si="1250"/>
        <v>0</v>
      </c>
      <c r="AD271" s="168" t="s">
        <v>1823</v>
      </c>
      <c r="AE271" s="3">
        <v>0</v>
      </c>
      <c r="AF271" s="4">
        <v>0</v>
      </c>
      <c r="AG271" s="166">
        <f t="shared" ref="AG271" si="1294">+AI271</f>
        <v>0</v>
      </c>
      <c r="AH271" s="168" t="s">
        <v>1823</v>
      </c>
      <c r="AI271" s="166">
        <v>0</v>
      </c>
      <c r="AJ271" s="168" t="s">
        <v>1823</v>
      </c>
      <c r="AK271" s="3">
        <v>0</v>
      </c>
      <c r="AL271" s="4">
        <v>0</v>
      </c>
      <c r="AM271" s="166">
        <f t="shared" si="1215"/>
        <v>0</v>
      </c>
      <c r="AN271" s="168" t="s">
        <v>1823</v>
      </c>
      <c r="AO271" s="136"/>
      <c r="AP271" s="81">
        <v>1</v>
      </c>
      <c r="AQ271" s="187"/>
      <c r="AR271" s="166">
        <f t="shared" si="1285"/>
        <v>1</v>
      </c>
      <c r="AS271" s="168" t="s">
        <v>1823</v>
      </c>
      <c r="AT271" s="166">
        <f t="shared" si="1290"/>
        <v>1</v>
      </c>
      <c r="AU271" s="168" t="s">
        <v>1823</v>
      </c>
      <c r="AV271" s="166">
        <f t="shared" si="1291"/>
        <v>1</v>
      </c>
      <c r="AW271" s="168" t="s">
        <v>1823</v>
      </c>
      <c r="AX271" s="166">
        <f t="shared" si="1292"/>
        <v>1</v>
      </c>
      <c r="AY271" s="168" t="s">
        <v>1823</v>
      </c>
      <c r="AZ271" s="18">
        <v>1</v>
      </c>
      <c r="BA271" s="5">
        <v>0</v>
      </c>
      <c r="BB271" s="18">
        <v>1</v>
      </c>
      <c r="BC271" s="5">
        <v>0</v>
      </c>
      <c r="BD271" s="18">
        <v>0</v>
      </c>
      <c r="BE271" s="40">
        <v>0</v>
      </c>
      <c r="BF271" s="18">
        <v>0</v>
      </c>
      <c r="BG271" s="5">
        <v>0</v>
      </c>
      <c r="BH271" s="166">
        <f t="shared" si="1286"/>
        <v>0</v>
      </c>
      <c r="BI271" s="168" t="s">
        <v>1823</v>
      </c>
      <c r="BJ271" s="18">
        <v>0</v>
      </c>
      <c r="BK271" s="5">
        <v>0</v>
      </c>
      <c r="BL271" s="166">
        <f t="shared" si="1287"/>
        <v>0</v>
      </c>
      <c r="BM271" s="168" t="s">
        <v>1823</v>
      </c>
      <c r="BN271" s="166">
        <f t="shared" si="1288"/>
        <v>0</v>
      </c>
      <c r="BO271" s="168" t="s">
        <v>1823</v>
      </c>
      <c r="BP271" s="136"/>
      <c r="BQ271" s="147"/>
      <c r="BR271" s="148"/>
      <c r="BS271" s="147"/>
      <c r="BT271" s="148"/>
      <c r="BU271" s="147"/>
      <c r="BV271" s="148"/>
      <c r="BW271" s="96"/>
      <c r="BX271" s="55"/>
      <c r="BY271" s="96"/>
      <c r="BZ271" s="148"/>
      <c r="CA271" s="147"/>
      <c r="CB271" s="147"/>
      <c r="CC271" t="s">
        <v>1130</v>
      </c>
      <c r="CF271" s="26"/>
    </row>
    <row r="272" spans="1:84" ht="16.5">
      <c r="A272" t="s">
        <v>2137</v>
      </c>
      <c r="B272" t="s">
        <v>4</v>
      </c>
      <c r="C272" s="16" t="s">
        <v>335</v>
      </c>
      <c r="D272" t="s">
        <v>1042</v>
      </c>
      <c r="E272" s="16" t="s">
        <v>1055</v>
      </c>
      <c r="F272" s="200" t="s">
        <v>2033</v>
      </c>
      <c r="G272" s="9"/>
      <c r="H272" s="2"/>
      <c r="I272" s="3">
        <v>0</v>
      </c>
      <c r="J272" s="4">
        <v>0</v>
      </c>
      <c r="K272" s="10">
        <v>0</v>
      </c>
      <c r="L272" s="4">
        <v>0</v>
      </c>
      <c r="M272" s="166">
        <f t="shared" si="1203"/>
        <v>0</v>
      </c>
      <c r="N272" s="168" t="s">
        <v>1823</v>
      </c>
      <c r="O272" s="10">
        <v>0</v>
      </c>
      <c r="P272" s="10">
        <v>0</v>
      </c>
      <c r="Q272" s="3">
        <v>0</v>
      </c>
      <c r="R272" s="4">
        <v>0</v>
      </c>
      <c r="S272" s="166">
        <f t="shared" si="1204"/>
        <v>0</v>
      </c>
      <c r="T272" s="168" t="s">
        <v>1823</v>
      </c>
      <c r="U272" s="10">
        <v>0</v>
      </c>
      <c r="V272" s="4">
        <v>0</v>
      </c>
      <c r="W272" s="10">
        <v>0</v>
      </c>
      <c r="X272" s="4">
        <v>0</v>
      </c>
      <c r="Y272" s="10">
        <v>0</v>
      </c>
      <c r="Z272" s="10">
        <v>0</v>
      </c>
      <c r="AA272" s="3">
        <v>0</v>
      </c>
      <c r="AB272" s="4">
        <v>0</v>
      </c>
      <c r="AC272" s="166">
        <f t="shared" si="1250"/>
        <v>0</v>
      </c>
      <c r="AD272" s="168" t="s">
        <v>1823</v>
      </c>
      <c r="AE272" s="3">
        <v>0</v>
      </c>
      <c r="AF272" s="4">
        <v>0</v>
      </c>
      <c r="AG272" s="166">
        <f t="shared" ref="AG272" si="1295">+AI272</f>
        <v>0</v>
      </c>
      <c r="AH272" s="168" t="s">
        <v>1823</v>
      </c>
      <c r="AI272" s="166">
        <v>0</v>
      </c>
      <c r="AJ272" s="168" t="s">
        <v>1823</v>
      </c>
      <c r="AK272" s="3">
        <v>0</v>
      </c>
      <c r="AL272" s="4">
        <v>0</v>
      </c>
      <c r="AM272" s="166">
        <f t="shared" si="1215"/>
        <v>0</v>
      </c>
      <c r="AN272" s="168" t="s">
        <v>1823</v>
      </c>
      <c r="AO272" s="134"/>
      <c r="AP272" s="81">
        <v>0</v>
      </c>
      <c r="AQ272" s="186">
        <v>1</v>
      </c>
      <c r="AR272" s="166">
        <f t="shared" si="1285"/>
        <v>1</v>
      </c>
      <c r="AS272" s="168" t="s">
        <v>1823</v>
      </c>
      <c r="AT272" s="39">
        <v>1</v>
      </c>
      <c r="AU272" s="5">
        <v>1</v>
      </c>
      <c r="AV272" s="166">
        <f t="shared" ref="AV272:AV280" si="1296">+AX272</f>
        <v>2</v>
      </c>
      <c r="AW272" s="168" t="s">
        <v>1823</v>
      </c>
      <c r="AX272" s="166">
        <f t="shared" ref="AX272:AX280" si="1297">+AZ272</f>
        <v>2</v>
      </c>
      <c r="AY272" s="168" t="s">
        <v>1823</v>
      </c>
      <c r="AZ272" s="18">
        <v>2</v>
      </c>
      <c r="BA272" s="5">
        <v>0</v>
      </c>
      <c r="BB272" s="18">
        <v>2</v>
      </c>
      <c r="BC272" s="5">
        <v>0</v>
      </c>
      <c r="BD272" s="22">
        <f>+BF272</f>
        <v>3</v>
      </c>
      <c r="BE272" s="169" t="s">
        <v>89</v>
      </c>
      <c r="BF272" s="18">
        <v>3</v>
      </c>
      <c r="BG272" s="40">
        <v>0</v>
      </c>
      <c r="BH272" s="166">
        <f t="shared" si="1286"/>
        <v>3</v>
      </c>
      <c r="BI272" s="168" t="s">
        <v>1823</v>
      </c>
      <c r="BJ272" s="18">
        <v>0</v>
      </c>
      <c r="BK272" s="40">
        <v>0</v>
      </c>
      <c r="BL272" s="166">
        <f t="shared" si="1287"/>
        <v>0</v>
      </c>
      <c r="BM272" s="168" t="s">
        <v>1823</v>
      </c>
      <c r="BN272" s="166">
        <f t="shared" si="1288"/>
        <v>0</v>
      </c>
      <c r="BO272" s="168" t="s">
        <v>1823</v>
      </c>
      <c r="BP272" s="134"/>
      <c r="BQ272" s="96"/>
      <c r="BR272" s="55"/>
      <c r="BS272" s="96"/>
      <c r="BT272" s="55"/>
      <c r="BU272" s="96"/>
      <c r="BV272" s="55"/>
      <c r="BW272" s="96"/>
      <c r="BX272" s="55"/>
      <c r="BY272" s="96"/>
      <c r="BZ272" s="55"/>
      <c r="CA272" s="96"/>
      <c r="CB272" s="96"/>
      <c r="CC272" t="s">
        <v>1130</v>
      </c>
      <c r="CF272" s="26"/>
    </row>
    <row r="273" spans="1:84" ht="16.5">
      <c r="A273" t="s">
        <v>2137</v>
      </c>
      <c r="B273" s="174" t="s">
        <v>31</v>
      </c>
      <c r="C273" s="16" t="s">
        <v>2025</v>
      </c>
      <c r="D273" t="s">
        <v>1042</v>
      </c>
      <c r="E273" s="16" t="s">
        <v>1055</v>
      </c>
      <c r="F273" s="200" t="s">
        <v>2024</v>
      </c>
      <c r="G273" s="1"/>
      <c r="H273" s="2"/>
      <c r="I273" s="3">
        <v>0</v>
      </c>
      <c r="J273" s="4">
        <v>0</v>
      </c>
      <c r="K273" s="166">
        <f>+M273</f>
        <v>0</v>
      </c>
      <c r="L273" s="168" t="s">
        <v>1823</v>
      </c>
      <c r="M273" s="166">
        <f>+O273</f>
        <v>0</v>
      </c>
      <c r="N273" s="168" t="s">
        <v>1823</v>
      </c>
      <c r="O273" s="3">
        <v>0</v>
      </c>
      <c r="P273" s="4">
        <v>0</v>
      </c>
      <c r="Q273" s="3">
        <v>0</v>
      </c>
      <c r="R273" s="4">
        <v>0</v>
      </c>
      <c r="S273" s="166">
        <f>+Q273</f>
        <v>0</v>
      </c>
      <c r="T273" s="168" t="s">
        <v>1823</v>
      </c>
      <c r="U273" s="10">
        <v>0</v>
      </c>
      <c r="V273" s="4">
        <v>0</v>
      </c>
      <c r="W273" s="10">
        <v>0</v>
      </c>
      <c r="X273" s="4">
        <v>0</v>
      </c>
      <c r="Y273" s="10"/>
      <c r="Z273" s="10">
        <v>0</v>
      </c>
      <c r="AA273" s="3">
        <v>0</v>
      </c>
      <c r="AB273" s="4">
        <v>0</v>
      </c>
      <c r="AC273" s="166">
        <f>+AE273</f>
        <v>0</v>
      </c>
      <c r="AD273" s="168" t="s">
        <v>1823</v>
      </c>
      <c r="AE273" s="39">
        <v>0</v>
      </c>
      <c r="AF273" s="99">
        <v>0</v>
      </c>
      <c r="AG273" s="166">
        <f t="shared" ref="AG273" si="1298">+AI273</f>
        <v>0</v>
      </c>
      <c r="AH273" s="168" t="s">
        <v>1823</v>
      </c>
      <c r="AI273" s="166">
        <f t="shared" ref="AI273" si="1299">+AK273</f>
        <v>0</v>
      </c>
      <c r="AJ273" s="168" t="s">
        <v>1823</v>
      </c>
      <c r="AK273" s="3">
        <v>0</v>
      </c>
      <c r="AL273" s="4">
        <v>0</v>
      </c>
      <c r="AM273" s="166">
        <f>+AK273</f>
        <v>0</v>
      </c>
      <c r="AN273" s="168" t="s">
        <v>1823</v>
      </c>
      <c r="AO273" s="136"/>
      <c r="AP273" s="39">
        <v>0</v>
      </c>
      <c r="AQ273" s="129">
        <v>0</v>
      </c>
      <c r="AR273" s="97">
        <v>0</v>
      </c>
      <c r="AS273" s="189" t="s">
        <v>89</v>
      </c>
      <c r="AT273" s="81">
        <v>0</v>
      </c>
      <c r="AU273" s="189" t="s">
        <v>89</v>
      </c>
      <c r="AV273" s="81"/>
      <c r="AW273" s="191"/>
      <c r="AX273" s="192"/>
      <c r="AY273" s="190"/>
      <c r="AZ273" s="192"/>
      <c r="BA273" s="190"/>
      <c r="BB273" s="193" t="s">
        <v>1169</v>
      </c>
      <c r="BC273" s="190"/>
      <c r="BD273" s="192"/>
      <c r="BE273" s="192"/>
      <c r="BF273" s="192"/>
      <c r="BG273" s="190"/>
      <c r="BH273" s="192"/>
      <c r="BI273" s="192"/>
      <c r="BJ273" s="192"/>
      <c r="BK273" s="192"/>
      <c r="BL273" s="192"/>
      <c r="BM273" s="192"/>
      <c r="BN273" s="192"/>
      <c r="BO273" s="192"/>
      <c r="BP273" s="136"/>
      <c r="BQ273" s="147"/>
      <c r="BR273" s="148"/>
      <c r="BS273" s="147"/>
      <c r="BT273" s="148"/>
      <c r="BU273" s="147"/>
      <c r="BV273" s="148"/>
      <c r="BW273" s="96"/>
      <c r="BX273" s="55"/>
      <c r="BY273" s="96"/>
      <c r="BZ273" s="148"/>
      <c r="CA273" s="147"/>
      <c r="CB273" s="147"/>
      <c r="CC273" t="s">
        <v>1212</v>
      </c>
      <c r="CF273" s="26"/>
    </row>
    <row r="274" spans="1:84" ht="16.5">
      <c r="A274" t="s">
        <v>2137</v>
      </c>
      <c r="B274" s="174" t="s">
        <v>31</v>
      </c>
      <c r="C274" s="16" t="s">
        <v>2025</v>
      </c>
      <c r="D274" t="s">
        <v>1042</v>
      </c>
      <c r="E274" s="16" t="s">
        <v>1055</v>
      </c>
      <c r="F274" s="200" t="s">
        <v>2026</v>
      </c>
      <c r="G274" s="9"/>
      <c r="H274" s="2"/>
      <c r="I274" s="3">
        <v>0</v>
      </c>
      <c r="J274" s="4">
        <v>0</v>
      </c>
      <c r="K274" s="166">
        <f t="shared" ref="K274" si="1300">+M274</f>
        <v>0</v>
      </c>
      <c r="L274" s="168" t="s">
        <v>1823</v>
      </c>
      <c r="M274" s="166">
        <f t="shared" ref="M274" si="1301">+O274</f>
        <v>0</v>
      </c>
      <c r="N274" s="168" t="s">
        <v>1823</v>
      </c>
      <c r="O274" s="3">
        <v>0</v>
      </c>
      <c r="P274" s="4">
        <v>0</v>
      </c>
      <c r="Q274" s="166">
        <f t="shared" ref="Q274" si="1302">+O274</f>
        <v>0</v>
      </c>
      <c r="R274" s="168" t="s">
        <v>1823</v>
      </c>
      <c r="S274" s="166">
        <f>+Q274</f>
        <v>0</v>
      </c>
      <c r="T274" s="168" t="s">
        <v>1823</v>
      </c>
      <c r="U274" s="10">
        <v>0</v>
      </c>
      <c r="V274" s="4">
        <v>0</v>
      </c>
      <c r="W274" s="10">
        <v>2</v>
      </c>
      <c r="X274" s="4">
        <v>0</v>
      </c>
      <c r="Y274" s="10">
        <v>1</v>
      </c>
      <c r="Z274" s="10">
        <v>0</v>
      </c>
      <c r="AA274" s="3">
        <v>0</v>
      </c>
      <c r="AB274" s="4">
        <v>0</v>
      </c>
      <c r="AC274" s="166">
        <f>+AE274</f>
        <v>0</v>
      </c>
      <c r="AD274" s="168" t="s">
        <v>1823</v>
      </c>
      <c r="AE274" s="39">
        <v>0</v>
      </c>
      <c r="AF274" s="99">
        <v>0</v>
      </c>
      <c r="AG274" s="166">
        <f t="shared" ref="AG274:AG275" si="1303">+AI274</f>
        <v>0</v>
      </c>
      <c r="AH274" s="168" t="s">
        <v>1823</v>
      </c>
      <c r="AI274" s="166">
        <f t="shared" ref="AI274:AI275" si="1304">+AK274</f>
        <v>0</v>
      </c>
      <c r="AJ274" s="168" t="s">
        <v>1823</v>
      </c>
      <c r="AK274" s="3">
        <v>0</v>
      </c>
      <c r="AL274" s="4">
        <v>0</v>
      </c>
      <c r="AM274" s="166">
        <f>+AK274</f>
        <v>0</v>
      </c>
      <c r="AN274" s="168" t="s">
        <v>1823</v>
      </c>
      <c r="AO274" s="136"/>
      <c r="AP274" s="39"/>
      <c r="AQ274" s="129"/>
      <c r="AR274" s="97"/>
      <c r="AS274" s="189"/>
      <c r="AT274" s="81"/>
      <c r="AU274" s="189"/>
      <c r="AV274" s="97"/>
      <c r="AW274" s="191"/>
      <c r="AX274" s="192"/>
      <c r="AY274" s="190"/>
      <c r="AZ274" s="192"/>
      <c r="BA274" s="190"/>
      <c r="BB274" s="193"/>
      <c r="BC274" s="190"/>
      <c r="BD274" s="192"/>
      <c r="BE274" s="192"/>
      <c r="BF274" s="192"/>
      <c r="BG274" s="190"/>
      <c r="BH274" s="192"/>
      <c r="BI274" s="192"/>
      <c r="BJ274" s="192"/>
      <c r="BK274" s="192"/>
      <c r="BL274" s="192"/>
      <c r="BM274" s="192"/>
      <c r="BN274" s="192"/>
      <c r="BO274" s="192"/>
      <c r="BP274" s="136"/>
      <c r="BQ274" s="147"/>
      <c r="BR274" s="148"/>
      <c r="BS274" s="147"/>
      <c r="BT274" s="148"/>
      <c r="BU274" s="147"/>
      <c r="BV274" s="148"/>
      <c r="BW274" s="96"/>
      <c r="BX274" s="55"/>
      <c r="BY274" s="96"/>
      <c r="BZ274" s="148"/>
      <c r="CA274" s="147"/>
      <c r="CB274" s="147"/>
      <c r="CF274" s="26"/>
    </row>
    <row r="275" spans="1:84" ht="16.5">
      <c r="A275" t="s">
        <v>2137</v>
      </c>
      <c r="B275" s="174" t="s">
        <v>31</v>
      </c>
      <c r="C275" s="16" t="s">
        <v>2025</v>
      </c>
      <c r="D275" t="s">
        <v>1042</v>
      </c>
      <c r="E275" s="16" t="s">
        <v>1055</v>
      </c>
      <c r="F275" s="200" t="s">
        <v>2027</v>
      </c>
      <c r="G275" s="9"/>
      <c r="H275" s="2"/>
      <c r="I275" s="3">
        <v>0</v>
      </c>
      <c r="J275" s="4">
        <v>0</v>
      </c>
      <c r="K275" s="166">
        <f t="shared" ref="K275" si="1305">+M275</f>
        <v>0</v>
      </c>
      <c r="L275" s="168" t="s">
        <v>1823</v>
      </c>
      <c r="M275" s="166">
        <v>0</v>
      </c>
      <c r="N275" s="168" t="s">
        <v>1823</v>
      </c>
      <c r="O275" s="3">
        <v>1</v>
      </c>
      <c r="P275" s="4">
        <v>0</v>
      </c>
      <c r="Q275" s="166">
        <v>0</v>
      </c>
      <c r="R275" s="168" t="s">
        <v>1823</v>
      </c>
      <c r="S275" s="166">
        <f>+Q275</f>
        <v>0</v>
      </c>
      <c r="T275" s="168" t="s">
        <v>1823</v>
      </c>
      <c r="U275" s="10">
        <v>0</v>
      </c>
      <c r="V275" s="4">
        <v>0</v>
      </c>
      <c r="W275" s="10">
        <v>0</v>
      </c>
      <c r="X275" s="4">
        <v>0</v>
      </c>
      <c r="Y275" s="10">
        <v>0</v>
      </c>
      <c r="Z275" s="10">
        <v>0</v>
      </c>
      <c r="AA275" s="3">
        <v>0</v>
      </c>
      <c r="AB275" s="4">
        <v>0</v>
      </c>
      <c r="AC275" s="166">
        <f>+AE275</f>
        <v>0</v>
      </c>
      <c r="AD275" s="168" t="s">
        <v>1823</v>
      </c>
      <c r="AE275" s="39">
        <v>0</v>
      </c>
      <c r="AF275" s="99">
        <v>0</v>
      </c>
      <c r="AG275" s="166">
        <f t="shared" si="1303"/>
        <v>0</v>
      </c>
      <c r="AH275" s="168" t="s">
        <v>1823</v>
      </c>
      <c r="AI275" s="166">
        <f t="shared" si="1304"/>
        <v>0</v>
      </c>
      <c r="AJ275" s="168" t="s">
        <v>1823</v>
      </c>
      <c r="AK275" s="3">
        <v>0</v>
      </c>
      <c r="AL275" s="4">
        <v>0</v>
      </c>
      <c r="AM275" s="166">
        <f>+AK275</f>
        <v>0</v>
      </c>
      <c r="AN275" s="168" t="s">
        <v>1823</v>
      </c>
      <c r="AO275" s="136"/>
      <c r="AP275" s="39"/>
      <c r="AQ275" s="129"/>
      <c r="AR275" s="97"/>
      <c r="AS275" s="189"/>
      <c r="AT275" s="81"/>
      <c r="AU275" s="189"/>
      <c r="AV275" s="97"/>
      <c r="AW275" s="191"/>
      <c r="AX275" s="192"/>
      <c r="AY275" s="190"/>
      <c r="AZ275" s="192"/>
      <c r="BA275" s="190"/>
      <c r="BB275" s="193"/>
      <c r="BC275" s="190"/>
      <c r="BD275" s="192"/>
      <c r="BE275" s="192"/>
      <c r="BF275" s="192"/>
      <c r="BG275" s="190"/>
      <c r="BH275" s="192"/>
      <c r="BI275" s="192"/>
      <c r="BJ275" s="192"/>
      <c r="BK275" s="192"/>
      <c r="BL275" s="192"/>
      <c r="BM275" s="192"/>
      <c r="BN275" s="192"/>
      <c r="BO275" s="192"/>
      <c r="BP275" s="136"/>
      <c r="BQ275" s="147"/>
      <c r="BR275" s="148"/>
      <c r="BS275" s="147"/>
      <c r="BT275" s="148"/>
      <c r="BU275" s="147"/>
      <c r="BV275" s="148"/>
      <c r="BW275" s="96"/>
      <c r="BX275" s="55"/>
      <c r="BY275" s="96"/>
      <c r="BZ275" s="148"/>
      <c r="CA275" s="147"/>
      <c r="CB275" s="147"/>
      <c r="CF275" s="26"/>
    </row>
    <row r="276" spans="1:84" ht="16.5">
      <c r="F276" s="200"/>
      <c r="G276" s="9"/>
      <c r="H276" s="2"/>
      <c r="I276" s="3"/>
      <c r="J276" s="4"/>
      <c r="K276" s="166"/>
      <c r="L276" s="168"/>
      <c r="M276" s="166"/>
      <c r="N276" s="168"/>
      <c r="O276" s="14"/>
      <c r="P276" s="14"/>
      <c r="Q276" s="3"/>
      <c r="R276" s="4"/>
      <c r="S276" s="10"/>
      <c r="T276" s="4"/>
      <c r="U276" s="10"/>
      <c r="V276" s="4"/>
      <c r="W276" s="10"/>
      <c r="X276" s="4"/>
      <c r="Y276" s="10"/>
      <c r="Z276" s="10"/>
      <c r="AA276" s="3"/>
      <c r="AB276" s="10"/>
      <c r="AC276" s="10"/>
      <c r="AD276" s="10"/>
      <c r="AE276" s="39"/>
      <c r="AF276" s="99"/>
      <c r="AG276" s="1049"/>
      <c r="AH276" s="99"/>
      <c r="AI276" s="166"/>
      <c r="AJ276" s="62"/>
      <c r="AK276" s="3"/>
      <c r="AL276" s="4"/>
      <c r="AM276" s="101"/>
      <c r="AN276" s="183"/>
      <c r="AO276" s="134"/>
      <c r="AP276" s="39"/>
      <c r="AQ276" s="129"/>
      <c r="AR276" s="166"/>
      <c r="AS276" s="168"/>
      <c r="AT276" s="39"/>
      <c r="AU276" s="5"/>
      <c r="AV276" s="166"/>
      <c r="AW276" s="168"/>
      <c r="AX276" s="166"/>
      <c r="AY276" s="168"/>
      <c r="AZ276" s="18"/>
      <c r="BA276" s="5"/>
      <c r="BB276" s="18"/>
      <c r="BC276" s="5"/>
      <c r="BD276" s="22"/>
      <c r="BE276" s="169"/>
      <c r="BF276" s="18"/>
      <c r="BG276" s="40"/>
      <c r="BH276" s="166"/>
      <c r="BI276" s="168"/>
      <c r="BJ276" s="18"/>
      <c r="BK276" s="40"/>
      <c r="BL276" s="166"/>
      <c r="BM276" s="168"/>
      <c r="BN276" s="166"/>
      <c r="BO276" s="168"/>
      <c r="BP276" s="134"/>
      <c r="BQ276" s="96"/>
      <c r="BR276" s="55"/>
      <c r="BS276" s="96"/>
      <c r="BT276" s="55"/>
      <c r="BU276" s="96"/>
      <c r="BV276" s="55"/>
      <c r="BW276" s="96"/>
      <c r="BX276" s="55"/>
      <c r="BY276" s="96"/>
      <c r="BZ276" s="55"/>
      <c r="CA276" s="96"/>
      <c r="CB276" s="96"/>
      <c r="CF276" s="26"/>
    </row>
    <row r="277" spans="1:84" ht="16.5">
      <c r="A277" t="s">
        <v>1351</v>
      </c>
      <c r="B277" t="s">
        <v>4</v>
      </c>
      <c r="C277" s="16" t="s">
        <v>884</v>
      </c>
      <c r="D277" t="s">
        <v>1040</v>
      </c>
      <c r="E277" s="16" t="s">
        <v>1131</v>
      </c>
      <c r="F277" s="200" t="s">
        <v>2040</v>
      </c>
      <c r="G277" s="9"/>
      <c r="H277" s="2"/>
      <c r="I277" s="3">
        <v>0</v>
      </c>
      <c r="J277" s="4">
        <v>0</v>
      </c>
      <c r="K277" s="10">
        <v>0</v>
      </c>
      <c r="L277" s="4">
        <v>0</v>
      </c>
      <c r="M277" s="166">
        <f t="shared" si="1203"/>
        <v>1</v>
      </c>
      <c r="N277" s="168" t="s">
        <v>1823</v>
      </c>
      <c r="O277" s="10">
        <v>1</v>
      </c>
      <c r="P277" s="10">
        <v>0</v>
      </c>
      <c r="Q277" s="3">
        <v>2</v>
      </c>
      <c r="R277" s="4">
        <v>0</v>
      </c>
      <c r="S277" s="166">
        <f t="shared" ref="S277" si="1306">+Q277</f>
        <v>2</v>
      </c>
      <c r="T277" s="168" t="s">
        <v>1823</v>
      </c>
      <c r="U277" s="10">
        <v>2</v>
      </c>
      <c r="V277" s="4">
        <v>0</v>
      </c>
      <c r="W277" s="166">
        <f t="shared" ref="W277" si="1307">+Y277</f>
        <v>2</v>
      </c>
      <c r="X277" s="168" t="s">
        <v>1823</v>
      </c>
      <c r="Y277" s="10">
        <v>2</v>
      </c>
      <c r="Z277" s="10">
        <v>0</v>
      </c>
      <c r="AA277" s="3">
        <v>2</v>
      </c>
      <c r="AB277" s="4">
        <v>0</v>
      </c>
      <c r="AC277" s="10">
        <v>1</v>
      </c>
      <c r="AD277" s="10">
        <v>0</v>
      </c>
      <c r="AE277" s="3">
        <v>1</v>
      </c>
      <c r="AF277" s="4">
        <v>0</v>
      </c>
      <c r="AG277" s="166">
        <f t="shared" ref="AG277" si="1308">+AI277</f>
        <v>0</v>
      </c>
      <c r="AH277" s="168" t="s">
        <v>1823</v>
      </c>
      <c r="AI277" s="166">
        <v>0</v>
      </c>
      <c r="AJ277" s="168" t="s">
        <v>1823</v>
      </c>
      <c r="AK277" s="3">
        <v>0</v>
      </c>
      <c r="AL277" s="4">
        <v>0</v>
      </c>
      <c r="AM277" s="166">
        <f t="shared" ref="AM277" si="1309">+AK277</f>
        <v>0</v>
      </c>
      <c r="AN277" s="168" t="s">
        <v>1823</v>
      </c>
      <c r="AO277" s="134"/>
      <c r="AP277" s="39">
        <v>0</v>
      </c>
      <c r="AQ277" s="5" t="s">
        <v>85</v>
      </c>
      <c r="AR277" s="188" t="s">
        <v>89</v>
      </c>
      <c r="AS277" s="44">
        <f>+AU277</f>
        <v>1</v>
      </c>
      <c r="AT277" s="39">
        <v>2</v>
      </c>
      <c r="AU277" s="5">
        <v>1</v>
      </c>
      <c r="AV277" s="166">
        <f t="shared" si="1296"/>
        <v>0</v>
      </c>
      <c r="AW277" s="168" t="s">
        <v>1823</v>
      </c>
      <c r="AX277" s="166">
        <f t="shared" si="1297"/>
        <v>0</v>
      </c>
      <c r="AY277" s="168" t="s">
        <v>1823</v>
      </c>
      <c r="AZ277" s="18">
        <v>0</v>
      </c>
      <c r="BA277" s="5">
        <v>0</v>
      </c>
      <c r="BB277" s="18">
        <v>0</v>
      </c>
      <c r="BC277" s="5">
        <v>0</v>
      </c>
      <c r="BD277" s="166">
        <f t="shared" ref="BD277" si="1310">+BB277</f>
        <v>0</v>
      </c>
      <c r="BE277" s="168" t="s">
        <v>1823</v>
      </c>
      <c r="BF277" s="18">
        <v>0</v>
      </c>
      <c r="BG277" s="40">
        <v>0</v>
      </c>
      <c r="BH277" s="166">
        <f t="shared" si="1286"/>
        <v>0</v>
      </c>
      <c r="BI277" s="168" t="s">
        <v>1823</v>
      </c>
      <c r="BJ277" s="18">
        <v>0</v>
      </c>
      <c r="BK277" s="40">
        <v>0</v>
      </c>
      <c r="BL277" s="166">
        <f t="shared" si="1287"/>
        <v>0</v>
      </c>
      <c r="BM277" s="168" t="s">
        <v>1823</v>
      </c>
      <c r="BN277" s="166">
        <f t="shared" si="1288"/>
        <v>0</v>
      </c>
      <c r="BO277" s="168" t="s">
        <v>1823</v>
      </c>
      <c r="BP277" s="134"/>
      <c r="BQ277" s="96"/>
      <c r="BR277" s="55"/>
      <c r="BS277" s="96"/>
      <c r="BT277" s="55"/>
      <c r="BU277" s="96"/>
      <c r="BV277" s="55"/>
      <c r="BW277" s="96"/>
      <c r="BX277" s="55"/>
      <c r="BY277" s="96"/>
      <c r="BZ277" s="55"/>
      <c r="CA277" s="96"/>
      <c r="CB277" s="96"/>
      <c r="CC277" t="s">
        <v>82</v>
      </c>
      <c r="CF277" s="26"/>
    </row>
    <row r="278" spans="1:84" ht="16.5">
      <c r="A278" t="s">
        <v>1351</v>
      </c>
      <c r="B278" t="s">
        <v>4</v>
      </c>
      <c r="C278" s="16" t="s">
        <v>884</v>
      </c>
      <c r="D278" t="s">
        <v>1040</v>
      </c>
      <c r="E278" s="16" t="s">
        <v>1131</v>
      </c>
      <c r="F278" s="200" t="s">
        <v>2041</v>
      </c>
      <c r="G278" s="9"/>
      <c r="H278" s="2"/>
      <c r="I278" s="3">
        <v>0</v>
      </c>
      <c r="J278" s="4">
        <v>0</v>
      </c>
      <c r="K278" s="10">
        <v>0</v>
      </c>
      <c r="L278" s="4">
        <v>0</v>
      </c>
      <c r="M278" s="166">
        <f t="shared" si="1203"/>
        <v>7</v>
      </c>
      <c r="N278" s="168" t="s">
        <v>1823</v>
      </c>
      <c r="O278" s="10">
        <v>7</v>
      </c>
      <c r="P278" s="10">
        <v>0</v>
      </c>
      <c r="Q278" s="3">
        <v>8</v>
      </c>
      <c r="R278" s="4">
        <v>0</v>
      </c>
      <c r="S278" s="166">
        <f t="shared" ref="S278" si="1311">+Q278</f>
        <v>8</v>
      </c>
      <c r="T278" s="168" t="s">
        <v>1823</v>
      </c>
      <c r="U278" s="10">
        <v>7</v>
      </c>
      <c r="V278" s="4">
        <v>0</v>
      </c>
      <c r="W278" s="166">
        <f t="shared" ref="W278" si="1312">+Y278</f>
        <v>9</v>
      </c>
      <c r="X278" s="168" t="s">
        <v>1823</v>
      </c>
      <c r="Y278" s="10">
        <v>9</v>
      </c>
      <c r="Z278" s="10">
        <v>0</v>
      </c>
      <c r="AA278" s="3">
        <v>6</v>
      </c>
      <c r="AB278" s="4">
        <v>0</v>
      </c>
      <c r="AC278" s="10">
        <v>4</v>
      </c>
      <c r="AD278" s="10">
        <v>0</v>
      </c>
      <c r="AE278" s="3">
        <v>9</v>
      </c>
      <c r="AF278" s="4">
        <v>0</v>
      </c>
      <c r="AG278" s="166">
        <f t="shared" ref="AG278" si="1313">+AI278</f>
        <v>0</v>
      </c>
      <c r="AH278" s="168" t="s">
        <v>1823</v>
      </c>
      <c r="AI278" s="166">
        <v>0</v>
      </c>
      <c r="AJ278" s="168" t="s">
        <v>1823</v>
      </c>
      <c r="AK278" s="3">
        <v>5</v>
      </c>
      <c r="AL278" s="4">
        <v>0</v>
      </c>
      <c r="AM278" s="10">
        <v>1</v>
      </c>
      <c r="AN278" s="10">
        <v>0</v>
      </c>
      <c r="AO278" s="133"/>
      <c r="AP278" s="39">
        <v>5</v>
      </c>
      <c r="AQ278" s="129">
        <v>0</v>
      </c>
      <c r="AR278" s="173">
        <v>0</v>
      </c>
      <c r="AS278" s="10">
        <v>0</v>
      </c>
      <c r="AT278" s="39">
        <v>6</v>
      </c>
      <c r="AU278" s="40">
        <v>0</v>
      </c>
      <c r="AV278" s="166">
        <f t="shared" si="1296"/>
        <v>4</v>
      </c>
      <c r="AW278" s="168" t="s">
        <v>1823</v>
      </c>
      <c r="AX278" s="166">
        <f t="shared" si="1297"/>
        <v>4</v>
      </c>
      <c r="AY278" s="168" t="s">
        <v>1823</v>
      </c>
      <c r="AZ278" s="18">
        <v>4</v>
      </c>
      <c r="BA278" s="5">
        <v>0</v>
      </c>
      <c r="BB278" s="18">
        <v>4</v>
      </c>
      <c r="BC278" s="5">
        <v>0</v>
      </c>
      <c r="BD278" s="18">
        <v>5</v>
      </c>
      <c r="BE278" s="5">
        <v>0</v>
      </c>
      <c r="BF278" s="18">
        <v>4</v>
      </c>
      <c r="BG278" s="5">
        <v>0</v>
      </c>
      <c r="BH278" s="166">
        <f t="shared" si="1286"/>
        <v>4</v>
      </c>
      <c r="BI278" s="168" t="s">
        <v>1823</v>
      </c>
      <c r="BJ278" s="18">
        <v>3</v>
      </c>
      <c r="BK278" s="40">
        <v>0</v>
      </c>
      <c r="BL278" s="166">
        <f t="shared" si="1287"/>
        <v>3</v>
      </c>
      <c r="BM278" s="168" t="s">
        <v>1823</v>
      </c>
      <c r="BN278" s="166">
        <f t="shared" si="1288"/>
        <v>3</v>
      </c>
      <c r="BO278" s="168" t="s">
        <v>1823</v>
      </c>
      <c r="BP278" s="133"/>
      <c r="BQ278" s="147"/>
      <c r="BR278" s="148"/>
      <c r="BS278" s="147"/>
      <c r="BT278" s="148"/>
      <c r="BU278" s="147"/>
      <c r="BV278" s="148"/>
      <c r="BW278" s="96"/>
      <c r="BX278" s="55"/>
      <c r="BY278" s="96">
        <v>7</v>
      </c>
      <c r="BZ278" s="148"/>
      <c r="CA278" s="147"/>
      <c r="CB278" s="147"/>
      <c r="CC278" t="s">
        <v>260</v>
      </c>
      <c r="CD278" t="s">
        <v>883</v>
      </c>
      <c r="CF278" s="26"/>
    </row>
    <row r="279" spans="1:84" ht="16.5">
      <c r="A279" t="s">
        <v>1351</v>
      </c>
      <c r="B279" t="s">
        <v>4</v>
      </c>
      <c r="C279" s="16" t="s">
        <v>884</v>
      </c>
      <c r="D279" t="s">
        <v>1040</v>
      </c>
      <c r="E279" s="16" t="s">
        <v>1131</v>
      </c>
      <c r="F279" s="200" t="s">
        <v>2129</v>
      </c>
      <c r="G279" s="9"/>
      <c r="H279" s="2"/>
      <c r="I279" s="3">
        <v>1</v>
      </c>
      <c r="J279" s="4">
        <v>0</v>
      </c>
      <c r="K279" s="10">
        <v>3</v>
      </c>
      <c r="L279" s="4">
        <v>0</v>
      </c>
      <c r="M279" s="166">
        <f t="shared" si="1203"/>
        <v>3</v>
      </c>
      <c r="N279" s="168">
        <f>+P279</f>
        <v>3</v>
      </c>
      <c r="O279" s="10">
        <v>3</v>
      </c>
      <c r="P279" s="4">
        <v>3</v>
      </c>
      <c r="Q279" s="3">
        <v>3</v>
      </c>
      <c r="R279" s="4">
        <v>3</v>
      </c>
      <c r="S279" s="166">
        <f>+Q279</f>
        <v>3</v>
      </c>
      <c r="T279" s="168">
        <f>+R279</f>
        <v>3</v>
      </c>
      <c r="U279" s="10">
        <v>3</v>
      </c>
      <c r="V279" s="4">
        <v>3</v>
      </c>
      <c r="W279" s="166">
        <f>+Y279</f>
        <v>1</v>
      </c>
      <c r="X279" s="168">
        <f>+Z279</f>
        <v>3</v>
      </c>
      <c r="Y279" s="10">
        <v>1</v>
      </c>
      <c r="Z279" s="10">
        <v>3</v>
      </c>
      <c r="AA279" s="3">
        <v>4</v>
      </c>
      <c r="AB279" s="4">
        <v>3</v>
      </c>
      <c r="AC279" s="10">
        <v>2</v>
      </c>
      <c r="AD279" s="10">
        <v>2</v>
      </c>
      <c r="AE279" s="3">
        <v>3</v>
      </c>
      <c r="AF279" s="4">
        <v>2</v>
      </c>
      <c r="AG279" s="166">
        <f t="shared" ref="AG279" si="1314">+AE279</f>
        <v>3</v>
      </c>
      <c r="AH279" s="168">
        <f>+AF279</f>
        <v>2</v>
      </c>
      <c r="AI279" s="166">
        <f>+AK279</f>
        <v>3</v>
      </c>
      <c r="AJ279" s="168">
        <f>+AL279</f>
        <v>3</v>
      </c>
      <c r="AK279" s="3">
        <v>3</v>
      </c>
      <c r="AL279" s="4">
        <v>3</v>
      </c>
      <c r="AM279" s="166">
        <f t="shared" ref="AM279:AM280" si="1315">+AK279</f>
        <v>3</v>
      </c>
      <c r="AN279" s="168">
        <f>+AL279</f>
        <v>3</v>
      </c>
      <c r="AO279" s="134"/>
      <c r="AP279" s="39">
        <v>2</v>
      </c>
      <c r="AQ279" s="129">
        <v>2</v>
      </c>
      <c r="AR279" s="101">
        <f>+AT279</f>
        <v>2</v>
      </c>
      <c r="AS279" s="44">
        <f>+AQ279</f>
        <v>2</v>
      </c>
      <c r="AT279" s="39">
        <v>2</v>
      </c>
      <c r="AU279" s="5">
        <v>0</v>
      </c>
      <c r="AV279" s="166">
        <f t="shared" si="1296"/>
        <v>0</v>
      </c>
      <c r="AW279" s="168" t="s">
        <v>1823</v>
      </c>
      <c r="AX279" s="166">
        <f t="shared" si="1297"/>
        <v>0</v>
      </c>
      <c r="AY279" s="168" t="s">
        <v>1823</v>
      </c>
      <c r="AZ279" s="166">
        <f t="shared" ref="AZ279:AZ280" si="1316">+BB279</f>
        <v>0</v>
      </c>
      <c r="BA279" s="168" t="s">
        <v>1823</v>
      </c>
      <c r="BB279" s="18">
        <v>0</v>
      </c>
      <c r="BC279" s="5">
        <v>0</v>
      </c>
      <c r="BD279" s="166">
        <f t="shared" ref="BD279" si="1317">+BB279</f>
        <v>0</v>
      </c>
      <c r="BE279" s="168" t="s">
        <v>1823</v>
      </c>
      <c r="BF279" s="18">
        <v>0</v>
      </c>
      <c r="BG279" s="40">
        <v>0</v>
      </c>
      <c r="BH279" s="166">
        <f t="shared" si="1286"/>
        <v>0</v>
      </c>
      <c r="BI279" s="168" t="s">
        <v>1823</v>
      </c>
      <c r="BJ279" s="18">
        <v>0</v>
      </c>
      <c r="BK279" s="40">
        <v>0</v>
      </c>
      <c r="BL279" s="166">
        <f t="shared" si="1287"/>
        <v>0</v>
      </c>
      <c r="BM279" s="168" t="s">
        <v>1823</v>
      </c>
      <c r="BN279" s="166">
        <f t="shared" si="1288"/>
        <v>0</v>
      </c>
      <c r="BO279" s="168" t="s">
        <v>1823</v>
      </c>
      <c r="BP279" s="134"/>
      <c r="BQ279" s="96"/>
      <c r="BR279" s="55"/>
      <c r="BS279" s="96"/>
      <c r="BT279" s="55"/>
      <c r="BU279" s="96"/>
      <c r="BV279" s="55"/>
      <c r="BW279" s="96"/>
      <c r="BX279" s="55"/>
      <c r="BY279" s="96"/>
      <c r="BZ279" s="55"/>
      <c r="CA279" s="96"/>
      <c r="CB279" s="96"/>
      <c r="CC279" s="38" t="s">
        <v>271</v>
      </c>
      <c r="CD279" t="s">
        <v>885</v>
      </c>
      <c r="CF279" s="26"/>
    </row>
    <row r="280" spans="1:84" ht="16.5">
      <c r="A280" t="s">
        <v>1351</v>
      </c>
      <c r="B280" t="s">
        <v>4</v>
      </c>
      <c r="C280" s="16" t="s">
        <v>884</v>
      </c>
      <c r="D280" t="s">
        <v>1040</v>
      </c>
      <c r="E280" s="16" t="s">
        <v>1131</v>
      </c>
      <c r="F280" s="200" t="s">
        <v>334</v>
      </c>
      <c r="G280" s="9"/>
      <c r="H280" s="2"/>
      <c r="I280" s="3">
        <v>0</v>
      </c>
      <c r="J280" s="4">
        <v>0</v>
      </c>
      <c r="K280" s="10">
        <v>0</v>
      </c>
      <c r="L280" s="4">
        <v>0</v>
      </c>
      <c r="M280" s="166">
        <f t="shared" si="1203"/>
        <v>2</v>
      </c>
      <c r="N280" s="168">
        <f>+P280</f>
        <v>6</v>
      </c>
      <c r="O280" s="10">
        <v>2</v>
      </c>
      <c r="P280" s="10">
        <v>6</v>
      </c>
      <c r="Q280" s="3">
        <v>1</v>
      </c>
      <c r="R280" s="4">
        <v>5</v>
      </c>
      <c r="S280" s="166">
        <f>+Q280</f>
        <v>1</v>
      </c>
      <c r="T280" s="168">
        <f>+R280</f>
        <v>5</v>
      </c>
      <c r="U280" s="10">
        <v>0</v>
      </c>
      <c r="V280" s="4">
        <v>1</v>
      </c>
      <c r="W280" s="166">
        <f>+Y280</f>
        <v>1</v>
      </c>
      <c r="X280" s="168">
        <f>+Z280</f>
        <v>5</v>
      </c>
      <c r="Y280" s="10">
        <v>1</v>
      </c>
      <c r="Z280" s="10">
        <v>5</v>
      </c>
      <c r="AA280" s="3">
        <v>1</v>
      </c>
      <c r="AB280" s="4">
        <v>5</v>
      </c>
      <c r="AC280" s="10">
        <v>0</v>
      </c>
      <c r="AD280" s="10">
        <v>0</v>
      </c>
      <c r="AE280" s="3">
        <v>0</v>
      </c>
      <c r="AF280" s="4">
        <v>0</v>
      </c>
      <c r="AG280" s="166">
        <f t="shared" ref="AG280" si="1318">+AC280</f>
        <v>0</v>
      </c>
      <c r="AH280" s="168" t="s">
        <v>1823</v>
      </c>
      <c r="AI280" s="166">
        <f t="shared" ref="AI280" si="1319">+AE280</f>
        <v>0</v>
      </c>
      <c r="AJ280" s="168" t="s">
        <v>1823</v>
      </c>
      <c r="AK280" s="3">
        <v>0</v>
      </c>
      <c r="AL280" s="4">
        <v>0</v>
      </c>
      <c r="AM280" s="166">
        <f t="shared" si="1315"/>
        <v>0</v>
      </c>
      <c r="AN280" s="168" t="s">
        <v>1823</v>
      </c>
      <c r="AO280" s="133"/>
      <c r="AP280" s="39">
        <v>1</v>
      </c>
      <c r="AQ280" s="129">
        <v>0</v>
      </c>
      <c r="AR280" s="166">
        <f t="shared" ref="AR280:AR281" si="1320">+AT280</f>
        <v>0</v>
      </c>
      <c r="AS280" s="168" t="s">
        <v>1823</v>
      </c>
      <c r="AT280" s="39">
        <v>0</v>
      </c>
      <c r="AU280" s="40">
        <v>0</v>
      </c>
      <c r="AV280" s="166">
        <f t="shared" si="1296"/>
        <v>0</v>
      </c>
      <c r="AW280" s="168" t="s">
        <v>1823</v>
      </c>
      <c r="AX280" s="166">
        <f t="shared" si="1297"/>
        <v>0</v>
      </c>
      <c r="AY280" s="168" t="s">
        <v>1823</v>
      </c>
      <c r="AZ280" s="166">
        <f t="shared" si="1316"/>
        <v>0</v>
      </c>
      <c r="BA280" s="168" t="s">
        <v>1823</v>
      </c>
      <c r="BB280" s="18">
        <v>0</v>
      </c>
      <c r="BC280" s="5">
        <v>0</v>
      </c>
      <c r="BD280" s="18">
        <v>0</v>
      </c>
      <c r="BE280" s="5">
        <v>0</v>
      </c>
      <c r="BF280" s="18">
        <v>0</v>
      </c>
      <c r="BG280" s="40">
        <v>0</v>
      </c>
      <c r="BH280" s="166">
        <f t="shared" si="1286"/>
        <v>0</v>
      </c>
      <c r="BI280" s="168" t="s">
        <v>1823</v>
      </c>
      <c r="BJ280" s="18">
        <v>0</v>
      </c>
      <c r="BK280" s="40">
        <v>0</v>
      </c>
      <c r="BL280" s="166">
        <f t="shared" si="1287"/>
        <v>0</v>
      </c>
      <c r="BM280" s="168" t="s">
        <v>1823</v>
      </c>
      <c r="BN280" s="166">
        <f t="shared" si="1288"/>
        <v>0</v>
      </c>
      <c r="BO280" s="168" t="s">
        <v>1823</v>
      </c>
      <c r="BP280" s="133"/>
      <c r="BQ280" s="147"/>
      <c r="BR280" s="148"/>
      <c r="BS280" s="147"/>
      <c r="BT280" s="148"/>
      <c r="BU280" s="147"/>
      <c r="BV280" s="148"/>
      <c r="BW280" s="96"/>
      <c r="BX280" s="55"/>
      <c r="BY280" s="96"/>
      <c r="BZ280" s="148"/>
      <c r="CA280" s="147"/>
      <c r="CB280" s="147"/>
      <c r="CC280" t="s">
        <v>271</v>
      </c>
      <c r="CD280" t="s">
        <v>885</v>
      </c>
      <c r="CF280" s="26"/>
    </row>
    <row r="281" spans="1:84" ht="16.5">
      <c r="A281" t="s">
        <v>1351</v>
      </c>
      <c r="B281" t="s">
        <v>4</v>
      </c>
      <c r="C281" s="16" t="s">
        <v>884</v>
      </c>
      <c r="D281" t="s">
        <v>1040</v>
      </c>
      <c r="E281" s="16" t="s">
        <v>1131</v>
      </c>
      <c r="F281" s="200" t="s">
        <v>2042</v>
      </c>
      <c r="G281" s="9"/>
      <c r="H281" s="2"/>
      <c r="I281" s="3">
        <v>1</v>
      </c>
      <c r="J281" s="4">
        <v>0</v>
      </c>
      <c r="K281" s="166">
        <f t="shared" ref="K281" si="1321">+M281</f>
        <v>2</v>
      </c>
      <c r="L281" s="168" t="s">
        <v>1823</v>
      </c>
      <c r="M281" s="166">
        <f t="shared" si="1203"/>
        <v>2</v>
      </c>
      <c r="N281" s="168" t="s">
        <v>1823</v>
      </c>
      <c r="O281" s="10">
        <v>2</v>
      </c>
      <c r="P281" s="10">
        <v>0</v>
      </c>
      <c r="Q281" s="3">
        <v>2</v>
      </c>
      <c r="R281" s="4">
        <v>0</v>
      </c>
      <c r="S281" s="166">
        <f t="shared" ref="S281:S285" si="1322">+Q281</f>
        <v>2</v>
      </c>
      <c r="T281" s="168" t="s">
        <v>1823</v>
      </c>
      <c r="U281" s="10">
        <v>2</v>
      </c>
      <c r="V281" s="4">
        <v>0</v>
      </c>
      <c r="W281" s="166">
        <f t="shared" ref="W281" si="1323">+Y281</f>
        <v>1</v>
      </c>
      <c r="X281" s="168" t="s">
        <v>1823</v>
      </c>
      <c r="Y281" s="10">
        <v>1</v>
      </c>
      <c r="Z281" s="10">
        <v>0</v>
      </c>
      <c r="AA281" s="3">
        <v>0</v>
      </c>
      <c r="AB281" s="4">
        <v>0</v>
      </c>
      <c r="AC281" s="166">
        <f t="shared" ref="AC281" si="1324">+AE281</f>
        <v>0</v>
      </c>
      <c r="AD281" s="168" t="s">
        <v>1823</v>
      </c>
      <c r="AE281" s="3">
        <v>0</v>
      </c>
      <c r="AF281" s="4">
        <v>0</v>
      </c>
      <c r="AG281" s="166">
        <f t="shared" ref="AG281" si="1325">+AI281</f>
        <v>0</v>
      </c>
      <c r="AH281" s="168" t="s">
        <v>1823</v>
      </c>
      <c r="AI281" s="166">
        <v>0</v>
      </c>
      <c r="AJ281" s="168" t="s">
        <v>1823</v>
      </c>
      <c r="AK281" s="3">
        <v>0</v>
      </c>
      <c r="AL281" s="4">
        <v>0</v>
      </c>
      <c r="AM281" s="166">
        <f t="shared" ref="AM281" si="1326">+AK281</f>
        <v>0</v>
      </c>
      <c r="AN281" s="168" t="s">
        <v>1823</v>
      </c>
      <c r="AO281" s="133"/>
      <c r="AP281" s="39">
        <v>2</v>
      </c>
      <c r="AQ281" s="129">
        <v>0</v>
      </c>
      <c r="AR281" s="166">
        <f t="shared" si="1320"/>
        <v>2</v>
      </c>
      <c r="AS281" s="168" t="s">
        <v>1823</v>
      </c>
      <c r="AT281" s="39">
        <v>2</v>
      </c>
      <c r="AU281" s="40">
        <v>0</v>
      </c>
      <c r="AV281" s="166">
        <f t="shared" ref="AV281:AV288" si="1327">+AX281</f>
        <v>2</v>
      </c>
      <c r="AW281" s="168" t="s">
        <v>1823</v>
      </c>
      <c r="AX281" s="18">
        <v>2</v>
      </c>
      <c r="AY281" s="40">
        <v>0</v>
      </c>
      <c r="AZ281" s="18">
        <v>2</v>
      </c>
      <c r="BA281" s="40">
        <v>0</v>
      </c>
      <c r="BB281" s="18">
        <v>2</v>
      </c>
      <c r="BC281" s="40">
        <v>0</v>
      </c>
      <c r="BD281" s="166">
        <f t="shared" ref="BD281:BD282" si="1328">+BB281</f>
        <v>2</v>
      </c>
      <c r="BE281" s="168" t="s">
        <v>1823</v>
      </c>
      <c r="BF281" s="18">
        <v>0</v>
      </c>
      <c r="BG281" s="40">
        <v>0</v>
      </c>
      <c r="BH281" s="166">
        <f t="shared" si="1286"/>
        <v>0</v>
      </c>
      <c r="BI281" s="168" t="s">
        <v>1823</v>
      </c>
      <c r="BJ281" s="18">
        <v>0</v>
      </c>
      <c r="BK281" s="40">
        <v>0</v>
      </c>
      <c r="BL281" s="166">
        <f t="shared" si="1287"/>
        <v>0</v>
      </c>
      <c r="BM281" s="168" t="s">
        <v>1823</v>
      </c>
      <c r="BN281" s="166">
        <f t="shared" si="1288"/>
        <v>0</v>
      </c>
      <c r="BO281" s="168" t="s">
        <v>1823</v>
      </c>
      <c r="BP281" s="133"/>
      <c r="BQ281" s="147"/>
      <c r="BR281" s="148"/>
      <c r="BS281" s="147"/>
      <c r="BT281" s="148"/>
      <c r="BU281" s="147"/>
      <c r="BV281" s="148"/>
      <c r="BW281" s="96"/>
      <c r="BX281" s="55"/>
      <c r="BY281" s="96"/>
      <c r="BZ281" s="148"/>
      <c r="CA281" s="147"/>
      <c r="CB281" s="147"/>
      <c r="CC281" t="s">
        <v>271</v>
      </c>
      <c r="CD281" t="s">
        <v>891</v>
      </c>
      <c r="CF281" s="26"/>
    </row>
    <row r="282" spans="1:84" ht="16.5">
      <c r="A282" t="s">
        <v>1351</v>
      </c>
      <c r="B282" t="s">
        <v>4</v>
      </c>
      <c r="C282" s="16" t="s">
        <v>884</v>
      </c>
      <c r="D282" t="s">
        <v>1040</v>
      </c>
      <c r="E282" s="16" t="s">
        <v>1131</v>
      </c>
      <c r="F282" s="200" t="s">
        <v>2043</v>
      </c>
      <c r="G282" s="9"/>
      <c r="H282" s="2"/>
      <c r="I282" s="3">
        <v>0</v>
      </c>
      <c r="J282" s="4">
        <v>0</v>
      </c>
      <c r="K282" s="10">
        <v>0</v>
      </c>
      <c r="L282" s="4">
        <v>0</v>
      </c>
      <c r="M282" s="166">
        <f t="shared" si="1203"/>
        <v>0</v>
      </c>
      <c r="N282" s="168" t="s">
        <v>1823</v>
      </c>
      <c r="O282" s="10">
        <v>0</v>
      </c>
      <c r="P282" s="10">
        <v>0</v>
      </c>
      <c r="Q282" s="3">
        <v>0</v>
      </c>
      <c r="R282" s="4">
        <v>0</v>
      </c>
      <c r="S282" s="166">
        <f t="shared" si="1322"/>
        <v>0</v>
      </c>
      <c r="T282" s="168" t="s">
        <v>1823</v>
      </c>
      <c r="U282" s="10">
        <v>0</v>
      </c>
      <c r="V282" s="4">
        <v>0</v>
      </c>
      <c r="W282" s="166">
        <f t="shared" ref="W282" si="1329">+Y282</f>
        <v>0</v>
      </c>
      <c r="X282" s="168" t="s">
        <v>1823</v>
      </c>
      <c r="Y282" s="10">
        <v>0</v>
      </c>
      <c r="Z282" s="10">
        <v>0</v>
      </c>
      <c r="AA282" s="175">
        <v>0</v>
      </c>
      <c r="AB282" s="416">
        <v>6</v>
      </c>
      <c r="AC282" s="10">
        <v>2</v>
      </c>
      <c r="AD282" s="10">
        <v>5</v>
      </c>
      <c r="AE282" s="3">
        <v>0</v>
      </c>
      <c r="AF282" s="4">
        <v>2</v>
      </c>
      <c r="AG282" s="166">
        <f t="shared" ref="AG282" si="1330">+AI282</f>
        <v>0</v>
      </c>
      <c r="AH282" s="168" t="s">
        <v>1823</v>
      </c>
      <c r="AI282" s="166">
        <v>0</v>
      </c>
      <c r="AJ282" s="168" t="s">
        <v>1823</v>
      </c>
      <c r="AK282" s="3">
        <v>0</v>
      </c>
      <c r="AL282" s="163">
        <v>8</v>
      </c>
      <c r="AM282" s="166" t="s">
        <v>1823</v>
      </c>
      <c r="AN282" s="168">
        <f>+AL282</f>
        <v>8</v>
      </c>
      <c r="AO282" s="204" t="s">
        <v>1195</v>
      </c>
      <c r="AP282" s="39">
        <v>0</v>
      </c>
      <c r="AQ282" s="129">
        <v>4</v>
      </c>
      <c r="AR282" s="101">
        <v>0</v>
      </c>
      <c r="AS282" s="44">
        <f>+AU282</f>
        <v>2</v>
      </c>
      <c r="AT282" s="39">
        <v>0</v>
      </c>
      <c r="AU282" s="5">
        <v>2</v>
      </c>
      <c r="AV282" s="166">
        <f t="shared" si="1327"/>
        <v>1</v>
      </c>
      <c r="AW282" s="168" t="s">
        <v>1823</v>
      </c>
      <c r="AX282" s="166">
        <f t="shared" ref="AX282:AX283" si="1331">+AZ282</f>
        <v>1</v>
      </c>
      <c r="AY282" s="168" t="s">
        <v>1823</v>
      </c>
      <c r="AZ282" s="18">
        <v>1</v>
      </c>
      <c r="BA282" s="40">
        <v>0</v>
      </c>
      <c r="BB282" s="18">
        <v>4</v>
      </c>
      <c r="BC282" s="40">
        <v>0</v>
      </c>
      <c r="BD282" s="166">
        <f t="shared" si="1328"/>
        <v>4</v>
      </c>
      <c r="BE282" s="168" t="s">
        <v>1823</v>
      </c>
      <c r="BF282" s="18">
        <v>1</v>
      </c>
      <c r="BG282" s="40">
        <v>0</v>
      </c>
      <c r="BH282" s="166">
        <f t="shared" si="1286"/>
        <v>1</v>
      </c>
      <c r="BI282" s="168" t="s">
        <v>1823</v>
      </c>
      <c r="BJ282" s="18">
        <v>5</v>
      </c>
      <c r="BK282" s="40">
        <v>0</v>
      </c>
      <c r="BL282" s="166">
        <f t="shared" si="1287"/>
        <v>5</v>
      </c>
      <c r="BM282" s="168" t="s">
        <v>1823</v>
      </c>
      <c r="BN282" s="166">
        <f t="shared" si="1288"/>
        <v>5</v>
      </c>
      <c r="BO282" s="168" t="s">
        <v>1823</v>
      </c>
      <c r="BP282" s="134"/>
      <c r="BQ282" s="96"/>
      <c r="BR282" s="55"/>
      <c r="BS282" s="96"/>
      <c r="BT282" s="55"/>
      <c r="BU282" s="96"/>
      <c r="BV282" s="55"/>
      <c r="BW282" s="96"/>
      <c r="BX282" s="55"/>
      <c r="BY282" s="96">
        <v>15</v>
      </c>
      <c r="BZ282" s="55"/>
      <c r="CA282" s="96"/>
      <c r="CB282" s="96"/>
      <c r="CC282" t="s">
        <v>271</v>
      </c>
      <c r="CD282" t="s">
        <v>891</v>
      </c>
      <c r="CF282" s="26"/>
    </row>
    <row r="283" spans="1:84" ht="16.5">
      <c r="A283" t="s">
        <v>1351</v>
      </c>
      <c r="B283" t="s">
        <v>4</v>
      </c>
      <c r="C283" s="16" t="s">
        <v>884</v>
      </c>
      <c r="D283" t="s">
        <v>1040</v>
      </c>
      <c r="E283" s="16" t="s">
        <v>1131</v>
      </c>
      <c r="F283" s="200" t="s">
        <v>2044</v>
      </c>
      <c r="G283" s="9"/>
      <c r="H283" s="2"/>
      <c r="I283" s="3">
        <v>0</v>
      </c>
      <c r="J283" s="4">
        <v>0</v>
      </c>
      <c r="K283" s="10">
        <v>0</v>
      </c>
      <c r="L283" s="4">
        <v>0</v>
      </c>
      <c r="M283" s="166">
        <f t="shared" si="1203"/>
        <v>0</v>
      </c>
      <c r="N283" s="168" t="s">
        <v>1823</v>
      </c>
      <c r="O283" s="10">
        <v>0</v>
      </c>
      <c r="P283" s="10">
        <v>0</v>
      </c>
      <c r="Q283" s="3">
        <v>0</v>
      </c>
      <c r="R283" s="4">
        <v>0</v>
      </c>
      <c r="S283" s="166">
        <f t="shared" si="1322"/>
        <v>0</v>
      </c>
      <c r="T283" s="168" t="s">
        <v>1823</v>
      </c>
      <c r="U283" s="10">
        <v>0</v>
      </c>
      <c r="V283" s="4">
        <v>0</v>
      </c>
      <c r="W283" s="166">
        <f t="shared" ref="W283" si="1332">+Y283</f>
        <v>0</v>
      </c>
      <c r="X283" s="168" t="s">
        <v>1823</v>
      </c>
      <c r="Y283" s="10">
        <v>0</v>
      </c>
      <c r="Z283" s="10">
        <v>0</v>
      </c>
      <c r="AA283" s="3">
        <v>0</v>
      </c>
      <c r="AB283" s="4">
        <v>0</v>
      </c>
      <c r="AC283" s="10">
        <v>0</v>
      </c>
      <c r="AD283" s="10">
        <v>0</v>
      </c>
      <c r="AE283" s="3">
        <v>0</v>
      </c>
      <c r="AF283" s="4">
        <v>0</v>
      </c>
      <c r="AG283" s="166">
        <f t="shared" ref="AG283" si="1333">+AI283</f>
        <v>0</v>
      </c>
      <c r="AH283" s="168" t="s">
        <v>1823</v>
      </c>
      <c r="AI283" s="166">
        <v>0</v>
      </c>
      <c r="AJ283" s="168" t="s">
        <v>1823</v>
      </c>
      <c r="AK283" s="3">
        <v>0</v>
      </c>
      <c r="AL283" s="4">
        <v>0</v>
      </c>
      <c r="AM283" s="10">
        <v>0</v>
      </c>
      <c r="AN283" s="10">
        <v>0</v>
      </c>
      <c r="AO283" s="133"/>
      <c r="AP283" s="39">
        <v>0</v>
      </c>
      <c r="AQ283" s="10">
        <v>0</v>
      </c>
      <c r="AR283" s="58">
        <v>0</v>
      </c>
      <c r="AS283" s="10">
        <v>0</v>
      </c>
      <c r="AT283" s="39">
        <v>0</v>
      </c>
      <c r="AU283" s="40">
        <v>0</v>
      </c>
      <c r="AV283" s="166">
        <f t="shared" si="1327"/>
        <v>2</v>
      </c>
      <c r="AW283" s="168" t="s">
        <v>1823</v>
      </c>
      <c r="AX283" s="166">
        <f t="shared" si="1331"/>
        <v>2</v>
      </c>
      <c r="AY283" s="168" t="s">
        <v>1823</v>
      </c>
      <c r="AZ283" s="18">
        <v>2</v>
      </c>
      <c r="BA283" s="40">
        <v>0</v>
      </c>
      <c r="BB283" s="180">
        <v>7</v>
      </c>
      <c r="BC283" s="40">
        <v>0</v>
      </c>
      <c r="BD283" s="18">
        <v>16</v>
      </c>
      <c r="BE283" s="5">
        <v>1</v>
      </c>
      <c r="BF283" s="18">
        <v>7</v>
      </c>
      <c r="BG283" s="5">
        <v>0</v>
      </c>
      <c r="BH283" s="166">
        <f t="shared" si="1286"/>
        <v>7</v>
      </c>
      <c r="BI283" s="168" t="s">
        <v>1823</v>
      </c>
      <c r="BJ283" s="18">
        <v>6</v>
      </c>
      <c r="BK283" s="40">
        <v>0</v>
      </c>
      <c r="BL283" s="166">
        <f t="shared" si="1287"/>
        <v>6</v>
      </c>
      <c r="BM283" s="168" t="s">
        <v>1823</v>
      </c>
      <c r="BN283" s="166">
        <f t="shared" si="1288"/>
        <v>6</v>
      </c>
      <c r="BO283" s="168" t="s">
        <v>1823</v>
      </c>
      <c r="BP283" s="133"/>
      <c r="BQ283" s="147"/>
      <c r="BR283" s="148"/>
      <c r="BS283" s="147"/>
      <c r="BT283" s="148"/>
      <c r="BU283" s="147"/>
      <c r="BV283" s="148"/>
      <c r="BW283" s="96"/>
      <c r="BX283" s="55"/>
      <c r="BY283" s="96">
        <v>9</v>
      </c>
      <c r="BZ283" s="148"/>
      <c r="CA283" s="147"/>
      <c r="CB283" s="147"/>
      <c r="CC283" t="s">
        <v>260</v>
      </c>
      <c r="CD283" s="124" t="s">
        <v>891</v>
      </c>
      <c r="CF283" s="26"/>
    </row>
    <row r="284" spans="1:84" ht="16.5">
      <c r="A284" t="s">
        <v>1351</v>
      </c>
      <c r="B284" t="s">
        <v>4</v>
      </c>
      <c r="C284" s="16" t="s">
        <v>884</v>
      </c>
      <c r="D284" t="s">
        <v>1040</v>
      </c>
      <c r="E284" s="16" t="s">
        <v>1131</v>
      </c>
      <c r="F284" s="200" t="s">
        <v>1817</v>
      </c>
      <c r="G284" s="9"/>
      <c r="H284" s="2"/>
      <c r="I284" s="3">
        <v>0</v>
      </c>
      <c r="J284" s="4">
        <v>0</v>
      </c>
      <c r="K284" s="10">
        <v>0</v>
      </c>
      <c r="L284" s="4">
        <v>0</v>
      </c>
      <c r="M284" s="166" t="str">
        <f t="shared" si="1203"/>
        <v>?</v>
      </c>
      <c r="N284" s="168" t="s">
        <v>1823</v>
      </c>
      <c r="O284" s="33" t="s">
        <v>85</v>
      </c>
      <c r="P284" s="33">
        <v>0</v>
      </c>
      <c r="Q284" s="3">
        <v>0</v>
      </c>
      <c r="R284" s="4">
        <v>0</v>
      </c>
      <c r="S284" s="166">
        <f t="shared" si="1322"/>
        <v>0</v>
      </c>
      <c r="T284" s="168" t="s">
        <v>1823</v>
      </c>
      <c r="U284" s="10">
        <v>0</v>
      </c>
      <c r="V284" s="4">
        <v>0</v>
      </c>
      <c r="W284" s="10">
        <v>0</v>
      </c>
      <c r="X284" s="4">
        <v>0</v>
      </c>
      <c r="Y284" s="10">
        <v>0</v>
      </c>
      <c r="Z284" s="10">
        <v>0</v>
      </c>
      <c r="AA284" s="3">
        <v>0</v>
      </c>
      <c r="AB284" s="4">
        <v>0</v>
      </c>
      <c r="AC284" s="166">
        <f t="shared" ref="AC284:AC287" si="1334">+AE284</f>
        <v>0</v>
      </c>
      <c r="AD284" s="168" t="s">
        <v>1823</v>
      </c>
      <c r="AE284" s="3">
        <v>0</v>
      </c>
      <c r="AF284" s="4">
        <v>0</v>
      </c>
      <c r="AG284" s="166">
        <f t="shared" ref="AG284" si="1335">+AI284</f>
        <v>0</v>
      </c>
      <c r="AH284" s="168" t="s">
        <v>1823</v>
      </c>
      <c r="AI284" s="166">
        <v>0</v>
      </c>
      <c r="AJ284" s="168" t="s">
        <v>1823</v>
      </c>
      <c r="AK284" s="3">
        <v>0</v>
      </c>
      <c r="AL284" s="4">
        <v>0</v>
      </c>
      <c r="AM284" s="166">
        <f t="shared" ref="AM284" si="1336">+AK284</f>
        <v>0</v>
      </c>
      <c r="AN284" s="168" t="s">
        <v>1823</v>
      </c>
      <c r="AO284" s="133"/>
      <c r="AP284" s="39">
        <v>0</v>
      </c>
      <c r="AQ284" s="129">
        <v>0</v>
      </c>
      <c r="AR284" s="166">
        <f t="shared" ref="AR284:AR288" si="1337">+AT284</f>
        <v>0</v>
      </c>
      <c r="AS284" s="168" t="s">
        <v>1823</v>
      </c>
      <c r="AT284" s="39">
        <v>0</v>
      </c>
      <c r="AU284" s="40">
        <v>0</v>
      </c>
      <c r="AV284" s="166">
        <f t="shared" si="1327"/>
        <v>0</v>
      </c>
      <c r="AW284" s="168" t="s">
        <v>1823</v>
      </c>
      <c r="AX284" s="162">
        <v>0</v>
      </c>
      <c r="AY284" s="128">
        <v>0</v>
      </c>
      <c r="AZ284" s="98">
        <v>0</v>
      </c>
      <c r="BA284" s="40">
        <v>0</v>
      </c>
      <c r="BB284" s="98">
        <v>0</v>
      </c>
      <c r="BC284" s="40">
        <v>0</v>
      </c>
      <c r="BD284" s="166">
        <f t="shared" ref="BD284:BD287" si="1338">+BB284</f>
        <v>0</v>
      </c>
      <c r="BE284" s="168" t="s">
        <v>1823</v>
      </c>
      <c r="BF284" s="18">
        <v>0</v>
      </c>
      <c r="BG284" s="40">
        <v>0</v>
      </c>
      <c r="BH284" s="166">
        <f t="shared" si="1286"/>
        <v>0</v>
      </c>
      <c r="BI284" s="168" t="s">
        <v>1823</v>
      </c>
      <c r="BJ284" s="18">
        <v>0</v>
      </c>
      <c r="BK284" s="40">
        <v>0</v>
      </c>
      <c r="BL284" s="166">
        <f t="shared" si="1287"/>
        <v>0</v>
      </c>
      <c r="BM284" s="168" t="s">
        <v>1823</v>
      </c>
      <c r="BN284" s="166">
        <f t="shared" si="1288"/>
        <v>0</v>
      </c>
      <c r="BO284" s="168" t="s">
        <v>1823</v>
      </c>
      <c r="BP284" s="133"/>
      <c r="BQ284" s="147"/>
      <c r="BR284" s="148"/>
      <c r="BS284" s="147"/>
      <c r="BT284" s="148"/>
      <c r="BU284" s="147"/>
      <c r="BV284" s="148"/>
      <c r="BW284" s="96"/>
      <c r="BX284" s="55"/>
      <c r="BY284" s="96"/>
      <c r="BZ284" s="148"/>
      <c r="CA284" s="147"/>
      <c r="CB284" s="147"/>
      <c r="CC284" t="s">
        <v>271</v>
      </c>
      <c r="CD284" t="s">
        <v>889</v>
      </c>
      <c r="CF284" s="26"/>
    </row>
    <row r="285" spans="1:84" ht="16.5">
      <c r="A285" t="s">
        <v>1351</v>
      </c>
      <c r="B285" t="s">
        <v>4</v>
      </c>
      <c r="C285" s="16" t="s">
        <v>884</v>
      </c>
      <c r="D285" t="s">
        <v>1040</v>
      </c>
      <c r="E285" s="104" t="s">
        <v>1131</v>
      </c>
      <c r="F285" s="200" t="s">
        <v>2045</v>
      </c>
      <c r="G285" s="9"/>
      <c r="H285" s="2"/>
      <c r="I285" s="3">
        <v>0</v>
      </c>
      <c r="J285" s="4">
        <v>0</v>
      </c>
      <c r="K285" s="10">
        <v>0</v>
      </c>
      <c r="L285" s="4">
        <v>0</v>
      </c>
      <c r="M285" s="166">
        <f t="shared" si="1203"/>
        <v>1</v>
      </c>
      <c r="N285" s="168" t="s">
        <v>1823</v>
      </c>
      <c r="O285" s="10">
        <v>1</v>
      </c>
      <c r="P285" s="10">
        <v>0</v>
      </c>
      <c r="Q285" s="3">
        <v>1</v>
      </c>
      <c r="R285" s="4">
        <v>0</v>
      </c>
      <c r="S285" s="166">
        <f t="shared" si="1322"/>
        <v>1</v>
      </c>
      <c r="T285" s="168" t="s">
        <v>1823</v>
      </c>
      <c r="U285" s="10">
        <v>1</v>
      </c>
      <c r="V285" s="4">
        <v>0</v>
      </c>
      <c r="W285" s="166" t="str">
        <f t="shared" ref="W285:W286" si="1339">+Y285</f>
        <v>?</v>
      </c>
      <c r="X285" s="168" t="s">
        <v>1823</v>
      </c>
      <c r="Y285" s="10" t="s">
        <v>85</v>
      </c>
      <c r="Z285" s="10">
        <v>0</v>
      </c>
      <c r="AA285" s="3" t="s">
        <v>85</v>
      </c>
      <c r="AB285" s="4">
        <v>0</v>
      </c>
      <c r="AC285" s="166" t="str">
        <f t="shared" si="1334"/>
        <v>?</v>
      </c>
      <c r="AD285" s="168" t="s">
        <v>1823</v>
      </c>
      <c r="AE285" s="3" t="s">
        <v>85</v>
      </c>
      <c r="AF285" s="4">
        <v>0</v>
      </c>
      <c r="AG285" s="166">
        <f t="shared" ref="AG285" si="1340">+AI285</f>
        <v>0</v>
      </c>
      <c r="AH285" s="168" t="s">
        <v>1823</v>
      </c>
      <c r="AI285" s="166">
        <v>0</v>
      </c>
      <c r="AJ285" s="168" t="s">
        <v>1823</v>
      </c>
      <c r="AK285" s="3">
        <v>0</v>
      </c>
      <c r="AL285" s="4">
        <v>0</v>
      </c>
      <c r="AM285" s="166">
        <f t="shared" ref="AM285" si="1341">+AK285</f>
        <v>0</v>
      </c>
      <c r="AN285" s="168" t="s">
        <v>1823</v>
      </c>
      <c r="AO285" s="133"/>
      <c r="AP285" s="39">
        <v>0</v>
      </c>
      <c r="AQ285" s="129">
        <v>0</v>
      </c>
      <c r="AR285" s="166">
        <f t="shared" si="1337"/>
        <v>0</v>
      </c>
      <c r="AS285" s="168" t="s">
        <v>1823</v>
      </c>
      <c r="AT285" s="39">
        <v>0</v>
      </c>
      <c r="AU285" s="40">
        <v>0</v>
      </c>
      <c r="AV285" s="166">
        <f t="shared" si="1327"/>
        <v>0</v>
      </c>
      <c r="AW285" s="168" t="s">
        <v>1823</v>
      </c>
      <c r="AX285" s="194">
        <v>0</v>
      </c>
      <c r="AY285" s="195">
        <v>0</v>
      </c>
      <c r="AZ285" s="98">
        <v>0</v>
      </c>
      <c r="BA285" s="40">
        <v>0</v>
      </c>
      <c r="BB285" s="98">
        <v>0</v>
      </c>
      <c r="BC285" s="40">
        <v>0</v>
      </c>
      <c r="BD285" s="166">
        <f t="shared" si="1338"/>
        <v>0</v>
      </c>
      <c r="BE285" s="168" t="s">
        <v>1823</v>
      </c>
      <c r="BF285" s="18">
        <v>0</v>
      </c>
      <c r="BG285" s="40">
        <v>0</v>
      </c>
      <c r="BH285" s="166">
        <f t="shared" si="1286"/>
        <v>0</v>
      </c>
      <c r="BI285" s="168" t="s">
        <v>1823</v>
      </c>
      <c r="BJ285" s="18">
        <v>0</v>
      </c>
      <c r="BK285" s="40">
        <v>0</v>
      </c>
      <c r="BL285" s="166">
        <f t="shared" si="1287"/>
        <v>0</v>
      </c>
      <c r="BM285" s="168" t="s">
        <v>1823</v>
      </c>
      <c r="BN285" s="166">
        <f t="shared" si="1288"/>
        <v>0</v>
      </c>
      <c r="BO285" s="168" t="s">
        <v>1823</v>
      </c>
      <c r="BP285" s="133"/>
      <c r="BQ285" s="147"/>
      <c r="BR285" s="148"/>
      <c r="BS285" s="147"/>
      <c r="BT285" s="148"/>
      <c r="BU285" s="147"/>
      <c r="BV285" s="148"/>
      <c r="BW285" s="96"/>
      <c r="BX285" s="55"/>
      <c r="BY285" s="96"/>
      <c r="BZ285" s="148"/>
      <c r="CA285" s="147"/>
      <c r="CB285" s="147"/>
      <c r="CC285" t="s">
        <v>271</v>
      </c>
      <c r="CD285" t="s">
        <v>890</v>
      </c>
      <c r="CF285" s="26"/>
    </row>
    <row r="286" spans="1:84" ht="16.5">
      <c r="A286" t="s">
        <v>1351</v>
      </c>
      <c r="B286" t="s">
        <v>4</v>
      </c>
      <c r="C286" s="16" t="s">
        <v>884</v>
      </c>
      <c r="D286" t="s">
        <v>1040</v>
      </c>
      <c r="E286" s="16" t="s">
        <v>1131</v>
      </c>
      <c r="F286" s="200" t="s">
        <v>2090</v>
      </c>
      <c r="G286" s="9"/>
      <c r="H286" s="2"/>
      <c r="I286" s="3">
        <v>3</v>
      </c>
      <c r="J286" s="4">
        <v>0</v>
      </c>
      <c r="K286" s="10">
        <v>6</v>
      </c>
      <c r="L286" s="4">
        <v>0</v>
      </c>
      <c r="M286" s="166">
        <f t="shared" si="1203"/>
        <v>1</v>
      </c>
      <c r="N286" s="168" t="s">
        <v>1823</v>
      </c>
      <c r="O286" s="10">
        <v>1</v>
      </c>
      <c r="P286" s="10">
        <v>0</v>
      </c>
      <c r="Q286" s="3">
        <v>0</v>
      </c>
      <c r="R286" s="4">
        <v>0</v>
      </c>
      <c r="S286" s="166">
        <f t="shared" ref="S286" si="1342">+Q286</f>
        <v>0</v>
      </c>
      <c r="T286" s="168" t="s">
        <v>1823</v>
      </c>
      <c r="U286" s="10">
        <v>0</v>
      </c>
      <c r="V286" s="4">
        <v>0</v>
      </c>
      <c r="W286" s="166">
        <f t="shared" si="1339"/>
        <v>1</v>
      </c>
      <c r="X286" s="168" t="s">
        <v>1823</v>
      </c>
      <c r="Y286" s="10">
        <v>1</v>
      </c>
      <c r="Z286" s="10">
        <v>0</v>
      </c>
      <c r="AA286" s="3">
        <v>1</v>
      </c>
      <c r="AB286" s="4">
        <v>0</v>
      </c>
      <c r="AC286" s="166">
        <f t="shared" si="1334"/>
        <v>2</v>
      </c>
      <c r="AD286" s="168" t="s">
        <v>1823</v>
      </c>
      <c r="AE286" s="3">
        <v>2</v>
      </c>
      <c r="AF286" s="4">
        <v>0</v>
      </c>
      <c r="AG286" s="166">
        <f>+AE286</f>
        <v>2</v>
      </c>
      <c r="AH286" s="168" t="s">
        <v>1823</v>
      </c>
      <c r="AI286" s="166">
        <f t="shared" ref="AI286:AI292" si="1343">+AK286</f>
        <v>4</v>
      </c>
      <c r="AJ286" s="168" t="s">
        <v>1823</v>
      </c>
      <c r="AK286" s="3">
        <v>4</v>
      </c>
      <c r="AL286" s="4">
        <v>0</v>
      </c>
      <c r="AM286" s="166">
        <f t="shared" ref="AM286" si="1344">+AK286</f>
        <v>4</v>
      </c>
      <c r="AN286" s="168" t="s">
        <v>1823</v>
      </c>
      <c r="AO286" s="133"/>
      <c r="AP286" s="39">
        <v>8</v>
      </c>
      <c r="AQ286" s="129">
        <v>0</v>
      </c>
      <c r="AR286" s="166">
        <f t="shared" si="1337"/>
        <v>8</v>
      </c>
      <c r="AS286" s="168" t="s">
        <v>1823</v>
      </c>
      <c r="AT286" s="39">
        <v>8</v>
      </c>
      <c r="AU286" s="40">
        <v>0</v>
      </c>
      <c r="AV286" s="166">
        <f t="shared" si="1327"/>
        <v>0</v>
      </c>
      <c r="AW286" s="168" t="s">
        <v>1823</v>
      </c>
      <c r="AX286" s="162">
        <v>0</v>
      </c>
      <c r="AY286" s="128">
        <v>0</v>
      </c>
      <c r="AZ286" s="98">
        <v>0</v>
      </c>
      <c r="BA286" s="40">
        <v>0</v>
      </c>
      <c r="BB286" s="98">
        <v>0</v>
      </c>
      <c r="BC286" s="40">
        <v>0</v>
      </c>
      <c r="BD286" s="166">
        <f t="shared" si="1338"/>
        <v>0</v>
      </c>
      <c r="BE286" s="168" t="s">
        <v>1823</v>
      </c>
      <c r="BF286" s="18">
        <v>0</v>
      </c>
      <c r="BG286" s="40">
        <v>0</v>
      </c>
      <c r="BH286" s="166">
        <f t="shared" si="1286"/>
        <v>0</v>
      </c>
      <c r="BI286" s="168" t="s">
        <v>1823</v>
      </c>
      <c r="BJ286" s="18">
        <v>0</v>
      </c>
      <c r="BK286" s="40">
        <v>0</v>
      </c>
      <c r="BL286" s="166">
        <f t="shared" si="1287"/>
        <v>0</v>
      </c>
      <c r="BM286" s="168" t="s">
        <v>1823</v>
      </c>
      <c r="BN286" s="166">
        <f t="shared" si="1288"/>
        <v>0</v>
      </c>
      <c r="BO286" s="168" t="s">
        <v>1823</v>
      </c>
      <c r="BP286" s="133"/>
      <c r="BQ286" s="147"/>
      <c r="BR286" s="148"/>
      <c r="BS286" s="147"/>
      <c r="BT286" s="148"/>
      <c r="BU286" s="147"/>
      <c r="BV286" s="148"/>
      <c r="BW286" s="96"/>
      <c r="BX286" s="55"/>
      <c r="BY286" s="96"/>
      <c r="BZ286" s="148"/>
      <c r="CA286" s="147"/>
      <c r="CB286" s="147"/>
      <c r="CC286" t="s">
        <v>271</v>
      </c>
      <c r="CD286" t="s">
        <v>888</v>
      </c>
      <c r="CF286" s="26"/>
    </row>
    <row r="287" spans="1:84" ht="16.5">
      <c r="A287" t="s">
        <v>1351</v>
      </c>
      <c r="B287" t="s">
        <v>4</v>
      </c>
      <c r="C287" s="16" t="s">
        <v>884</v>
      </c>
      <c r="D287" t="s">
        <v>1040</v>
      </c>
      <c r="E287" s="16" t="s">
        <v>1131</v>
      </c>
      <c r="F287" s="200" t="s">
        <v>2091</v>
      </c>
      <c r="G287" s="9"/>
      <c r="H287" s="2"/>
      <c r="I287" s="3">
        <v>0</v>
      </c>
      <c r="J287" s="4">
        <v>0</v>
      </c>
      <c r="K287" s="10">
        <v>0</v>
      </c>
      <c r="L287" s="4">
        <v>0</v>
      </c>
      <c r="M287" s="166">
        <f t="shared" si="1203"/>
        <v>0</v>
      </c>
      <c r="N287" s="168" t="s">
        <v>1823</v>
      </c>
      <c r="O287" s="10">
        <v>0</v>
      </c>
      <c r="P287" s="10">
        <v>0</v>
      </c>
      <c r="Q287" s="3">
        <v>0</v>
      </c>
      <c r="R287" s="4">
        <v>0</v>
      </c>
      <c r="S287" s="166">
        <f t="shared" ref="S287:S288" si="1345">+Q287</f>
        <v>0</v>
      </c>
      <c r="T287" s="168" t="s">
        <v>1823</v>
      </c>
      <c r="U287" s="10">
        <v>0</v>
      </c>
      <c r="V287" s="4">
        <v>0</v>
      </c>
      <c r="W287" s="166">
        <f t="shared" ref="W287:W288" si="1346">+Y287</f>
        <v>0</v>
      </c>
      <c r="X287" s="168" t="s">
        <v>1823</v>
      </c>
      <c r="Y287" s="10">
        <v>0</v>
      </c>
      <c r="Z287" s="4">
        <v>0</v>
      </c>
      <c r="AA287" s="3">
        <v>0</v>
      </c>
      <c r="AB287" s="4">
        <v>0</v>
      </c>
      <c r="AC287" s="166">
        <f t="shared" si="1334"/>
        <v>0</v>
      </c>
      <c r="AD287" s="168" t="s">
        <v>1823</v>
      </c>
      <c r="AE287" s="3">
        <v>0</v>
      </c>
      <c r="AF287" s="4">
        <v>0</v>
      </c>
      <c r="AG287" s="166">
        <f>+AE287</f>
        <v>0</v>
      </c>
      <c r="AH287" s="168" t="s">
        <v>1823</v>
      </c>
      <c r="AI287" s="166">
        <f t="shared" si="1343"/>
        <v>0</v>
      </c>
      <c r="AJ287" s="168" t="s">
        <v>1823</v>
      </c>
      <c r="AK287" s="3">
        <v>0</v>
      </c>
      <c r="AL287" s="4">
        <v>0</v>
      </c>
      <c r="AM287" s="166">
        <f t="shared" ref="AM287" si="1347">+AK287</f>
        <v>0</v>
      </c>
      <c r="AN287" s="168" t="s">
        <v>1823</v>
      </c>
      <c r="AO287" s="133"/>
      <c r="AP287" s="39">
        <v>1</v>
      </c>
      <c r="AQ287" s="129">
        <v>0</v>
      </c>
      <c r="AR287" s="166">
        <f t="shared" si="1337"/>
        <v>0</v>
      </c>
      <c r="AS287" s="168" t="s">
        <v>1823</v>
      </c>
      <c r="AT287" s="39">
        <v>0</v>
      </c>
      <c r="AU287" s="40">
        <v>0</v>
      </c>
      <c r="AV287" s="166">
        <f t="shared" si="1327"/>
        <v>0</v>
      </c>
      <c r="AW287" s="168" t="s">
        <v>1823</v>
      </c>
      <c r="AX287" s="166">
        <f t="shared" ref="AX287:AX288" si="1348">+AZ287</f>
        <v>0</v>
      </c>
      <c r="AY287" s="168" t="s">
        <v>1823</v>
      </c>
      <c r="AZ287" s="166">
        <f t="shared" ref="AZ287:AZ291" si="1349">+BB287</f>
        <v>0</v>
      </c>
      <c r="BA287" s="168" t="s">
        <v>1823</v>
      </c>
      <c r="BB287" s="98">
        <v>0</v>
      </c>
      <c r="BC287" s="40">
        <v>0</v>
      </c>
      <c r="BD287" s="166">
        <f t="shared" si="1338"/>
        <v>0</v>
      </c>
      <c r="BE287" s="168" t="s">
        <v>1823</v>
      </c>
      <c r="BF287" s="18">
        <v>0</v>
      </c>
      <c r="BG287" s="40">
        <v>0</v>
      </c>
      <c r="BH287" s="166">
        <f t="shared" si="1286"/>
        <v>0</v>
      </c>
      <c r="BI287" s="168" t="s">
        <v>1823</v>
      </c>
      <c r="BJ287" s="18">
        <v>0</v>
      </c>
      <c r="BK287" s="40">
        <v>0</v>
      </c>
      <c r="BL287" s="166">
        <f t="shared" si="1287"/>
        <v>0</v>
      </c>
      <c r="BM287" s="168" t="s">
        <v>1823</v>
      </c>
      <c r="BN287" s="166">
        <f t="shared" si="1288"/>
        <v>0</v>
      </c>
      <c r="BO287" s="168" t="s">
        <v>1823</v>
      </c>
      <c r="BP287" s="133"/>
      <c r="BQ287" s="147"/>
      <c r="BR287" s="148"/>
      <c r="BS287" s="147"/>
      <c r="BT287" s="148"/>
      <c r="BU287" s="147"/>
      <c r="BV287" s="148"/>
      <c r="BW287" s="96"/>
      <c r="BX287" s="55"/>
      <c r="BY287" s="96"/>
      <c r="BZ287" s="148"/>
      <c r="CA287" s="147"/>
      <c r="CB287" s="147"/>
      <c r="CC287" t="s">
        <v>271</v>
      </c>
      <c r="CD287" t="s">
        <v>887</v>
      </c>
      <c r="CF287" s="26"/>
    </row>
    <row r="288" spans="1:84" ht="16.5">
      <c r="A288" t="s">
        <v>1351</v>
      </c>
      <c r="B288" t="s">
        <v>4</v>
      </c>
      <c r="C288" s="16" t="s">
        <v>884</v>
      </c>
      <c r="D288" t="s">
        <v>1040</v>
      </c>
      <c r="E288" s="16" t="s">
        <v>1131</v>
      </c>
      <c r="F288" s="200" t="s">
        <v>2092</v>
      </c>
      <c r="G288" s="9"/>
      <c r="H288" s="2"/>
      <c r="I288" s="3">
        <v>0</v>
      </c>
      <c r="J288" s="4">
        <v>0</v>
      </c>
      <c r="K288" s="10">
        <v>0</v>
      </c>
      <c r="L288" s="4">
        <v>0</v>
      </c>
      <c r="M288" s="166">
        <f t="shared" si="1203"/>
        <v>0</v>
      </c>
      <c r="N288" s="168" t="s">
        <v>1823</v>
      </c>
      <c r="O288" s="10">
        <v>0</v>
      </c>
      <c r="P288" s="10">
        <v>0</v>
      </c>
      <c r="Q288" s="3">
        <v>0</v>
      </c>
      <c r="R288" s="4">
        <v>0</v>
      </c>
      <c r="S288" s="166">
        <f t="shared" si="1345"/>
        <v>0</v>
      </c>
      <c r="T288" s="168" t="s">
        <v>1823</v>
      </c>
      <c r="U288" s="10">
        <v>0</v>
      </c>
      <c r="V288" s="4">
        <v>0</v>
      </c>
      <c r="W288" s="166">
        <f t="shared" si="1346"/>
        <v>0</v>
      </c>
      <c r="X288" s="168" t="s">
        <v>1823</v>
      </c>
      <c r="Y288" s="10">
        <v>0</v>
      </c>
      <c r="Z288" s="4">
        <v>0</v>
      </c>
      <c r="AA288" s="3">
        <v>0</v>
      </c>
      <c r="AB288" s="4">
        <v>0</v>
      </c>
      <c r="AC288" s="166">
        <f>+AE288</f>
        <v>2</v>
      </c>
      <c r="AD288" s="168" t="s">
        <v>1823</v>
      </c>
      <c r="AE288" s="175">
        <v>2</v>
      </c>
      <c r="AF288" s="4">
        <v>0</v>
      </c>
      <c r="AG288" s="166">
        <f>+AE288</f>
        <v>2</v>
      </c>
      <c r="AH288" s="168" t="s">
        <v>1823</v>
      </c>
      <c r="AI288" s="166">
        <f t="shared" si="1343"/>
        <v>0</v>
      </c>
      <c r="AJ288" s="168" t="s">
        <v>1823</v>
      </c>
      <c r="AK288" s="3">
        <v>0</v>
      </c>
      <c r="AL288" s="4">
        <v>0</v>
      </c>
      <c r="AM288" s="166">
        <f t="shared" ref="AM288" si="1350">+AK288</f>
        <v>0</v>
      </c>
      <c r="AN288" s="168" t="s">
        <v>1823</v>
      </c>
      <c r="AO288" s="133"/>
      <c r="AP288" s="39">
        <v>0</v>
      </c>
      <c r="AQ288" s="129">
        <v>0</v>
      </c>
      <c r="AR288" s="166">
        <f t="shared" si="1337"/>
        <v>1</v>
      </c>
      <c r="AS288" s="168" t="s">
        <v>1823</v>
      </c>
      <c r="AT288" s="39">
        <v>1</v>
      </c>
      <c r="AU288" s="40">
        <v>0</v>
      </c>
      <c r="AV288" s="166">
        <f t="shared" si="1327"/>
        <v>0</v>
      </c>
      <c r="AW288" s="168" t="s">
        <v>1823</v>
      </c>
      <c r="AX288" s="166">
        <f t="shared" si="1348"/>
        <v>0</v>
      </c>
      <c r="AY288" s="168" t="s">
        <v>1823</v>
      </c>
      <c r="AZ288" s="166">
        <f t="shared" si="1349"/>
        <v>0</v>
      </c>
      <c r="BA288" s="168" t="s">
        <v>1823</v>
      </c>
      <c r="BB288" s="98">
        <v>0</v>
      </c>
      <c r="BC288" s="40">
        <v>0</v>
      </c>
      <c r="BD288" s="18">
        <v>1</v>
      </c>
      <c r="BE288" s="40">
        <v>0</v>
      </c>
      <c r="BF288" s="18">
        <v>1</v>
      </c>
      <c r="BG288" s="40">
        <v>0</v>
      </c>
      <c r="BH288" s="166">
        <f t="shared" si="1286"/>
        <v>1</v>
      </c>
      <c r="BI288" s="168" t="s">
        <v>1823</v>
      </c>
      <c r="BJ288" s="18">
        <v>1</v>
      </c>
      <c r="BK288" s="40">
        <v>0</v>
      </c>
      <c r="BL288" s="166">
        <f t="shared" si="1287"/>
        <v>1</v>
      </c>
      <c r="BM288" s="168" t="s">
        <v>1823</v>
      </c>
      <c r="BN288" s="166">
        <f t="shared" si="1288"/>
        <v>1</v>
      </c>
      <c r="BO288" s="168" t="s">
        <v>1823</v>
      </c>
      <c r="BP288" s="133"/>
      <c r="BQ288" s="147"/>
      <c r="BR288" s="148"/>
      <c r="BS288" s="147"/>
      <c r="BT288" s="148"/>
      <c r="BU288" s="147"/>
      <c r="BV288" s="148"/>
      <c r="BW288" s="96"/>
      <c r="BX288" s="55"/>
      <c r="BY288" s="96"/>
      <c r="BZ288" s="148"/>
      <c r="CA288" s="147"/>
      <c r="CB288" s="147"/>
      <c r="CC288" t="s">
        <v>271</v>
      </c>
      <c r="CD288" t="s">
        <v>886</v>
      </c>
      <c r="CF288" s="26"/>
    </row>
    <row r="289" spans="1:88" ht="16.5">
      <c r="A289" t="s">
        <v>1351</v>
      </c>
      <c r="B289" t="s">
        <v>4</v>
      </c>
      <c r="C289" s="16" t="s">
        <v>892</v>
      </c>
      <c r="D289" t="s">
        <v>1040</v>
      </c>
      <c r="E289" s="16" t="s">
        <v>1131</v>
      </c>
      <c r="F289" s="200" t="s">
        <v>2093</v>
      </c>
      <c r="G289" s="9"/>
      <c r="H289" s="2"/>
      <c r="I289" s="166">
        <f t="shared" ref="I289" si="1351">+K289</f>
        <v>0</v>
      </c>
      <c r="J289" s="168" t="s">
        <v>1823</v>
      </c>
      <c r="K289" s="10">
        <v>0</v>
      </c>
      <c r="L289" s="4">
        <v>0</v>
      </c>
      <c r="M289" s="166">
        <f t="shared" si="1203"/>
        <v>0</v>
      </c>
      <c r="N289" s="168" t="s">
        <v>1823</v>
      </c>
      <c r="O289" s="10">
        <v>0</v>
      </c>
      <c r="P289" s="10">
        <v>0</v>
      </c>
      <c r="Q289" s="3">
        <v>0</v>
      </c>
      <c r="R289" s="4">
        <v>0</v>
      </c>
      <c r="S289" s="166">
        <f t="shared" ref="S289" si="1352">+Q289</f>
        <v>0</v>
      </c>
      <c r="T289" s="168" t="s">
        <v>1823</v>
      </c>
      <c r="U289" s="10">
        <v>0</v>
      </c>
      <c r="V289" s="4">
        <v>0</v>
      </c>
      <c r="W289" s="166">
        <f t="shared" ref="W289" si="1353">+Y289</f>
        <v>0</v>
      </c>
      <c r="X289" s="168" t="s">
        <v>1823</v>
      </c>
      <c r="Y289" s="10">
        <v>0</v>
      </c>
      <c r="Z289" s="4">
        <v>0</v>
      </c>
      <c r="AA289" s="3">
        <v>0</v>
      </c>
      <c r="AB289" s="4">
        <v>0</v>
      </c>
      <c r="AC289" s="3">
        <v>0</v>
      </c>
      <c r="AD289" s="4">
        <v>0</v>
      </c>
      <c r="AE289" s="3">
        <v>0</v>
      </c>
      <c r="AF289" s="4">
        <v>0</v>
      </c>
      <c r="AG289" s="166">
        <f>+AE289</f>
        <v>0</v>
      </c>
      <c r="AH289" s="168" t="s">
        <v>1823</v>
      </c>
      <c r="AI289" s="166">
        <f t="shared" si="1343"/>
        <v>0</v>
      </c>
      <c r="AJ289" s="168" t="s">
        <v>1823</v>
      </c>
      <c r="AK289" s="3">
        <v>0</v>
      </c>
      <c r="AL289" s="4">
        <v>0</v>
      </c>
      <c r="AM289" s="166">
        <f t="shared" ref="AM289" si="1354">+AK289</f>
        <v>0</v>
      </c>
      <c r="AN289" s="168" t="s">
        <v>1823</v>
      </c>
      <c r="AO289" s="892"/>
      <c r="AP289" s="166">
        <f t="shared" ref="AP289:AP291" si="1355">+AR289</f>
        <v>0</v>
      </c>
      <c r="AQ289" s="168" t="s">
        <v>1823</v>
      </c>
      <c r="AR289" s="39">
        <v>0</v>
      </c>
      <c r="AS289" s="129">
        <v>0</v>
      </c>
      <c r="AT289" s="39">
        <v>0</v>
      </c>
      <c r="AU289" s="40">
        <v>0</v>
      </c>
      <c r="AV289" s="39">
        <v>0</v>
      </c>
      <c r="AW289" s="40">
        <v>0</v>
      </c>
      <c r="AX289" s="162">
        <v>0</v>
      </c>
      <c r="AY289" s="128">
        <v>0</v>
      </c>
      <c r="AZ289" s="166">
        <f t="shared" si="1349"/>
        <v>0</v>
      </c>
      <c r="BA289" s="168" t="s">
        <v>1823</v>
      </c>
      <c r="BB289" s="98">
        <v>0</v>
      </c>
      <c r="BC289" s="40">
        <v>0</v>
      </c>
      <c r="BD289" s="166">
        <f t="shared" ref="BD289" si="1356">+BB289</f>
        <v>0</v>
      </c>
      <c r="BE289" s="168" t="s">
        <v>1823</v>
      </c>
      <c r="BF289" s="18">
        <v>0</v>
      </c>
      <c r="BG289" s="40">
        <v>0</v>
      </c>
      <c r="BH289" s="166">
        <f t="shared" si="1286"/>
        <v>0</v>
      </c>
      <c r="BI289" s="168" t="s">
        <v>1823</v>
      </c>
      <c r="BJ289" s="18">
        <v>0</v>
      </c>
      <c r="BK289" s="40">
        <v>0</v>
      </c>
      <c r="BL289" s="166">
        <f t="shared" si="1287"/>
        <v>0</v>
      </c>
      <c r="BM289" s="168" t="s">
        <v>1823</v>
      </c>
      <c r="BN289" s="166">
        <f t="shared" si="1288"/>
        <v>0</v>
      </c>
      <c r="BO289" s="168" t="s">
        <v>1823</v>
      </c>
      <c r="BP289" s="133"/>
      <c r="BQ289" s="147"/>
      <c r="BR289" s="148"/>
      <c r="BS289" s="147"/>
      <c r="BT289" s="148"/>
      <c r="BU289" s="147"/>
      <c r="BV289" s="148"/>
      <c r="BW289" s="96"/>
      <c r="BX289" s="55"/>
      <c r="BY289" s="96"/>
      <c r="BZ289" s="148"/>
      <c r="CA289" s="147"/>
      <c r="CB289" s="147"/>
      <c r="CC289" s="38" t="s">
        <v>659</v>
      </c>
      <c r="CD289" t="s">
        <v>894</v>
      </c>
      <c r="CF289" s="26"/>
    </row>
    <row r="290" spans="1:88" ht="16.5">
      <c r="A290" t="s">
        <v>1351</v>
      </c>
      <c r="B290" t="s">
        <v>4</v>
      </c>
      <c r="C290" s="16" t="s">
        <v>892</v>
      </c>
      <c r="D290" t="s">
        <v>1040</v>
      </c>
      <c r="E290" s="16" t="s">
        <v>1131</v>
      </c>
      <c r="F290" s="200" t="s">
        <v>2094</v>
      </c>
      <c r="G290" s="9"/>
      <c r="H290" s="2"/>
      <c r="I290" s="166">
        <f t="shared" ref="I290:I291" si="1357">+K290</f>
        <v>0</v>
      </c>
      <c r="J290" s="168" t="s">
        <v>1823</v>
      </c>
      <c r="K290" s="10">
        <v>0</v>
      </c>
      <c r="L290" s="4">
        <v>0</v>
      </c>
      <c r="M290" s="166">
        <f t="shared" si="1203"/>
        <v>0</v>
      </c>
      <c r="N290" s="168" t="s">
        <v>1823</v>
      </c>
      <c r="O290" s="3">
        <v>0</v>
      </c>
      <c r="P290" s="4">
        <v>0</v>
      </c>
      <c r="Q290" s="3">
        <v>0</v>
      </c>
      <c r="R290" s="4">
        <v>0</v>
      </c>
      <c r="S290" s="166">
        <f t="shared" ref="S290" si="1358">+Q290</f>
        <v>0</v>
      </c>
      <c r="T290" s="168" t="s">
        <v>1823</v>
      </c>
      <c r="U290" s="10">
        <v>0</v>
      </c>
      <c r="V290" s="4">
        <v>0</v>
      </c>
      <c r="W290" s="166">
        <f t="shared" ref="W290" si="1359">+Y290</f>
        <v>0</v>
      </c>
      <c r="X290" s="168" t="s">
        <v>1823</v>
      </c>
      <c r="Y290" s="10">
        <v>0</v>
      </c>
      <c r="Z290" s="4">
        <v>0</v>
      </c>
      <c r="AA290" s="3">
        <v>0</v>
      </c>
      <c r="AB290" s="4">
        <v>0</v>
      </c>
      <c r="AC290" s="3">
        <v>0</v>
      </c>
      <c r="AD290" s="4">
        <v>0</v>
      </c>
      <c r="AE290" s="3">
        <v>0</v>
      </c>
      <c r="AF290" s="4">
        <v>0</v>
      </c>
      <c r="AG290" s="166">
        <f>+AE290</f>
        <v>0</v>
      </c>
      <c r="AH290" s="168" t="s">
        <v>1823</v>
      </c>
      <c r="AI290" s="166">
        <f t="shared" si="1343"/>
        <v>0</v>
      </c>
      <c r="AJ290" s="168" t="s">
        <v>1823</v>
      </c>
      <c r="AK290" s="3">
        <v>0</v>
      </c>
      <c r="AL290" s="4">
        <v>0</v>
      </c>
      <c r="AM290" s="166">
        <f t="shared" ref="AM290" si="1360">+AK290</f>
        <v>0</v>
      </c>
      <c r="AN290" s="168" t="s">
        <v>1823</v>
      </c>
      <c r="AO290" s="892"/>
      <c r="AP290" s="166">
        <f t="shared" si="1355"/>
        <v>0</v>
      </c>
      <c r="AQ290" s="168" t="s">
        <v>1823</v>
      </c>
      <c r="AR290" s="39">
        <v>0</v>
      </c>
      <c r="AS290" s="129">
        <v>0</v>
      </c>
      <c r="AT290" s="39">
        <v>0</v>
      </c>
      <c r="AU290" s="40">
        <v>0</v>
      </c>
      <c r="AV290" s="39">
        <v>0</v>
      </c>
      <c r="AW290" s="40">
        <v>0</v>
      </c>
      <c r="AX290" s="162">
        <v>0</v>
      </c>
      <c r="AY290" s="128">
        <v>0</v>
      </c>
      <c r="AZ290" s="166">
        <f t="shared" si="1349"/>
        <v>0</v>
      </c>
      <c r="BA290" s="168" t="s">
        <v>1823</v>
      </c>
      <c r="BB290" s="98">
        <v>0</v>
      </c>
      <c r="BC290" s="40">
        <v>0</v>
      </c>
      <c r="BD290" s="166">
        <f t="shared" ref="BD290" si="1361">+BB290</f>
        <v>0</v>
      </c>
      <c r="BE290" s="168" t="s">
        <v>1823</v>
      </c>
      <c r="BF290" s="18">
        <v>0</v>
      </c>
      <c r="BG290" s="40">
        <v>0</v>
      </c>
      <c r="BH290" s="166">
        <f t="shared" si="1286"/>
        <v>0</v>
      </c>
      <c r="BI290" s="168" t="s">
        <v>1823</v>
      </c>
      <c r="BJ290" s="18">
        <v>0</v>
      </c>
      <c r="BK290" s="40">
        <v>0</v>
      </c>
      <c r="BL290" s="166">
        <f t="shared" si="1287"/>
        <v>0</v>
      </c>
      <c r="BM290" s="168" t="s">
        <v>1823</v>
      </c>
      <c r="BN290" s="166">
        <f t="shared" si="1288"/>
        <v>0</v>
      </c>
      <c r="BO290" s="168" t="s">
        <v>1823</v>
      </c>
      <c r="BP290" s="133"/>
      <c r="BQ290" s="147"/>
      <c r="BR290" s="148"/>
      <c r="BS290" s="147"/>
      <c r="BT290" s="148"/>
      <c r="BU290" s="147"/>
      <c r="BV290" s="148"/>
      <c r="BW290" s="96"/>
      <c r="BX290" s="55"/>
      <c r="BY290" s="96"/>
      <c r="BZ290" s="148"/>
      <c r="CA290" s="147"/>
      <c r="CB290" s="147"/>
      <c r="CC290" t="s">
        <v>271</v>
      </c>
      <c r="CD290" t="s">
        <v>894</v>
      </c>
      <c r="CF290" s="26"/>
    </row>
    <row r="291" spans="1:88" ht="16.5">
      <c r="A291" t="s">
        <v>1351</v>
      </c>
      <c r="B291" t="s">
        <v>4</v>
      </c>
      <c r="C291" s="16" t="s">
        <v>892</v>
      </c>
      <c r="D291" t="s">
        <v>1040</v>
      </c>
      <c r="E291" s="16" t="s">
        <v>1131</v>
      </c>
      <c r="F291" s="200" t="s">
        <v>2095</v>
      </c>
      <c r="G291" s="20">
        <v>0</v>
      </c>
      <c r="H291" s="168" t="s">
        <v>89</v>
      </c>
      <c r="I291" s="166">
        <f t="shared" si="1357"/>
        <v>0</v>
      </c>
      <c r="J291" s="168" t="s">
        <v>1823</v>
      </c>
      <c r="K291" s="10">
        <v>0</v>
      </c>
      <c r="L291" s="4">
        <v>0</v>
      </c>
      <c r="M291" s="166">
        <f t="shared" si="1203"/>
        <v>0</v>
      </c>
      <c r="N291" s="168" t="s">
        <v>1823</v>
      </c>
      <c r="O291" s="3">
        <v>0</v>
      </c>
      <c r="P291" s="4">
        <v>0</v>
      </c>
      <c r="Q291" s="3">
        <v>0</v>
      </c>
      <c r="R291" s="4">
        <v>0</v>
      </c>
      <c r="S291" s="166">
        <f t="shared" ref="S291" si="1362">+Q291</f>
        <v>0</v>
      </c>
      <c r="T291" s="168" t="s">
        <v>1823</v>
      </c>
      <c r="U291" s="10">
        <v>0</v>
      </c>
      <c r="V291" s="4">
        <v>0</v>
      </c>
      <c r="W291" s="166">
        <f t="shared" ref="W291:W292" si="1363">+Y291</f>
        <v>0</v>
      </c>
      <c r="X291" s="168" t="s">
        <v>1823</v>
      </c>
      <c r="Y291" s="10">
        <v>0</v>
      </c>
      <c r="Z291" s="4">
        <v>0</v>
      </c>
      <c r="AA291" s="3">
        <v>0</v>
      </c>
      <c r="AB291" s="4">
        <v>0</v>
      </c>
      <c r="AC291" s="10">
        <v>2</v>
      </c>
      <c r="AD291" s="10">
        <v>0</v>
      </c>
      <c r="AE291" s="3">
        <v>3</v>
      </c>
      <c r="AF291" s="4">
        <v>1</v>
      </c>
      <c r="AG291" s="166">
        <f t="shared" ref="AG291" si="1364">+AE291</f>
        <v>3</v>
      </c>
      <c r="AH291" s="168">
        <f t="shared" ref="AH291" si="1365">+AF291</f>
        <v>1</v>
      </c>
      <c r="AI291" s="166">
        <f t="shared" si="1343"/>
        <v>1</v>
      </c>
      <c r="AJ291" s="168">
        <f>+AL291</f>
        <v>1</v>
      </c>
      <c r="AK291" s="3">
        <v>1</v>
      </c>
      <c r="AL291" s="4">
        <v>1</v>
      </c>
      <c r="AM291" s="58">
        <f>+AK291</f>
        <v>1</v>
      </c>
      <c r="AN291" s="44">
        <f>+AL291</f>
        <v>1</v>
      </c>
      <c r="AO291" s="891">
        <v>42267</v>
      </c>
      <c r="AP291" s="166">
        <f t="shared" si="1355"/>
        <v>4</v>
      </c>
      <c r="AQ291" s="168">
        <f t="shared" ref="AQ291" si="1366">+AS291</f>
        <v>3</v>
      </c>
      <c r="AR291" s="39">
        <v>4</v>
      </c>
      <c r="AS291" s="129">
        <v>3</v>
      </c>
      <c r="AT291" s="39">
        <v>7</v>
      </c>
      <c r="AU291" s="5">
        <v>2</v>
      </c>
      <c r="AV291" s="166">
        <f t="shared" ref="AV291" si="1367">+AX291</f>
        <v>5</v>
      </c>
      <c r="AW291" s="168">
        <f t="shared" ref="AW291" si="1368">+AY291</f>
        <v>5</v>
      </c>
      <c r="AX291" s="180">
        <v>5</v>
      </c>
      <c r="AY291" s="181">
        <v>5</v>
      </c>
      <c r="AZ291" s="166">
        <f t="shared" si="1349"/>
        <v>5</v>
      </c>
      <c r="BA291" s="168">
        <f t="shared" ref="BA291" si="1369">+BC291</f>
        <v>1</v>
      </c>
      <c r="BB291" s="18">
        <v>5</v>
      </c>
      <c r="BC291" s="5">
        <v>1</v>
      </c>
      <c r="BD291" s="166">
        <f>+BF291</f>
        <v>7</v>
      </c>
      <c r="BE291" s="168">
        <f t="shared" ref="BE291" si="1370">+BG291</f>
        <v>2</v>
      </c>
      <c r="BF291" s="18">
        <v>7</v>
      </c>
      <c r="BG291" s="5">
        <v>2</v>
      </c>
      <c r="BH291" s="58">
        <f>+BJ291</f>
        <v>7</v>
      </c>
      <c r="BI291" s="44">
        <f>+BK291</f>
        <v>1</v>
      </c>
      <c r="BJ291" s="18">
        <v>7</v>
      </c>
      <c r="BK291" s="5">
        <v>1</v>
      </c>
      <c r="BL291" s="58">
        <f t="shared" ref="BL291:BL292" si="1371">+BJ291</f>
        <v>7</v>
      </c>
      <c r="BM291" s="44">
        <f t="shared" ref="BM291" si="1372">+BK291</f>
        <v>1</v>
      </c>
      <c r="BN291" s="58">
        <f t="shared" ref="BN291:BN292" si="1373">+BL291</f>
        <v>7</v>
      </c>
      <c r="BO291" s="44">
        <f t="shared" ref="BO291" si="1374">+BM291</f>
        <v>1</v>
      </c>
      <c r="BP291" s="133"/>
      <c r="BQ291" s="147"/>
      <c r="BR291" s="148"/>
      <c r="BS291" s="147"/>
      <c r="BT291" s="148"/>
      <c r="BU291" s="147"/>
      <c r="BV291" s="148"/>
      <c r="BW291" s="96"/>
      <c r="BX291" s="55"/>
      <c r="BY291" s="96"/>
      <c r="BZ291" s="148"/>
      <c r="CA291" s="147"/>
      <c r="CB291" s="147"/>
      <c r="CC291" t="s">
        <v>271</v>
      </c>
      <c r="CD291" t="s">
        <v>894</v>
      </c>
      <c r="CF291" s="26"/>
    </row>
    <row r="292" spans="1:88" ht="16.5">
      <c r="A292" t="s">
        <v>1351</v>
      </c>
      <c r="B292" t="s">
        <v>4</v>
      </c>
      <c r="C292" s="16" t="s">
        <v>892</v>
      </c>
      <c r="D292" t="s">
        <v>1040</v>
      </c>
      <c r="E292" s="16" t="s">
        <v>1131</v>
      </c>
      <c r="F292" s="200" t="s">
        <v>2101</v>
      </c>
      <c r="G292" s="9"/>
      <c r="H292" s="2"/>
      <c r="I292" s="166">
        <f t="shared" ref="I292" si="1375">+K292</f>
        <v>0</v>
      </c>
      <c r="J292" s="168" t="s">
        <v>1823</v>
      </c>
      <c r="K292" s="10">
        <v>0</v>
      </c>
      <c r="L292" s="4">
        <v>0</v>
      </c>
      <c r="M292" s="166">
        <f t="shared" si="1203"/>
        <v>0</v>
      </c>
      <c r="N292" s="168" t="s">
        <v>1823</v>
      </c>
      <c r="O292" s="10">
        <v>0</v>
      </c>
      <c r="P292" s="10">
        <v>0</v>
      </c>
      <c r="Q292" s="3">
        <v>0</v>
      </c>
      <c r="R292" s="4">
        <v>0</v>
      </c>
      <c r="S292" s="166">
        <f t="shared" ref="S292" si="1376">+Q292</f>
        <v>0</v>
      </c>
      <c r="T292" s="168" t="s">
        <v>1823</v>
      </c>
      <c r="U292" s="10">
        <v>0</v>
      </c>
      <c r="V292" s="4">
        <v>0</v>
      </c>
      <c r="W292" s="166">
        <f t="shared" si="1363"/>
        <v>0</v>
      </c>
      <c r="X292" s="168" t="s">
        <v>1823</v>
      </c>
      <c r="Y292" s="10">
        <v>0</v>
      </c>
      <c r="Z292" s="4">
        <v>0</v>
      </c>
      <c r="AA292" s="3">
        <v>0</v>
      </c>
      <c r="AB292" s="4">
        <v>0</v>
      </c>
      <c r="AC292" s="10">
        <v>0</v>
      </c>
      <c r="AD292" s="10">
        <v>0</v>
      </c>
      <c r="AE292" s="3">
        <v>0</v>
      </c>
      <c r="AF292" s="4">
        <v>0</v>
      </c>
      <c r="AG292" s="166">
        <f>+AE292</f>
        <v>0</v>
      </c>
      <c r="AH292" s="168" t="s">
        <v>1823</v>
      </c>
      <c r="AI292" s="166">
        <f t="shared" si="1343"/>
        <v>0</v>
      </c>
      <c r="AJ292" s="168" t="s">
        <v>1823</v>
      </c>
      <c r="AK292" s="3">
        <v>0</v>
      </c>
      <c r="AL292" s="4">
        <v>0</v>
      </c>
      <c r="AM292" s="166">
        <f t="shared" ref="AM292" si="1377">+AK292</f>
        <v>0</v>
      </c>
      <c r="AN292" s="168" t="s">
        <v>1823</v>
      </c>
      <c r="AO292" s="892"/>
      <c r="AP292" s="166">
        <f t="shared" ref="AP292:AP294" si="1378">+AR292</f>
        <v>0</v>
      </c>
      <c r="AQ292" s="168" t="s">
        <v>1823</v>
      </c>
      <c r="AR292" s="166">
        <f t="shared" ref="AR292" si="1379">+AT292</f>
        <v>0</v>
      </c>
      <c r="AS292" s="168" t="s">
        <v>1823</v>
      </c>
      <c r="AT292" s="39">
        <v>0</v>
      </c>
      <c r="AU292" s="40">
        <v>0</v>
      </c>
      <c r="AV292" s="39">
        <v>0</v>
      </c>
      <c r="AW292" s="40">
        <v>0</v>
      </c>
      <c r="AX292" s="98">
        <v>0</v>
      </c>
      <c r="AY292" s="40">
        <v>0</v>
      </c>
      <c r="AZ292" s="166">
        <f t="shared" ref="AZ292" si="1380">+BB292</f>
        <v>0</v>
      </c>
      <c r="BA292" s="168" t="s">
        <v>1823</v>
      </c>
      <c r="BB292" s="98">
        <v>0</v>
      </c>
      <c r="BC292" s="40">
        <v>0</v>
      </c>
      <c r="BD292" s="166">
        <f t="shared" ref="BD292" si="1381">+BB292</f>
        <v>0</v>
      </c>
      <c r="BE292" s="168" t="s">
        <v>1823</v>
      </c>
      <c r="BF292" s="18">
        <v>0</v>
      </c>
      <c r="BG292" s="40">
        <v>0</v>
      </c>
      <c r="BH292" s="22">
        <f>+BF292</f>
        <v>0</v>
      </c>
      <c r="BI292" s="169" t="s">
        <v>89</v>
      </c>
      <c r="BJ292" s="18">
        <v>0</v>
      </c>
      <c r="BK292" s="40">
        <v>0</v>
      </c>
      <c r="BL292" s="166">
        <f t="shared" si="1371"/>
        <v>0</v>
      </c>
      <c r="BM292" s="168" t="s">
        <v>1823</v>
      </c>
      <c r="BN292" s="166">
        <f t="shared" si="1373"/>
        <v>0</v>
      </c>
      <c r="BO292" s="168" t="s">
        <v>1823</v>
      </c>
      <c r="BP292" s="133"/>
      <c r="BQ292" s="147"/>
      <c r="BR292" s="148"/>
      <c r="BS292" s="147"/>
      <c r="BT292" s="148"/>
      <c r="BU292" s="147"/>
      <c r="BV292" s="148"/>
      <c r="BW292" s="96"/>
      <c r="BX292" s="55"/>
      <c r="BY292" s="96"/>
      <c r="BZ292" s="148"/>
      <c r="CA292" s="147"/>
      <c r="CB292" s="147"/>
      <c r="CC292" t="s">
        <v>271</v>
      </c>
      <c r="CD292" s="124" t="s">
        <v>894</v>
      </c>
      <c r="CF292" s="26"/>
    </row>
    <row r="293" spans="1:88">
      <c r="AH293" s="16"/>
    </row>
    <row r="294" spans="1:88" ht="16.5">
      <c r="A294" t="s">
        <v>2143</v>
      </c>
      <c r="B294" t="s">
        <v>4</v>
      </c>
      <c r="C294" s="16" t="s">
        <v>821</v>
      </c>
      <c r="D294" t="s">
        <v>1040</v>
      </c>
      <c r="E294" s="16" t="s">
        <v>43</v>
      </c>
      <c r="F294" s="200" t="s">
        <v>2055</v>
      </c>
      <c r="G294" s="9"/>
      <c r="H294" s="2"/>
      <c r="I294" s="166">
        <f t="shared" ref="I294" si="1382">+K294</f>
        <v>0</v>
      </c>
      <c r="J294" s="168" t="s">
        <v>1823</v>
      </c>
      <c r="K294" s="166">
        <f t="shared" ref="K294:K302" si="1383">+M294</f>
        <v>0</v>
      </c>
      <c r="L294" s="168" t="s">
        <v>1823</v>
      </c>
      <c r="M294" s="166">
        <f t="shared" ref="M294:M301" si="1384">+O294</f>
        <v>0</v>
      </c>
      <c r="N294" s="168" t="s">
        <v>1823</v>
      </c>
      <c r="O294" s="10">
        <v>0</v>
      </c>
      <c r="P294" s="10">
        <v>0</v>
      </c>
      <c r="Q294" s="3">
        <v>3</v>
      </c>
      <c r="R294" s="4">
        <v>0</v>
      </c>
      <c r="S294" s="166">
        <f>+Q294</f>
        <v>3</v>
      </c>
      <c r="T294" s="168" t="s">
        <v>1823</v>
      </c>
      <c r="U294" s="10">
        <v>0</v>
      </c>
      <c r="V294" s="4">
        <v>0</v>
      </c>
      <c r="W294" s="166">
        <f t="shared" ref="W294" si="1385">+Y294</f>
        <v>1</v>
      </c>
      <c r="X294" s="168" t="s">
        <v>1823</v>
      </c>
      <c r="Y294" s="10">
        <v>1</v>
      </c>
      <c r="Z294" s="4">
        <v>0</v>
      </c>
      <c r="AA294" s="3">
        <v>0</v>
      </c>
      <c r="AB294" s="4">
        <v>0</v>
      </c>
      <c r="AC294" s="10">
        <v>2</v>
      </c>
      <c r="AD294" s="4">
        <v>0</v>
      </c>
      <c r="AE294" s="10">
        <v>2</v>
      </c>
      <c r="AF294" s="4">
        <v>0</v>
      </c>
      <c r="AG294" s="166">
        <f t="shared" ref="AG294" si="1386">+AE294</f>
        <v>2</v>
      </c>
      <c r="AH294" s="168" t="s">
        <v>1823</v>
      </c>
      <c r="AI294" s="166">
        <f>+AK294</f>
        <v>0</v>
      </c>
      <c r="AJ294" s="168" t="s">
        <v>1823</v>
      </c>
      <c r="AK294" s="3">
        <v>0</v>
      </c>
      <c r="AL294" s="4">
        <v>0</v>
      </c>
      <c r="AM294" s="166">
        <f t="shared" ref="AM294" si="1387">+AK294</f>
        <v>0</v>
      </c>
      <c r="AN294" s="168" t="s">
        <v>1823</v>
      </c>
      <c r="AO294" s="892"/>
      <c r="AP294" s="166">
        <f t="shared" si="1378"/>
        <v>0</v>
      </c>
      <c r="AQ294" s="168" t="s">
        <v>1823</v>
      </c>
      <c r="AR294" s="166">
        <f t="shared" ref="AR294:AR312" si="1388">+AT294</f>
        <v>0</v>
      </c>
      <c r="AS294" s="168" t="s">
        <v>1823</v>
      </c>
      <c r="AT294" s="39">
        <v>0</v>
      </c>
      <c r="AU294" s="40">
        <v>0</v>
      </c>
      <c r="AV294" s="166">
        <f t="shared" ref="AV294:AV312" si="1389">+AX294</f>
        <v>0</v>
      </c>
      <c r="AW294" s="168" t="s">
        <v>1823</v>
      </c>
      <c r="AX294" s="166">
        <f t="shared" ref="AX294:AX312" si="1390">+AZ294</f>
        <v>0</v>
      </c>
      <c r="AY294" s="168" t="s">
        <v>1823</v>
      </c>
      <c r="AZ294" s="98">
        <v>0</v>
      </c>
      <c r="BA294" s="40">
        <v>0</v>
      </c>
      <c r="BB294" s="18">
        <v>0</v>
      </c>
      <c r="BC294" s="5">
        <v>0</v>
      </c>
      <c r="BD294" s="166">
        <f t="shared" ref="BD294" si="1391">+BB294</f>
        <v>0</v>
      </c>
      <c r="BE294" s="168" t="s">
        <v>1823</v>
      </c>
      <c r="BF294" s="18">
        <v>0</v>
      </c>
      <c r="BG294" s="40">
        <v>0</v>
      </c>
      <c r="BH294" s="166">
        <f t="shared" ref="BH294:BH302" si="1392">+BF294</f>
        <v>0</v>
      </c>
      <c r="BI294" s="168" t="s">
        <v>1823</v>
      </c>
      <c r="BJ294" s="18">
        <v>0</v>
      </c>
      <c r="BK294" s="40">
        <v>0</v>
      </c>
      <c r="BL294" s="166">
        <f t="shared" ref="BL294:BL302" si="1393">+BJ294</f>
        <v>0</v>
      </c>
      <c r="BM294" s="168" t="s">
        <v>1823</v>
      </c>
      <c r="BN294" s="166">
        <f t="shared" ref="BN294:BN302" si="1394">+BL294</f>
        <v>0</v>
      </c>
      <c r="BO294" s="168" t="s">
        <v>1823</v>
      </c>
      <c r="BP294" s="133"/>
      <c r="BQ294" s="147"/>
      <c r="BR294" s="148"/>
      <c r="BS294" s="147"/>
      <c r="BT294" s="148"/>
      <c r="BU294" s="147"/>
      <c r="BV294" s="148"/>
      <c r="BW294" s="96"/>
      <c r="BX294" s="55"/>
      <c r="BY294" s="96"/>
      <c r="BZ294" s="148"/>
      <c r="CA294" s="147"/>
      <c r="CB294" s="147"/>
      <c r="CC294" t="s">
        <v>271</v>
      </c>
      <c r="CD294" t="s">
        <v>822</v>
      </c>
      <c r="CF294" s="26">
        <f>+O294-Q294</f>
        <v>-3</v>
      </c>
    </row>
    <row r="295" spans="1:88" ht="16.5">
      <c r="A295" t="s">
        <v>2143</v>
      </c>
      <c r="B295" t="s">
        <v>4</v>
      </c>
      <c r="C295" s="16" t="s">
        <v>1205</v>
      </c>
      <c r="D295" t="s">
        <v>1040</v>
      </c>
      <c r="E295" s="16" t="s">
        <v>43</v>
      </c>
      <c r="F295" s="200" t="s">
        <v>2080</v>
      </c>
      <c r="G295" s="20">
        <v>0</v>
      </c>
      <c r="H295" s="168" t="s">
        <v>89</v>
      </c>
      <c r="I295" s="166">
        <f t="shared" ref="I295:I297" si="1395">+K295</f>
        <v>0</v>
      </c>
      <c r="J295" s="168" t="s">
        <v>1823</v>
      </c>
      <c r="K295" s="166">
        <f t="shared" si="1383"/>
        <v>0</v>
      </c>
      <c r="L295" s="168" t="s">
        <v>1823</v>
      </c>
      <c r="M295" s="166">
        <f t="shared" si="1384"/>
        <v>0</v>
      </c>
      <c r="N295" s="168" t="s">
        <v>1823</v>
      </c>
      <c r="O295" s="10">
        <v>0</v>
      </c>
      <c r="P295" s="10">
        <v>0</v>
      </c>
      <c r="Q295" s="3">
        <v>0</v>
      </c>
      <c r="R295" s="4">
        <v>0</v>
      </c>
      <c r="S295" s="166">
        <f t="shared" ref="S295:S302" si="1396">+Q295</f>
        <v>0</v>
      </c>
      <c r="T295" s="168" t="s">
        <v>1823</v>
      </c>
      <c r="U295" s="10">
        <v>0</v>
      </c>
      <c r="V295" s="4">
        <v>0</v>
      </c>
      <c r="W295" s="166">
        <f t="shared" ref="W295" si="1397">+Y295</f>
        <v>3</v>
      </c>
      <c r="X295" s="168" t="s">
        <v>1823</v>
      </c>
      <c r="Y295" s="10">
        <v>3</v>
      </c>
      <c r="Z295" s="4">
        <v>0</v>
      </c>
      <c r="AA295" s="3">
        <v>4</v>
      </c>
      <c r="AB295" s="4">
        <v>0</v>
      </c>
      <c r="AC295" s="166">
        <f t="shared" ref="AC295" si="1398">+AE295</f>
        <v>4</v>
      </c>
      <c r="AD295" s="168" t="s">
        <v>1823</v>
      </c>
      <c r="AE295" s="18">
        <v>4</v>
      </c>
      <c r="AF295" s="5">
        <v>0</v>
      </c>
      <c r="AG295" s="166">
        <f t="shared" ref="AG295" si="1399">+AE295</f>
        <v>4</v>
      </c>
      <c r="AH295" s="168" t="s">
        <v>1823</v>
      </c>
      <c r="AI295" s="166">
        <f t="shared" ref="AI295:AI302" si="1400">+AK295</f>
        <v>4</v>
      </c>
      <c r="AJ295" s="168" t="s">
        <v>1823</v>
      </c>
      <c r="AK295" s="3">
        <v>4</v>
      </c>
      <c r="AL295" s="4">
        <v>0</v>
      </c>
      <c r="AM295" s="166">
        <f t="shared" ref="AM295:AM301" si="1401">+AK295</f>
        <v>4</v>
      </c>
      <c r="AN295" s="168" t="s">
        <v>1823</v>
      </c>
      <c r="AO295" s="892"/>
      <c r="AP295" s="3">
        <v>0</v>
      </c>
      <c r="AQ295" s="4">
        <v>0</v>
      </c>
      <c r="AR295" s="166">
        <f t="shared" si="1388"/>
        <v>0</v>
      </c>
      <c r="AS295" s="168" t="s">
        <v>1823</v>
      </c>
      <c r="AT295" s="39">
        <v>0</v>
      </c>
      <c r="AU295" s="40">
        <v>0</v>
      </c>
      <c r="AV295" s="166">
        <f t="shared" si="1389"/>
        <v>0</v>
      </c>
      <c r="AW295" s="168" t="s">
        <v>1823</v>
      </c>
      <c r="AX295" s="166">
        <f t="shared" si="1390"/>
        <v>0</v>
      </c>
      <c r="AY295" s="168" t="s">
        <v>1823</v>
      </c>
      <c r="AZ295" s="3">
        <v>0</v>
      </c>
      <c r="BA295" s="4">
        <v>0</v>
      </c>
      <c r="BB295" s="18">
        <v>0</v>
      </c>
      <c r="BC295" s="5">
        <v>0</v>
      </c>
      <c r="BD295" s="18">
        <v>0</v>
      </c>
      <c r="BE295" s="5">
        <v>0</v>
      </c>
      <c r="BF295" s="18">
        <v>0</v>
      </c>
      <c r="BG295" s="5">
        <v>0</v>
      </c>
      <c r="BH295" s="166">
        <f t="shared" si="1392"/>
        <v>0</v>
      </c>
      <c r="BI295" s="168" t="s">
        <v>1823</v>
      </c>
      <c r="BJ295" s="18">
        <v>0</v>
      </c>
      <c r="BK295" s="5">
        <v>0</v>
      </c>
      <c r="BL295" s="166">
        <f t="shared" si="1393"/>
        <v>0</v>
      </c>
      <c r="BM295" s="168" t="s">
        <v>1823</v>
      </c>
      <c r="BN295" s="166">
        <f t="shared" si="1394"/>
        <v>0</v>
      </c>
      <c r="BO295" s="168" t="s">
        <v>1823</v>
      </c>
      <c r="BP295" s="133"/>
      <c r="BQ295" s="147"/>
      <c r="BR295" s="148"/>
      <c r="BS295" s="147"/>
      <c r="BT295" s="148"/>
      <c r="BU295" s="147"/>
      <c r="BV295" s="148"/>
      <c r="BW295" s="96"/>
      <c r="BX295" s="55"/>
      <c r="BY295" s="96"/>
      <c r="BZ295" s="148"/>
      <c r="CA295" s="147"/>
      <c r="CB295" s="147"/>
      <c r="CF295" s="26"/>
    </row>
    <row r="296" spans="1:88" ht="16.5">
      <c r="A296" t="s">
        <v>2143</v>
      </c>
      <c r="B296" t="s">
        <v>4</v>
      </c>
      <c r="C296" s="16" t="s">
        <v>1205</v>
      </c>
      <c r="D296" t="s">
        <v>1040</v>
      </c>
      <c r="E296" s="16" t="s">
        <v>43</v>
      </c>
      <c r="F296" s="200" t="s">
        <v>2079</v>
      </c>
      <c r="G296" s="20">
        <v>0</v>
      </c>
      <c r="H296" s="168" t="s">
        <v>89</v>
      </c>
      <c r="I296" s="166">
        <f t="shared" si="1395"/>
        <v>0</v>
      </c>
      <c r="J296" s="168" t="s">
        <v>1823</v>
      </c>
      <c r="K296" s="166">
        <f t="shared" si="1383"/>
        <v>0</v>
      </c>
      <c r="L296" s="168" t="s">
        <v>1823</v>
      </c>
      <c r="M296" s="166">
        <f t="shared" si="1384"/>
        <v>0</v>
      </c>
      <c r="N296" s="168" t="s">
        <v>1823</v>
      </c>
      <c r="O296" s="10">
        <v>0</v>
      </c>
      <c r="P296" s="10">
        <v>0</v>
      </c>
      <c r="Q296" s="3">
        <v>0</v>
      </c>
      <c r="R296" s="4">
        <v>0</v>
      </c>
      <c r="S296" s="166">
        <f t="shared" si="1396"/>
        <v>0</v>
      </c>
      <c r="T296" s="168" t="s">
        <v>1823</v>
      </c>
      <c r="U296" s="10">
        <v>0</v>
      </c>
      <c r="V296" s="4">
        <v>0</v>
      </c>
      <c r="W296" s="10">
        <v>0</v>
      </c>
      <c r="X296" s="4">
        <v>0</v>
      </c>
      <c r="Y296" s="10">
        <v>0</v>
      </c>
      <c r="Z296" s="4">
        <v>0</v>
      </c>
      <c r="AA296" s="3">
        <v>11</v>
      </c>
      <c r="AB296" s="4">
        <v>4</v>
      </c>
      <c r="AC296" s="3">
        <v>16</v>
      </c>
      <c r="AD296" s="4">
        <v>3</v>
      </c>
      <c r="AE296" s="180">
        <v>14</v>
      </c>
      <c r="AF296" s="181">
        <v>3</v>
      </c>
      <c r="AG296" s="166">
        <f t="shared" ref="AG296:AG299" si="1402">+AE296</f>
        <v>14</v>
      </c>
      <c r="AH296" s="168">
        <f t="shared" ref="AH296" si="1403">+AF296</f>
        <v>3</v>
      </c>
      <c r="AI296" s="166">
        <f t="shared" si="1400"/>
        <v>12</v>
      </c>
      <c r="AJ296" s="168" t="s">
        <v>1823</v>
      </c>
      <c r="AK296" s="3">
        <v>12</v>
      </c>
      <c r="AL296" s="4">
        <v>0</v>
      </c>
      <c r="AM296" s="166">
        <f t="shared" si="1401"/>
        <v>12</v>
      </c>
      <c r="AN296" s="168" t="s">
        <v>1823</v>
      </c>
      <c r="AO296" s="891">
        <v>42267</v>
      </c>
      <c r="AP296" s="3">
        <v>2</v>
      </c>
      <c r="AQ296" s="4">
        <v>0</v>
      </c>
      <c r="AR296" s="166">
        <f t="shared" si="1388"/>
        <v>3</v>
      </c>
      <c r="AS296" s="168" t="s">
        <v>1823</v>
      </c>
      <c r="AT296" s="39">
        <v>3</v>
      </c>
      <c r="AU296" s="40">
        <v>0</v>
      </c>
      <c r="AV296" s="166">
        <f t="shared" si="1389"/>
        <v>3</v>
      </c>
      <c r="AW296" s="168" t="s">
        <v>1823</v>
      </c>
      <c r="AX296" s="166">
        <f t="shared" si="1390"/>
        <v>3</v>
      </c>
      <c r="AY296" s="168" t="s">
        <v>1823</v>
      </c>
      <c r="AZ296" s="39">
        <v>3</v>
      </c>
      <c r="BA296" s="40">
        <v>0</v>
      </c>
      <c r="BB296" s="18">
        <v>3</v>
      </c>
      <c r="BC296" s="5">
        <v>0</v>
      </c>
      <c r="BD296" s="18">
        <v>3</v>
      </c>
      <c r="BE296" s="5">
        <v>1</v>
      </c>
      <c r="BF296" s="18">
        <v>5</v>
      </c>
      <c r="BG296" s="5">
        <v>1</v>
      </c>
      <c r="BH296" s="166">
        <f t="shared" si="1392"/>
        <v>5</v>
      </c>
      <c r="BI296" s="168" t="s">
        <v>1823</v>
      </c>
      <c r="BJ296" s="18">
        <v>2</v>
      </c>
      <c r="BK296" s="5">
        <v>0</v>
      </c>
      <c r="BL296" s="166">
        <f t="shared" si="1393"/>
        <v>2</v>
      </c>
      <c r="BM296" s="168" t="s">
        <v>1823</v>
      </c>
      <c r="BN296" s="166">
        <f t="shared" si="1394"/>
        <v>2</v>
      </c>
      <c r="BO296" s="168" t="s">
        <v>1823</v>
      </c>
      <c r="BP296" s="133"/>
      <c r="BQ296" s="147"/>
      <c r="BR296" s="148"/>
      <c r="BS296" s="147"/>
      <c r="BT296" s="148"/>
      <c r="BU296" s="147"/>
      <c r="BV296" s="148"/>
      <c r="BW296" s="96"/>
      <c r="BX296" s="55"/>
      <c r="BY296" s="96"/>
      <c r="BZ296" s="148"/>
      <c r="CA296" s="147"/>
      <c r="CB296" s="147"/>
      <c r="CC296" t="s">
        <v>1204</v>
      </c>
      <c r="CF296" s="26"/>
    </row>
    <row r="297" spans="1:88" ht="16.5">
      <c r="A297" t="s">
        <v>2143</v>
      </c>
      <c r="B297" t="s">
        <v>4</v>
      </c>
      <c r="C297" s="16" t="s">
        <v>1205</v>
      </c>
      <c r="D297" t="s">
        <v>1043</v>
      </c>
      <c r="E297" s="16" t="s">
        <v>43</v>
      </c>
      <c r="F297" s="200" t="s">
        <v>2073</v>
      </c>
      <c r="G297" s="20">
        <v>0</v>
      </c>
      <c r="H297" s="168" t="s">
        <v>89</v>
      </c>
      <c r="I297" s="166">
        <f t="shared" si="1395"/>
        <v>0</v>
      </c>
      <c r="J297" s="168" t="s">
        <v>1823</v>
      </c>
      <c r="K297" s="166">
        <f t="shared" si="1383"/>
        <v>0</v>
      </c>
      <c r="L297" s="168" t="s">
        <v>1823</v>
      </c>
      <c r="M297" s="166">
        <f t="shared" si="1384"/>
        <v>0</v>
      </c>
      <c r="N297" s="168" t="s">
        <v>1823</v>
      </c>
      <c r="O297" s="10">
        <v>0</v>
      </c>
      <c r="P297" s="10" t="s">
        <v>1206</v>
      </c>
      <c r="Q297" s="3">
        <v>2</v>
      </c>
      <c r="R297" s="4">
        <v>0</v>
      </c>
      <c r="S297" s="166">
        <f t="shared" si="1396"/>
        <v>2</v>
      </c>
      <c r="T297" s="168" t="s">
        <v>1823</v>
      </c>
      <c r="U297" s="10">
        <v>1</v>
      </c>
      <c r="V297" s="4">
        <v>0</v>
      </c>
      <c r="W297" s="10">
        <v>6</v>
      </c>
      <c r="X297" s="4">
        <v>10</v>
      </c>
      <c r="Y297" s="10">
        <v>3</v>
      </c>
      <c r="Z297" s="4">
        <v>0</v>
      </c>
      <c r="AA297" s="3">
        <v>2</v>
      </c>
      <c r="AB297" s="4">
        <v>0</v>
      </c>
      <c r="AC297" s="166">
        <f t="shared" ref="AC297" si="1404">+AE297</f>
        <v>18</v>
      </c>
      <c r="AD297" s="168" t="s">
        <v>1823</v>
      </c>
      <c r="AE297" s="18">
        <v>18</v>
      </c>
      <c r="AF297" s="5">
        <v>0</v>
      </c>
      <c r="AG297" s="166">
        <f t="shared" si="1402"/>
        <v>18</v>
      </c>
      <c r="AH297" s="168" t="s">
        <v>1823</v>
      </c>
      <c r="AI297" s="166">
        <f t="shared" si="1400"/>
        <v>0</v>
      </c>
      <c r="AJ297" s="168" t="s">
        <v>1823</v>
      </c>
      <c r="AK297" s="3">
        <v>0</v>
      </c>
      <c r="AL297" s="4">
        <v>0</v>
      </c>
      <c r="AM297" s="166">
        <f t="shared" si="1401"/>
        <v>0</v>
      </c>
      <c r="AN297" s="168" t="s">
        <v>1823</v>
      </c>
      <c r="AO297" s="892"/>
      <c r="AP297" s="3">
        <v>0</v>
      </c>
      <c r="AQ297" s="4">
        <v>0</v>
      </c>
      <c r="AR297" s="166">
        <f t="shared" si="1388"/>
        <v>0</v>
      </c>
      <c r="AS297" s="168" t="s">
        <v>1823</v>
      </c>
      <c r="AT297" s="166">
        <f t="shared" ref="AT297:AT301" si="1405">+AV297</f>
        <v>0</v>
      </c>
      <c r="AU297" s="168" t="s">
        <v>1823</v>
      </c>
      <c r="AV297" s="166">
        <f t="shared" si="1389"/>
        <v>0</v>
      </c>
      <c r="AW297" s="168" t="s">
        <v>1823</v>
      </c>
      <c r="AX297" s="166">
        <f t="shared" si="1390"/>
        <v>0</v>
      </c>
      <c r="AY297" s="168" t="s">
        <v>1823</v>
      </c>
      <c r="AZ297" s="3">
        <v>0</v>
      </c>
      <c r="BA297" s="4">
        <v>0</v>
      </c>
      <c r="BB297" s="3">
        <v>0</v>
      </c>
      <c r="BC297" s="4">
        <v>0</v>
      </c>
      <c r="BD297" s="10">
        <v>0</v>
      </c>
      <c r="BE297" s="4">
        <v>0</v>
      </c>
      <c r="BF297" s="10">
        <v>0</v>
      </c>
      <c r="BG297" s="4">
        <v>0</v>
      </c>
      <c r="BH297" s="166">
        <f t="shared" si="1392"/>
        <v>0</v>
      </c>
      <c r="BI297" s="168" t="s">
        <v>1823</v>
      </c>
      <c r="BJ297" s="18">
        <v>0</v>
      </c>
      <c r="BK297" s="5">
        <v>0</v>
      </c>
      <c r="BL297" s="166">
        <f t="shared" si="1393"/>
        <v>0</v>
      </c>
      <c r="BM297" s="168" t="s">
        <v>1823</v>
      </c>
      <c r="BN297" s="166">
        <f t="shared" si="1394"/>
        <v>0</v>
      </c>
      <c r="BO297" s="168" t="s">
        <v>1823</v>
      </c>
      <c r="BP297" s="133"/>
      <c r="BQ297" s="147"/>
      <c r="BR297" s="148"/>
      <c r="BS297" s="147"/>
      <c r="BT297" s="148"/>
      <c r="BU297" s="147"/>
      <c r="BV297" s="148"/>
      <c r="BW297" s="96"/>
      <c r="BX297" s="55"/>
      <c r="BY297" s="96"/>
      <c r="BZ297" s="148"/>
      <c r="CA297" s="147"/>
      <c r="CB297" s="147"/>
      <c r="CF297" s="26"/>
    </row>
    <row r="298" spans="1:88" ht="16.5">
      <c r="A298" t="s">
        <v>2143</v>
      </c>
      <c r="B298" t="s">
        <v>4</v>
      </c>
      <c r="C298" s="16" t="s">
        <v>1205</v>
      </c>
      <c r="D298" t="s">
        <v>1043</v>
      </c>
      <c r="E298" s="16" t="s">
        <v>43</v>
      </c>
      <c r="F298" s="200" t="s">
        <v>2074</v>
      </c>
      <c r="G298" s="22"/>
      <c r="H298" s="168"/>
      <c r="I298" s="20"/>
      <c r="J298" s="168"/>
      <c r="K298" s="166">
        <f t="shared" si="1383"/>
        <v>0</v>
      </c>
      <c r="L298" s="168" t="s">
        <v>1823</v>
      </c>
      <c r="M298" s="166">
        <v>0</v>
      </c>
      <c r="N298" s="168" t="s">
        <v>1823</v>
      </c>
      <c r="O298" s="10">
        <v>1</v>
      </c>
      <c r="P298" s="10">
        <v>0</v>
      </c>
      <c r="Q298" s="3">
        <v>3</v>
      </c>
      <c r="R298" s="4">
        <v>0</v>
      </c>
      <c r="S298" s="166">
        <f t="shared" si="1396"/>
        <v>3</v>
      </c>
      <c r="T298" s="168" t="s">
        <v>1823</v>
      </c>
      <c r="U298" s="10">
        <v>0</v>
      </c>
      <c r="V298" s="4">
        <v>0</v>
      </c>
      <c r="W298" s="10">
        <v>1</v>
      </c>
      <c r="X298" s="4">
        <v>2</v>
      </c>
      <c r="Y298" s="10">
        <v>20</v>
      </c>
      <c r="Z298" s="4">
        <v>20</v>
      </c>
      <c r="AA298" s="3">
        <v>0</v>
      </c>
      <c r="AB298" s="4">
        <v>2</v>
      </c>
      <c r="AC298" s="166">
        <f t="shared" ref="AC298" si="1406">+AE298</f>
        <v>6</v>
      </c>
      <c r="AD298" s="168" t="s">
        <v>1823</v>
      </c>
      <c r="AE298" s="18">
        <v>6</v>
      </c>
      <c r="AF298" s="5"/>
      <c r="AG298" s="166">
        <f t="shared" si="1402"/>
        <v>6</v>
      </c>
      <c r="AH298" s="168" t="s">
        <v>1823</v>
      </c>
      <c r="AI298" s="166">
        <f t="shared" si="1400"/>
        <v>0</v>
      </c>
      <c r="AJ298" s="168" t="s">
        <v>1823</v>
      </c>
      <c r="AK298" s="3">
        <v>0</v>
      </c>
      <c r="AL298" s="4">
        <v>0</v>
      </c>
      <c r="AM298" s="166">
        <f t="shared" si="1401"/>
        <v>0</v>
      </c>
      <c r="AN298" s="168" t="s">
        <v>1823</v>
      </c>
      <c r="AO298" s="892"/>
      <c r="AP298" s="3">
        <v>0</v>
      </c>
      <c r="AQ298" s="4">
        <v>0</v>
      </c>
      <c r="AR298" s="166">
        <f t="shared" si="1388"/>
        <v>0</v>
      </c>
      <c r="AS298" s="168" t="s">
        <v>1823</v>
      </c>
      <c r="AT298" s="166">
        <f t="shared" si="1405"/>
        <v>0</v>
      </c>
      <c r="AU298" s="168" t="s">
        <v>1823</v>
      </c>
      <c r="AV298" s="166">
        <f t="shared" si="1389"/>
        <v>0</v>
      </c>
      <c r="AW298" s="168" t="s">
        <v>1823</v>
      </c>
      <c r="AX298" s="166">
        <f t="shared" si="1390"/>
        <v>0</v>
      </c>
      <c r="AY298" s="168" t="s">
        <v>1823</v>
      </c>
      <c r="AZ298" s="3">
        <v>0</v>
      </c>
      <c r="BA298" s="4">
        <v>0</v>
      </c>
      <c r="BB298" s="3">
        <v>0</v>
      </c>
      <c r="BC298" s="4">
        <v>0</v>
      </c>
      <c r="BD298" s="10">
        <v>0</v>
      </c>
      <c r="BE298" s="4">
        <v>0</v>
      </c>
      <c r="BF298" s="10">
        <v>0</v>
      </c>
      <c r="BG298" s="4">
        <v>0</v>
      </c>
      <c r="BH298" s="166">
        <f t="shared" si="1392"/>
        <v>0</v>
      </c>
      <c r="BI298" s="168" t="s">
        <v>1823</v>
      </c>
      <c r="BJ298" s="18">
        <v>0</v>
      </c>
      <c r="BK298" s="5">
        <v>0</v>
      </c>
      <c r="BL298" s="166">
        <f t="shared" si="1393"/>
        <v>0</v>
      </c>
      <c r="BM298" s="168" t="s">
        <v>1823</v>
      </c>
      <c r="BN298" s="166">
        <f t="shared" si="1394"/>
        <v>0</v>
      </c>
      <c r="BO298" s="168" t="s">
        <v>1823</v>
      </c>
      <c r="BP298" s="133"/>
      <c r="BQ298" s="147"/>
      <c r="BR298" s="148"/>
      <c r="BS298" s="147"/>
      <c r="BT298" s="148"/>
      <c r="BU298" s="147"/>
      <c r="BV298" s="148"/>
      <c r="BW298" s="96"/>
      <c r="BX298" s="55"/>
      <c r="BY298" s="96"/>
      <c r="BZ298" s="148"/>
      <c r="CA298" s="147"/>
      <c r="CB298" s="147"/>
      <c r="CF298" s="26"/>
    </row>
    <row r="299" spans="1:88" ht="16.5">
      <c r="A299" t="s">
        <v>2143</v>
      </c>
      <c r="B299" t="s">
        <v>4</v>
      </c>
      <c r="C299" s="16" t="s">
        <v>1205</v>
      </c>
      <c r="D299" t="s">
        <v>1043</v>
      </c>
      <c r="E299" s="16" t="s">
        <v>43</v>
      </c>
      <c r="F299" s="200" t="s">
        <v>2078</v>
      </c>
      <c r="G299" s="20">
        <v>0</v>
      </c>
      <c r="H299" s="168" t="s">
        <v>89</v>
      </c>
      <c r="I299" s="166">
        <f t="shared" ref="I299:I301" si="1407">+K299</f>
        <v>0</v>
      </c>
      <c r="J299" s="168" t="s">
        <v>1823</v>
      </c>
      <c r="K299" s="166">
        <f t="shared" si="1383"/>
        <v>0</v>
      </c>
      <c r="L299" s="168" t="s">
        <v>1823</v>
      </c>
      <c r="M299" s="166">
        <f t="shared" si="1384"/>
        <v>0</v>
      </c>
      <c r="N299" s="168" t="s">
        <v>1823</v>
      </c>
      <c r="O299" s="10">
        <v>0</v>
      </c>
      <c r="P299" s="10">
        <v>0</v>
      </c>
      <c r="Q299" s="3">
        <v>0</v>
      </c>
      <c r="R299" s="4">
        <v>0</v>
      </c>
      <c r="S299" s="166">
        <f t="shared" si="1396"/>
        <v>0</v>
      </c>
      <c r="T299" s="168" t="s">
        <v>1823</v>
      </c>
      <c r="U299" s="10">
        <v>0</v>
      </c>
      <c r="V299" s="4">
        <v>0</v>
      </c>
      <c r="W299" s="10">
        <v>0</v>
      </c>
      <c r="X299" s="4">
        <v>2</v>
      </c>
      <c r="Y299" s="10">
        <v>7</v>
      </c>
      <c r="Z299" s="4">
        <v>10</v>
      </c>
      <c r="AA299" s="3">
        <v>0</v>
      </c>
      <c r="AB299" s="4">
        <v>0</v>
      </c>
      <c r="AC299" s="166">
        <f t="shared" ref="AC299" si="1408">+AE299</f>
        <v>0</v>
      </c>
      <c r="AD299" s="168" t="s">
        <v>1823</v>
      </c>
      <c r="AE299" s="18">
        <v>0</v>
      </c>
      <c r="AF299" s="5">
        <v>0</v>
      </c>
      <c r="AG299" s="166">
        <f t="shared" si="1402"/>
        <v>0</v>
      </c>
      <c r="AH299" s="168" t="s">
        <v>1823</v>
      </c>
      <c r="AI299" s="166">
        <f t="shared" si="1400"/>
        <v>0</v>
      </c>
      <c r="AJ299" s="168" t="s">
        <v>1823</v>
      </c>
      <c r="AK299" s="3">
        <v>0</v>
      </c>
      <c r="AL299" s="4">
        <v>0</v>
      </c>
      <c r="AM299" s="166">
        <f t="shared" si="1401"/>
        <v>0</v>
      </c>
      <c r="AN299" s="168" t="s">
        <v>1823</v>
      </c>
      <c r="AO299" s="892"/>
      <c r="AP299" s="3">
        <v>0</v>
      </c>
      <c r="AQ299" s="4">
        <v>0</v>
      </c>
      <c r="AR299" s="166">
        <f t="shared" si="1388"/>
        <v>0</v>
      </c>
      <c r="AS299" s="168" t="s">
        <v>1823</v>
      </c>
      <c r="AT299" s="166">
        <f t="shared" si="1405"/>
        <v>0</v>
      </c>
      <c r="AU299" s="168" t="s">
        <v>1823</v>
      </c>
      <c r="AV299" s="166">
        <f t="shared" si="1389"/>
        <v>0</v>
      </c>
      <c r="AW299" s="168" t="s">
        <v>1823</v>
      </c>
      <c r="AX299" s="166">
        <f t="shared" si="1390"/>
        <v>0</v>
      </c>
      <c r="AY299" s="168" t="s">
        <v>1823</v>
      </c>
      <c r="AZ299" s="3">
        <v>0</v>
      </c>
      <c r="BA299" s="4">
        <v>0</v>
      </c>
      <c r="BB299" s="3">
        <v>0</v>
      </c>
      <c r="BC299" s="4">
        <v>0</v>
      </c>
      <c r="BD299" s="10">
        <v>0</v>
      </c>
      <c r="BE299" s="4">
        <v>0</v>
      </c>
      <c r="BF299" s="10">
        <v>0</v>
      </c>
      <c r="BG299" s="4">
        <v>0</v>
      </c>
      <c r="BH299" s="166">
        <f t="shared" si="1392"/>
        <v>0</v>
      </c>
      <c r="BI299" s="168" t="s">
        <v>1823</v>
      </c>
      <c r="BJ299" s="18">
        <v>0</v>
      </c>
      <c r="BK299" s="5">
        <v>0</v>
      </c>
      <c r="BL299" s="166">
        <f t="shared" si="1393"/>
        <v>0</v>
      </c>
      <c r="BM299" s="168" t="s">
        <v>1823</v>
      </c>
      <c r="BN299" s="166">
        <f t="shared" si="1394"/>
        <v>0</v>
      </c>
      <c r="BO299" s="168" t="s">
        <v>1823</v>
      </c>
      <c r="BP299" s="133"/>
      <c r="BQ299" s="147"/>
      <c r="BR299" s="148"/>
      <c r="BS299" s="147"/>
      <c r="BT299" s="148"/>
      <c r="BU299" s="147"/>
      <c r="BV299" s="148"/>
      <c r="BW299" s="96"/>
      <c r="BX299" s="55"/>
      <c r="BY299" s="96"/>
      <c r="BZ299" s="148"/>
      <c r="CA299" s="147"/>
      <c r="CB299" s="147"/>
      <c r="CF299" s="26"/>
    </row>
    <row r="300" spans="1:88" ht="16.5">
      <c r="A300" t="s">
        <v>2143</v>
      </c>
      <c r="B300" t="s">
        <v>4</v>
      </c>
      <c r="C300" s="16" t="s">
        <v>1205</v>
      </c>
      <c r="D300" t="s">
        <v>1043</v>
      </c>
      <c r="E300" s="16" t="s">
        <v>43</v>
      </c>
      <c r="F300" s="200" t="s">
        <v>2077</v>
      </c>
      <c r="G300" s="20">
        <v>0</v>
      </c>
      <c r="H300" s="168" t="s">
        <v>89</v>
      </c>
      <c r="I300" s="166">
        <f t="shared" si="1407"/>
        <v>0</v>
      </c>
      <c r="J300" s="168" t="s">
        <v>1823</v>
      </c>
      <c r="K300" s="166">
        <f t="shared" si="1383"/>
        <v>0</v>
      </c>
      <c r="L300" s="168" t="s">
        <v>1823</v>
      </c>
      <c r="M300" s="166">
        <f t="shared" si="1384"/>
        <v>0</v>
      </c>
      <c r="N300" s="168" t="s">
        <v>1823</v>
      </c>
      <c r="O300" s="10">
        <v>0</v>
      </c>
      <c r="P300" s="10">
        <v>0</v>
      </c>
      <c r="Q300" s="3">
        <v>0</v>
      </c>
      <c r="R300" s="4">
        <v>0</v>
      </c>
      <c r="S300" s="166">
        <f t="shared" si="1396"/>
        <v>0</v>
      </c>
      <c r="T300" s="168" t="s">
        <v>1823</v>
      </c>
      <c r="U300" s="10">
        <v>0</v>
      </c>
      <c r="V300" s="4">
        <v>0</v>
      </c>
      <c r="W300" s="10">
        <v>0</v>
      </c>
      <c r="X300" s="4">
        <v>0</v>
      </c>
      <c r="Y300" s="10">
        <v>0</v>
      </c>
      <c r="Z300" s="4">
        <v>0</v>
      </c>
      <c r="AA300" s="3">
        <v>0</v>
      </c>
      <c r="AB300" s="4">
        <v>0</v>
      </c>
      <c r="AC300" s="166">
        <f>+AE300</f>
        <v>2</v>
      </c>
      <c r="AD300" s="168">
        <f>+AF300</f>
        <v>24</v>
      </c>
      <c r="AE300" s="18">
        <v>2</v>
      </c>
      <c r="AF300" s="5">
        <v>24</v>
      </c>
      <c r="AG300" s="166">
        <f t="shared" ref="AG300:AG301" si="1409">+AE300</f>
        <v>2</v>
      </c>
      <c r="AH300" s="168">
        <f t="shared" ref="AH300" si="1410">+AF300</f>
        <v>24</v>
      </c>
      <c r="AI300" s="166">
        <f t="shared" si="1400"/>
        <v>0</v>
      </c>
      <c r="AJ300" s="168" t="s">
        <v>1823</v>
      </c>
      <c r="AK300" s="3">
        <v>0</v>
      </c>
      <c r="AL300" s="4">
        <v>0</v>
      </c>
      <c r="AM300" s="166">
        <f t="shared" si="1401"/>
        <v>0</v>
      </c>
      <c r="AN300" s="168" t="s">
        <v>1823</v>
      </c>
      <c r="AO300" s="892"/>
      <c r="AP300" s="3">
        <v>0</v>
      </c>
      <c r="AQ300" s="4">
        <v>0</v>
      </c>
      <c r="AR300" s="166">
        <f t="shared" si="1388"/>
        <v>0</v>
      </c>
      <c r="AS300" s="168" t="s">
        <v>1823</v>
      </c>
      <c r="AT300" s="166">
        <f t="shared" si="1405"/>
        <v>0</v>
      </c>
      <c r="AU300" s="168" t="s">
        <v>1823</v>
      </c>
      <c r="AV300" s="166">
        <f t="shared" si="1389"/>
        <v>0</v>
      </c>
      <c r="AW300" s="168" t="s">
        <v>1823</v>
      </c>
      <c r="AX300" s="166">
        <f t="shared" si="1390"/>
        <v>0</v>
      </c>
      <c r="AY300" s="168" t="s">
        <v>1823</v>
      </c>
      <c r="AZ300" s="3">
        <v>0</v>
      </c>
      <c r="BA300" s="4">
        <v>0</v>
      </c>
      <c r="BB300" s="3">
        <v>0</v>
      </c>
      <c r="BC300" s="4">
        <v>0</v>
      </c>
      <c r="BD300" s="10">
        <v>0</v>
      </c>
      <c r="BE300" s="4">
        <v>0</v>
      </c>
      <c r="BF300" s="10">
        <v>0</v>
      </c>
      <c r="BG300" s="4">
        <v>0</v>
      </c>
      <c r="BH300" s="166">
        <f t="shared" si="1392"/>
        <v>0</v>
      </c>
      <c r="BI300" s="168" t="s">
        <v>1823</v>
      </c>
      <c r="BJ300" s="18">
        <v>0</v>
      </c>
      <c r="BK300" s="5">
        <v>0</v>
      </c>
      <c r="BL300" s="166">
        <f t="shared" si="1393"/>
        <v>0</v>
      </c>
      <c r="BM300" s="168" t="s">
        <v>1823</v>
      </c>
      <c r="BN300" s="166">
        <f t="shared" si="1394"/>
        <v>0</v>
      </c>
      <c r="BO300" s="168" t="s">
        <v>1823</v>
      </c>
      <c r="BP300" s="133"/>
      <c r="BQ300" s="147"/>
      <c r="BR300" s="148"/>
      <c r="BS300" s="147"/>
      <c r="BT300" s="148"/>
      <c r="BU300" s="147"/>
      <c r="BV300" s="148"/>
      <c r="BW300" s="96"/>
      <c r="BX300" s="55"/>
      <c r="BY300" s="96"/>
      <c r="BZ300" s="148"/>
      <c r="CA300" s="147"/>
      <c r="CB300" s="147"/>
      <c r="CF300" s="26"/>
    </row>
    <row r="301" spans="1:88" ht="16.5">
      <c r="A301" t="s">
        <v>2143</v>
      </c>
      <c r="B301" t="s">
        <v>4</v>
      </c>
      <c r="C301" s="16" t="s">
        <v>1205</v>
      </c>
      <c r="D301" t="s">
        <v>1043</v>
      </c>
      <c r="E301" s="16" t="s">
        <v>43</v>
      </c>
      <c r="F301" s="200" t="s">
        <v>2076</v>
      </c>
      <c r="G301" s="20">
        <v>0</v>
      </c>
      <c r="H301" s="168" t="s">
        <v>89</v>
      </c>
      <c r="I301" s="166">
        <f t="shared" si="1407"/>
        <v>0</v>
      </c>
      <c r="J301" s="168" t="s">
        <v>1823</v>
      </c>
      <c r="K301" s="166">
        <f t="shared" si="1383"/>
        <v>0</v>
      </c>
      <c r="L301" s="168" t="s">
        <v>1823</v>
      </c>
      <c r="M301" s="166">
        <f t="shared" si="1384"/>
        <v>0</v>
      </c>
      <c r="N301" s="168" t="s">
        <v>1823</v>
      </c>
      <c r="O301" s="10">
        <v>0</v>
      </c>
      <c r="P301" s="10">
        <v>0</v>
      </c>
      <c r="Q301" s="3">
        <v>0</v>
      </c>
      <c r="R301" s="4">
        <v>0</v>
      </c>
      <c r="S301" s="166">
        <f t="shared" si="1396"/>
        <v>0</v>
      </c>
      <c r="T301" s="168" t="s">
        <v>1823</v>
      </c>
      <c r="U301" s="10">
        <v>0</v>
      </c>
      <c r="V301" s="4">
        <v>0</v>
      </c>
      <c r="W301" s="10">
        <v>0</v>
      </c>
      <c r="X301" s="4">
        <v>0</v>
      </c>
      <c r="Y301" s="10">
        <v>0</v>
      </c>
      <c r="Z301" s="4">
        <v>0</v>
      </c>
      <c r="AA301" s="3">
        <v>0</v>
      </c>
      <c r="AB301" s="4">
        <v>2</v>
      </c>
      <c r="AC301" s="166">
        <f t="shared" ref="AC301" si="1411">+AE301</f>
        <v>0</v>
      </c>
      <c r="AD301" s="168" t="s">
        <v>1823</v>
      </c>
      <c r="AE301" s="18">
        <v>0</v>
      </c>
      <c r="AF301" s="5">
        <v>0</v>
      </c>
      <c r="AG301" s="166">
        <f t="shared" si="1409"/>
        <v>0</v>
      </c>
      <c r="AH301" s="168" t="s">
        <v>1823</v>
      </c>
      <c r="AI301" s="166">
        <f t="shared" si="1400"/>
        <v>0</v>
      </c>
      <c r="AJ301" s="168" t="s">
        <v>1823</v>
      </c>
      <c r="AK301" s="3">
        <v>0</v>
      </c>
      <c r="AL301" s="4">
        <v>0</v>
      </c>
      <c r="AM301" s="166">
        <f t="shared" si="1401"/>
        <v>0</v>
      </c>
      <c r="AN301" s="168" t="s">
        <v>1823</v>
      </c>
      <c r="AO301" s="892"/>
      <c r="AP301" s="3">
        <v>0</v>
      </c>
      <c r="AQ301" s="4">
        <v>0</v>
      </c>
      <c r="AR301" s="166">
        <f t="shared" si="1388"/>
        <v>0</v>
      </c>
      <c r="AS301" s="168" t="s">
        <v>1823</v>
      </c>
      <c r="AT301" s="166">
        <f t="shared" si="1405"/>
        <v>0</v>
      </c>
      <c r="AU301" s="168" t="s">
        <v>1823</v>
      </c>
      <c r="AV301" s="166">
        <f t="shared" si="1389"/>
        <v>0</v>
      </c>
      <c r="AW301" s="168" t="s">
        <v>1823</v>
      </c>
      <c r="AX301" s="166">
        <f t="shared" si="1390"/>
        <v>0</v>
      </c>
      <c r="AY301" s="168" t="s">
        <v>1823</v>
      </c>
      <c r="AZ301" s="3">
        <v>0</v>
      </c>
      <c r="BA301" s="4">
        <v>0</v>
      </c>
      <c r="BB301" s="3">
        <v>0</v>
      </c>
      <c r="BC301" s="4">
        <v>0</v>
      </c>
      <c r="BD301" s="10">
        <v>0</v>
      </c>
      <c r="BE301" s="4">
        <v>0</v>
      </c>
      <c r="BF301" s="10">
        <v>0</v>
      </c>
      <c r="BG301" s="4">
        <v>0</v>
      </c>
      <c r="BH301" s="166">
        <f t="shared" si="1392"/>
        <v>0</v>
      </c>
      <c r="BI301" s="168" t="s">
        <v>1823</v>
      </c>
      <c r="BJ301" s="18">
        <v>0</v>
      </c>
      <c r="BK301" s="5">
        <v>0</v>
      </c>
      <c r="BL301" s="166">
        <f t="shared" si="1393"/>
        <v>0</v>
      </c>
      <c r="BM301" s="168" t="s">
        <v>1823</v>
      </c>
      <c r="BN301" s="166">
        <f t="shared" si="1394"/>
        <v>0</v>
      </c>
      <c r="BO301" s="168" t="s">
        <v>1823</v>
      </c>
      <c r="BP301" s="133"/>
      <c r="BQ301" s="147"/>
      <c r="BR301" s="148"/>
      <c r="BS301" s="147"/>
      <c r="BT301" s="148"/>
      <c r="BU301" s="147"/>
      <c r="BV301" s="148"/>
      <c r="BW301" s="96"/>
      <c r="BX301" s="55"/>
      <c r="BY301" s="96"/>
      <c r="BZ301" s="148"/>
      <c r="CA301" s="147"/>
      <c r="CB301" s="147"/>
      <c r="CF301" s="26"/>
    </row>
    <row r="302" spans="1:88" ht="16.5">
      <c r="A302" t="s">
        <v>2143</v>
      </c>
      <c r="B302" t="s">
        <v>4</v>
      </c>
      <c r="C302" s="16" t="s">
        <v>1205</v>
      </c>
      <c r="D302" t="s">
        <v>1043</v>
      </c>
      <c r="E302" s="16" t="s">
        <v>43</v>
      </c>
      <c r="F302" s="200" t="s">
        <v>2075</v>
      </c>
      <c r="G302" s="9"/>
      <c r="H302" s="2"/>
      <c r="I302" s="166">
        <f t="shared" ref="I302" si="1412">+K302</f>
        <v>1</v>
      </c>
      <c r="J302" s="168" t="s">
        <v>1823</v>
      </c>
      <c r="K302" s="166">
        <f t="shared" si="1383"/>
        <v>1</v>
      </c>
      <c r="L302" s="168" t="s">
        <v>1823</v>
      </c>
      <c r="M302" s="166">
        <f>+O302</f>
        <v>1</v>
      </c>
      <c r="N302" s="168" t="s">
        <v>1823</v>
      </c>
      <c r="O302" s="10">
        <v>1</v>
      </c>
      <c r="P302" s="10" t="s">
        <v>1206</v>
      </c>
      <c r="Q302" s="3">
        <v>0</v>
      </c>
      <c r="R302" s="4">
        <v>0</v>
      </c>
      <c r="S302" s="166">
        <f t="shared" si="1396"/>
        <v>0</v>
      </c>
      <c r="T302" s="168" t="s">
        <v>1823</v>
      </c>
      <c r="U302" s="10">
        <v>0</v>
      </c>
      <c r="V302" s="4">
        <v>0</v>
      </c>
      <c r="W302" s="10">
        <v>0</v>
      </c>
      <c r="X302" s="4">
        <v>0</v>
      </c>
      <c r="Y302" s="10">
        <v>1</v>
      </c>
      <c r="Z302" s="4">
        <v>2</v>
      </c>
      <c r="AA302" s="3">
        <v>0</v>
      </c>
      <c r="AB302" s="4">
        <v>0</v>
      </c>
      <c r="AC302" s="166">
        <f t="shared" ref="AC302" si="1413">+AE302</f>
        <v>0</v>
      </c>
      <c r="AD302" s="168" t="s">
        <v>1823</v>
      </c>
      <c r="AE302" s="10">
        <v>0</v>
      </c>
      <c r="AF302" s="4">
        <v>0</v>
      </c>
      <c r="AG302" s="166">
        <f t="shared" ref="AG302" si="1414">+AE302</f>
        <v>0</v>
      </c>
      <c r="AH302" s="168" t="s">
        <v>1823</v>
      </c>
      <c r="AI302" s="166">
        <f t="shared" si="1400"/>
        <v>0</v>
      </c>
      <c r="AJ302" s="168" t="s">
        <v>1823</v>
      </c>
      <c r="AK302" s="3">
        <v>0</v>
      </c>
      <c r="AL302" s="4">
        <v>0</v>
      </c>
      <c r="AM302" s="166">
        <f t="shared" ref="AM302" si="1415">+AK302</f>
        <v>0</v>
      </c>
      <c r="AN302" s="168" t="s">
        <v>1823</v>
      </c>
      <c r="AO302" s="892"/>
      <c r="AP302" s="39">
        <v>0</v>
      </c>
      <c r="AQ302" s="4">
        <v>0</v>
      </c>
      <c r="AR302" s="166">
        <f t="shared" si="1388"/>
        <v>0</v>
      </c>
      <c r="AS302" s="168" t="s">
        <v>1823</v>
      </c>
      <c r="AT302" s="39">
        <v>0</v>
      </c>
      <c r="AU302" s="4">
        <v>0</v>
      </c>
      <c r="AV302" s="166">
        <f t="shared" si="1389"/>
        <v>0</v>
      </c>
      <c r="AW302" s="168" t="s">
        <v>1823</v>
      </c>
      <c r="AX302" s="166">
        <f t="shared" si="1390"/>
        <v>0</v>
      </c>
      <c r="AY302" s="168" t="s">
        <v>1823</v>
      </c>
      <c r="AZ302" s="3">
        <v>0</v>
      </c>
      <c r="BA302" s="4">
        <v>0</v>
      </c>
      <c r="BB302" s="3">
        <v>0</v>
      </c>
      <c r="BC302" s="4">
        <v>0</v>
      </c>
      <c r="BD302" s="166">
        <f t="shared" ref="BD302" si="1416">+BB302</f>
        <v>0</v>
      </c>
      <c r="BE302" s="168" t="s">
        <v>1823</v>
      </c>
      <c r="BF302" s="10">
        <v>0</v>
      </c>
      <c r="BG302" s="4">
        <v>0</v>
      </c>
      <c r="BH302" s="166">
        <f t="shared" si="1392"/>
        <v>0</v>
      </c>
      <c r="BI302" s="168" t="s">
        <v>1823</v>
      </c>
      <c r="BJ302" s="18">
        <v>0</v>
      </c>
      <c r="BK302" s="5">
        <v>0</v>
      </c>
      <c r="BL302" s="166">
        <f t="shared" si="1393"/>
        <v>0</v>
      </c>
      <c r="BM302" s="168" t="s">
        <v>1823</v>
      </c>
      <c r="BN302" s="166">
        <f t="shared" si="1394"/>
        <v>0</v>
      </c>
      <c r="BO302" s="168" t="s">
        <v>1823</v>
      </c>
      <c r="BP302" s="133"/>
      <c r="BQ302" s="147"/>
      <c r="BR302" s="148"/>
      <c r="BS302" s="147"/>
      <c r="BT302" s="148"/>
      <c r="BU302" s="147"/>
      <c r="BV302" s="148"/>
      <c r="BW302" s="96"/>
      <c r="BX302" s="55"/>
      <c r="BY302" s="96"/>
      <c r="BZ302" s="148"/>
      <c r="CA302" s="147"/>
      <c r="CB302" s="147"/>
      <c r="CC302" t="s">
        <v>1210</v>
      </c>
      <c r="CF302" s="26"/>
    </row>
    <row r="303" spans="1:88" ht="16.5">
      <c r="A303" t="s">
        <v>2143</v>
      </c>
      <c r="B303" t="s">
        <v>4</v>
      </c>
      <c r="C303" s="16" t="s">
        <v>819</v>
      </c>
      <c r="D303" t="s">
        <v>1040</v>
      </c>
      <c r="E303" s="16" t="s">
        <v>1090</v>
      </c>
      <c r="F303" s="200" t="s">
        <v>1993</v>
      </c>
      <c r="G303" s="101">
        <f t="shared" ref="G303" si="1417">+I303</f>
        <v>0</v>
      </c>
      <c r="H303" s="170" t="s">
        <v>89</v>
      </c>
      <c r="I303" s="166">
        <f t="shared" ref="I303" si="1418">+K303</f>
        <v>0</v>
      </c>
      <c r="J303" s="168" t="s">
        <v>1823</v>
      </c>
      <c r="K303" s="166">
        <f t="shared" ref="K303" si="1419">+M303</f>
        <v>0</v>
      </c>
      <c r="L303" s="168" t="s">
        <v>1823</v>
      </c>
      <c r="M303" s="166">
        <f t="shared" ref="M303" si="1420">+O303</f>
        <v>0</v>
      </c>
      <c r="N303" s="168" t="s">
        <v>1823</v>
      </c>
      <c r="O303" s="10">
        <v>0</v>
      </c>
      <c r="P303" s="10">
        <v>0</v>
      </c>
      <c r="Q303" s="3">
        <v>0</v>
      </c>
      <c r="R303" s="4">
        <v>0</v>
      </c>
      <c r="S303" s="166">
        <f t="shared" ref="S303" si="1421">+Q303</f>
        <v>0</v>
      </c>
      <c r="T303" s="168" t="s">
        <v>1823</v>
      </c>
      <c r="U303" s="10">
        <v>0</v>
      </c>
      <c r="V303" s="4">
        <v>0</v>
      </c>
      <c r="W303" s="166">
        <f t="shared" ref="W303" si="1422">+Y303</f>
        <v>0</v>
      </c>
      <c r="X303" s="168" t="s">
        <v>1823</v>
      </c>
      <c r="Y303" s="10">
        <v>0</v>
      </c>
      <c r="Z303" s="4">
        <v>0</v>
      </c>
      <c r="AA303" s="3">
        <v>1</v>
      </c>
      <c r="AB303" s="4">
        <v>0</v>
      </c>
      <c r="AC303" s="10">
        <v>6</v>
      </c>
      <c r="AD303" s="10">
        <v>1</v>
      </c>
      <c r="AE303" s="3">
        <v>9</v>
      </c>
      <c r="AF303" s="4">
        <v>1</v>
      </c>
      <c r="AG303" s="166">
        <f t="shared" ref="AG303" si="1423">+AI303</f>
        <v>8</v>
      </c>
      <c r="AH303" s="168" t="s">
        <v>1823</v>
      </c>
      <c r="AI303" s="166">
        <f t="shared" ref="AI303" si="1424">+AK303</f>
        <v>8</v>
      </c>
      <c r="AJ303" s="168" t="s">
        <v>1823</v>
      </c>
      <c r="AK303" s="3">
        <v>8</v>
      </c>
      <c r="AL303" s="4">
        <v>0</v>
      </c>
      <c r="AM303" s="166">
        <f t="shared" ref="AM303:AM304" si="1425">+AK303</f>
        <v>8</v>
      </c>
      <c r="AN303" s="168" t="s">
        <v>1823</v>
      </c>
      <c r="AO303" s="133"/>
      <c r="AP303" s="39">
        <v>1</v>
      </c>
      <c r="AQ303" s="40">
        <v>0</v>
      </c>
      <c r="AR303" s="166">
        <f t="shared" ref="AR303:AR306" si="1426">+AT303</f>
        <v>0</v>
      </c>
      <c r="AS303" s="168" t="s">
        <v>1823</v>
      </c>
      <c r="AT303" s="39">
        <v>0</v>
      </c>
      <c r="AU303" s="40">
        <v>0</v>
      </c>
      <c r="AV303" s="166">
        <f t="shared" ref="AV303:AV304" si="1427">+AX303</f>
        <v>0</v>
      </c>
      <c r="AW303" s="168" t="s">
        <v>1823</v>
      </c>
      <c r="AX303" s="166">
        <f t="shared" ref="AX303:AX304" si="1428">+AZ303</f>
        <v>0</v>
      </c>
      <c r="AY303" s="168" t="s">
        <v>1823</v>
      </c>
      <c r="AZ303" s="166">
        <f t="shared" ref="AZ303:AZ304" si="1429">+BB303</f>
        <v>0</v>
      </c>
      <c r="BA303" s="168" t="s">
        <v>1823</v>
      </c>
      <c r="BB303" s="18">
        <v>0</v>
      </c>
      <c r="BC303" s="40">
        <v>0</v>
      </c>
      <c r="BD303" s="18">
        <v>0</v>
      </c>
      <c r="BE303" s="40">
        <v>0</v>
      </c>
      <c r="BF303" s="98">
        <v>0</v>
      </c>
      <c r="BG303" s="40">
        <v>0</v>
      </c>
      <c r="BH303" s="166">
        <f t="shared" ref="BH303:BH308" si="1430">+BF303</f>
        <v>0</v>
      </c>
      <c r="BI303" s="168" t="s">
        <v>1823</v>
      </c>
      <c r="BJ303" s="18">
        <v>0</v>
      </c>
      <c r="BK303" s="40">
        <v>0</v>
      </c>
      <c r="BL303" s="166">
        <f t="shared" ref="BL303:BL308" si="1431">+BJ303</f>
        <v>0</v>
      </c>
      <c r="BM303" s="168" t="s">
        <v>1823</v>
      </c>
      <c r="BN303" s="166">
        <f t="shared" ref="BN303:BN308" si="1432">+BL303</f>
        <v>0</v>
      </c>
      <c r="BO303" s="168" t="s">
        <v>1823</v>
      </c>
      <c r="BP303" s="133"/>
      <c r="BQ303" s="147"/>
      <c r="BR303" s="148"/>
      <c r="BS303" s="147"/>
      <c r="BT303" s="148"/>
      <c r="BU303" s="147"/>
      <c r="BV303" s="148"/>
      <c r="BW303" s="96"/>
      <c r="BX303" s="55"/>
      <c r="BY303" s="96"/>
      <c r="BZ303" s="148"/>
      <c r="CA303" s="147"/>
      <c r="CB303" s="147"/>
      <c r="CC303" t="s">
        <v>271</v>
      </c>
      <c r="CD303" t="s">
        <v>820</v>
      </c>
      <c r="CF303" s="26"/>
      <c r="CJ303" s="56"/>
    </row>
    <row r="304" spans="1:88" ht="16.5">
      <c r="A304" t="s">
        <v>2143</v>
      </c>
      <c r="B304" t="s">
        <v>4</v>
      </c>
      <c r="C304" s="16" t="s">
        <v>819</v>
      </c>
      <c r="D304" t="s">
        <v>1040</v>
      </c>
      <c r="E304" s="16" t="s">
        <v>1090</v>
      </c>
      <c r="F304" s="200" t="s">
        <v>1994</v>
      </c>
      <c r="G304" s="9"/>
      <c r="H304" s="2"/>
      <c r="I304" s="166">
        <f t="shared" ref="I304" si="1433">+K304</f>
        <v>0</v>
      </c>
      <c r="J304" s="168" t="s">
        <v>1823</v>
      </c>
      <c r="K304" s="166">
        <f t="shared" ref="K304:K308" si="1434">+M304</f>
        <v>0</v>
      </c>
      <c r="L304" s="168" t="s">
        <v>1823</v>
      </c>
      <c r="M304" s="166">
        <f t="shared" ref="M304:M308" si="1435">+O304</f>
        <v>0</v>
      </c>
      <c r="N304" s="168" t="s">
        <v>1823</v>
      </c>
      <c r="O304" s="10">
        <v>0</v>
      </c>
      <c r="P304" s="10">
        <v>0</v>
      </c>
      <c r="Q304" s="3">
        <v>0</v>
      </c>
      <c r="R304" s="4">
        <v>0</v>
      </c>
      <c r="S304" s="166">
        <f t="shared" ref="S304" si="1436">+Q304</f>
        <v>0</v>
      </c>
      <c r="T304" s="168" t="s">
        <v>1823</v>
      </c>
      <c r="U304" s="10">
        <v>0</v>
      </c>
      <c r="V304" s="4">
        <v>0</v>
      </c>
      <c r="W304" s="166">
        <f t="shared" ref="W304" si="1437">+Y304</f>
        <v>0</v>
      </c>
      <c r="X304" s="168" t="s">
        <v>1823</v>
      </c>
      <c r="Y304" s="10">
        <v>0</v>
      </c>
      <c r="Z304" s="4">
        <v>0</v>
      </c>
      <c r="AA304" s="3">
        <v>7</v>
      </c>
      <c r="AB304" s="4">
        <v>0</v>
      </c>
      <c r="AC304" s="10">
        <v>0</v>
      </c>
      <c r="AD304" s="10">
        <v>0</v>
      </c>
      <c r="AE304" s="3">
        <v>6</v>
      </c>
      <c r="AF304" s="4">
        <v>0</v>
      </c>
      <c r="AG304" s="166">
        <f t="shared" ref="AG304" si="1438">+AI304</f>
        <v>2</v>
      </c>
      <c r="AH304" s="168" t="s">
        <v>1823</v>
      </c>
      <c r="AI304" s="166">
        <f t="shared" ref="AI304" si="1439">+AK304</f>
        <v>2</v>
      </c>
      <c r="AJ304" s="168" t="s">
        <v>1823</v>
      </c>
      <c r="AK304" s="3">
        <v>2</v>
      </c>
      <c r="AL304" s="4">
        <v>0</v>
      </c>
      <c r="AM304" s="166">
        <f t="shared" si="1425"/>
        <v>2</v>
      </c>
      <c r="AN304" s="168" t="s">
        <v>1823</v>
      </c>
      <c r="AO304" s="134"/>
      <c r="AP304" s="39">
        <v>1</v>
      </c>
      <c r="AQ304" s="5">
        <v>0</v>
      </c>
      <c r="AR304" s="166">
        <f t="shared" si="1426"/>
        <v>1</v>
      </c>
      <c r="AS304" s="168" t="s">
        <v>1823</v>
      </c>
      <c r="AT304" s="39">
        <v>1</v>
      </c>
      <c r="AU304" s="5">
        <v>0</v>
      </c>
      <c r="AV304" s="166">
        <f t="shared" si="1427"/>
        <v>0</v>
      </c>
      <c r="AW304" s="168" t="s">
        <v>1823</v>
      </c>
      <c r="AX304" s="166">
        <f t="shared" si="1428"/>
        <v>0</v>
      </c>
      <c r="AY304" s="168" t="s">
        <v>1823</v>
      </c>
      <c r="AZ304" s="166">
        <f t="shared" si="1429"/>
        <v>0</v>
      </c>
      <c r="BA304" s="168" t="s">
        <v>1823</v>
      </c>
      <c r="BB304" s="18">
        <v>0</v>
      </c>
      <c r="BC304" s="40">
        <v>0</v>
      </c>
      <c r="BD304" s="18">
        <v>0</v>
      </c>
      <c r="BE304" s="40">
        <v>0</v>
      </c>
      <c r="BF304" s="98">
        <v>0</v>
      </c>
      <c r="BG304" s="40">
        <v>0</v>
      </c>
      <c r="BH304" s="166">
        <f t="shared" si="1430"/>
        <v>0</v>
      </c>
      <c r="BI304" s="168" t="s">
        <v>1823</v>
      </c>
      <c r="BJ304" s="18">
        <v>0</v>
      </c>
      <c r="BK304" s="40">
        <v>0</v>
      </c>
      <c r="BL304" s="166">
        <f t="shared" si="1431"/>
        <v>0</v>
      </c>
      <c r="BM304" s="168" t="s">
        <v>1823</v>
      </c>
      <c r="BN304" s="166">
        <f t="shared" si="1432"/>
        <v>0</v>
      </c>
      <c r="BO304" s="168" t="s">
        <v>1823</v>
      </c>
      <c r="BP304" s="134"/>
      <c r="BQ304" s="96"/>
      <c r="BR304" s="55"/>
      <c r="BS304" s="96"/>
      <c r="BT304" s="55"/>
      <c r="BU304" s="96"/>
      <c r="BV304" s="55"/>
      <c r="BW304" s="96"/>
      <c r="BX304" s="55"/>
      <c r="BY304" s="96"/>
      <c r="BZ304" s="55"/>
      <c r="CA304" s="96"/>
      <c r="CB304" s="96"/>
      <c r="CF304" s="26"/>
      <c r="CJ304" s="56"/>
    </row>
    <row r="305" spans="1:88" ht="16.5">
      <c r="A305" t="s">
        <v>2143</v>
      </c>
      <c r="B305" t="s">
        <v>4</v>
      </c>
      <c r="C305" s="16" t="s">
        <v>829</v>
      </c>
      <c r="D305" t="s">
        <v>1040</v>
      </c>
      <c r="E305" s="16" t="s">
        <v>1090</v>
      </c>
      <c r="F305" s="200" t="s">
        <v>1995</v>
      </c>
      <c r="G305" s="9"/>
      <c r="H305" s="2"/>
      <c r="I305" s="166">
        <f t="shared" ref="I305" si="1440">+K305</f>
        <v>0</v>
      </c>
      <c r="J305" s="168" t="s">
        <v>1823</v>
      </c>
      <c r="K305" s="166">
        <f t="shared" si="1434"/>
        <v>0</v>
      </c>
      <c r="L305" s="168" t="s">
        <v>1823</v>
      </c>
      <c r="M305" s="166">
        <f t="shared" si="1435"/>
        <v>0</v>
      </c>
      <c r="N305" s="168" t="s">
        <v>1823</v>
      </c>
      <c r="O305" s="10">
        <v>0</v>
      </c>
      <c r="P305" s="10">
        <v>0</v>
      </c>
      <c r="Q305" s="3">
        <v>0</v>
      </c>
      <c r="R305" s="4">
        <v>0</v>
      </c>
      <c r="S305" s="166">
        <f t="shared" ref="S305" si="1441">+Q305</f>
        <v>0</v>
      </c>
      <c r="T305" s="168" t="s">
        <v>1823</v>
      </c>
      <c r="U305" s="10">
        <v>0</v>
      </c>
      <c r="V305" s="4">
        <v>0</v>
      </c>
      <c r="W305" s="166">
        <f t="shared" ref="W305" si="1442">+Y305</f>
        <v>0</v>
      </c>
      <c r="X305" s="168" t="s">
        <v>1823</v>
      </c>
      <c r="Y305" s="10">
        <v>0</v>
      </c>
      <c r="Z305" s="4">
        <v>0</v>
      </c>
      <c r="AA305" s="3">
        <v>0</v>
      </c>
      <c r="AB305" s="4">
        <v>0</v>
      </c>
      <c r="AC305" s="166">
        <f t="shared" ref="AC305" si="1443">+AE305</f>
        <v>0</v>
      </c>
      <c r="AD305" s="168" t="s">
        <v>1823</v>
      </c>
      <c r="AE305" s="3">
        <v>0</v>
      </c>
      <c r="AF305" s="4">
        <v>0</v>
      </c>
      <c r="AG305" s="166">
        <f t="shared" ref="AG305" si="1444">+AI305</f>
        <v>0</v>
      </c>
      <c r="AH305" s="168" t="s">
        <v>1823</v>
      </c>
      <c r="AI305" s="166">
        <f t="shared" ref="AI305" si="1445">+AK305</f>
        <v>0</v>
      </c>
      <c r="AJ305" s="168" t="s">
        <v>1823</v>
      </c>
      <c r="AK305" s="3">
        <v>0</v>
      </c>
      <c r="AL305" s="4">
        <v>0</v>
      </c>
      <c r="AM305" s="166">
        <f t="shared" ref="AM305" si="1446">+AK305</f>
        <v>0</v>
      </c>
      <c r="AN305" s="168" t="s">
        <v>1823</v>
      </c>
      <c r="AO305" s="140"/>
      <c r="AP305" s="39">
        <v>0</v>
      </c>
      <c r="AQ305" s="4">
        <v>0</v>
      </c>
      <c r="AR305" s="166">
        <f t="shared" si="1426"/>
        <v>0</v>
      </c>
      <c r="AS305" s="168" t="s">
        <v>1823</v>
      </c>
      <c r="AT305" s="3">
        <v>0</v>
      </c>
      <c r="AU305" s="4">
        <v>0</v>
      </c>
      <c r="AV305" s="166">
        <f t="shared" ref="AV305:AV308" si="1447">+AX305</f>
        <v>0</v>
      </c>
      <c r="AW305" s="168" t="s">
        <v>1823</v>
      </c>
      <c r="AX305" s="166">
        <f t="shared" ref="AX305:AX308" si="1448">+AZ305</f>
        <v>0</v>
      </c>
      <c r="AY305" s="168" t="s">
        <v>1823</v>
      </c>
      <c r="AZ305" s="10">
        <v>0</v>
      </c>
      <c r="BA305" s="4">
        <v>0</v>
      </c>
      <c r="BB305" s="18">
        <v>0</v>
      </c>
      <c r="BC305" s="40">
        <v>0</v>
      </c>
      <c r="BD305" s="166">
        <f t="shared" ref="BD305" si="1449">+BB305</f>
        <v>0</v>
      </c>
      <c r="BE305" s="168" t="s">
        <v>1823</v>
      </c>
      <c r="BF305" s="98">
        <v>0</v>
      </c>
      <c r="BG305" s="40">
        <v>0</v>
      </c>
      <c r="BH305" s="166">
        <f t="shared" si="1430"/>
        <v>0</v>
      </c>
      <c r="BI305" s="168" t="s">
        <v>1823</v>
      </c>
      <c r="BJ305" s="18">
        <v>0</v>
      </c>
      <c r="BK305" s="40">
        <v>0</v>
      </c>
      <c r="BL305" s="166">
        <f t="shared" si="1431"/>
        <v>0</v>
      </c>
      <c r="BM305" s="168" t="s">
        <v>1823</v>
      </c>
      <c r="BN305" s="166">
        <f t="shared" si="1432"/>
        <v>0</v>
      </c>
      <c r="BO305" s="168" t="s">
        <v>1823</v>
      </c>
      <c r="BP305" s="140"/>
      <c r="BQ305" s="154"/>
      <c r="BR305" s="54"/>
      <c r="BS305" s="154"/>
      <c r="BT305" s="54"/>
      <c r="BU305" s="154"/>
      <c r="BV305" s="54"/>
      <c r="BW305" s="96"/>
      <c r="BX305" s="55"/>
      <c r="BY305" s="96"/>
      <c r="BZ305" s="54"/>
      <c r="CA305" s="154"/>
      <c r="CB305" s="154"/>
      <c r="CC305" t="s">
        <v>271</v>
      </c>
      <c r="CD305" t="s">
        <v>830</v>
      </c>
      <c r="CF305" s="26"/>
      <c r="CJ305" s="56"/>
    </row>
    <row r="306" spans="1:88" ht="16.5">
      <c r="A306" t="s">
        <v>2143</v>
      </c>
      <c r="B306" t="s">
        <v>4</v>
      </c>
      <c r="C306" s="16" t="s">
        <v>831</v>
      </c>
      <c r="D306" t="s">
        <v>1040</v>
      </c>
      <c r="E306" s="16" t="s">
        <v>1090</v>
      </c>
      <c r="F306" s="200" t="s">
        <v>1996</v>
      </c>
      <c r="G306" s="101">
        <f t="shared" ref="G306" si="1450">+I306</f>
        <v>0</v>
      </c>
      <c r="H306" s="170" t="s">
        <v>89</v>
      </c>
      <c r="I306" s="166">
        <f t="shared" ref="I306" si="1451">+K306</f>
        <v>0</v>
      </c>
      <c r="J306" s="168" t="s">
        <v>1823</v>
      </c>
      <c r="K306" s="166">
        <f t="shared" ref="K306" si="1452">+M306</f>
        <v>0</v>
      </c>
      <c r="L306" s="168" t="s">
        <v>1823</v>
      </c>
      <c r="M306" s="166">
        <f t="shared" si="1435"/>
        <v>0</v>
      </c>
      <c r="N306" s="168" t="s">
        <v>1823</v>
      </c>
      <c r="O306" s="10">
        <v>0</v>
      </c>
      <c r="P306" s="10">
        <v>0</v>
      </c>
      <c r="Q306" s="3">
        <v>0</v>
      </c>
      <c r="R306" s="4">
        <v>0</v>
      </c>
      <c r="S306" s="166">
        <f t="shared" ref="S306" si="1453">+Q306</f>
        <v>0</v>
      </c>
      <c r="T306" s="168" t="s">
        <v>1823</v>
      </c>
      <c r="U306" s="10">
        <v>0</v>
      </c>
      <c r="V306" s="4">
        <v>0</v>
      </c>
      <c r="W306" s="166">
        <f t="shared" ref="W306" si="1454">+Y306</f>
        <v>0</v>
      </c>
      <c r="X306" s="168" t="s">
        <v>1823</v>
      </c>
      <c r="Y306" s="10">
        <v>0</v>
      </c>
      <c r="Z306" s="4">
        <v>0</v>
      </c>
      <c r="AA306" s="3">
        <v>0</v>
      </c>
      <c r="AB306" s="4">
        <v>0</v>
      </c>
      <c r="AC306" s="3">
        <v>0</v>
      </c>
      <c r="AD306" s="4">
        <v>0</v>
      </c>
      <c r="AE306" s="3">
        <v>0</v>
      </c>
      <c r="AF306" s="4">
        <v>0</v>
      </c>
      <c r="AG306" s="166">
        <f t="shared" ref="AG306" si="1455">+AI306</f>
        <v>0</v>
      </c>
      <c r="AH306" s="168" t="s">
        <v>1823</v>
      </c>
      <c r="AI306" s="166">
        <f t="shared" ref="AI306" si="1456">+AK306</f>
        <v>0</v>
      </c>
      <c r="AJ306" s="168" t="s">
        <v>1823</v>
      </c>
      <c r="AK306" s="3">
        <v>0</v>
      </c>
      <c r="AL306" s="4">
        <v>0</v>
      </c>
      <c r="AM306" s="166">
        <f t="shared" ref="AM306" si="1457">+AK306</f>
        <v>0</v>
      </c>
      <c r="AN306" s="168" t="s">
        <v>1823</v>
      </c>
      <c r="AO306" s="133"/>
      <c r="AP306" s="166">
        <f t="shared" ref="AP306" si="1458">+AR306</f>
        <v>0</v>
      </c>
      <c r="AQ306" s="168" t="s">
        <v>1823</v>
      </c>
      <c r="AR306" s="166">
        <f t="shared" si="1426"/>
        <v>0</v>
      </c>
      <c r="AS306" s="168" t="s">
        <v>1823</v>
      </c>
      <c r="AT306" s="39">
        <v>0</v>
      </c>
      <c r="AU306" s="40">
        <v>0</v>
      </c>
      <c r="AV306" s="166">
        <f t="shared" si="1447"/>
        <v>0</v>
      </c>
      <c r="AW306" s="168" t="s">
        <v>1823</v>
      </c>
      <c r="AX306" s="166">
        <f t="shared" si="1448"/>
        <v>0</v>
      </c>
      <c r="AY306" s="168" t="s">
        <v>1823</v>
      </c>
      <c r="AZ306" s="10">
        <v>0</v>
      </c>
      <c r="BA306" s="4">
        <v>0</v>
      </c>
      <c r="BB306" s="18">
        <v>0</v>
      </c>
      <c r="BC306" s="40">
        <v>0</v>
      </c>
      <c r="BD306" s="18">
        <v>0</v>
      </c>
      <c r="BE306" s="40">
        <v>0</v>
      </c>
      <c r="BF306" s="98">
        <v>0</v>
      </c>
      <c r="BG306" s="40">
        <v>0</v>
      </c>
      <c r="BH306" s="166">
        <f t="shared" si="1430"/>
        <v>0</v>
      </c>
      <c r="BI306" s="168" t="s">
        <v>1823</v>
      </c>
      <c r="BJ306" s="18">
        <v>0</v>
      </c>
      <c r="BK306" s="40">
        <v>0</v>
      </c>
      <c r="BL306" s="166">
        <f t="shared" si="1431"/>
        <v>0</v>
      </c>
      <c r="BM306" s="168" t="s">
        <v>1823</v>
      </c>
      <c r="BN306" s="166">
        <f t="shared" si="1432"/>
        <v>0</v>
      </c>
      <c r="BO306" s="168" t="s">
        <v>1823</v>
      </c>
      <c r="BP306" s="133"/>
      <c r="BQ306" s="147"/>
      <c r="BR306" s="148"/>
      <c r="BS306" s="147"/>
      <c r="BT306" s="148"/>
      <c r="BU306" s="147"/>
      <c r="BV306" s="148"/>
      <c r="BW306" s="96"/>
      <c r="BX306" s="55"/>
      <c r="BY306" s="96"/>
      <c r="BZ306" s="148"/>
      <c r="CA306" s="147"/>
      <c r="CB306" s="147"/>
      <c r="CC306" s="38" t="s">
        <v>832</v>
      </c>
      <c r="CD306" t="s">
        <v>833</v>
      </c>
      <c r="CF306" s="26"/>
      <c r="CJ306" s="56"/>
    </row>
    <row r="307" spans="1:88" ht="16.5">
      <c r="A307" t="s">
        <v>2143</v>
      </c>
      <c r="B307" t="s">
        <v>4</v>
      </c>
      <c r="C307" s="16" t="s">
        <v>1191</v>
      </c>
      <c r="D307" t="s">
        <v>1040</v>
      </c>
      <c r="E307" s="16" t="s">
        <v>1090</v>
      </c>
      <c r="F307" s="200" t="s">
        <v>1997</v>
      </c>
      <c r="G307" s="101">
        <f t="shared" ref="G307" si="1459">+I307</f>
        <v>0</v>
      </c>
      <c r="H307" s="170" t="s">
        <v>89</v>
      </c>
      <c r="I307" s="166">
        <f t="shared" ref="I307" si="1460">+K307</f>
        <v>0</v>
      </c>
      <c r="J307" s="168" t="s">
        <v>1823</v>
      </c>
      <c r="K307" s="166">
        <f t="shared" si="1434"/>
        <v>0</v>
      </c>
      <c r="L307" s="168" t="s">
        <v>1823</v>
      </c>
      <c r="M307" s="166">
        <f t="shared" si="1435"/>
        <v>0</v>
      </c>
      <c r="N307" s="168" t="s">
        <v>1823</v>
      </c>
      <c r="O307" s="10">
        <v>0</v>
      </c>
      <c r="P307" s="10">
        <v>0</v>
      </c>
      <c r="Q307" s="3">
        <v>0</v>
      </c>
      <c r="R307" s="4">
        <v>0</v>
      </c>
      <c r="S307" s="166">
        <f t="shared" ref="S307" si="1461">+Q307</f>
        <v>0</v>
      </c>
      <c r="T307" s="168" t="s">
        <v>1823</v>
      </c>
      <c r="U307" s="10">
        <v>0</v>
      </c>
      <c r="V307" s="4">
        <v>0</v>
      </c>
      <c r="W307" s="166">
        <f t="shared" ref="W307" si="1462">+Y307</f>
        <v>0</v>
      </c>
      <c r="X307" s="168" t="s">
        <v>1823</v>
      </c>
      <c r="Y307" s="10">
        <v>0</v>
      </c>
      <c r="Z307" s="4">
        <v>0</v>
      </c>
      <c r="AA307" s="3">
        <v>0</v>
      </c>
      <c r="AB307" s="4">
        <v>0</v>
      </c>
      <c r="AC307" s="3">
        <v>0</v>
      </c>
      <c r="AD307" s="4">
        <v>0</v>
      </c>
      <c r="AE307" s="3">
        <v>0</v>
      </c>
      <c r="AF307" s="4">
        <v>0</v>
      </c>
      <c r="AG307" s="166">
        <f t="shared" ref="AG307" si="1463">+AI307</f>
        <v>0</v>
      </c>
      <c r="AH307" s="168" t="s">
        <v>1823</v>
      </c>
      <c r="AI307" s="166">
        <f t="shared" ref="AI307" si="1464">+AK307</f>
        <v>0</v>
      </c>
      <c r="AJ307" s="168" t="s">
        <v>1823</v>
      </c>
      <c r="AK307" s="3">
        <v>0</v>
      </c>
      <c r="AL307" s="4">
        <v>0</v>
      </c>
      <c r="AM307" s="10">
        <v>0</v>
      </c>
      <c r="AN307" s="10">
        <v>0</v>
      </c>
      <c r="AO307" s="133"/>
      <c r="AP307" s="39">
        <v>0</v>
      </c>
      <c r="AQ307" s="40">
        <v>0</v>
      </c>
      <c r="AR307" s="52">
        <v>0</v>
      </c>
      <c r="AS307" s="40">
        <v>0</v>
      </c>
      <c r="AT307" s="39">
        <v>0</v>
      </c>
      <c r="AU307" s="40">
        <v>0</v>
      </c>
      <c r="AV307" s="166">
        <f t="shared" si="1447"/>
        <v>0</v>
      </c>
      <c r="AW307" s="168" t="s">
        <v>1823</v>
      </c>
      <c r="AX307" s="166">
        <f t="shared" si="1448"/>
        <v>0</v>
      </c>
      <c r="AY307" s="168" t="s">
        <v>1823</v>
      </c>
      <c r="AZ307" s="98">
        <v>0</v>
      </c>
      <c r="BA307" s="40">
        <v>0</v>
      </c>
      <c r="BB307" s="180">
        <v>6</v>
      </c>
      <c r="BC307" s="40" t="s">
        <v>231</v>
      </c>
      <c r="BD307" s="98">
        <v>0</v>
      </c>
      <c r="BE307" s="40" t="s">
        <v>231</v>
      </c>
      <c r="BF307" s="98">
        <v>0</v>
      </c>
      <c r="BG307" s="40" t="s">
        <v>231</v>
      </c>
      <c r="BH307" s="166">
        <f t="shared" si="1430"/>
        <v>0</v>
      </c>
      <c r="BI307" s="168" t="s">
        <v>1823</v>
      </c>
      <c r="BJ307" s="18">
        <v>6</v>
      </c>
      <c r="BK307" s="40">
        <v>0</v>
      </c>
      <c r="BL307" s="166">
        <f t="shared" si="1431"/>
        <v>6</v>
      </c>
      <c r="BM307" s="168" t="s">
        <v>1823</v>
      </c>
      <c r="BN307" s="166">
        <f t="shared" si="1432"/>
        <v>6</v>
      </c>
      <c r="BO307" s="168" t="s">
        <v>1823</v>
      </c>
      <c r="BP307" s="133"/>
      <c r="BQ307" s="147"/>
      <c r="BR307" s="148"/>
      <c r="BS307" s="147"/>
      <c r="BT307" s="148"/>
      <c r="BU307" s="147"/>
      <c r="BV307" s="148"/>
      <c r="BW307" s="96"/>
      <c r="BX307" s="55"/>
      <c r="BY307" s="96"/>
      <c r="BZ307" s="148"/>
      <c r="CA307" s="147"/>
      <c r="CB307" s="147"/>
      <c r="CC307" s="38" t="s">
        <v>778</v>
      </c>
      <c r="CD307" t="s">
        <v>1189</v>
      </c>
      <c r="CF307" s="26"/>
      <c r="CJ307" s="56"/>
    </row>
    <row r="308" spans="1:88" ht="16.5">
      <c r="A308" t="s">
        <v>2143</v>
      </c>
      <c r="B308" t="s">
        <v>4</v>
      </c>
      <c r="C308" s="16" t="s">
        <v>1191</v>
      </c>
      <c r="D308" t="s">
        <v>1094</v>
      </c>
      <c r="E308" s="16" t="s">
        <v>1090</v>
      </c>
      <c r="F308" s="200" t="s">
        <v>1998</v>
      </c>
      <c r="G308" s="101"/>
      <c r="H308" s="170"/>
      <c r="I308" s="166">
        <f>+K308</f>
        <v>0</v>
      </c>
      <c r="J308" s="168" t="s">
        <v>1823</v>
      </c>
      <c r="K308" s="166">
        <f t="shared" si="1434"/>
        <v>0</v>
      </c>
      <c r="L308" s="168" t="s">
        <v>1823</v>
      </c>
      <c r="M308" s="166">
        <f t="shared" si="1435"/>
        <v>0</v>
      </c>
      <c r="N308" s="168" t="s">
        <v>1823</v>
      </c>
      <c r="O308" s="10">
        <v>0</v>
      </c>
      <c r="P308" s="10">
        <v>0</v>
      </c>
      <c r="Q308" s="3">
        <v>0</v>
      </c>
      <c r="R308" s="4">
        <v>0</v>
      </c>
      <c r="S308" s="166">
        <f t="shared" ref="S308" si="1465">+Q308</f>
        <v>0</v>
      </c>
      <c r="T308" s="168" t="s">
        <v>1823</v>
      </c>
      <c r="U308" s="10">
        <v>0</v>
      </c>
      <c r="V308" s="4">
        <v>0</v>
      </c>
      <c r="W308" s="166">
        <f t="shared" ref="W308" si="1466">+Y308</f>
        <v>1</v>
      </c>
      <c r="X308" s="168" t="s">
        <v>1823</v>
      </c>
      <c r="Y308" s="10">
        <v>1</v>
      </c>
      <c r="Z308" s="10">
        <v>0</v>
      </c>
      <c r="AA308" s="3">
        <v>0</v>
      </c>
      <c r="AB308" s="4">
        <v>0</v>
      </c>
      <c r="AC308" s="3">
        <v>0</v>
      </c>
      <c r="AD308" s="4">
        <v>0</v>
      </c>
      <c r="AE308" s="3">
        <v>0</v>
      </c>
      <c r="AF308" s="4">
        <v>0</v>
      </c>
      <c r="AG308" s="166">
        <f t="shared" ref="AG308" si="1467">+AI308</f>
        <v>0</v>
      </c>
      <c r="AH308" s="168" t="s">
        <v>1823</v>
      </c>
      <c r="AI308" s="166">
        <f t="shared" ref="AI308" si="1468">+AK308</f>
        <v>0</v>
      </c>
      <c r="AJ308" s="168" t="s">
        <v>1823</v>
      </c>
      <c r="AK308" s="3">
        <v>0</v>
      </c>
      <c r="AL308" s="4">
        <v>0</v>
      </c>
      <c r="AM308" s="10">
        <v>0</v>
      </c>
      <c r="AN308" s="10">
        <v>0</v>
      </c>
      <c r="AO308" s="133"/>
      <c r="AP308" s="39"/>
      <c r="AQ308" s="40"/>
      <c r="AR308" s="52"/>
      <c r="AS308" s="40"/>
      <c r="AT308" s="39">
        <v>0</v>
      </c>
      <c r="AU308" s="40">
        <v>0</v>
      </c>
      <c r="AV308" s="166">
        <f t="shared" si="1447"/>
        <v>0</v>
      </c>
      <c r="AW308" s="168" t="s">
        <v>1823</v>
      </c>
      <c r="AX308" s="166">
        <f t="shared" si="1448"/>
        <v>0</v>
      </c>
      <c r="AY308" s="168" t="s">
        <v>1823</v>
      </c>
      <c r="AZ308" s="98">
        <v>0</v>
      </c>
      <c r="BA308" s="40">
        <v>0</v>
      </c>
      <c r="BB308" s="18">
        <v>0</v>
      </c>
      <c r="BC308" s="5">
        <v>0</v>
      </c>
      <c r="BD308" s="166">
        <f t="shared" ref="BD308" si="1469">+BB308</f>
        <v>0</v>
      </c>
      <c r="BE308" s="168" t="s">
        <v>1823</v>
      </c>
      <c r="BF308" s="98">
        <v>0</v>
      </c>
      <c r="BG308" s="40">
        <v>0</v>
      </c>
      <c r="BH308" s="166">
        <f t="shared" si="1430"/>
        <v>0</v>
      </c>
      <c r="BI308" s="168" t="s">
        <v>1823</v>
      </c>
      <c r="BJ308" s="18">
        <v>0</v>
      </c>
      <c r="BK308" s="40">
        <v>0</v>
      </c>
      <c r="BL308" s="166">
        <f t="shared" si="1431"/>
        <v>0</v>
      </c>
      <c r="BM308" s="168" t="s">
        <v>1823</v>
      </c>
      <c r="BN308" s="166">
        <f t="shared" si="1432"/>
        <v>0</v>
      </c>
      <c r="BO308" s="168" t="s">
        <v>1823</v>
      </c>
      <c r="BP308" s="133"/>
      <c r="BQ308" s="147"/>
      <c r="BR308" s="148"/>
      <c r="BS308" s="147"/>
      <c r="BT308" s="148"/>
      <c r="BU308" s="147"/>
      <c r="BV308" s="148"/>
      <c r="BW308" s="96"/>
      <c r="BX308" s="55"/>
      <c r="BY308" s="96"/>
      <c r="BZ308" s="148"/>
      <c r="CA308" s="147"/>
      <c r="CB308" s="147"/>
      <c r="CC308" t="s">
        <v>1200</v>
      </c>
      <c r="CF308" s="26"/>
      <c r="CJ308" s="56"/>
    </row>
    <row r="309" spans="1:88" ht="16.5">
      <c r="F309" s="200"/>
      <c r="G309" s="9"/>
      <c r="H309" s="2"/>
      <c r="I309" s="166"/>
      <c r="J309" s="168"/>
      <c r="K309" s="166"/>
      <c r="L309" s="168"/>
      <c r="M309" s="166"/>
      <c r="N309" s="168"/>
      <c r="O309" s="10"/>
      <c r="P309" s="10"/>
      <c r="Q309" s="3"/>
      <c r="R309" s="4"/>
      <c r="S309" s="166"/>
      <c r="T309" s="168"/>
      <c r="U309" s="10"/>
      <c r="V309" s="4"/>
      <c r="W309" s="10"/>
      <c r="X309" s="4"/>
      <c r="Y309" s="10"/>
      <c r="Z309" s="4"/>
      <c r="AA309" s="10"/>
      <c r="AB309" s="4"/>
      <c r="AC309" s="166"/>
      <c r="AD309" s="168"/>
      <c r="AE309" s="10"/>
      <c r="AF309" s="4"/>
      <c r="AG309" s="166"/>
      <c r="AH309" s="166"/>
      <c r="AI309" s="166"/>
      <c r="AJ309" s="166"/>
      <c r="AK309" s="10"/>
      <c r="AL309" s="4"/>
      <c r="AM309" s="166"/>
      <c r="AN309" s="168"/>
      <c r="AO309" s="892"/>
      <c r="AP309" s="52"/>
      <c r="AQ309" s="4"/>
      <c r="AR309" s="166"/>
      <c r="AS309" s="168"/>
      <c r="AT309" s="39"/>
      <c r="AU309" s="4"/>
      <c r="AV309" s="166"/>
      <c r="AW309" s="168"/>
      <c r="AX309" s="166"/>
      <c r="AY309" s="168"/>
      <c r="AZ309" s="10"/>
      <c r="BA309" s="4"/>
      <c r="BB309" s="10"/>
      <c r="BC309" s="4"/>
      <c r="BD309" s="22"/>
      <c r="BE309" s="169"/>
      <c r="BF309" s="10"/>
      <c r="BG309" s="4"/>
      <c r="BH309" s="22"/>
      <c r="BI309" s="169"/>
      <c r="BJ309" s="18"/>
      <c r="BK309" s="5"/>
      <c r="BL309" s="22"/>
      <c r="BM309" s="169"/>
      <c r="BN309" s="22"/>
      <c r="BO309" s="169"/>
      <c r="BP309" s="133"/>
      <c r="BQ309" s="147"/>
      <c r="BR309" s="148"/>
      <c r="BS309" s="147"/>
      <c r="BT309" s="148"/>
      <c r="BU309" s="147"/>
      <c r="BV309" s="148"/>
      <c r="BW309" s="96"/>
      <c r="BX309" s="55"/>
      <c r="BY309" s="96"/>
      <c r="BZ309" s="148"/>
      <c r="CA309" s="147"/>
      <c r="CB309" s="147"/>
      <c r="CF309" s="26"/>
    </row>
    <row r="310" spans="1:88" ht="16.5">
      <c r="A310" t="s">
        <v>1094</v>
      </c>
      <c r="B310" t="s">
        <v>4</v>
      </c>
      <c r="C310" s="16" t="s">
        <v>1048</v>
      </c>
      <c r="D310" s="60" t="s">
        <v>1040</v>
      </c>
      <c r="E310" s="16" t="s">
        <v>1049</v>
      </c>
      <c r="F310" s="200" t="s">
        <v>2127</v>
      </c>
      <c r="G310" s="22">
        <f t="shared" ref="G310:G312" si="1470">+I310</f>
        <v>8</v>
      </c>
      <c r="H310" s="21" t="s">
        <v>89</v>
      </c>
      <c r="I310" s="166">
        <f t="shared" ref="I310:I316" si="1471">+K310</f>
        <v>8</v>
      </c>
      <c r="J310" s="168" t="s">
        <v>1823</v>
      </c>
      <c r="K310" s="10">
        <v>8</v>
      </c>
      <c r="L310" s="4">
        <v>0</v>
      </c>
      <c r="M310" s="3">
        <v>10</v>
      </c>
      <c r="N310" s="4">
        <v>5</v>
      </c>
      <c r="O310" s="166">
        <f t="shared" ref="O310:O316" si="1472">+Q310</f>
        <v>12</v>
      </c>
      <c r="P310" s="168">
        <f>+R310</f>
        <v>4</v>
      </c>
      <c r="Q310" s="3">
        <v>12</v>
      </c>
      <c r="R310" s="4">
        <v>4</v>
      </c>
      <c r="S310" s="166">
        <f t="shared" ref="S310" si="1473">+Q310</f>
        <v>12</v>
      </c>
      <c r="T310" s="168">
        <f>+R310</f>
        <v>4</v>
      </c>
      <c r="U310" s="10">
        <v>12</v>
      </c>
      <c r="V310" s="4">
        <v>4</v>
      </c>
      <c r="W310" s="10">
        <v>12</v>
      </c>
      <c r="X310" s="4">
        <v>4</v>
      </c>
      <c r="Y310" s="10">
        <v>11</v>
      </c>
      <c r="Z310" s="4">
        <v>4</v>
      </c>
      <c r="AA310" s="166">
        <f t="shared" ref="AA310" si="1474">+Y310</f>
        <v>11</v>
      </c>
      <c r="AB310" s="168">
        <f>+Z310</f>
        <v>4</v>
      </c>
      <c r="AC310" s="10">
        <v>11</v>
      </c>
      <c r="AD310" s="4">
        <v>4</v>
      </c>
      <c r="AE310" s="10">
        <v>11</v>
      </c>
      <c r="AF310" s="4">
        <v>4</v>
      </c>
      <c r="AG310" s="166">
        <f t="shared" ref="AG310" si="1475">+AE310</f>
        <v>11</v>
      </c>
      <c r="AH310" s="168">
        <f>+AF310</f>
        <v>4</v>
      </c>
      <c r="AI310" s="166">
        <f t="shared" ref="AI310:AJ310" si="1476">+AG310</f>
        <v>11</v>
      </c>
      <c r="AJ310" s="168">
        <f t="shared" si="1476"/>
        <v>4</v>
      </c>
      <c r="AK310" s="166">
        <f t="shared" ref="AK310:AL310" si="1477">+AI310</f>
        <v>11</v>
      </c>
      <c r="AL310" s="168">
        <f t="shared" si="1477"/>
        <v>4</v>
      </c>
      <c r="AM310" s="166">
        <f t="shared" ref="AM310" si="1478">+AK310</f>
        <v>11</v>
      </c>
      <c r="AN310" s="168">
        <f t="shared" ref="AN310" si="1479">+AL310</f>
        <v>4</v>
      </c>
      <c r="AO310" s="892"/>
      <c r="AP310" s="166">
        <f t="shared" ref="AP310:AP312" si="1480">+AR310</f>
        <v>6</v>
      </c>
      <c r="AQ310" s="168" t="s">
        <v>1823</v>
      </c>
      <c r="AR310" s="166">
        <f t="shared" si="1388"/>
        <v>6</v>
      </c>
      <c r="AS310" s="168" t="s">
        <v>1823</v>
      </c>
      <c r="AT310" s="39">
        <v>6</v>
      </c>
      <c r="AU310" s="128">
        <v>0</v>
      </c>
      <c r="AV310" s="166">
        <f t="shared" si="1389"/>
        <v>9</v>
      </c>
      <c r="AW310" s="168" t="s">
        <v>1823</v>
      </c>
      <c r="AX310" s="166">
        <f t="shared" si="1390"/>
        <v>9</v>
      </c>
      <c r="AY310" s="168" t="s">
        <v>1823</v>
      </c>
      <c r="AZ310" s="166">
        <f t="shared" ref="AZ310:AZ312" si="1481">+BB310</f>
        <v>9</v>
      </c>
      <c r="BA310" s="168" t="s">
        <v>1823</v>
      </c>
      <c r="BB310" s="18">
        <v>9</v>
      </c>
      <c r="BC310" s="5">
        <v>0</v>
      </c>
      <c r="BD310" s="166">
        <f>+BB310</f>
        <v>9</v>
      </c>
      <c r="BE310" s="168" t="s">
        <v>1823</v>
      </c>
      <c r="BF310" s="166">
        <f t="shared" ref="BF310" si="1482">+BD310</f>
        <v>9</v>
      </c>
      <c r="BG310" s="168" t="s">
        <v>1823</v>
      </c>
      <c r="BH310" s="166">
        <f t="shared" ref="BH310" si="1483">+BF310</f>
        <v>9</v>
      </c>
      <c r="BI310" s="168" t="s">
        <v>1823</v>
      </c>
      <c r="BJ310" s="166">
        <f t="shared" ref="BJ310" si="1484">+BH310</f>
        <v>9</v>
      </c>
      <c r="BK310" s="168" t="s">
        <v>1823</v>
      </c>
      <c r="BL310" s="166">
        <f t="shared" ref="BL310" si="1485">+BJ310</f>
        <v>9</v>
      </c>
      <c r="BM310" s="168" t="s">
        <v>1823</v>
      </c>
      <c r="BN310" s="166">
        <f t="shared" ref="BN310" si="1486">+BL310</f>
        <v>9</v>
      </c>
      <c r="BO310" s="168" t="s">
        <v>1823</v>
      </c>
      <c r="BP310" s="133"/>
      <c r="BQ310" s="147"/>
      <c r="BR310" s="148"/>
      <c r="BS310" s="147"/>
      <c r="BT310" s="148"/>
      <c r="BU310" s="147"/>
      <c r="BV310" s="148"/>
      <c r="BW310" s="96"/>
      <c r="BX310" s="55"/>
      <c r="BY310" s="96"/>
      <c r="BZ310" s="148"/>
      <c r="CA310" s="147"/>
      <c r="CB310" s="147"/>
      <c r="CC310" s="38" t="s">
        <v>450</v>
      </c>
      <c r="CD310" t="s">
        <v>911</v>
      </c>
      <c r="CF310" s="10"/>
      <c r="CG310" s="10"/>
    </row>
    <row r="311" spans="1:88" ht="16.5">
      <c r="A311" t="s">
        <v>1094</v>
      </c>
      <c r="B311" t="s">
        <v>4</v>
      </c>
      <c r="C311" s="16" t="s">
        <v>1048</v>
      </c>
      <c r="D311" s="60" t="s">
        <v>1040</v>
      </c>
      <c r="E311" s="16" t="s">
        <v>1049</v>
      </c>
      <c r="F311" s="200" t="s">
        <v>2082</v>
      </c>
      <c r="G311" s="22">
        <f t="shared" si="1470"/>
        <v>3</v>
      </c>
      <c r="H311" s="21" t="s">
        <v>89</v>
      </c>
      <c r="I311" s="166">
        <f t="shared" si="1471"/>
        <v>3</v>
      </c>
      <c r="J311" s="168" t="s">
        <v>1823</v>
      </c>
      <c r="K311" s="10">
        <v>3</v>
      </c>
      <c r="L311" s="4">
        <v>0</v>
      </c>
      <c r="M311" s="3">
        <v>3</v>
      </c>
      <c r="N311" s="4">
        <v>0</v>
      </c>
      <c r="O311" s="166">
        <f t="shared" si="1472"/>
        <v>2</v>
      </c>
      <c r="P311" s="168" t="s">
        <v>1823</v>
      </c>
      <c r="Q311" s="3">
        <v>2</v>
      </c>
      <c r="R311" s="4">
        <v>0</v>
      </c>
      <c r="S311" s="166">
        <f t="shared" ref="S311" si="1487">+Q311</f>
        <v>2</v>
      </c>
      <c r="T311" s="168" t="s">
        <v>1823</v>
      </c>
      <c r="U311" s="10">
        <v>2</v>
      </c>
      <c r="V311" s="4">
        <v>0</v>
      </c>
      <c r="W311" s="10">
        <v>2</v>
      </c>
      <c r="X311" s="4">
        <v>0</v>
      </c>
      <c r="Y311" s="10">
        <v>2</v>
      </c>
      <c r="Z311" s="4">
        <v>0</v>
      </c>
      <c r="AA311" s="166">
        <f t="shared" ref="AA311" si="1488">+AC311</f>
        <v>2</v>
      </c>
      <c r="AB311" s="168" t="s">
        <v>1823</v>
      </c>
      <c r="AC311" s="3">
        <v>2</v>
      </c>
      <c r="AD311" s="4">
        <v>0</v>
      </c>
      <c r="AE311" s="10">
        <v>2</v>
      </c>
      <c r="AF311" s="4">
        <v>0</v>
      </c>
      <c r="AG311" s="166">
        <f t="shared" ref="AG311" si="1489">+AE311</f>
        <v>2</v>
      </c>
      <c r="AH311" s="168" t="s">
        <v>1823</v>
      </c>
      <c r="AI311" s="166">
        <f t="shared" ref="AI311" si="1490">+AG311</f>
        <v>2</v>
      </c>
      <c r="AJ311" s="168" t="s">
        <v>1823</v>
      </c>
      <c r="AK311" s="166">
        <f t="shared" ref="AK311" si="1491">+AI311</f>
        <v>2</v>
      </c>
      <c r="AL311" s="168" t="s">
        <v>1823</v>
      </c>
      <c r="AM311" s="166">
        <f t="shared" ref="AM311:AM312" si="1492">+AK311</f>
        <v>2</v>
      </c>
      <c r="AN311" s="168" t="s">
        <v>1823</v>
      </c>
      <c r="AO311" s="892"/>
      <c r="AP311" s="166">
        <f t="shared" si="1480"/>
        <v>1</v>
      </c>
      <c r="AQ311" s="168" t="s">
        <v>1823</v>
      </c>
      <c r="AR311" s="166">
        <f t="shared" si="1388"/>
        <v>1</v>
      </c>
      <c r="AS311" s="168" t="s">
        <v>1823</v>
      </c>
      <c r="AT311" s="39">
        <v>1</v>
      </c>
      <c r="AU311" s="128">
        <v>0</v>
      </c>
      <c r="AV311" s="166">
        <f t="shared" si="1389"/>
        <v>1</v>
      </c>
      <c r="AW311" s="168" t="s">
        <v>1823</v>
      </c>
      <c r="AX311" s="166">
        <f t="shared" si="1390"/>
        <v>1</v>
      </c>
      <c r="AY311" s="168" t="s">
        <v>1823</v>
      </c>
      <c r="AZ311" s="166">
        <f t="shared" si="1481"/>
        <v>1</v>
      </c>
      <c r="BA311" s="168" t="s">
        <v>1823</v>
      </c>
      <c r="BB311" s="18">
        <v>1</v>
      </c>
      <c r="BC311" s="5">
        <v>0</v>
      </c>
      <c r="BD311" s="166">
        <f>+BB311</f>
        <v>1</v>
      </c>
      <c r="BE311" s="168" t="s">
        <v>1823</v>
      </c>
      <c r="BF311" s="166">
        <f t="shared" ref="BF311" si="1493">+BD311</f>
        <v>1</v>
      </c>
      <c r="BG311" s="168" t="s">
        <v>1823</v>
      </c>
      <c r="BH311" s="18">
        <v>2</v>
      </c>
      <c r="BI311" s="5">
        <v>0</v>
      </c>
      <c r="BJ311" s="166">
        <f t="shared" ref="BJ311:BJ312" si="1494">+BH311</f>
        <v>2</v>
      </c>
      <c r="BK311" s="168" t="s">
        <v>1823</v>
      </c>
      <c r="BL311" s="166">
        <f t="shared" ref="BL311:BL312" si="1495">+BJ311</f>
        <v>2</v>
      </c>
      <c r="BM311" s="168" t="s">
        <v>1823</v>
      </c>
      <c r="BN311" s="166">
        <f t="shared" ref="BN311:BN312" si="1496">+BL311</f>
        <v>2</v>
      </c>
      <c r="BO311" s="168" t="s">
        <v>1823</v>
      </c>
      <c r="BP311" s="133"/>
      <c r="BQ311" s="147"/>
      <c r="BR311" s="148"/>
      <c r="BS311" s="147"/>
      <c r="BT311" s="148"/>
      <c r="BU311" s="147"/>
      <c r="BV311" s="148"/>
      <c r="BW311" s="96"/>
      <c r="BX311" s="55"/>
      <c r="BY311" s="96"/>
      <c r="BZ311" s="148"/>
      <c r="CA311" s="147"/>
      <c r="CB311" s="147"/>
      <c r="CF311" s="10"/>
      <c r="CG311" s="10"/>
    </row>
    <row r="312" spans="1:88" ht="16.5">
      <c r="A312" t="s">
        <v>1094</v>
      </c>
      <c r="B312" t="s">
        <v>4</v>
      </c>
      <c r="C312" s="16" t="s">
        <v>1048</v>
      </c>
      <c r="D312" t="s">
        <v>1040</v>
      </c>
      <c r="E312" s="16" t="s">
        <v>1049</v>
      </c>
      <c r="F312" s="200" t="s">
        <v>332</v>
      </c>
      <c r="G312" s="22">
        <f t="shared" si="1470"/>
        <v>3</v>
      </c>
      <c r="H312" s="21" t="s">
        <v>89</v>
      </c>
      <c r="I312" s="166">
        <f t="shared" si="1471"/>
        <v>3</v>
      </c>
      <c r="J312" s="168" t="s">
        <v>1823</v>
      </c>
      <c r="K312" s="10">
        <v>3</v>
      </c>
      <c r="L312" s="4">
        <v>0</v>
      </c>
      <c r="M312" s="3">
        <v>3</v>
      </c>
      <c r="N312" s="4">
        <v>0</v>
      </c>
      <c r="O312" s="166">
        <f t="shared" si="1472"/>
        <v>7</v>
      </c>
      <c r="P312" s="168">
        <f>+R312</f>
        <v>4</v>
      </c>
      <c r="Q312" s="3">
        <v>7</v>
      </c>
      <c r="R312" s="4">
        <v>4</v>
      </c>
      <c r="S312" s="413">
        <f t="shared" ref="S312:S313" si="1497">+Q312</f>
        <v>7</v>
      </c>
      <c r="T312" s="168">
        <f t="shared" ref="T312" si="1498">+R312</f>
        <v>4</v>
      </c>
      <c r="U312" s="10">
        <v>8</v>
      </c>
      <c r="V312" s="4">
        <v>3</v>
      </c>
      <c r="W312" s="10">
        <v>12</v>
      </c>
      <c r="X312" s="4">
        <v>3</v>
      </c>
      <c r="Y312" s="10">
        <v>9</v>
      </c>
      <c r="Z312" s="10">
        <v>3</v>
      </c>
      <c r="AA312" s="20">
        <f>+Y312</f>
        <v>9</v>
      </c>
      <c r="AB312" s="21">
        <f>+Z312</f>
        <v>3</v>
      </c>
      <c r="AC312" s="10">
        <v>18</v>
      </c>
      <c r="AD312" s="4">
        <v>4</v>
      </c>
      <c r="AE312" s="10">
        <v>18</v>
      </c>
      <c r="AF312" s="4">
        <v>4</v>
      </c>
      <c r="AG312" s="10"/>
      <c r="AH312" s="10"/>
      <c r="AI312" s="58">
        <f>+AE312</f>
        <v>18</v>
      </c>
      <c r="AJ312" s="44">
        <f>+AF312</f>
        <v>4</v>
      </c>
      <c r="AK312" s="3">
        <v>18</v>
      </c>
      <c r="AL312" s="4">
        <v>7</v>
      </c>
      <c r="AM312" s="413">
        <f t="shared" si="1492"/>
        <v>18</v>
      </c>
      <c r="AN312" s="168">
        <f t="shared" ref="AN312" si="1499">+AL312</f>
        <v>7</v>
      </c>
      <c r="AO312" s="892"/>
      <c r="AP312" s="166">
        <f t="shared" si="1480"/>
        <v>17</v>
      </c>
      <c r="AQ312" s="168">
        <f>+AS312</f>
        <v>8</v>
      </c>
      <c r="AR312" s="166">
        <f t="shared" si="1388"/>
        <v>17</v>
      </c>
      <c r="AS312" s="168">
        <f>+AU312</f>
        <v>8</v>
      </c>
      <c r="AT312" s="39">
        <v>17</v>
      </c>
      <c r="AU312" s="129">
        <v>8</v>
      </c>
      <c r="AV312" s="166">
        <f t="shared" si="1389"/>
        <v>17</v>
      </c>
      <c r="AW312" s="168">
        <f t="shared" ref="AW312" si="1500">+AY312</f>
        <v>7</v>
      </c>
      <c r="AX312" s="166">
        <f t="shared" si="1390"/>
        <v>17</v>
      </c>
      <c r="AY312" s="168">
        <f t="shared" ref="AY312" si="1501">+BA312</f>
        <v>7</v>
      </c>
      <c r="AZ312" s="166">
        <f t="shared" si="1481"/>
        <v>17</v>
      </c>
      <c r="BA312" s="168">
        <f t="shared" ref="BA312" si="1502">+BC312</f>
        <v>7</v>
      </c>
      <c r="BB312" s="180">
        <v>17</v>
      </c>
      <c r="BC312" s="181">
        <v>7</v>
      </c>
      <c r="BD312" s="166">
        <f>+BF312</f>
        <v>18</v>
      </c>
      <c r="BE312" s="168">
        <f t="shared" ref="BE312" si="1503">+BG312</f>
        <v>7</v>
      </c>
      <c r="BF312" s="166">
        <f>+BH312</f>
        <v>18</v>
      </c>
      <c r="BG312" s="168">
        <f t="shared" ref="BG312" si="1504">+BI312</f>
        <v>7</v>
      </c>
      <c r="BH312" s="18">
        <v>18</v>
      </c>
      <c r="BI312" s="5">
        <v>7</v>
      </c>
      <c r="BJ312" s="184">
        <f t="shared" si="1494"/>
        <v>18</v>
      </c>
      <c r="BK312" s="168">
        <f>+BI312</f>
        <v>7</v>
      </c>
      <c r="BL312" s="184">
        <f t="shared" si="1495"/>
        <v>18</v>
      </c>
      <c r="BM312" s="168">
        <f>+BK312</f>
        <v>7</v>
      </c>
      <c r="BN312" s="184">
        <f t="shared" si="1496"/>
        <v>18</v>
      </c>
      <c r="BO312" s="168">
        <f>+BM312</f>
        <v>7</v>
      </c>
      <c r="BP312" s="133" t="s">
        <v>967</v>
      </c>
      <c r="BQ312" s="147"/>
      <c r="BR312" s="148"/>
      <c r="BS312" s="147"/>
      <c r="BT312" s="148"/>
      <c r="BU312" s="147"/>
      <c r="BV312" s="148"/>
      <c r="BW312" s="96"/>
      <c r="BX312" s="55"/>
      <c r="BY312" s="96"/>
      <c r="BZ312" s="148"/>
      <c r="CA312" s="147"/>
      <c r="CB312" s="147"/>
      <c r="CC312" s="38" t="s">
        <v>260</v>
      </c>
      <c r="CD312" t="s">
        <v>911</v>
      </c>
      <c r="CF312" s="14">
        <v>15</v>
      </c>
      <c r="CG312" s="14">
        <v>3</v>
      </c>
      <c r="CJ312" s="56" t="s">
        <v>451</v>
      </c>
    </row>
    <row r="313" spans="1:88" ht="16.5">
      <c r="A313" t="s">
        <v>1094</v>
      </c>
      <c r="B313" t="s">
        <v>4</v>
      </c>
      <c r="C313" s="16" t="s">
        <v>1048</v>
      </c>
      <c r="D313" t="s">
        <v>1094</v>
      </c>
      <c r="E313" s="16" t="s">
        <v>1049</v>
      </c>
      <c r="F313" s="200" t="s">
        <v>2081</v>
      </c>
      <c r="G313" s="20">
        <v>0</v>
      </c>
      <c r="H313" s="170" t="s">
        <v>89</v>
      </c>
      <c r="I313" s="166">
        <f t="shared" si="1471"/>
        <v>0</v>
      </c>
      <c r="J313" s="168" t="s">
        <v>1823</v>
      </c>
      <c r="K313" s="10">
        <v>0</v>
      </c>
      <c r="L313" s="4">
        <v>0</v>
      </c>
      <c r="M313" s="3">
        <v>0</v>
      </c>
      <c r="N313" s="4">
        <v>0</v>
      </c>
      <c r="O313" s="166">
        <f t="shared" si="1472"/>
        <v>0</v>
      </c>
      <c r="P313" s="168" t="s">
        <v>1823</v>
      </c>
      <c r="Q313" s="10">
        <v>0</v>
      </c>
      <c r="R313" s="4">
        <v>0</v>
      </c>
      <c r="S313" s="166">
        <f t="shared" si="1497"/>
        <v>0</v>
      </c>
      <c r="T313" s="168" t="s">
        <v>1823</v>
      </c>
      <c r="U313" s="10">
        <v>0</v>
      </c>
      <c r="V313" s="4">
        <v>0</v>
      </c>
      <c r="W313" s="10">
        <v>0</v>
      </c>
      <c r="X313" s="4">
        <v>0</v>
      </c>
      <c r="Y313" s="10">
        <v>0</v>
      </c>
      <c r="Z313" s="4">
        <v>0</v>
      </c>
      <c r="AA313" s="166">
        <f t="shared" ref="AA313" si="1505">+AC313</f>
        <v>0</v>
      </c>
      <c r="AB313" s="168" t="s">
        <v>1823</v>
      </c>
      <c r="AC313" s="3">
        <v>0</v>
      </c>
      <c r="AD313" s="4">
        <v>0</v>
      </c>
      <c r="AE313" s="3">
        <v>0</v>
      </c>
      <c r="AF313" s="4">
        <v>0</v>
      </c>
      <c r="AG313" s="166">
        <f t="shared" ref="AG313" si="1506">+AE313</f>
        <v>0</v>
      </c>
      <c r="AH313" s="168" t="s">
        <v>1823</v>
      </c>
      <c r="AI313" s="166">
        <f t="shared" ref="AI313" si="1507">+AK313</f>
        <v>0</v>
      </c>
      <c r="AJ313" s="168" t="s">
        <v>1823</v>
      </c>
      <c r="AK313" s="3">
        <v>0</v>
      </c>
      <c r="AL313" s="4">
        <v>0</v>
      </c>
      <c r="AM313" s="166">
        <f t="shared" ref="AM313:AM316" si="1508">+AK313</f>
        <v>0</v>
      </c>
      <c r="AN313" s="168" t="s">
        <v>1823</v>
      </c>
      <c r="AO313" s="892"/>
      <c r="AP313" s="166">
        <f t="shared" ref="AP313:AP317" si="1509">+AR313</f>
        <v>0</v>
      </c>
      <c r="AQ313" s="168" t="s">
        <v>1823</v>
      </c>
      <c r="AR313" s="166">
        <f t="shared" ref="AR313:AR317" si="1510">+AT313</f>
        <v>0</v>
      </c>
      <c r="AS313" s="168" t="s">
        <v>1823</v>
      </c>
      <c r="AT313" s="39">
        <v>0</v>
      </c>
      <c r="AU313" s="128">
        <v>0</v>
      </c>
      <c r="AV313" s="166">
        <f t="shared" ref="AV313:AV317" si="1511">+AX313</f>
        <v>0</v>
      </c>
      <c r="AW313" s="168" t="s">
        <v>1823</v>
      </c>
      <c r="AX313" s="166">
        <f t="shared" ref="AX313:AX317" si="1512">+AZ313</f>
        <v>0</v>
      </c>
      <c r="AY313" s="168" t="s">
        <v>1823</v>
      </c>
      <c r="AZ313" s="166">
        <f t="shared" ref="AZ313:AZ317" si="1513">+BB313</f>
        <v>0</v>
      </c>
      <c r="BA313" s="168" t="s">
        <v>1823</v>
      </c>
      <c r="BB313" s="18">
        <v>0</v>
      </c>
      <c r="BC313" s="5">
        <v>0</v>
      </c>
      <c r="BD313" s="166">
        <f t="shared" ref="BD313:BD316" si="1514">+BB313</f>
        <v>0</v>
      </c>
      <c r="BE313" s="168" t="s">
        <v>1823</v>
      </c>
      <c r="BF313" s="166">
        <f t="shared" ref="BF313:BF316" si="1515">+BD313</f>
        <v>0</v>
      </c>
      <c r="BG313" s="168" t="s">
        <v>1823</v>
      </c>
      <c r="BH313" s="18">
        <v>1</v>
      </c>
      <c r="BI313" s="5">
        <v>0</v>
      </c>
      <c r="BJ313" s="166">
        <f t="shared" ref="BJ313:BJ316" si="1516">+BH313</f>
        <v>1</v>
      </c>
      <c r="BK313" s="168" t="s">
        <v>1823</v>
      </c>
      <c r="BL313" s="166">
        <f t="shared" ref="BL313:BL316" si="1517">+BJ313</f>
        <v>1</v>
      </c>
      <c r="BM313" s="168" t="s">
        <v>1823</v>
      </c>
      <c r="BN313" s="166">
        <f t="shared" ref="BN313:BN316" si="1518">+BL313</f>
        <v>1</v>
      </c>
      <c r="BO313" s="168" t="s">
        <v>1823</v>
      </c>
      <c r="BP313" s="133"/>
      <c r="BQ313" s="147"/>
      <c r="BR313" s="148"/>
      <c r="BS313" s="147"/>
      <c r="BT313" s="148"/>
      <c r="BU313" s="147"/>
      <c r="BV313" s="148"/>
      <c r="BW313" s="96"/>
      <c r="BX313" s="55"/>
      <c r="BY313" s="96"/>
      <c r="BZ313" s="148"/>
      <c r="CA313" s="147"/>
      <c r="CB313" s="147"/>
      <c r="CC313" s="38"/>
      <c r="CF313" s="14"/>
      <c r="CG313" s="14"/>
      <c r="CJ313" s="56"/>
    </row>
    <row r="314" spans="1:88" ht="16.5">
      <c r="A314" t="s">
        <v>1094</v>
      </c>
      <c r="B314" t="s">
        <v>4</v>
      </c>
      <c r="C314" s="16" t="s">
        <v>1048</v>
      </c>
      <c r="D314" t="s">
        <v>1040</v>
      </c>
      <c r="E314" s="16" t="s">
        <v>1049</v>
      </c>
      <c r="F314" s="200" t="s">
        <v>27</v>
      </c>
      <c r="G314" s="22">
        <f>+I314</f>
        <v>10</v>
      </c>
      <c r="H314" s="21" t="s">
        <v>89</v>
      </c>
      <c r="I314" s="166">
        <f t="shared" si="1471"/>
        <v>10</v>
      </c>
      <c r="J314" s="168" t="s">
        <v>1823</v>
      </c>
      <c r="K314" s="10">
        <v>10</v>
      </c>
      <c r="L314" s="4">
        <v>0</v>
      </c>
      <c r="M314" s="3">
        <v>10</v>
      </c>
      <c r="N314" s="4">
        <v>0</v>
      </c>
      <c r="O314" s="166">
        <f t="shared" si="1472"/>
        <v>8</v>
      </c>
      <c r="P314" s="168" t="s">
        <v>1823</v>
      </c>
      <c r="Q314" s="3">
        <v>8</v>
      </c>
      <c r="R314" s="4">
        <v>0</v>
      </c>
      <c r="S314" s="166">
        <f t="shared" ref="S314" si="1519">+Q314</f>
        <v>8</v>
      </c>
      <c r="T314" s="168" t="s">
        <v>1823</v>
      </c>
      <c r="U314" s="10">
        <v>9</v>
      </c>
      <c r="V314" s="4">
        <v>0</v>
      </c>
      <c r="W314" s="10">
        <v>8</v>
      </c>
      <c r="X314" s="4">
        <v>0</v>
      </c>
      <c r="Y314" s="10">
        <v>8</v>
      </c>
      <c r="Z314" s="4">
        <v>0</v>
      </c>
      <c r="AA314" s="166">
        <f t="shared" ref="AA314" si="1520">+AC314</f>
        <v>0</v>
      </c>
      <c r="AB314" s="168" t="s">
        <v>1823</v>
      </c>
      <c r="AC314" s="3">
        <v>0</v>
      </c>
      <c r="AD314" s="4">
        <v>0</v>
      </c>
      <c r="AE314" s="3">
        <v>0</v>
      </c>
      <c r="AF314" s="4">
        <v>0</v>
      </c>
      <c r="AG314" s="166">
        <f t="shared" ref="AG314" si="1521">+AE314</f>
        <v>0</v>
      </c>
      <c r="AH314" s="168" t="s">
        <v>1823</v>
      </c>
      <c r="AI314" s="166">
        <f t="shared" ref="AI314" si="1522">+AK314</f>
        <v>0</v>
      </c>
      <c r="AJ314" s="168" t="s">
        <v>1823</v>
      </c>
      <c r="AK314" s="3">
        <v>0</v>
      </c>
      <c r="AL314" s="4">
        <v>0</v>
      </c>
      <c r="AM314" s="166">
        <f t="shared" si="1508"/>
        <v>0</v>
      </c>
      <c r="AN314" s="168" t="s">
        <v>1823</v>
      </c>
      <c r="AO314" s="892"/>
      <c r="AP314" s="166">
        <f t="shared" si="1509"/>
        <v>0</v>
      </c>
      <c r="AQ314" s="168" t="s">
        <v>1823</v>
      </c>
      <c r="AR314" s="166">
        <f t="shared" si="1510"/>
        <v>0</v>
      </c>
      <c r="AS314" s="168" t="s">
        <v>1823</v>
      </c>
      <c r="AT314" s="39">
        <v>0</v>
      </c>
      <c r="AU314" s="128">
        <v>0</v>
      </c>
      <c r="AV314" s="166">
        <f t="shared" si="1511"/>
        <v>0</v>
      </c>
      <c r="AW314" s="168" t="s">
        <v>1823</v>
      </c>
      <c r="AX314" s="166">
        <f t="shared" si="1512"/>
        <v>0</v>
      </c>
      <c r="AY314" s="168" t="s">
        <v>1823</v>
      </c>
      <c r="AZ314" s="166">
        <f t="shared" si="1513"/>
        <v>0</v>
      </c>
      <c r="BA314" s="168" t="s">
        <v>1823</v>
      </c>
      <c r="BB314" s="18">
        <v>0</v>
      </c>
      <c r="BC314" s="5">
        <v>0</v>
      </c>
      <c r="BD314" s="166">
        <f t="shared" si="1514"/>
        <v>0</v>
      </c>
      <c r="BE314" s="168" t="s">
        <v>1823</v>
      </c>
      <c r="BF314" s="166">
        <f t="shared" si="1515"/>
        <v>0</v>
      </c>
      <c r="BG314" s="168" t="s">
        <v>1823</v>
      </c>
      <c r="BH314" s="18">
        <v>0</v>
      </c>
      <c r="BI314" s="5">
        <v>0</v>
      </c>
      <c r="BJ314" s="166">
        <f t="shared" si="1516"/>
        <v>0</v>
      </c>
      <c r="BK314" s="168" t="s">
        <v>1823</v>
      </c>
      <c r="BL314" s="166">
        <f t="shared" si="1517"/>
        <v>0</v>
      </c>
      <c r="BM314" s="168" t="s">
        <v>1823</v>
      </c>
      <c r="BN314" s="166">
        <f t="shared" si="1518"/>
        <v>0</v>
      </c>
      <c r="BO314" s="168" t="s">
        <v>1823</v>
      </c>
      <c r="BP314" s="133"/>
      <c r="BQ314" s="147"/>
      <c r="BR314" s="148"/>
      <c r="BS314" s="147"/>
      <c r="BT314" s="148"/>
      <c r="BU314" s="147"/>
      <c r="BV314" s="148"/>
      <c r="BW314" s="96"/>
      <c r="BX314" s="55"/>
      <c r="BY314" s="96"/>
      <c r="BZ314" s="148"/>
      <c r="CA314" s="147"/>
      <c r="CB314" s="147"/>
      <c r="CC314" t="s">
        <v>452</v>
      </c>
      <c r="CD314" t="s">
        <v>911</v>
      </c>
      <c r="CF314" s="14">
        <v>10</v>
      </c>
      <c r="CG314" s="10"/>
      <c r="CJ314" s="56" t="s">
        <v>451</v>
      </c>
    </row>
    <row r="315" spans="1:88" ht="16.5">
      <c r="A315" t="s">
        <v>1094</v>
      </c>
      <c r="B315" t="s">
        <v>4</v>
      </c>
      <c r="C315" s="16" t="s">
        <v>1048</v>
      </c>
      <c r="D315" t="s">
        <v>1040</v>
      </c>
      <c r="E315" s="16" t="s">
        <v>1049</v>
      </c>
      <c r="F315" s="200" t="s">
        <v>2083</v>
      </c>
      <c r="G315" s="22">
        <f>+I315</f>
        <v>2</v>
      </c>
      <c r="H315" s="21" t="s">
        <v>89</v>
      </c>
      <c r="I315" s="166">
        <f t="shared" si="1471"/>
        <v>2</v>
      </c>
      <c r="J315" s="168" t="s">
        <v>1823</v>
      </c>
      <c r="K315" s="10">
        <v>2</v>
      </c>
      <c r="L315" s="4">
        <v>0</v>
      </c>
      <c r="M315" s="3">
        <v>3</v>
      </c>
      <c r="N315" s="4">
        <v>0</v>
      </c>
      <c r="O315" s="166">
        <f t="shared" si="1472"/>
        <v>1</v>
      </c>
      <c r="P315" s="168" t="s">
        <v>1823</v>
      </c>
      <c r="Q315" s="3">
        <v>1</v>
      </c>
      <c r="R315" s="4">
        <v>0</v>
      </c>
      <c r="S315" s="166">
        <f t="shared" ref="S315:S316" si="1523">+Q315</f>
        <v>1</v>
      </c>
      <c r="T315" s="168" t="s">
        <v>1823</v>
      </c>
      <c r="U315" s="10">
        <v>3</v>
      </c>
      <c r="V315" s="4">
        <v>0</v>
      </c>
      <c r="W315" s="33">
        <v>3</v>
      </c>
      <c r="X315" s="425">
        <v>0</v>
      </c>
      <c r="Y315" s="10">
        <v>3</v>
      </c>
      <c r="Z315" s="4">
        <v>0</v>
      </c>
      <c r="AA315" s="166">
        <f t="shared" ref="AA315:AA316" si="1524">+AC315</f>
        <v>1</v>
      </c>
      <c r="AB315" s="168" t="s">
        <v>1823</v>
      </c>
      <c r="AC315" s="3">
        <v>1</v>
      </c>
      <c r="AD315" s="4">
        <v>0</v>
      </c>
      <c r="AE315" s="3">
        <v>4</v>
      </c>
      <c r="AF315" s="4">
        <v>0</v>
      </c>
      <c r="AG315" s="166">
        <f t="shared" ref="AG315" si="1525">+AE315</f>
        <v>4</v>
      </c>
      <c r="AH315" s="168" t="s">
        <v>1823</v>
      </c>
      <c r="AI315" s="166">
        <f t="shared" ref="AI315" si="1526">+AK315</f>
        <v>3</v>
      </c>
      <c r="AJ315" s="168" t="s">
        <v>1823</v>
      </c>
      <c r="AK315" s="3">
        <v>3</v>
      </c>
      <c r="AL315" s="4">
        <v>0</v>
      </c>
      <c r="AM315" s="166">
        <f t="shared" si="1508"/>
        <v>3</v>
      </c>
      <c r="AN315" s="168" t="s">
        <v>1823</v>
      </c>
      <c r="AO315" s="892"/>
      <c r="AP315" s="166">
        <f t="shared" si="1509"/>
        <v>0</v>
      </c>
      <c r="AQ315" s="168" t="s">
        <v>1823</v>
      </c>
      <c r="AR315" s="166">
        <f t="shared" si="1510"/>
        <v>0</v>
      </c>
      <c r="AS315" s="168" t="s">
        <v>1823</v>
      </c>
      <c r="AT315" s="39">
        <v>0</v>
      </c>
      <c r="AU315" s="128">
        <v>0</v>
      </c>
      <c r="AV315" s="166">
        <f t="shared" si="1511"/>
        <v>2</v>
      </c>
      <c r="AW315" s="168" t="s">
        <v>1823</v>
      </c>
      <c r="AX315" s="166">
        <f t="shared" si="1512"/>
        <v>2</v>
      </c>
      <c r="AY315" s="168" t="s">
        <v>1823</v>
      </c>
      <c r="AZ315" s="166">
        <f t="shared" si="1513"/>
        <v>2</v>
      </c>
      <c r="BA315" s="168" t="s">
        <v>1823</v>
      </c>
      <c r="BB315" s="18">
        <v>2</v>
      </c>
      <c r="BC315" s="5">
        <v>0</v>
      </c>
      <c r="BD315" s="166">
        <f t="shared" si="1514"/>
        <v>2</v>
      </c>
      <c r="BE315" s="168" t="s">
        <v>1823</v>
      </c>
      <c r="BF315" s="166">
        <f t="shared" si="1515"/>
        <v>2</v>
      </c>
      <c r="BG315" s="168" t="s">
        <v>1823</v>
      </c>
      <c r="BH315" s="18">
        <v>2</v>
      </c>
      <c r="BI315" s="5">
        <v>0</v>
      </c>
      <c r="BJ315" s="166">
        <f t="shared" si="1516"/>
        <v>2</v>
      </c>
      <c r="BK315" s="168" t="s">
        <v>1823</v>
      </c>
      <c r="BL315" s="166">
        <f t="shared" si="1517"/>
        <v>2</v>
      </c>
      <c r="BM315" s="168" t="s">
        <v>1823</v>
      </c>
      <c r="BN315" s="166">
        <f t="shared" si="1518"/>
        <v>2</v>
      </c>
      <c r="BO315" s="168" t="s">
        <v>1823</v>
      </c>
      <c r="BP315" s="133"/>
      <c r="BQ315" s="147"/>
      <c r="BR315" s="148"/>
      <c r="BS315" s="147"/>
      <c r="BT315" s="148"/>
      <c r="BU315" s="147"/>
      <c r="BV315" s="148"/>
      <c r="BW315" s="96"/>
      <c r="BX315" s="55"/>
      <c r="BY315" s="96"/>
      <c r="BZ315" s="148"/>
      <c r="CA315" s="147"/>
      <c r="CB315" s="147"/>
      <c r="CC315" t="s">
        <v>452</v>
      </c>
      <c r="CF315" s="14">
        <v>3</v>
      </c>
      <c r="CG315" s="10"/>
    </row>
    <row r="316" spans="1:88" ht="16.5">
      <c r="A316" t="s">
        <v>1094</v>
      </c>
      <c r="B316" t="s">
        <v>4</v>
      </c>
      <c r="C316" s="16" t="s">
        <v>1048</v>
      </c>
      <c r="D316" t="s">
        <v>1040</v>
      </c>
      <c r="E316" s="16" t="s">
        <v>1049</v>
      </c>
      <c r="F316" s="200" t="s">
        <v>2084</v>
      </c>
      <c r="G316" s="9"/>
      <c r="H316" s="21" t="s">
        <v>89</v>
      </c>
      <c r="I316" s="166">
        <f t="shared" si="1471"/>
        <v>0</v>
      </c>
      <c r="J316" s="168" t="s">
        <v>1823</v>
      </c>
      <c r="K316" s="10">
        <v>0</v>
      </c>
      <c r="L316" s="4">
        <v>0</v>
      </c>
      <c r="M316" s="3">
        <v>0</v>
      </c>
      <c r="N316" s="4">
        <v>0</v>
      </c>
      <c r="O316" s="166">
        <f t="shared" si="1472"/>
        <v>0</v>
      </c>
      <c r="P316" s="168" t="s">
        <v>1823</v>
      </c>
      <c r="Q316" s="3">
        <v>0</v>
      </c>
      <c r="R316" s="4">
        <v>0</v>
      </c>
      <c r="S316" s="166">
        <f t="shared" si="1523"/>
        <v>0</v>
      </c>
      <c r="T316" s="168" t="s">
        <v>1823</v>
      </c>
      <c r="U316" s="10">
        <v>0</v>
      </c>
      <c r="V316" s="4">
        <v>0</v>
      </c>
      <c r="W316" s="10">
        <v>0</v>
      </c>
      <c r="X316" s="4">
        <v>0</v>
      </c>
      <c r="Y316" s="10">
        <v>0</v>
      </c>
      <c r="Z316" s="4">
        <v>0</v>
      </c>
      <c r="AA316" s="166">
        <f t="shared" si="1524"/>
        <v>0</v>
      </c>
      <c r="AB316" s="168" t="s">
        <v>1823</v>
      </c>
      <c r="AC316" s="3">
        <v>0</v>
      </c>
      <c r="AD316" s="4">
        <v>0</v>
      </c>
      <c r="AE316" s="3">
        <v>0</v>
      </c>
      <c r="AF316" s="4">
        <v>0</v>
      </c>
      <c r="AG316" s="166">
        <f t="shared" ref="AG316" si="1527">+AE316</f>
        <v>0</v>
      </c>
      <c r="AH316" s="168" t="s">
        <v>1823</v>
      </c>
      <c r="AI316" s="166">
        <f t="shared" ref="AI316" si="1528">+AK316</f>
        <v>0</v>
      </c>
      <c r="AJ316" s="168" t="s">
        <v>1823</v>
      </c>
      <c r="AK316" s="3">
        <v>0</v>
      </c>
      <c r="AL316" s="4">
        <v>0</v>
      </c>
      <c r="AM316" s="166">
        <f t="shared" si="1508"/>
        <v>0</v>
      </c>
      <c r="AN316" s="168" t="s">
        <v>1823</v>
      </c>
      <c r="AO316" s="892"/>
      <c r="AP316" s="166">
        <f t="shared" si="1509"/>
        <v>0</v>
      </c>
      <c r="AQ316" s="168" t="s">
        <v>1823</v>
      </c>
      <c r="AR316" s="166">
        <f t="shared" si="1510"/>
        <v>0</v>
      </c>
      <c r="AS316" s="168" t="s">
        <v>1823</v>
      </c>
      <c r="AT316" s="39">
        <v>0</v>
      </c>
      <c r="AU316" s="128">
        <v>0</v>
      </c>
      <c r="AV316" s="166">
        <f t="shared" si="1511"/>
        <v>1</v>
      </c>
      <c r="AW316" s="168" t="s">
        <v>1823</v>
      </c>
      <c r="AX316" s="166">
        <f t="shared" si="1512"/>
        <v>1</v>
      </c>
      <c r="AY316" s="168" t="s">
        <v>1823</v>
      </c>
      <c r="AZ316" s="166">
        <f t="shared" si="1513"/>
        <v>1</v>
      </c>
      <c r="BA316" s="168" t="s">
        <v>1823</v>
      </c>
      <c r="BB316" s="180">
        <v>1</v>
      </c>
      <c r="BC316" s="181" t="s">
        <v>1266</v>
      </c>
      <c r="BD316" s="166">
        <f t="shared" si="1514"/>
        <v>1</v>
      </c>
      <c r="BE316" s="168" t="s">
        <v>1823</v>
      </c>
      <c r="BF316" s="166">
        <f t="shared" si="1515"/>
        <v>1</v>
      </c>
      <c r="BG316" s="168" t="s">
        <v>1823</v>
      </c>
      <c r="BH316" s="18">
        <v>0</v>
      </c>
      <c r="BI316" s="5" t="s">
        <v>1266</v>
      </c>
      <c r="BJ316" s="166">
        <f t="shared" si="1516"/>
        <v>0</v>
      </c>
      <c r="BK316" s="168" t="s">
        <v>1823</v>
      </c>
      <c r="BL316" s="166">
        <f t="shared" si="1517"/>
        <v>0</v>
      </c>
      <c r="BM316" s="168" t="s">
        <v>1823</v>
      </c>
      <c r="BN316" s="166">
        <f t="shared" si="1518"/>
        <v>0</v>
      </c>
      <c r="BO316" s="168" t="s">
        <v>1823</v>
      </c>
      <c r="BP316" s="133" t="s">
        <v>967</v>
      </c>
      <c r="BQ316" s="147"/>
      <c r="BR316" s="148"/>
      <c r="BS316" s="147"/>
      <c r="BT316" s="148"/>
      <c r="BU316" s="147"/>
      <c r="BV316" s="148"/>
      <c r="BW316" s="96"/>
      <c r="BX316" s="55"/>
      <c r="BY316" s="96"/>
      <c r="BZ316" s="148"/>
      <c r="CA316" s="148"/>
      <c r="CB316" s="148"/>
      <c r="CC316" s="103" t="s">
        <v>271</v>
      </c>
      <c r="CD316" t="s">
        <v>911</v>
      </c>
      <c r="CF316" s="14"/>
      <c r="CG316" s="10"/>
    </row>
    <row r="317" spans="1:88" ht="16.5">
      <c r="A317" t="s">
        <v>1094</v>
      </c>
      <c r="B317" t="s">
        <v>4</v>
      </c>
      <c r="C317" s="16" t="s">
        <v>912</v>
      </c>
      <c r="D317" t="s">
        <v>1040</v>
      </c>
      <c r="E317" s="16" t="s">
        <v>1049</v>
      </c>
      <c r="F317" s="200" t="s">
        <v>1808</v>
      </c>
      <c r="G317" s="9"/>
      <c r="H317" s="21"/>
      <c r="I317" s="166">
        <f t="shared" ref="I317" si="1529">+K317</f>
        <v>0</v>
      </c>
      <c r="J317" s="168" t="s">
        <v>1823</v>
      </c>
      <c r="K317" s="10">
        <v>0</v>
      </c>
      <c r="L317" s="4">
        <v>0</v>
      </c>
      <c r="M317" s="3">
        <v>0</v>
      </c>
      <c r="N317" s="4">
        <v>0</v>
      </c>
      <c r="O317" s="166">
        <f t="shared" ref="O317" si="1530">+Q317</f>
        <v>0</v>
      </c>
      <c r="P317" s="168" t="s">
        <v>1823</v>
      </c>
      <c r="Q317" s="3">
        <v>0</v>
      </c>
      <c r="R317" s="4">
        <v>0</v>
      </c>
      <c r="S317" s="166">
        <f t="shared" ref="S317" si="1531">+Q317</f>
        <v>0</v>
      </c>
      <c r="T317" s="168" t="s">
        <v>1823</v>
      </c>
      <c r="U317" s="10">
        <v>0</v>
      </c>
      <c r="V317" s="4">
        <v>0</v>
      </c>
      <c r="W317" s="10">
        <v>0</v>
      </c>
      <c r="X317" s="4">
        <v>0</v>
      </c>
      <c r="Y317" s="10">
        <v>0</v>
      </c>
      <c r="Z317" s="4">
        <v>0</v>
      </c>
      <c r="AA317" s="166">
        <f t="shared" ref="AA317" si="1532">+AC317</f>
        <v>0</v>
      </c>
      <c r="AB317" s="168" t="s">
        <v>1823</v>
      </c>
      <c r="AC317" s="3">
        <v>0</v>
      </c>
      <c r="AD317" s="4">
        <v>0</v>
      </c>
      <c r="AE317" s="3">
        <v>0</v>
      </c>
      <c r="AF317" s="4">
        <v>0</v>
      </c>
      <c r="AG317" s="166">
        <f t="shared" ref="AG317" si="1533">+AE317</f>
        <v>0</v>
      </c>
      <c r="AH317" s="168" t="s">
        <v>1823</v>
      </c>
      <c r="AI317" s="166">
        <f t="shared" ref="AI317" si="1534">+AK317</f>
        <v>0</v>
      </c>
      <c r="AJ317" s="168" t="s">
        <v>1823</v>
      </c>
      <c r="AK317" s="3">
        <v>0</v>
      </c>
      <c r="AL317" s="4">
        <v>0</v>
      </c>
      <c r="AM317" s="166">
        <f t="shared" ref="AM317" si="1535">+AK317</f>
        <v>0</v>
      </c>
      <c r="AN317" s="168" t="s">
        <v>1823</v>
      </c>
      <c r="AO317" s="890"/>
      <c r="AP317" s="166">
        <f t="shared" si="1509"/>
        <v>10</v>
      </c>
      <c r="AQ317" s="168">
        <f>+AS317</f>
        <v>10</v>
      </c>
      <c r="AR317" s="166">
        <f t="shared" si="1510"/>
        <v>10</v>
      </c>
      <c r="AS317" s="168">
        <f>+AU317</f>
        <v>10</v>
      </c>
      <c r="AT317" s="39">
        <v>10</v>
      </c>
      <c r="AU317" s="129">
        <v>10</v>
      </c>
      <c r="AV317" s="166">
        <f t="shared" si="1511"/>
        <v>10</v>
      </c>
      <c r="AW317" s="168">
        <f t="shared" ref="AW317" si="1536">+AY317</f>
        <v>10</v>
      </c>
      <c r="AX317" s="166">
        <f t="shared" si="1512"/>
        <v>10</v>
      </c>
      <c r="AY317" s="168">
        <f t="shared" ref="AY317" si="1537">+BA317</f>
        <v>10</v>
      </c>
      <c r="AZ317" s="166">
        <f t="shared" si="1513"/>
        <v>10</v>
      </c>
      <c r="BA317" s="168">
        <f t="shared" ref="BA317" si="1538">+BC317</f>
        <v>10</v>
      </c>
      <c r="BB317" s="18">
        <v>10</v>
      </c>
      <c r="BC317" s="5">
        <v>10</v>
      </c>
      <c r="BD317" s="166">
        <f>+BF317</f>
        <v>10</v>
      </c>
      <c r="BE317" s="168">
        <f t="shared" ref="BE317" si="1539">+BG317</f>
        <v>10</v>
      </c>
      <c r="BF317" s="166">
        <f>+BH317</f>
        <v>10</v>
      </c>
      <c r="BG317" s="168">
        <f t="shared" ref="BG317" si="1540">+BI317</f>
        <v>10</v>
      </c>
      <c r="BH317" s="18">
        <v>10</v>
      </c>
      <c r="BI317" s="5">
        <v>10</v>
      </c>
      <c r="BJ317" s="184">
        <f t="shared" ref="BJ317" si="1541">+BH317</f>
        <v>10</v>
      </c>
      <c r="BK317" s="168">
        <f>+BI317</f>
        <v>10</v>
      </c>
      <c r="BL317" s="184">
        <f t="shared" ref="BL317" si="1542">+BJ317</f>
        <v>10</v>
      </c>
      <c r="BM317" s="168">
        <f>+BK317</f>
        <v>10</v>
      </c>
      <c r="BN317" s="184">
        <f t="shared" ref="BN317" si="1543">+BL317</f>
        <v>10</v>
      </c>
      <c r="BO317" s="168">
        <f>+BM317</f>
        <v>10</v>
      </c>
      <c r="BP317" s="137"/>
      <c r="BQ317" s="150"/>
      <c r="BR317" s="151"/>
      <c r="BS317" s="150"/>
      <c r="BT317" s="151"/>
      <c r="BU317" s="150"/>
      <c r="BV317" s="151"/>
      <c r="BW317" s="96"/>
      <c r="BX317" s="55"/>
      <c r="BY317" s="96"/>
      <c r="BZ317" s="151"/>
      <c r="CA317" s="151"/>
      <c r="CB317" s="151"/>
      <c r="CC317" s="103" t="s">
        <v>271</v>
      </c>
      <c r="CD317" t="s">
        <v>913</v>
      </c>
      <c r="CE317" t="s">
        <v>937</v>
      </c>
      <c r="CF317" s="14"/>
      <c r="CG317" s="10"/>
    </row>
    <row r="318" spans="1:88" ht="16.5">
      <c r="F318" s="200"/>
      <c r="G318" s="9"/>
      <c r="H318" s="21"/>
      <c r="I318" s="166"/>
      <c r="J318" s="168"/>
      <c r="K318" s="10"/>
      <c r="L318" s="4"/>
      <c r="M318" s="3"/>
      <c r="N318" s="4"/>
      <c r="O318" s="166"/>
      <c r="P318" s="168"/>
      <c r="Q318" s="10"/>
      <c r="R318" s="4"/>
      <c r="S318" s="166"/>
      <c r="T318" s="168"/>
      <c r="U318" s="10"/>
      <c r="V318" s="4"/>
      <c r="W318" s="10"/>
      <c r="X318" s="4"/>
      <c r="Y318" s="10"/>
      <c r="Z318" s="4"/>
      <c r="AA318" s="166"/>
      <c r="AB318" s="168"/>
      <c r="AC318" s="3"/>
      <c r="AD318" s="4"/>
      <c r="AE318" s="3"/>
      <c r="AF318" s="4"/>
      <c r="AG318" s="166"/>
      <c r="AH318" s="168"/>
      <c r="AI318" s="166"/>
      <c r="AJ318" s="168"/>
      <c r="AK318" s="3"/>
      <c r="AL318" s="4"/>
      <c r="AM318" s="166"/>
      <c r="AN318" s="168"/>
      <c r="AO318" s="890"/>
      <c r="AP318" s="166"/>
      <c r="AQ318" s="168"/>
      <c r="AR318" s="166"/>
      <c r="AS318" s="168"/>
      <c r="AT318" s="52"/>
      <c r="AU318" s="129"/>
      <c r="AV318" s="58"/>
      <c r="AW318" s="44"/>
      <c r="AX318" s="58"/>
      <c r="AY318" s="44"/>
      <c r="AZ318" s="58"/>
      <c r="BA318" s="44"/>
      <c r="BB318" s="18"/>
      <c r="BC318" s="5"/>
      <c r="BD318" s="58"/>
      <c r="BE318" s="44"/>
      <c r="BF318" s="58"/>
      <c r="BG318" s="44"/>
      <c r="BH318" s="18"/>
      <c r="BI318" s="5"/>
      <c r="BJ318" s="22"/>
      <c r="BK318" s="169"/>
      <c r="BL318" s="22"/>
      <c r="BM318" s="169"/>
      <c r="BN318" s="22"/>
      <c r="BO318" s="169"/>
      <c r="BP318" s="137"/>
      <c r="BQ318" s="150"/>
      <c r="BR318" s="151"/>
      <c r="BS318" s="150"/>
      <c r="BT318" s="151"/>
      <c r="BU318" s="150"/>
      <c r="BV318" s="151"/>
      <c r="BW318" s="96"/>
      <c r="BX318" s="55"/>
      <c r="BY318" s="96"/>
      <c r="BZ318" s="151"/>
      <c r="CA318" s="150"/>
      <c r="CB318" s="150"/>
      <c r="CC318" s="77"/>
      <c r="CF318" s="14"/>
      <c r="CG318" s="10"/>
    </row>
    <row r="319" spans="1:88" s="51" customFormat="1" ht="16.5">
      <c r="A319" s="51" t="s">
        <v>1496</v>
      </c>
      <c r="B319" s="51" t="s">
        <v>4</v>
      </c>
      <c r="C319" s="127" t="s">
        <v>1186</v>
      </c>
      <c r="D319" s="51" t="s">
        <v>1040</v>
      </c>
      <c r="E319" s="127" t="s">
        <v>1049</v>
      </c>
      <c r="F319" s="200" t="s">
        <v>2089</v>
      </c>
      <c r="G319" s="9"/>
      <c r="H319" s="21"/>
      <c r="I319" s="166">
        <f t="shared" ref="I319" si="1544">+K319</f>
        <v>0</v>
      </c>
      <c r="J319" s="168" t="s">
        <v>1823</v>
      </c>
      <c r="K319" s="10">
        <v>0</v>
      </c>
      <c r="L319" s="4">
        <v>0</v>
      </c>
      <c r="M319" s="3">
        <v>0</v>
      </c>
      <c r="N319" s="4">
        <v>0</v>
      </c>
      <c r="O319" s="10">
        <v>0</v>
      </c>
      <c r="P319" s="4">
        <v>0</v>
      </c>
      <c r="Q319" s="166">
        <f t="shared" ref="Q319" si="1545">+O319</f>
        <v>0</v>
      </c>
      <c r="R319" s="168" t="s">
        <v>1823</v>
      </c>
      <c r="S319" s="166">
        <f t="shared" ref="S319" si="1546">+Q319</f>
        <v>0</v>
      </c>
      <c r="T319" s="168" t="s">
        <v>1823</v>
      </c>
      <c r="U319" s="10">
        <v>0</v>
      </c>
      <c r="V319" s="4">
        <v>0</v>
      </c>
      <c r="W319" s="10">
        <v>0</v>
      </c>
      <c r="X319" s="4">
        <v>0</v>
      </c>
      <c r="Y319" s="166">
        <f>+W319</f>
        <v>0</v>
      </c>
      <c r="Z319" s="168" t="s">
        <v>1823</v>
      </c>
      <c r="AA319" s="166">
        <f t="shared" ref="AA319" si="1547">+AC319</f>
        <v>0</v>
      </c>
      <c r="AB319" s="168" t="s">
        <v>1823</v>
      </c>
      <c r="AC319" s="3">
        <v>0</v>
      </c>
      <c r="AD319" s="4">
        <v>0</v>
      </c>
      <c r="AE319" s="3">
        <v>0</v>
      </c>
      <c r="AF319" s="4">
        <v>0</v>
      </c>
      <c r="AG319" s="166">
        <f t="shared" ref="AG319" si="1548">+AE319</f>
        <v>0</v>
      </c>
      <c r="AH319" s="168" t="s">
        <v>1823</v>
      </c>
      <c r="AI319" s="166">
        <f t="shared" ref="AI319" si="1549">+AK319</f>
        <v>0</v>
      </c>
      <c r="AJ319" s="168" t="s">
        <v>1823</v>
      </c>
      <c r="AK319" s="3">
        <v>0</v>
      </c>
      <c r="AL319" s="4">
        <v>0</v>
      </c>
      <c r="AM319" s="166">
        <f>+AK319</f>
        <v>0</v>
      </c>
      <c r="AN319" s="168" t="s">
        <v>1823</v>
      </c>
      <c r="AO319" s="139"/>
      <c r="AP319" s="166">
        <f t="shared" ref="AP319" si="1550">+AR319</f>
        <v>9</v>
      </c>
      <c r="AQ319" s="168">
        <f>+AS319</f>
        <v>17</v>
      </c>
      <c r="AR319" s="166">
        <f t="shared" ref="AR319" si="1551">+AT319</f>
        <v>9</v>
      </c>
      <c r="AS319" s="168">
        <f>+AU319</f>
        <v>17</v>
      </c>
      <c r="AT319" s="166">
        <f t="shared" ref="AT319" si="1552">+AV319</f>
        <v>9</v>
      </c>
      <c r="AU319" s="168">
        <f>+AW319</f>
        <v>17</v>
      </c>
      <c r="AV319" s="166">
        <f t="shared" ref="AV319" si="1553">+AX319</f>
        <v>9</v>
      </c>
      <c r="AW319" s="168">
        <f t="shared" ref="AW319" si="1554">+AY319</f>
        <v>17</v>
      </c>
      <c r="AX319" s="166">
        <f t="shared" ref="AX319" si="1555">+AZ319</f>
        <v>9</v>
      </c>
      <c r="AY319" s="168">
        <f t="shared" ref="AY319" si="1556">+BA319</f>
        <v>17</v>
      </c>
      <c r="AZ319" s="166">
        <f t="shared" ref="AZ319" si="1557">+BB319</f>
        <v>9</v>
      </c>
      <c r="BA319" s="168">
        <f t="shared" ref="BA319" si="1558">+BC319</f>
        <v>17</v>
      </c>
      <c r="BB319" s="18">
        <v>9</v>
      </c>
      <c r="BC319" s="5">
        <v>17</v>
      </c>
      <c r="BD319" s="166">
        <f>+BF319</f>
        <v>9</v>
      </c>
      <c r="BE319" s="168">
        <f t="shared" ref="BE319" si="1559">+BG319</f>
        <v>17</v>
      </c>
      <c r="BF319" s="166">
        <f>+BH319</f>
        <v>9</v>
      </c>
      <c r="BG319" s="168">
        <f t="shared" ref="BG319" si="1560">+BI319</f>
        <v>17</v>
      </c>
      <c r="BH319" s="18">
        <v>9</v>
      </c>
      <c r="BI319" s="5">
        <v>17</v>
      </c>
      <c r="BJ319" s="184">
        <f t="shared" ref="BJ319" si="1561">+BH319</f>
        <v>9</v>
      </c>
      <c r="BK319" s="168">
        <f>+BI319</f>
        <v>17</v>
      </c>
      <c r="BL319" s="184">
        <f t="shared" ref="BL319" si="1562">+BJ319</f>
        <v>9</v>
      </c>
      <c r="BM319" s="168">
        <f>+BK319</f>
        <v>17</v>
      </c>
      <c r="BN319" s="184">
        <f t="shared" ref="BN319" si="1563">+BL319</f>
        <v>9</v>
      </c>
      <c r="BO319" s="168">
        <f>+BM319</f>
        <v>17</v>
      </c>
      <c r="BP319" s="139"/>
      <c r="BQ319" s="96"/>
      <c r="BR319" s="55"/>
      <c r="BS319" s="96"/>
      <c r="BT319" s="55"/>
      <c r="BU319" s="96"/>
      <c r="BV319" s="55"/>
      <c r="BW319" s="96"/>
      <c r="BX319" s="55"/>
      <c r="BY319" s="96"/>
      <c r="BZ319" s="55"/>
      <c r="CA319" s="96"/>
      <c r="CB319" s="96"/>
    </row>
    <row r="320" spans="1:88" s="51" customFormat="1" ht="16.5">
      <c r="A320" s="51" t="s">
        <v>1496</v>
      </c>
      <c r="B320" s="51" t="s">
        <v>4</v>
      </c>
      <c r="C320" s="127" t="s">
        <v>1186</v>
      </c>
      <c r="D320" s="51" t="s">
        <v>1043</v>
      </c>
      <c r="E320" s="127" t="s">
        <v>1049</v>
      </c>
      <c r="F320" s="200" t="s">
        <v>2109</v>
      </c>
      <c r="G320" s="9"/>
      <c r="H320" s="21" t="s">
        <v>89</v>
      </c>
      <c r="I320" s="166">
        <f t="shared" ref="I320" si="1564">+K320</f>
        <v>0</v>
      </c>
      <c r="J320" s="168" t="s">
        <v>1823</v>
      </c>
      <c r="K320" s="10">
        <v>0</v>
      </c>
      <c r="L320" s="4">
        <v>0</v>
      </c>
      <c r="M320" s="3">
        <v>0</v>
      </c>
      <c r="N320" s="4">
        <v>0</v>
      </c>
      <c r="O320" s="3">
        <v>0</v>
      </c>
      <c r="P320" s="4">
        <v>0</v>
      </c>
      <c r="Q320" s="3">
        <v>0</v>
      </c>
      <c r="R320" s="4">
        <v>0</v>
      </c>
      <c r="S320" s="166">
        <f t="shared" ref="S320" si="1565">+Q320</f>
        <v>0</v>
      </c>
      <c r="T320" s="168" t="s">
        <v>1823</v>
      </c>
      <c r="U320" s="10">
        <v>0</v>
      </c>
      <c r="V320" s="4">
        <v>0</v>
      </c>
      <c r="W320" s="10">
        <v>0</v>
      </c>
      <c r="X320" s="4">
        <v>0</v>
      </c>
      <c r="Y320" s="166">
        <f>+W320</f>
        <v>0</v>
      </c>
      <c r="Z320" s="168" t="s">
        <v>1823</v>
      </c>
      <c r="AA320" s="413">
        <f>+AC320</f>
        <v>13</v>
      </c>
      <c r="AB320" s="168">
        <f>+AD320</f>
        <v>23</v>
      </c>
      <c r="AC320" s="3">
        <v>13</v>
      </c>
      <c r="AD320" s="4">
        <v>23</v>
      </c>
      <c r="AE320" s="3">
        <v>22</v>
      </c>
      <c r="AF320" s="4">
        <v>23</v>
      </c>
      <c r="AG320" s="413">
        <f>+AE320</f>
        <v>22</v>
      </c>
      <c r="AH320" s="168">
        <f>+AF320</f>
        <v>23</v>
      </c>
      <c r="AI320" s="413" t="s">
        <v>1823</v>
      </c>
      <c r="AJ320" s="168">
        <f>+AL320</f>
        <v>92</v>
      </c>
      <c r="AK320" s="3">
        <v>0</v>
      </c>
      <c r="AL320" s="4">
        <f>90+2</f>
        <v>92</v>
      </c>
      <c r="AM320" s="413" t="s">
        <v>1823</v>
      </c>
      <c r="AN320" s="168">
        <f>+AL320</f>
        <v>92</v>
      </c>
      <c r="AO320" s="139"/>
      <c r="AP320" s="166">
        <f t="shared" ref="AP320" si="1566">+AR320</f>
        <v>47</v>
      </c>
      <c r="AQ320" s="168">
        <f>+AS320</f>
        <v>114</v>
      </c>
      <c r="AR320" s="166">
        <f t="shared" ref="AR320" si="1567">+AT320</f>
        <v>47</v>
      </c>
      <c r="AS320" s="168">
        <f>+AU320</f>
        <v>114</v>
      </c>
      <c r="AT320" s="166">
        <f t="shared" ref="AT320" si="1568">+AV320</f>
        <v>47</v>
      </c>
      <c r="AU320" s="168">
        <f>+AW320</f>
        <v>114</v>
      </c>
      <c r="AV320" s="166">
        <f t="shared" ref="AV320:AW320" si="1569">+AX320</f>
        <v>47</v>
      </c>
      <c r="AW320" s="168">
        <f t="shared" si="1569"/>
        <v>114</v>
      </c>
      <c r="AX320" s="166">
        <f t="shared" ref="AX320:AY320" si="1570">+AZ320</f>
        <v>47</v>
      </c>
      <c r="AY320" s="168">
        <f t="shared" si="1570"/>
        <v>114</v>
      </c>
      <c r="AZ320" s="166">
        <f t="shared" ref="AZ320:BA320" si="1571">+BB320</f>
        <v>47</v>
      </c>
      <c r="BA320" s="168">
        <f t="shared" si="1571"/>
        <v>114</v>
      </c>
      <c r="BB320" s="18">
        <f>2+2+12+1+6+6+12+2+4</f>
        <v>47</v>
      </c>
      <c r="BC320" s="5">
        <f>6+17+15+17+21+25+9+4</f>
        <v>114</v>
      </c>
      <c r="BD320" s="166">
        <f t="shared" ref="BD320" si="1572">+BF320</f>
        <v>55</v>
      </c>
      <c r="BE320" s="168">
        <f t="shared" ref="BE320" si="1573">+BG320</f>
        <v>108</v>
      </c>
      <c r="BF320" s="166">
        <f t="shared" ref="BF320" si="1574">+BH320</f>
        <v>55</v>
      </c>
      <c r="BG320" s="168">
        <f t="shared" ref="BG320" si="1575">+BI320</f>
        <v>108</v>
      </c>
      <c r="BH320" s="18">
        <v>55</v>
      </c>
      <c r="BI320" s="5">
        <v>108</v>
      </c>
      <c r="BJ320" s="184">
        <f t="shared" ref="BJ320:BJ326" si="1576">+BH320</f>
        <v>55</v>
      </c>
      <c r="BK320" s="168">
        <f>+BI320</f>
        <v>108</v>
      </c>
      <c r="BL320" s="184">
        <f t="shared" ref="BL320:BL326" si="1577">+BJ320</f>
        <v>55</v>
      </c>
      <c r="BM320" s="168">
        <f>+BK320</f>
        <v>108</v>
      </c>
      <c r="BN320" s="184">
        <f t="shared" ref="BN320:BN326" si="1578">+BL320</f>
        <v>55</v>
      </c>
      <c r="BO320" s="168">
        <f>+BM320</f>
        <v>108</v>
      </c>
      <c r="BP320" s="139"/>
      <c r="BQ320" s="96"/>
      <c r="BR320" s="55"/>
      <c r="BS320" s="96"/>
      <c r="BT320" s="55"/>
      <c r="BU320" s="96"/>
      <c r="BV320" s="55"/>
      <c r="BW320" s="96"/>
      <c r="BX320" s="55"/>
      <c r="BY320" s="96">
        <v>70</v>
      </c>
      <c r="BZ320" s="55">
        <v>83</v>
      </c>
      <c r="CA320" s="96"/>
      <c r="CB320" s="96"/>
      <c r="CC320" s="51" t="s">
        <v>976</v>
      </c>
    </row>
    <row r="321" spans="1:82" ht="16.5">
      <c r="A321" s="51" t="s">
        <v>1496</v>
      </c>
      <c r="B321" t="s">
        <v>4</v>
      </c>
      <c r="C321" s="16" t="s">
        <v>1186</v>
      </c>
      <c r="D321" t="s">
        <v>1043</v>
      </c>
      <c r="E321" s="16" t="s">
        <v>1049</v>
      </c>
      <c r="F321" s="200" t="s">
        <v>2088</v>
      </c>
      <c r="G321" s="22">
        <f>+I321</f>
        <v>87</v>
      </c>
      <c r="H321" s="21">
        <f>+J321</f>
        <v>37</v>
      </c>
      <c r="I321" s="413">
        <f>+K321</f>
        <v>87</v>
      </c>
      <c r="J321" s="168">
        <f>+L321</f>
        <v>37</v>
      </c>
      <c r="K321" s="10">
        <v>87</v>
      </c>
      <c r="L321" s="4">
        <v>37</v>
      </c>
      <c r="M321" s="3">
        <v>48</v>
      </c>
      <c r="N321" s="4">
        <v>32</v>
      </c>
      <c r="O321" s="3">
        <v>29</v>
      </c>
      <c r="P321" s="4">
        <v>34</v>
      </c>
      <c r="Q321" s="413">
        <f>+O321</f>
        <v>29</v>
      </c>
      <c r="R321" s="168">
        <f>+P321</f>
        <v>34</v>
      </c>
      <c r="S321" s="413">
        <f>+Q321</f>
        <v>29</v>
      </c>
      <c r="T321" s="168">
        <f>+R321</f>
        <v>34</v>
      </c>
      <c r="U321" s="10">
        <v>16</v>
      </c>
      <c r="V321" s="4">
        <v>36</v>
      </c>
      <c r="W321" s="206">
        <v>12</v>
      </c>
      <c r="X321" s="416">
        <v>42</v>
      </c>
      <c r="Y321" s="166">
        <f>+W321</f>
        <v>12</v>
      </c>
      <c r="Z321" s="166">
        <f>24+9+7+2</f>
        <v>42</v>
      </c>
      <c r="AA321" s="413">
        <f>+AC321</f>
        <v>59</v>
      </c>
      <c r="AB321" s="168">
        <f>+AD321</f>
        <v>58</v>
      </c>
      <c r="AC321" s="3">
        <f>25+15+19</f>
        <v>59</v>
      </c>
      <c r="AD321" s="4">
        <v>58</v>
      </c>
      <c r="AE321" s="3">
        <f>19+25</f>
        <v>44</v>
      </c>
      <c r="AF321" s="4">
        <f>16+41</f>
        <v>57</v>
      </c>
      <c r="AG321" s="413">
        <f>+AE321</f>
        <v>44</v>
      </c>
      <c r="AH321" s="168">
        <f>+AF321</f>
        <v>57</v>
      </c>
      <c r="AI321" s="413">
        <f>+AK321</f>
        <v>110</v>
      </c>
      <c r="AJ321" s="168">
        <f>+AL321</f>
        <v>16</v>
      </c>
      <c r="AK321" s="3">
        <f>88+21+1</f>
        <v>110</v>
      </c>
      <c r="AL321" s="4">
        <v>16</v>
      </c>
      <c r="AM321" s="413">
        <f t="shared" ref="AM321" si="1579">+AK321</f>
        <v>110</v>
      </c>
      <c r="AN321" s="168">
        <f t="shared" ref="AN321" si="1580">+AL321</f>
        <v>16</v>
      </c>
      <c r="AO321" s="136"/>
      <c r="AP321" s="166">
        <f t="shared" ref="AP321:AP359" si="1581">+AR321</f>
        <v>0</v>
      </c>
      <c r="AQ321" s="168" t="s">
        <v>1823</v>
      </c>
      <c r="AR321" s="166">
        <f t="shared" ref="AR321:AR359" si="1582">+AT321</f>
        <v>0</v>
      </c>
      <c r="AS321" s="168" t="s">
        <v>1823</v>
      </c>
      <c r="AT321" s="39">
        <v>0</v>
      </c>
      <c r="AU321" s="170" t="s">
        <v>89</v>
      </c>
      <c r="AV321" s="166">
        <f t="shared" ref="AV321:AV326" si="1583">+AX321</f>
        <v>0</v>
      </c>
      <c r="AW321" s="168" t="s">
        <v>1823</v>
      </c>
      <c r="AX321" s="166">
        <f t="shared" ref="AX321:AX326" si="1584">+AZ321</f>
        <v>0</v>
      </c>
      <c r="AY321" s="168" t="s">
        <v>1823</v>
      </c>
      <c r="AZ321" s="166">
        <f t="shared" ref="AZ321:AZ326" si="1585">+BB321</f>
        <v>0</v>
      </c>
      <c r="BA321" s="168" t="s">
        <v>1823</v>
      </c>
      <c r="BB321" s="18">
        <v>0</v>
      </c>
      <c r="BC321" s="5">
        <v>0</v>
      </c>
      <c r="BD321" s="166">
        <f>+BB321</f>
        <v>0</v>
      </c>
      <c r="BE321" s="168" t="s">
        <v>1823</v>
      </c>
      <c r="BF321" s="166">
        <f t="shared" ref="BF321:BF323" si="1586">+BD321</f>
        <v>0</v>
      </c>
      <c r="BG321" s="168" t="s">
        <v>1823</v>
      </c>
      <c r="BH321" s="166">
        <f t="shared" ref="BH321" si="1587">+BF321</f>
        <v>0</v>
      </c>
      <c r="BI321" s="168" t="s">
        <v>1823</v>
      </c>
      <c r="BJ321" s="166">
        <f t="shared" si="1576"/>
        <v>0</v>
      </c>
      <c r="BK321" s="168" t="s">
        <v>1823</v>
      </c>
      <c r="BL321" s="166">
        <f t="shared" si="1577"/>
        <v>0</v>
      </c>
      <c r="BM321" s="168" t="s">
        <v>1823</v>
      </c>
      <c r="BN321" s="166">
        <f t="shared" si="1578"/>
        <v>0</v>
      </c>
      <c r="BO321" s="168" t="s">
        <v>1823</v>
      </c>
      <c r="BP321" s="136"/>
      <c r="BQ321" s="147"/>
      <c r="BR321" s="148"/>
      <c r="BS321" s="147"/>
      <c r="BT321" s="148"/>
      <c r="BU321" s="147"/>
      <c r="BV321" s="148"/>
      <c r="BW321" s="96"/>
      <c r="BX321" s="55"/>
      <c r="BY321" s="96"/>
      <c r="BZ321" s="148"/>
      <c r="CA321" s="147"/>
      <c r="CB321" s="147"/>
      <c r="CC321" t="s">
        <v>453</v>
      </c>
      <c r="CD321" t="s">
        <v>975</v>
      </c>
    </row>
    <row r="322" spans="1:82" ht="16.5">
      <c r="A322" s="51" t="s">
        <v>1496</v>
      </c>
      <c r="B322" t="s">
        <v>4</v>
      </c>
      <c r="C322" s="16" t="s">
        <v>1186</v>
      </c>
      <c r="D322" t="s">
        <v>1043</v>
      </c>
      <c r="E322" s="16" t="s">
        <v>1049</v>
      </c>
      <c r="F322" s="200" t="s">
        <v>2110</v>
      </c>
      <c r="G322" s="22"/>
      <c r="H322" s="21"/>
      <c r="I322" s="166">
        <f t="shared" ref="I322" si="1588">+K322</f>
        <v>0</v>
      </c>
      <c r="J322" s="168" t="s">
        <v>1823</v>
      </c>
      <c r="K322" s="10">
        <v>0</v>
      </c>
      <c r="L322" s="4">
        <v>0</v>
      </c>
      <c r="M322" s="3">
        <v>2</v>
      </c>
      <c r="N322" s="4">
        <v>9</v>
      </c>
      <c r="O322" s="3">
        <v>7</v>
      </c>
      <c r="P322" s="4">
        <v>12</v>
      </c>
      <c r="Q322" s="3">
        <v>3</v>
      </c>
      <c r="R322" s="4">
        <v>9</v>
      </c>
      <c r="S322" s="413">
        <f>+Q322</f>
        <v>3</v>
      </c>
      <c r="T322" s="168">
        <f>+R322</f>
        <v>9</v>
      </c>
      <c r="U322" s="3">
        <v>0</v>
      </c>
      <c r="V322" s="4">
        <v>0</v>
      </c>
      <c r="W322" s="10">
        <v>0</v>
      </c>
      <c r="X322" s="4">
        <v>2</v>
      </c>
      <c r="Y322" s="166">
        <f>+W322</f>
        <v>0</v>
      </c>
      <c r="Z322" s="168" t="s">
        <v>1823</v>
      </c>
      <c r="AA322" s="166">
        <f t="shared" ref="AA322" si="1589">+AC322</f>
        <v>0</v>
      </c>
      <c r="AB322" s="168" t="s">
        <v>1823</v>
      </c>
      <c r="AC322" s="3">
        <v>0</v>
      </c>
      <c r="AD322" s="21">
        <v>0</v>
      </c>
      <c r="AE322" s="3">
        <v>0</v>
      </c>
      <c r="AF322" s="4">
        <v>0</v>
      </c>
      <c r="AG322" s="166">
        <f t="shared" ref="AG322" si="1590">+AE322</f>
        <v>0</v>
      </c>
      <c r="AH322" s="168" t="s">
        <v>1823</v>
      </c>
      <c r="AI322" s="166">
        <f t="shared" ref="AI322" si="1591">+AK322</f>
        <v>0</v>
      </c>
      <c r="AJ322" s="168" t="s">
        <v>1823</v>
      </c>
      <c r="AK322" s="3">
        <v>0</v>
      </c>
      <c r="AL322" s="4">
        <v>0</v>
      </c>
      <c r="AM322" s="166">
        <f t="shared" ref="AM322" si="1592">+AK322</f>
        <v>0</v>
      </c>
      <c r="AN322" s="168" t="s">
        <v>1823</v>
      </c>
      <c r="AO322" s="136"/>
      <c r="AP322" s="166">
        <f t="shared" si="1581"/>
        <v>0</v>
      </c>
      <c r="AQ322" s="168" t="s">
        <v>1823</v>
      </c>
      <c r="AR322" s="166">
        <f t="shared" si="1582"/>
        <v>0</v>
      </c>
      <c r="AS322" s="168" t="s">
        <v>1823</v>
      </c>
      <c r="AT322" s="39"/>
      <c r="AU322" s="100"/>
      <c r="AV322" s="166">
        <f t="shared" si="1583"/>
        <v>0</v>
      </c>
      <c r="AW322" s="168" t="s">
        <v>1823</v>
      </c>
      <c r="AX322" s="166">
        <f t="shared" si="1584"/>
        <v>0</v>
      </c>
      <c r="AY322" s="168" t="s">
        <v>1823</v>
      </c>
      <c r="AZ322" s="166">
        <f t="shared" si="1585"/>
        <v>0</v>
      </c>
      <c r="BA322" s="168" t="s">
        <v>1823</v>
      </c>
      <c r="BB322" s="18">
        <v>0</v>
      </c>
      <c r="BC322" s="5">
        <v>0</v>
      </c>
      <c r="BD322" s="166">
        <f>+BB322</f>
        <v>0</v>
      </c>
      <c r="BE322" s="168" t="s">
        <v>1823</v>
      </c>
      <c r="BF322" s="166">
        <f t="shared" si="1586"/>
        <v>0</v>
      </c>
      <c r="BG322" s="168" t="s">
        <v>1823</v>
      </c>
      <c r="BH322" s="18">
        <v>0</v>
      </c>
      <c r="BI322" s="5">
        <v>0</v>
      </c>
      <c r="BJ322" s="166">
        <f t="shared" si="1576"/>
        <v>0</v>
      </c>
      <c r="BK322" s="168" t="s">
        <v>1823</v>
      </c>
      <c r="BL322" s="166">
        <f t="shared" si="1577"/>
        <v>0</v>
      </c>
      <c r="BM322" s="168" t="s">
        <v>1823</v>
      </c>
      <c r="BN322" s="166">
        <f t="shared" si="1578"/>
        <v>0</v>
      </c>
      <c r="BO322" s="168" t="s">
        <v>1823</v>
      </c>
      <c r="BP322" s="136"/>
      <c r="BQ322" s="147"/>
      <c r="BR322" s="148"/>
      <c r="BS322" s="147"/>
      <c r="BT322" s="148"/>
      <c r="BU322" s="147"/>
      <c r="BV322" s="148"/>
      <c r="BW322" s="96"/>
      <c r="BX322" s="55"/>
      <c r="BY322" s="96"/>
      <c r="BZ322" s="148"/>
      <c r="CA322" s="147"/>
      <c r="CB322" s="147"/>
    </row>
    <row r="323" spans="1:82" ht="16.5">
      <c r="A323" s="51" t="s">
        <v>1496</v>
      </c>
      <c r="B323" t="s">
        <v>4</v>
      </c>
      <c r="C323" s="16" t="s">
        <v>1186</v>
      </c>
      <c r="D323" t="s">
        <v>1043</v>
      </c>
      <c r="E323" s="16" t="s">
        <v>1049</v>
      </c>
      <c r="F323" s="200" t="s">
        <v>2108</v>
      </c>
      <c r="G323" s="9"/>
      <c r="H323" s="21" t="s">
        <v>89</v>
      </c>
      <c r="I323" s="166">
        <f t="shared" ref="I323:I324" si="1593">+K323</f>
        <v>0</v>
      </c>
      <c r="J323" s="168" t="s">
        <v>1823</v>
      </c>
      <c r="K323" s="10">
        <v>0</v>
      </c>
      <c r="L323" s="4">
        <v>0</v>
      </c>
      <c r="M323" s="3">
        <v>3</v>
      </c>
      <c r="N323" s="4">
        <v>4</v>
      </c>
      <c r="O323" s="166">
        <f>+Q323</f>
        <v>0</v>
      </c>
      <c r="P323" s="168" t="s">
        <v>1823</v>
      </c>
      <c r="Q323" s="3">
        <v>0</v>
      </c>
      <c r="R323" s="4">
        <v>0</v>
      </c>
      <c r="S323" s="166">
        <f t="shared" ref="S323" si="1594">+Q323</f>
        <v>0</v>
      </c>
      <c r="T323" s="168" t="s">
        <v>1823</v>
      </c>
      <c r="U323" s="3">
        <v>0</v>
      </c>
      <c r="V323" s="4">
        <v>0</v>
      </c>
      <c r="W323" s="3">
        <v>0</v>
      </c>
      <c r="X323" s="4">
        <v>0</v>
      </c>
      <c r="Y323" s="3">
        <v>0</v>
      </c>
      <c r="Z323" s="4">
        <v>0</v>
      </c>
      <c r="AA323" s="166">
        <f t="shared" ref="AA323" si="1595">+AC323</f>
        <v>0</v>
      </c>
      <c r="AB323" s="168" t="s">
        <v>1823</v>
      </c>
      <c r="AC323" s="3">
        <v>0</v>
      </c>
      <c r="AD323" s="21">
        <v>0</v>
      </c>
      <c r="AE323" s="3">
        <v>0</v>
      </c>
      <c r="AF323" s="4">
        <v>0</v>
      </c>
      <c r="AG323" s="166">
        <f t="shared" ref="AG323" si="1596">+AE323</f>
        <v>0</v>
      </c>
      <c r="AH323" s="168" t="s">
        <v>1823</v>
      </c>
      <c r="AI323" s="166">
        <f t="shared" ref="AI323" si="1597">+AK323</f>
        <v>0</v>
      </c>
      <c r="AJ323" s="168" t="s">
        <v>1823</v>
      </c>
      <c r="AK323" s="3">
        <v>0</v>
      </c>
      <c r="AL323" s="4">
        <v>0</v>
      </c>
      <c r="AM323" s="166">
        <f t="shared" ref="AM323" si="1598">+AK323</f>
        <v>0</v>
      </c>
      <c r="AN323" s="168" t="s">
        <v>1823</v>
      </c>
      <c r="AO323" s="138"/>
      <c r="AP323" s="166">
        <f t="shared" si="1581"/>
        <v>0</v>
      </c>
      <c r="AQ323" s="168" t="s">
        <v>1823</v>
      </c>
      <c r="AR323" s="166">
        <f t="shared" si="1582"/>
        <v>0</v>
      </c>
      <c r="AS323" s="168" t="s">
        <v>1823</v>
      </c>
      <c r="AT323" s="39">
        <v>0</v>
      </c>
      <c r="AU323" s="128">
        <v>0</v>
      </c>
      <c r="AV323" s="166">
        <f t="shared" si="1583"/>
        <v>0</v>
      </c>
      <c r="AW323" s="168" t="s">
        <v>1823</v>
      </c>
      <c r="AX323" s="166">
        <f t="shared" si="1584"/>
        <v>0</v>
      </c>
      <c r="AY323" s="168" t="s">
        <v>1823</v>
      </c>
      <c r="AZ323" s="166">
        <f t="shared" si="1585"/>
        <v>0</v>
      </c>
      <c r="BA323" s="168" t="s">
        <v>1823</v>
      </c>
      <c r="BB323" s="18">
        <v>0</v>
      </c>
      <c r="BC323" s="5">
        <v>0</v>
      </c>
      <c r="BD323" s="166">
        <f>+BB323</f>
        <v>0</v>
      </c>
      <c r="BE323" s="168" t="s">
        <v>1823</v>
      </c>
      <c r="BF323" s="166">
        <f t="shared" si="1586"/>
        <v>0</v>
      </c>
      <c r="BG323" s="168" t="s">
        <v>1823</v>
      </c>
      <c r="BH323" s="18">
        <v>0</v>
      </c>
      <c r="BI323" s="5">
        <v>0</v>
      </c>
      <c r="BJ323" s="166">
        <f t="shared" si="1576"/>
        <v>0</v>
      </c>
      <c r="BK323" s="168" t="s">
        <v>1823</v>
      </c>
      <c r="BL323" s="166">
        <f t="shared" si="1577"/>
        <v>0</v>
      </c>
      <c r="BM323" s="168" t="s">
        <v>1823</v>
      </c>
      <c r="BN323" s="166">
        <f t="shared" si="1578"/>
        <v>0</v>
      </c>
      <c r="BO323" s="168" t="s">
        <v>1823</v>
      </c>
      <c r="BP323" s="138"/>
      <c r="BQ323" s="152"/>
      <c r="BR323" s="153"/>
      <c r="BS323" s="152"/>
      <c r="BT323" s="153"/>
      <c r="BU323" s="152"/>
      <c r="BV323" s="153"/>
      <c r="BW323" s="96"/>
      <c r="BX323" s="55"/>
      <c r="BY323" s="96"/>
      <c r="BZ323" s="153"/>
      <c r="CA323" s="152"/>
      <c r="CB323" s="152"/>
    </row>
    <row r="324" spans="1:82" ht="16.5">
      <c r="A324" s="51" t="s">
        <v>1496</v>
      </c>
      <c r="B324" t="s">
        <v>4</v>
      </c>
      <c r="C324" s="16" t="s">
        <v>1186</v>
      </c>
      <c r="D324" t="s">
        <v>1043</v>
      </c>
      <c r="E324" s="16" t="s">
        <v>1049</v>
      </c>
      <c r="F324" s="200" t="s">
        <v>1809</v>
      </c>
      <c r="G324" s="9"/>
      <c r="H324" s="21"/>
      <c r="I324" s="166">
        <f t="shared" si="1593"/>
        <v>0</v>
      </c>
      <c r="J324" s="168" t="s">
        <v>1823</v>
      </c>
      <c r="K324" s="10">
        <v>0</v>
      </c>
      <c r="L324" s="4">
        <v>0</v>
      </c>
      <c r="M324" s="3">
        <v>0</v>
      </c>
      <c r="N324" s="4">
        <v>0</v>
      </c>
      <c r="O324" s="3">
        <v>0</v>
      </c>
      <c r="P324" s="4">
        <v>0</v>
      </c>
      <c r="Q324" s="166">
        <f t="shared" ref="Q324" si="1599">+O324</f>
        <v>0</v>
      </c>
      <c r="R324" s="168" t="s">
        <v>1823</v>
      </c>
      <c r="S324" s="166">
        <f t="shared" ref="S324" si="1600">+Q324</f>
        <v>0</v>
      </c>
      <c r="T324" s="168" t="s">
        <v>1823</v>
      </c>
      <c r="U324" s="3">
        <v>0</v>
      </c>
      <c r="V324" s="4">
        <v>0</v>
      </c>
      <c r="W324" s="3">
        <v>0</v>
      </c>
      <c r="X324" s="4">
        <v>0</v>
      </c>
      <c r="Y324" s="166">
        <f t="shared" ref="Y324" si="1601">+AA324</f>
        <v>0</v>
      </c>
      <c r="Z324" s="168" t="s">
        <v>1823</v>
      </c>
      <c r="AA324" s="166">
        <f t="shared" ref="AA324" si="1602">+AC324</f>
        <v>0</v>
      </c>
      <c r="AB324" s="168" t="s">
        <v>1823</v>
      </c>
      <c r="AC324" s="3">
        <v>0</v>
      </c>
      <c r="AD324" s="21">
        <v>0</v>
      </c>
      <c r="AE324" s="3">
        <v>0</v>
      </c>
      <c r="AF324" s="4">
        <v>0</v>
      </c>
      <c r="AG324" s="166">
        <f t="shared" ref="AG324" si="1603">+AE324</f>
        <v>0</v>
      </c>
      <c r="AH324" s="168" t="s">
        <v>1823</v>
      </c>
      <c r="AI324" s="166">
        <f t="shared" ref="AI324" si="1604">+AK324</f>
        <v>0</v>
      </c>
      <c r="AJ324" s="168" t="s">
        <v>1823</v>
      </c>
      <c r="AK324" s="3">
        <v>0</v>
      </c>
      <c r="AL324" s="4">
        <v>0</v>
      </c>
      <c r="AM324" s="166">
        <f t="shared" ref="AM324" si="1605">+AK324</f>
        <v>0</v>
      </c>
      <c r="AN324" s="168" t="s">
        <v>1823</v>
      </c>
      <c r="AO324" s="133"/>
      <c r="AP324" s="166">
        <f t="shared" si="1581"/>
        <v>4</v>
      </c>
      <c r="AQ324" s="168" t="s">
        <v>1823</v>
      </c>
      <c r="AR324" s="166">
        <f t="shared" si="1582"/>
        <v>4</v>
      </c>
      <c r="AS324" s="168" t="s">
        <v>1823</v>
      </c>
      <c r="AT324" s="39">
        <v>4</v>
      </c>
      <c r="AU324" s="128">
        <v>0</v>
      </c>
      <c r="AV324" s="166">
        <f t="shared" si="1583"/>
        <v>0</v>
      </c>
      <c r="AW324" s="168" t="s">
        <v>1823</v>
      </c>
      <c r="AX324" s="166">
        <f t="shared" si="1584"/>
        <v>0</v>
      </c>
      <c r="AY324" s="168" t="s">
        <v>1823</v>
      </c>
      <c r="AZ324" s="166">
        <f t="shared" si="1585"/>
        <v>0</v>
      </c>
      <c r="BA324" s="168" t="s">
        <v>1823</v>
      </c>
      <c r="BB324" s="18">
        <v>0</v>
      </c>
      <c r="BC324" s="5">
        <v>0</v>
      </c>
      <c r="BD324" s="166">
        <f>+BB324</f>
        <v>0</v>
      </c>
      <c r="BE324" s="168" t="s">
        <v>1823</v>
      </c>
      <c r="BF324" s="166">
        <f t="shared" ref="BF324" si="1606">+BD324</f>
        <v>0</v>
      </c>
      <c r="BG324" s="168" t="s">
        <v>1823</v>
      </c>
      <c r="BH324" s="166">
        <f t="shared" ref="BH324" si="1607">+BF324</f>
        <v>0</v>
      </c>
      <c r="BI324" s="168" t="s">
        <v>1823</v>
      </c>
      <c r="BJ324" s="166">
        <f t="shared" si="1576"/>
        <v>0</v>
      </c>
      <c r="BK324" s="168" t="s">
        <v>1823</v>
      </c>
      <c r="BL324" s="166">
        <f t="shared" si="1577"/>
        <v>0</v>
      </c>
      <c r="BM324" s="168" t="s">
        <v>1823</v>
      </c>
      <c r="BN324" s="166">
        <f t="shared" si="1578"/>
        <v>0</v>
      </c>
      <c r="BO324" s="168" t="s">
        <v>1823</v>
      </c>
      <c r="BP324" s="133"/>
      <c r="BQ324" s="147"/>
      <c r="BR324" s="148"/>
      <c r="BS324" s="147"/>
      <c r="BT324" s="148"/>
      <c r="BU324" s="147"/>
      <c r="BV324" s="148"/>
      <c r="BW324" s="96"/>
      <c r="BX324" s="55"/>
      <c r="BY324" s="96"/>
      <c r="BZ324" s="148"/>
      <c r="CA324" s="147"/>
      <c r="CB324" s="147"/>
    </row>
    <row r="325" spans="1:82" ht="16.5">
      <c r="A325" s="51" t="s">
        <v>1496</v>
      </c>
      <c r="B325" t="s">
        <v>4</v>
      </c>
      <c r="C325" s="16" t="s">
        <v>1186</v>
      </c>
      <c r="D325" t="s">
        <v>1043</v>
      </c>
      <c r="E325" s="16" t="s">
        <v>1049</v>
      </c>
      <c r="F325" s="200" t="s">
        <v>1810</v>
      </c>
      <c r="G325" s="9"/>
      <c r="H325" s="21"/>
      <c r="I325" s="166">
        <f t="shared" ref="I325" si="1608">+K325</f>
        <v>0</v>
      </c>
      <c r="J325" s="168" t="s">
        <v>1823</v>
      </c>
      <c r="K325" s="10">
        <v>0</v>
      </c>
      <c r="L325" s="4">
        <v>0</v>
      </c>
      <c r="M325" s="3">
        <v>0</v>
      </c>
      <c r="N325" s="4">
        <v>0</v>
      </c>
      <c r="O325" s="3">
        <v>0</v>
      </c>
      <c r="P325" s="4">
        <v>0</v>
      </c>
      <c r="Q325" s="3">
        <v>0</v>
      </c>
      <c r="R325" s="4">
        <v>0</v>
      </c>
      <c r="S325" s="166">
        <f t="shared" ref="S325" si="1609">+Q325</f>
        <v>0</v>
      </c>
      <c r="T325" s="168" t="s">
        <v>1823</v>
      </c>
      <c r="U325" s="3">
        <v>0</v>
      </c>
      <c r="V325" s="4">
        <v>0</v>
      </c>
      <c r="W325" s="3">
        <v>0</v>
      </c>
      <c r="X325" s="4">
        <v>0</v>
      </c>
      <c r="Y325" s="166">
        <f t="shared" ref="Y325" si="1610">+AA325</f>
        <v>0</v>
      </c>
      <c r="Z325" s="168" t="s">
        <v>1823</v>
      </c>
      <c r="AA325" s="166">
        <f t="shared" ref="AA325" si="1611">+AC325</f>
        <v>0</v>
      </c>
      <c r="AB325" s="168" t="s">
        <v>1823</v>
      </c>
      <c r="AC325" s="3">
        <v>0</v>
      </c>
      <c r="AD325" s="21">
        <v>0</v>
      </c>
      <c r="AE325" s="3">
        <v>0</v>
      </c>
      <c r="AF325" s="4">
        <v>0</v>
      </c>
      <c r="AG325" s="166">
        <f t="shared" ref="AG325" si="1612">+AE325</f>
        <v>0</v>
      </c>
      <c r="AH325" s="168" t="s">
        <v>1823</v>
      </c>
      <c r="AI325" s="166">
        <f t="shared" ref="AI325" si="1613">+AK325</f>
        <v>0</v>
      </c>
      <c r="AJ325" s="168" t="s">
        <v>1823</v>
      </c>
      <c r="AK325" s="3">
        <v>0</v>
      </c>
      <c r="AL325" s="4">
        <v>0</v>
      </c>
      <c r="AM325" s="166">
        <f t="shared" ref="AM325:AM343" si="1614">+AK325</f>
        <v>0</v>
      </c>
      <c r="AN325" s="168" t="s">
        <v>1823</v>
      </c>
      <c r="AO325" s="133"/>
      <c r="AP325" s="166">
        <f t="shared" si="1581"/>
        <v>0</v>
      </c>
      <c r="AQ325" s="168" t="s">
        <v>1823</v>
      </c>
      <c r="AR325" s="166">
        <f t="shared" si="1582"/>
        <v>0</v>
      </c>
      <c r="AS325" s="168" t="s">
        <v>1823</v>
      </c>
      <c r="AT325" s="39">
        <v>0</v>
      </c>
      <c r="AU325" s="128">
        <v>0</v>
      </c>
      <c r="AV325" s="166">
        <f t="shared" si="1583"/>
        <v>0</v>
      </c>
      <c r="AW325" s="168" t="s">
        <v>1823</v>
      </c>
      <c r="AX325" s="166">
        <f t="shared" si="1584"/>
        <v>0</v>
      </c>
      <c r="AY325" s="168" t="s">
        <v>1823</v>
      </c>
      <c r="AZ325" s="166">
        <f t="shared" si="1585"/>
        <v>0</v>
      </c>
      <c r="BA325" s="168" t="s">
        <v>1823</v>
      </c>
      <c r="BB325" s="18">
        <v>0</v>
      </c>
      <c r="BC325" s="5">
        <v>0</v>
      </c>
      <c r="BD325" s="166">
        <f>+BB325</f>
        <v>0</v>
      </c>
      <c r="BE325" s="168" t="s">
        <v>1823</v>
      </c>
      <c r="BF325" s="166">
        <f t="shared" ref="BF325" si="1615">+BD325</f>
        <v>0</v>
      </c>
      <c r="BG325" s="168" t="s">
        <v>1823</v>
      </c>
      <c r="BH325" s="18">
        <v>0</v>
      </c>
      <c r="BI325" s="5">
        <v>0</v>
      </c>
      <c r="BJ325" s="166">
        <f t="shared" si="1576"/>
        <v>0</v>
      </c>
      <c r="BK325" s="168" t="s">
        <v>1823</v>
      </c>
      <c r="BL325" s="166">
        <f t="shared" si="1577"/>
        <v>0</v>
      </c>
      <c r="BM325" s="168" t="s">
        <v>1823</v>
      </c>
      <c r="BN325" s="166">
        <f t="shared" si="1578"/>
        <v>0</v>
      </c>
      <c r="BO325" s="168" t="s">
        <v>1823</v>
      </c>
      <c r="BP325" s="133"/>
      <c r="BQ325" s="147"/>
      <c r="BR325" s="148"/>
      <c r="BS325" s="147"/>
      <c r="BT325" s="148"/>
      <c r="BU325" s="147"/>
      <c r="BV325" s="148"/>
      <c r="BW325" s="96"/>
      <c r="BX325" s="55"/>
      <c r="BY325" s="96"/>
      <c r="BZ325" s="148"/>
      <c r="CA325" s="147"/>
      <c r="CB325" s="147"/>
    </row>
    <row r="326" spans="1:82" ht="16.5">
      <c r="A326" s="51" t="s">
        <v>1496</v>
      </c>
      <c r="B326" t="s">
        <v>4</v>
      </c>
      <c r="C326" s="16" t="s">
        <v>1049</v>
      </c>
      <c r="D326" t="s">
        <v>1043</v>
      </c>
      <c r="E326" s="16" t="s">
        <v>1049</v>
      </c>
      <c r="F326" s="200" t="s">
        <v>2107</v>
      </c>
      <c r="G326" s="9"/>
      <c r="H326" s="21"/>
      <c r="I326" s="166">
        <f t="shared" ref="I326" si="1616">+K326</f>
        <v>0</v>
      </c>
      <c r="J326" s="168" t="s">
        <v>1823</v>
      </c>
      <c r="K326" s="10">
        <v>0</v>
      </c>
      <c r="L326" s="4">
        <v>0</v>
      </c>
      <c r="M326" s="3">
        <v>0</v>
      </c>
      <c r="N326" s="4">
        <v>0</v>
      </c>
      <c r="O326" s="3">
        <v>0</v>
      </c>
      <c r="P326" s="4">
        <v>0</v>
      </c>
      <c r="Q326" s="3">
        <v>0</v>
      </c>
      <c r="R326" s="4">
        <v>0</v>
      </c>
      <c r="S326" s="166">
        <f t="shared" ref="S326" si="1617">+Q326</f>
        <v>0</v>
      </c>
      <c r="T326" s="168" t="s">
        <v>1823</v>
      </c>
      <c r="U326" s="3">
        <v>0</v>
      </c>
      <c r="V326" s="4">
        <v>0</v>
      </c>
      <c r="W326" s="3">
        <v>0</v>
      </c>
      <c r="X326" s="4">
        <v>0</v>
      </c>
      <c r="Y326" s="166">
        <f t="shared" ref="Y326" si="1618">+AA326</f>
        <v>0</v>
      </c>
      <c r="Z326" s="168" t="s">
        <v>1823</v>
      </c>
      <c r="AA326" s="166">
        <f t="shared" ref="AA326" si="1619">+AC326</f>
        <v>0</v>
      </c>
      <c r="AB326" s="168" t="s">
        <v>1823</v>
      </c>
      <c r="AC326" s="3">
        <v>0</v>
      </c>
      <c r="AD326" s="21">
        <v>0</v>
      </c>
      <c r="AE326" s="3">
        <v>0</v>
      </c>
      <c r="AF326" s="4">
        <v>0</v>
      </c>
      <c r="AG326" s="166">
        <f t="shared" ref="AG326" si="1620">+AE326</f>
        <v>0</v>
      </c>
      <c r="AH326" s="168" t="s">
        <v>1823</v>
      </c>
      <c r="AI326" s="166">
        <f t="shared" ref="AI326" si="1621">+AK326</f>
        <v>0</v>
      </c>
      <c r="AJ326" s="168" t="s">
        <v>1823</v>
      </c>
      <c r="AK326" s="3">
        <v>0</v>
      </c>
      <c r="AL326" s="4">
        <v>0</v>
      </c>
      <c r="AM326" s="166">
        <f t="shared" si="1614"/>
        <v>0</v>
      </c>
      <c r="AN326" s="168" t="s">
        <v>1823</v>
      </c>
      <c r="AO326" s="136"/>
      <c r="AP326" s="166">
        <f t="shared" si="1581"/>
        <v>76</v>
      </c>
      <c r="AQ326" s="168" t="s">
        <v>1823</v>
      </c>
      <c r="AR326" s="166">
        <f t="shared" si="1582"/>
        <v>76</v>
      </c>
      <c r="AS326" s="168" t="s">
        <v>1823</v>
      </c>
      <c r="AT326" s="166">
        <f t="shared" ref="AT326" si="1622">+AV326</f>
        <v>76</v>
      </c>
      <c r="AU326" s="168" t="s">
        <v>1823</v>
      </c>
      <c r="AV326" s="166">
        <f t="shared" si="1583"/>
        <v>76</v>
      </c>
      <c r="AW326" s="168" t="s">
        <v>1823</v>
      </c>
      <c r="AX326" s="166">
        <f t="shared" si="1584"/>
        <v>76</v>
      </c>
      <c r="AY326" s="168" t="s">
        <v>1823</v>
      </c>
      <c r="AZ326" s="166">
        <f t="shared" si="1585"/>
        <v>76</v>
      </c>
      <c r="BA326" s="168" t="s">
        <v>1823</v>
      </c>
      <c r="BB326" s="18">
        <v>76</v>
      </c>
      <c r="BC326" s="5">
        <v>0</v>
      </c>
      <c r="BD326" s="166">
        <f t="shared" ref="BD326" si="1623">+BF326</f>
        <v>83</v>
      </c>
      <c r="BE326" s="168" t="s">
        <v>1823</v>
      </c>
      <c r="BF326" s="166">
        <f t="shared" ref="BF326" si="1624">+BH326</f>
        <v>83</v>
      </c>
      <c r="BG326" s="168" t="s">
        <v>1823</v>
      </c>
      <c r="BH326" s="180">
        <v>83</v>
      </c>
      <c r="BI326" s="181">
        <v>0</v>
      </c>
      <c r="BJ326" s="166">
        <f t="shared" si="1576"/>
        <v>83</v>
      </c>
      <c r="BK326" s="168" t="s">
        <v>1823</v>
      </c>
      <c r="BL326" s="166">
        <f t="shared" si="1577"/>
        <v>83</v>
      </c>
      <c r="BM326" s="168" t="s">
        <v>1823</v>
      </c>
      <c r="BN326" s="166">
        <f t="shared" si="1578"/>
        <v>83</v>
      </c>
      <c r="BO326" s="168" t="s">
        <v>1823</v>
      </c>
      <c r="BP326" s="136"/>
      <c r="BQ326" s="147"/>
      <c r="BR326" s="148"/>
      <c r="BS326" s="147"/>
      <c r="BT326" s="148"/>
      <c r="BU326" s="147"/>
      <c r="BV326" s="148"/>
      <c r="BW326" s="96"/>
      <c r="BX326" s="55"/>
      <c r="BY326" s="96"/>
      <c r="BZ326" s="148"/>
      <c r="CA326" s="148"/>
      <c r="CB326" s="148"/>
      <c r="CC326" s="103" t="s">
        <v>271</v>
      </c>
      <c r="CD326" t="s">
        <v>924</v>
      </c>
    </row>
    <row r="327" spans="1:82" ht="16.5">
      <c r="F327" s="200"/>
      <c r="G327" s="9"/>
      <c r="H327" s="21"/>
      <c r="I327" s="3"/>
      <c r="J327" s="21"/>
      <c r="K327" s="10"/>
      <c r="L327" s="10"/>
      <c r="M327" s="10"/>
      <c r="N327" s="10"/>
      <c r="O327" s="10"/>
      <c r="P327" s="4"/>
      <c r="Q327" s="3"/>
      <c r="R327" s="21"/>
      <c r="S327" s="22"/>
      <c r="T327" s="21"/>
      <c r="U327" s="22"/>
      <c r="V327" s="21"/>
      <c r="W327" s="22"/>
      <c r="X327" s="21"/>
      <c r="Y327" s="10"/>
      <c r="Z327" s="10"/>
      <c r="AA327" s="3"/>
      <c r="AB327" s="21"/>
      <c r="AC327" s="22"/>
      <c r="AD327" s="22"/>
      <c r="AE327" s="3"/>
      <c r="AF327" s="4"/>
      <c r="AG327" s="10"/>
      <c r="AH327" s="10"/>
      <c r="AI327" s="58"/>
      <c r="AJ327" s="170"/>
      <c r="AK327" s="3"/>
      <c r="AL327" s="4"/>
      <c r="AM327" s="166"/>
      <c r="AN327" s="168"/>
      <c r="AO327" s="136"/>
      <c r="AP327" s="166"/>
      <c r="AQ327" s="168"/>
      <c r="AR327" s="166"/>
      <c r="AS327" s="168"/>
      <c r="AT327" s="166"/>
      <c r="AU327" s="168"/>
      <c r="AV327" s="166"/>
      <c r="AW327" s="168"/>
      <c r="AX327" s="166"/>
      <c r="AY327" s="168"/>
      <c r="AZ327" s="166"/>
      <c r="BA327" s="168"/>
      <c r="BB327" s="18"/>
      <c r="BC327" s="5"/>
      <c r="BD327" s="22"/>
      <c r="BE327" s="169"/>
      <c r="BF327" s="22"/>
      <c r="BG327" s="169"/>
      <c r="BH327" s="22"/>
      <c r="BI327" s="169"/>
      <c r="BJ327" s="22"/>
      <c r="BK327" s="169"/>
      <c r="BL327" s="22"/>
      <c r="BM327" s="169"/>
      <c r="BN327" s="22"/>
      <c r="BO327" s="169"/>
      <c r="BP327" s="136"/>
      <c r="BQ327" s="147"/>
      <c r="BR327" s="148"/>
      <c r="BS327" s="147"/>
      <c r="BT327" s="148"/>
      <c r="BU327" s="147"/>
      <c r="BV327" s="148"/>
      <c r="BW327" s="96"/>
      <c r="BX327" s="55"/>
      <c r="BY327" s="96"/>
      <c r="BZ327" s="148"/>
      <c r="CA327" s="148"/>
      <c r="CB327" s="148"/>
      <c r="CC327" s="103"/>
    </row>
    <row r="328" spans="1:82" ht="16.5">
      <c r="A328" t="s">
        <v>2134</v>
      </c>
      <c r="B328" t="s">
        <v>4</v>
      </c>
      <c r="C328" s="16" t="s">
        <v>1049</v>
      </c>
      <c r="D328" t="s">
        <v>1040</v>
      </c>
      <c r="E328" s="16" t="s">
        <v>1049</v>
      </c>
      <c r="F328" s="200" t="s">
        <v>2106</v>
      </c>
      <c r="G328" s="9"/>
      <c r="H328" s="21" t="s">
        <v>89</v>
      </c>
      <c r="I328" s="166" t="s">
        <v>1823</v>
      </c>
      <c r="J328" s="168">
        <f>+L328</f>
        <v>2</v>
      </c>
      <c r="K328" s="10">
        <v>0</v>
      </c>
      <c r="L328" s="4">
        <v>2</v>
      </c>
      <c r="M328" s="3">
        <v>3</v>
      </c>
      <c r="N328" s="4">
        <v>3</v>
      </c>
      <c r="O328" s="10">
        <v>1</v>
      </c>
      <c r="P328" s="4">
        <v>3</v>
      </c>
      <c r="Q328" s="3">
        <v>0</v>
      </c>
      <c r="R328" s="4">
        <v>3</v>
      </c>
      <c r="S328" s="166" t="s">
        <v>1823</v>
      </c>
      <c r="T328" s="168">
        <f>+R328</f>
        <v>3</v>
      </c>
      <c r="U328" s="10">
        <v>3</v>
      </c>
      <c r="V328" s="4">
        <v>0</v>
      </c>
      <c r="W328" s="3">
        <v>0</v>
      </c>
      <c r="X328" s="4">
        <v>0</v>
      </c>
      <c r="Y328" s="10">
        <v>0</v>
      </c>
      <c r="Z328" s="4">
        <v>0</v>
      </c>
      <c r="AA328" s="166">
        <f t="shared" ref="AA328" si="1625">+AC328</f>
        <v>0</v>
      </c>
      <c r="AB328" s="168" t="s">
        <v>1823</v>
      </c>
      <c r="AC328" s="3">
        <v>0</v>
      </c>
      <c r="AD328" s="4">
        <v>0</v>
      </c>
      <c r="AE328" s="3">
        <v>0</v>
      </c>
      <c r="AF328" s="4">
        <v>0</v>
      </c>
      <c r="AG328" s="166">
        <f t="shared" ref="AG328" si="1626">+AE328</f>
        <v>0</v>
      </c>
      <c r="AH328" s="168" t="s">
        <v>1823</v>
      </c>
      <c r="AI328" s="166">
        <f t="shared" ref="AI328" si="1627">+AK328</f>
        <v>0</v>
      </c>
      <c r="AJ328" s="168" t="s">
        <v>1823</v>
      </c>
      <c r="AK328" s="3">
        <v>0</v>
      </c>
      <c r="AL328" s="4">
        <v>0</v>
      </c>
      <c r="AM328" s="166">
        <f t="shared" ref="AM328" si="1628">+AK328</f>
        <v>0</v>
      </c>
      <c r="AN328" s="168" t="s">
        <v>1823</v>
      </c>
      <c r="AO328" s="136"/>
      <c r="AP328" s="166">
        <f t="shared" si="1581"/>
        <v>0</v>
      </c>
      <c r="AQ328" s="168" t="s">
        <v>1823</v>
      </c>
      <c r="AR328" s="166">
        <f t="shared" si="1582"/>
        <v>0</v>
      </c>
      <c r="AS328" s="168" t="s">
        <v>1823</v>
      </c>
      <c r="AT328" s="166">
        <f t="shared" ref="AT328:AT339" si="1629">+AV328</f>
        <v>0</v>
      </c>
      <c r="AU328" s="168" t="s">
        <v>1823</v>
      </c>
      <c r="AV328" s="166">
        <f t="shared" ref="AV328:AV343" si="1630">+AX328</f>
        <v>0</v>
      </c>
      <c r="AW328" s="168" t="s">
        <v>1823</v>
      </c>
      <c r="AX328" s="166">
        <f t="shared" ref="AX328:AX343" si="1631">+AZ328</f>
        <v>0</v>
      </c>
      <c r="AY328" s="168" t="s">
        <v>1823</v>
      </c>
      <c r="AZ328" s="166">
        <f t="shared" ref="AZ328:AZ343" si="1632">+BB328</f>
        <v>0</v>
      </c>
      <c r="BA328" s="168" t="s">
        <v>1823</v>
      </c>
      <c r="BB328" s="18">
        <v>0</v>
      </c>
      <c r="BC328" s="5">
        <v>0</v>
      </c>
      <c r="BD328" s="166">
        <f t="shared" ref="BD328:BD336" si="1633">+BF328</f>
        <v>0</v>
      </c>
      <c r="BE328" s="168" t="s">
        <v>1823</v>
      </c>
      <c r="BF328" s="166">
        <f t="shared" ref="BF328:BF336" si="1634">+BH328</f>
        <v>0</v>
      </c>
      <c r="BG328" s="168" t="s">
        <v>1823</v>
      </c>
      <c r="BH328" s="18">
        <v>0</v>
      </c>
      <c r="BI328" s="5">
        <v>0</v>
      </c>
      <c r="BJ328" s="22">
        <f t="shared" ref="BJ328" si="1635">+BL328</f>
        <v>0</v>
      </c>
      <c r="BK328" s="168" t="s">
        <v>1823</v>
      </c>
      <c r="BL328" s="22">
        <f t="shared" ref="BL328" si="1636">+BN328</f>
        <v>0</v>
      </c>
      <c r="BM328" s="168" t="s">
        <v>1823</v>
      </c>
      <c r="BN328" s="22">
        <v>0</v>
      </c>
      <c r="BO328" s="168" t="s">
        <v>1823</v>
      </c>
      <c r="BP328" s="136"/>
      <c r="BQ328" s="147"/>
      <c r="BR328" s="148"/>
      <c r="BS328" s="147"/>
      <c r="BT328" s="148"/>
      <c r="BU328" s="147"/>
      <c r="BV328" s="148"/>
      <c r="BW328" s="96"/>
      <c r="BX328" s="55"/>
      <c r="BY328" s="96"/>
      <c r="BZ328" s="148"/>
      <c r="CA328" s="148"/>
      <c r="CB328" s="148"/>
      <c r="CC328" s="103" t="s">
        <v>271</v>
      </c>
      <c r="CD328" t="s">
        <v>919</v>
      </c>
    </row>
    <row r="329" spans="1:82" ht="16.5">
      <c r="A329" t="s">
        <v>2134</v>
      </c>
      <c r="B329" t="s">
        <v>4</v>
      </c>
      <c r="C329" s="16" t="s">
        <v>1049</v>
      </c>
      <c r="D329" t="s">
        <v>1040</v>
      </c>
      <c r="E329" s="16" t="s">
        <v>1049</v>
      </c>
      <c r="F329" s="200" t="s">
        <v>2038</v>
      </c>
      <c r="G329" s="22">
        <f>+I329</f>
        <v>40</v>
      </c>
      <c r="H329" s="21">
        <f>+J329</f>
        <v>22</v>
      </c>
      <c r="I329" s="413">
        <f>+K329</f>
        <v>40</v>
      </c>
      <c r="J329" s="168">
        <f>+L329</f>
        <v>22</v>
      </c>
      <c r="K329" s="10">
        <v>40</v>
      </c>
      <c r="L329" s="4">
        <v>22</v>
      </c>
      <c r="M329" s="3">
        <v>35</v>
      </c>
      <c r="N329" s="4">
        <v>19</v>
      </c>
      <c r="O329" s="3">
        <v>32</v>
      </c>
      <c r="P329" s="4">
        <v>23</v>
      </c>
      <c r="Q329" s="3">
        <v>28</v>
      </c>
      <c r="R329" s="4">
        <v>16</v>
      </c>
      <c r="S329" s="413">
        <f t="shared" ref="S329:S330" si="1637">+Q329</f>
        <v>28</v>
      </c>
      <c r="T329" s="168">
        <f t="shared" ref="T329" si="1638">+R329</f>
        <v>16</v>
      </c>
      <c r="U329" s="10">
        <v>33</v>
      </c>
      <c r="V329" s="4">
        <v>28</v>
      </c>
      <c r="W329" s="10">
        <v>25</v>
      </c>
      <c r="X329" s="4">
        <v>28</v>
      </c>
      <c r="Y329" s="10">
        <v>26</v>
      </c>
      <c r="Z329" s="10">
        <v>26</v>
      </c>
      <c r="AA329" s="413">
        <f>+AC329</f>
        <v>39</v>
      </c>
      <c r="AB329" s="168">
        <f>+AD329</f>
        <v>28</v>
      </c>
      <c r="AC329" s="3">
        <v>39</v>
      </c>
      <c r="AD329" s="4">
        <v>28</v>
      </c>
      <c r="AE329" s="3">
        <v>25</v>
      </c>
      <c r="AF329" s="4">
        <v>27</v>
      </c>
      <c r="AG329" s="413">
        <f>+AE329</f>
        <v>25</v>
      </c>
      <c r="AH329" s="168">
        <f>+AF329</f>
        <v>27</v>
      </c>
      <c r="AI329" s="166">
        <f>+AK329</f>
        <v>23</v>
      </c>
      <c r="AJ329" s="168" t="s">
        <v>1823</v>
      </c>
      <c r="AK329" s="3">
        <v>23</v>
      </c>
      <c r="AL329" s="4">
        <v>0</v>
      </c>
      <c r="AM329" s="166">
        <f t="shared" si="1614"/>
        <v>23</v>
      </c>
      <c r="AN329" s="168" t="s">
        <v>1823</v>
      </c>
      <c r="AO329" s="141"/>
      <c r="AP329" s="166">
        <f t="shared" si="1581"/>
        <v>7</v>
      </c>
      <c r="AQ329" s="168" t="s">
        <v>1823</v>
      </c>
      <c r="AR329" s="166">
        <f t="shared" si="1582"/>
        <v>7</v>
      </c>
      <c r="AS329" s="168" t="s">
        <v>1823</v>
      </c>
      <c r="AT329" s="166">
        <f t="shared" si="1629"/>
        <v>7</v>
      </c>
      <c r="AU329" s="168" t="s">
        <v>1823</v>
      </c>
      <c r="AV329" s="166">
        <f t="shared" si="1630"/>
        <v>7</v>
      </c>
      <c r="AW329" s="168" t="s">
        <v>1823</v>
      </c>
      <c r="AX329" s="166">
        <f t="shared" si="1631"/>
        <v>7</v>
      </c>
      <c r="AY329" s="168" t="s">
        <v>1823</v>
      </c>
      <c r="AZ329" s="166">
        <f t="shared" si="1632"/>
        <v>7</v>
      </c>
      <c r="BA329" s="168" t="s">
        <v>1823</v>
      </c>
      <c r="BB329" s="18">
        <v>7</v>
      </c>
      <c r="BC329" s="5">
        <v>0</v>
      </c>
      <c r="BD329" s="166">
        <f>+BB329</f>
        <v>7</v>
      </c>
      <c r="BE329" s="168" t="s">
        <v>1823</v>
      </c>
      <c r="BF329" s="166">
        <f>+BD329</f>
        <v>7</v>
      </c>
      <c r="BG329" s="168" t="s">
        <v>1823</v>
      </c>
      <c r="BH329" s="166">
        <f>+BF329</f>
        <v>7</v>
      </c>
      <c r="BI329" s="168" t="s">
        <v>1823</v>
      </c>
      <c r="BJ329" s="166">
        <f t="shared" ref="BJ329" si="1639">+BH329</f>
        <v>7</v>
      </c>
      <c r="BK329" s="168" t="s">
        <v>1823</v>
      </c>
      <c r="BL329" s="166">
        <f t="shared" ref="BL329" si="1640">+BJ329</f>
        <v>7</v>
      </c>
      <c r="BM329" s="168" t="s">
        <v>1823</v>
      </c>
      <c r="BN329" s="166">
        <f t="shared" ref="BN329" si="1641">+BL329</f>
        <v>7</v>
      </c>
      <c r="BO329" s="168" t="s">
        <v>1823</v>
      </c>
      <c r="BP329" s="141"/>
      <c r="BQ329" s="155"/>
      <c r="BR329" s="156"/>
      <c r="BS329" s="155"/>
      <c r="BT329" s="156"/>
      <c r="BU329" s="155"/>
      <c r="BV329" s="156"/>
      <c r="BW329" s="96"/>
      <c r="BX329" s="55"/>
      <c r="BY329" s="96">
        <v>3</v>
      </c>
      <c r="BZ329" s="156">
        <v>0</v>
      </c>
      <c r="CA329" s="155"/>
      <c r="CB329" s="155"/>
      <c r="CC329" s="38" t="s">
        <v>333</v>
      </c>
      <c r="CD329" t="s">
        <v>919</v>
      </c>
    </row>
    <row r="330" spans="1:82" ht="16.5">
      <c r="A330" t="s">
        <v>2134</v>
      </c>
      <c r="B330" t="s">
        <v>4</v>
      </c>
      <c r="C330" s="16" t="s">
        <v>1049</v>
      </c>
      <c r="D330" t="s">
        <v>1040</v>
      </c>
      <c r="E330" s="16" t="s">
        <v>1049</v>
      </c>
      <c r="F330" s="200" t="s">
        <v>2053</v>
      </c>
      <c r="G330" s="22">
        <f>+I330</f>
        <v>10</v>
      </c>
      <c r="H330" s="21" t="s">
        <v>89</v>
      </c>
      <c r="I330" s="166">
        <f t="shared" ref="I330" si="1642">+K330</f>
        <v>10</v>
      </c>
      <c r="J330" s="168" t="s">
        <v>1823</v>
      </c>
      <c r="K330" s="10">
        <v>10</v>
      </c>
      <c r="L330" s="4">
        <v>0</v>
      </c>
      <c r="M330" s="3">
        <v>10</v>
      </c>
      <c r="N330" s="4">
        <v>0</v>
      </c>
      <c r="O330" s="3">
        <v>15</v>
      </c>
      <c r="P330" s="4">
        <v>0</v>
      </c>
      <c r="Q330" s="3">
        <v>15</v>
      </c>
      <c r="R330" s="4">
        <v>0</v>
      </c>
      <c r="S330" s="166">
        <f t="shared" si="1637"/>
        <v>15</v>
      </c>
      <c r="T330" s="168" t="s">
        <v>1823</v>
      </c>
      <c r="U330" s="10">
        <v>12</v>
      </c>
      <c r="V330" s="4">
        <v>0</v>
      </c>
      <c r="W330" s="10">
        <v>12</v>
      </c>
      <c r="X330" s="4">
        <v>0</v>
      </c>
      <c r="Y330" s="166">
        <f>+W330</f>
        <v>12</v>
      </c>
      <c r="Z330" s="168" t="s">
        <v>1823</v>
      </c>
      <c r="AA330" s="166">
        <f t="shared" ref="AA330" si="1643">+AC330</f>
        <v>3</v>
      </c>
      <c r="AB330" s="168" t="s">
        <v>1823</v>
      </c>
      <c r="AC330" s="3">
        <v>3</v>
      </c>
      <c r="AD330" s="4">
        <v>0</v>
      </c>
      <c r="AE330" s="3">
        <v>3</v>
      </c>
      <c r="AF330" s="4">
        <v>0</v>
      </c>
      <c r="AG330" s="166">
        <f>+AE330</f>
        <v>3</v>
      </c>
      <c r="AH330" s="168" t="s">
        <v>1823</v>
      </c>
      <c r="AI330" s="166">
        <f>+AK330</f>
        <v>9</v>
      </c>
      <c r="AJ330" s="168" t="s">
        <v>1823</v>
      </c>
      <c r="AK330" s="3">
        <v>9</v>
      </c>
      <c r="AL330" s="4">
        <v>0</v>
      </c>
      <c r="AM330" s="166">
        <f t="shared" si="1614"/>
        <v>9</v>
      </c>
      <c r="AN330" s="168" t="s">
        <v>1823</v>
      </c>
      <c r="AO330" s="136"/>
      <c r="AP330" s="166">
        <f t="shared" si="1581"/>
        <v>9</v>
      </c>
      <c r="AQ330" s="168" t="s">
        <v>1823</v>
      </c>
      <c r="AR330" s="166">
        <f t="shared" si="1582"/>
        <v>9</v>
      </c>
      <c r="AS330" s="168" t="s">
        <v>1823</v>
      </c>
      <c r="AT330" s="166">
        <f t="shared" si="1629"/>
        <v>9</v>
      </c>
      <c r="AU330" s="168" t="s">
        <v>1823</v>
      </c>
      <c r="AV330" s="166">
        <f t="shared" si="1630"/>
        <v>9</v>
      </c>
      <c r="AW330" s="168" t="s">
        <v>1823</v>
      </c>
      <c r="AX330" s="166">
        <f t="shared" si="1631"/>
        <v>9</v>
      </c>
      <c r="AY330" s="168" t="s">
        <v>1823</v>
      </c>
      <c r="AZ330" s="166">
        <f t="shared" si="1632"/>
        <v>9</v>
      </c>
      <c r="BA330" s="168" t="s">
        <v>1823</v>
      </c>
      <c r="BB330" s="18">
        <v>9</v>
      </c>
      <c r="BC330" s="5">
        <v>0</v>
      </c>
      <c r="BD330" s="166">
        <f t="shared" si="1633"/>
        <v>12</v>
      </c>
      <c r="BE330" s="168" t="s">
        <v>1823</v>
      </c>
      <c r="BF330" s="166">
        <f t="shared" si="1634"/>
        <v>12</v>
      </c>
      <c r="BG330" s="168" t="s">
        <v>1823</v>
      </c>
      <c r="BH330" s="18">
        <v>12</v>
      </c>
      <c r="BI330" s="5">
        <v>0</v>
      </c>
      <c r="BJ330" s="166">
        <f t="shared" ref="BJ330:BJ346" si="1644">+BH330</f>
        <v>12</v>
      </c>
      <c r="BK330" s="168" t="s">
        <v>1823</v>
      </c>
      <c r="BL330" s="166">
        <f t="shared" ref="BL330:BL346" si="1645">+BJ330</f>
        <v>12</v>
      </c>
      <c r="BM330" s="168" t="s">
        <v>1823</v>
      </c>
      <c r="BN330" s="166">
        <f t="shared" ref="BN330:BN346" si="1646">+BL330</f>
        <v>12</v>
      </c>
      <c r="BO330" s="168" t="s">
        <v>1823</v>
      </c>
      <c r="BP330" s="136"/>
      <c r="BQ330" s="147"/>
      <c r="BR330" s="148"/>
      <c r="BS330" s="147"/>
      <c r="BT330" s="148"/>
      <c r="BU330" s="147"/>
      <c r="BV330" s="148"/>
      <c r="BW330" s="96"/>
      <c r="BX330" s="55"/>
      <c r="BY330" s="96">
        <v>5</v>
      </c>
      <c r="BZ330" s="148">
        <v>0</v>
      </c>
      <c r="CA330" s="147"/>
      <c r="CB330" s="147"/>
      <c r="CC330" s="38" t="s">
        <v>920</v>
      </c>
      <c r="CD330" t="s">
        <v>921</v>
      </c>
    </row>
    <row r="331" spans="1:82" ht="16.5">
      <c r="A331" t="s">
        <v>2134</v>
      </c>
      <c r="B331" t="s">
        <v>4</v>
      </c>
      <c r="C331" s="16" t="s">
        <v>1049</v>
      </c>
      <c r="D331" t="s">
        <v>1040</v>
      </c>
      <c r="E331" s="16" t="s">
        <v>1049</v>
      </c>
      <c r="F331" s="200" t="s">
        <v>1815</v>
      </c>
      <c r="G331" s="22"/>
      <c r="H331" s="21"/>
      <c r="I331" s="166">
        <f t="shared" ref="I331" si="1647">+K331</f>
        <v>0</v>
      </c>
      <c r="J331" s="168" t="s">
        <v>1823</v>
      </c>
      <c r="K331" s="10">
        <v>0</v>
      </c>
      <c r="L331" s="4">
        <v>0</v>
      </c>
      <c r="M331" s="3">
        <v>0</v>
      </c>
      <c r="N331" s="4">
        <v>0</v>
      </c>
      <c r="O331" s="3">
        <v>0</v>
      </c>
      <c r="P331" s="4">
        <v>0</v>
      </c>
      <c r="Q331" s="3">
        <v>0</v>
      </c>
      <c r="R331" s="4">
        <v>0</v>
      </c>
      <c r="S331" s="166">
        <f t="shared" ref="Q331:S332" si="1648">+Q331</f>
        <v>0</v>
      </c>
      <c r="T331" s="168" t="s">
        <v>1823</v>
      </c>
      <c r="U331" s="10">
        <v>0</v>
      </c>
      <c r="V331" s="4">
        <v>0</v>
      </c>
      <c r="W331" s="10">
        <v>0</v>
      </c>
      <c r="X331" s="4">
        <v>0</v>
      </c>
      <c r="Y331" s="166">
        <f t="shared" ref="Y331" si="1649">+AA331</f>
        <v>0</v>
      </c>
      <c r="Z331" s="168" t="s">
        <v>1823</v>
      </c>
      <c r="AA331" s="166">
        <f t="shared" ref="AA331" si="1650">+AC331</f>
        <v>0</v>
      </c>
      <c r="AB331" s="168" t="s">
        <v>1823</v>
      </c>
      <c r="AC331" s="3">
        <v>0</v>
      </c>
      <c r="AD331" s="4">
        <v>0</v>
      </c>
      <c r="AE331" s="3">
        <v>0</v>
      </c>
      <c r="AF331" s="4">
        <v>0</v>
      </c>
      <c r="AG331" s="166">
        <f t="shared" ref="AG331:AI342" si="1651">+AE331</f>
        <v>0</v>
      </c>
      <c r="AH331" s="168" t="s">
        <v>1823</v>
      </c>
      <c r="AI331" s="166">
        <f t="shared" ref="AI331:AI332" si="1652">+AK331</f>
        <v>0</v>
      </c>
      <c r="AJ331" s="168" t="s">
        <v>1823</v>
      </c>
      <c r="AK331" s="3">
        <v>0</v>
      </c>
      <c r="AL331" s="4">
        <v>0</v>
      </c>
      <c r="AM331" s="166">
        <f t="shared" si="1614"/>
        <v>0</v>
      </c>
      <c r="AN331" s="168" t="s">
        <v>1823</v>
      </c>
      <c r="AO331" s="136"/>
      <c r="AP331" s="166">
        <f t="shared" si="1581"/>
        <v>0</v>
      </c>
      <c r="AQ331" s="168" t="s">
        <v>1823</v>
      </c>
      <c r="AR331" s="166">
        <f t="shared" si="1582"/>
        <v>0</v>
      </c>
      <c r="AS331" s="168" t="s">
        <v>1823</v>
      </c>
      <c r="AT331" s="166">
        <f t="shared" si="1629"/>
        <v>0</v>
      </c>
      <c r="AU331" s="168" t="s">
        <v>1823</v>
      </c>
      <c r="AV331" s="166">
        <f t="shared" si="1630"/>
        <v>0</v>
      </c>
      <c r="AW331" s="168" t="s">
        <v>1823</v>
      </c>
      <c r="AX331" s="166">
        <f t="shared" si="1631"/>
        <v>0</v>
      </c>
      <c r="AY331" s="168" t="s">
        <v>1823</v>
      </c>
      <c r="AZ331" s="166">
        <f t="shared" si="1632"/>
        <v>0</v>
      </c>
      <c r="BA331" s="168" t="s">
        <v>1823</v>
      </c>
      <c r="BB331" s="18">
        <v>0</v>
      </c>
      <c r="BC331" s="5">
        <v>0</v>
      </c>
      <c r="BD331" s="166">
        <f t="shared" si="1633"/>
        <v>8</v>
      </c>
      <c r="BE331" s="168" t="s">
        <v>1823</v>
      </c>
      <c r="BF331" s="166">
        <f t="shared" si="1634"/>
        <v>8</v>
      </c>
      <c r="BG331" s="168" t="s">
        <v>1823</v>
      </c>
      <c r="BH331" s="180">
        <v>8</v>
      </c>
      <c r="BI331" s="181">
        <v>0</v>
      </c>
      <c r="BJ331" s="166">
        <f t="shared" si="1644"/>
        <v>8</v>
      </c>
      <c r="BK331" s="168" t="s">
        <v>1823</v>
      </c>
      <c r="BL331" s="166">
        <f t="shared" si="1645"/>
        <v>8</v>
      </c>
      <c r="BM331" s="168" t="s">
        <v>1823</v>
      </c>
      <c r="BN331" s="166">
        <f t="shared" si="1646"/>
        <v>8</v>
      </c>
      <c r="BO331" s="168" t="s">
        <v>1823</v>
      </c>
      <c r="BP331" s="136"/>
      <c r="BQ331" s="147"/>
      <c r="BR331" s="148"/>
      <c r="BS331" s="147"/>
      <c r="BT331" s="148"/>
      <c r="BU331" s="147"/>
      <c r="BV331" s="148"/>
      <c r="BW331" s="96"/>
      <c r="BX331" s="55"/>
      <c r="BY331" s="96"/>
      <c r="BZ331" s="148"/>
      <c r="CA331" s="147"/>
      <c r="CB331" s="147"/>
      <c r="CC331" s="38" t="s">
        <v>260</v>
      </c>
      <c r="CD331" t="s">
        <v>2105</v>
      </c>
    </row>
    <row r="332" spans="1:82" ht="16.5">
      <c r="A332" t="s">
        <v>2134</v>
      </c>
      <c r="B332" t="s">
        <v>4</v>
      </c>
      <c r="C332" s="16" t="s">
        <v>1049</v>
      </c>
      <c r="D332" t="s">
        <v>1040</v>
      </c>
      <c r="E332" s="16" t="s">
        <v>1049</v>
      </c>
      <c r="F332" s="200" t="s">
        <v>2054</v>
      </c>
      <c r="G332" s="9"/>
      <c r="H332" s="21" t="s">
        <v>89</v>
      </c>
      <c r="I332" s="166" t="str">
        <f t="shared" ref="I332" si="1653">+K332</f>
        <v>?</v>
      </c>
      <c r="J332" s="168" t="s">
        <v>1823</v>
      </c>
      <c r="K332" s="10" t="s">
        <v>85</v>
      </c>
      <c r="L332" s="4">
        <v>0</v>
      </c>
      <c r="M332" s="3" t="s">
        <v>85</v>
      </c>
      <c r="N332" s="4">
        <v>0</v>
      </c>
      <c r="O332" s="3" t="s">
        <v>85</v>
      </c>
      <c r="P332" s="4"/>
      <c r="Q332" s="166" t="str">
        <f t="shared" si="1648"/>
        <v>?</v>
      </c>
      <c r="R332" s="168" t="s">
        <v>1823</v>
      </c>
      <c r="S332" s="166" t="str">
        <f t="shared" si="1648"/>
        <v>?</v>
      </c>
      <c r="T332" s="168" t="s">
        <v>1823</v>
      </c>
      <c r="U332" s="10">
        <v>0</v>
      </c>
      <c r="V332" s="4">
        <v>0</v>
      </c>
      <c r="W332" s="166">
        <f>+Y332</f>
        <v>0</v>
      </c>
      <c r="X332" s="168" t="s">
        <v>1823</v>
      </c>
      <c r="Y332" s="166">
        <f t="shared" ref="Y332" si="1654">+AA332</f>
        <v>0</v>
      </c>
      <c r="Z332" s="168" t="s">
        <v>1823</v>
      </c>
      <c r="AA332" s="166">
        <f t="shared" ref="AA332" si="1655">+AC332</f>
        <v>0</v>
      </c>
      <c r="AB332" s="168" t="s">
        <v>1823</v>
      </c>
      <c r="AC332" s="3">
        <v>0</v>
      </c>
      <c r="AD332" s="4">
        <v>0</v>
      </c>
      <c r="AE332" s="3">
        <v>0</v>
      </c>
      <c r="AF332" s="4">
        <v>0</v>
      </c>
      <c r="AG332" s="166">
        <f t="shared" si="1651"/>
        <v>0</v>
      </c>
      <c r="AH332" s="168" t="s">
        <v>1823</v>
      </c>
      <c r="AI332" s="166">
        <f t="shared" si="1652"/>
        <v>0</v>
      </c>
      <c r="AJ332" s="168" t="s">
        <v>1823</v>
      </c>
      <c r="AK332" s="3">
        <v>0</v>
      </c>
      <c r="AL332" s="4">
        <v>0</v>
      </c>
      <c r="AM332" s="166">
        <f t="shared" si="1614"/>
        <v>0</v>
      </c>
      <c r="AN332" s="168" t="s">
        <v>1823</v>
      </c>
      <c r="AO332" s="136"/>
      <c r="AP332" s="166">
        <f t="shared" si="1581"/>
        <v>0</v>
      </c>
      <c r="AQ332" s="168" t="s">
        <v>1823</v>
      </c>
      <c r="AR332" s="166">
        <f t="shared" si="1582"/>
        <v>0</v>
      </c>
      <c r="AS332" s="168" t="s">
        <v>1823</v>
      </c>
      <c r="AT332" s="166">
        <f t="shared" si="1629"/>
        <v>0</v>
      </c>
      <c r="AU332" s="168" t="s">
        <v>1823</v>
      </c>
      <c r="AV332" s="166">
        <f t="shared" si="1630"/>
        <v>0</v>
      </c>
      <c r="AW332" s="168" t="s">
        <v>1823</v>
      </c>
      <c r="AX332" s="166">
        <f t="shared" si="1631"/>
        <v>0</v>
      </c>
      <c r="AY332" s="168" t="s">
        <v>1823</v>
      </c>
      <c r="AZ332" s="166">
        <f t="shared" si="1632"/>
        <v>0</v>
      </c>
      <c r="BA332" s="168" t="s">
        <v>1823</v>
      </c>
      <c r="BB332" s="18">
        <v>0</v>
      </c>
      <c r="BC332" s="5">
        <v>0</v>
      </c>
      <c r="BD332" s="166">
        <f>+BB332</f>
        <v>0</v>
      </c>
      <c r="BE332" s="168" t="s">
        <v>1823</v>
      </c>
      <c r="BF332" s="166">
        <f>+BD332</f>
        <v>0</v>
      </c>
      <c r="BG332" s="168" t="s">
        <v>1823</v>
      </c>
      <c r="BH332" s="166">
        <f>+BF332</f>
        <v>0</v>
      </c>
      <c r="BI332" s="168" t="s">
        <v>1823</v>
      </c>
      <c r="BJ332" s="166">
        <f t="shared" si="1644"/>
        <v>0</v>
      </c>
      <c r="BK332" s="168" t="s">
        <v>1823</v>
      </c>
      <c r="BL332" s="166">
        <f t="shared" si="1645"/>
        <v>0</v>
      </c>
      <c r="BM332" s="168" t="s">
        <v>1823</v>
      </c>
      <c r="BN332" s="166">
        <f t="shared" si="1646"/>
        <v>0</v>
      </c>
      <c r="BO332" s="168" t="s">
        <v>1823</v>
      </c>
      <c r="BP332" s="136"/>
      <c r="BQ332" s="147"/>
      <c r="BR332" s="148"/>
      <c r="BS332" s="147"/>
      <c r="BT332" s="148"/>
      <c r="BU332" s="147"/>
      <c r="BV332" s="148"/>
      <c r="BW332" s="96"/>
      <c r="BX332" s="55"/>
      <c r="BY332" s="96"/>
      <c r="BZ332" s="148"/>
      <c r="CA332" s="148"/>
      <c r="CB332" s="148"/>
      <c r="CC332" s="103" t="s">
        <v>271</v>
      </c>
      <c r="CD332" s="124" t="s">
        <v>922</v>
      </c>
    </row>
    <row r="333" spans="1:82" ht="16.5">
      <c r="A333" t="s">
        <v>2134</v>
      </c>
      <c r="B333" t="s">
        <v>4</v>
      </c>
      <c r="C333" s="16" t="s">
        <v>1049</v>
      </c>
      <c r="D333" t="s">
        <v>1040</v>
      </c>
      <c r="E333" s="16" t="s">
        <v>1049</v>
      </c>
      <c r="F333" s="200" t="s">
        <v>1816</v>
      </c>
      <c r="G333" s="9"/>
      <c r="H333" s="21"/>
      <c r="I333" s="3"/>
      <c r="J333" s="21"/>
      <c r="K333" s="10">
        <v>0</v>
      </c>
      <c r="L333" s="4">
        <v>0</v>
      </c>
      <c r="M333" s="3">
        <v>0</v>
      </c>
      <c r="N333" s="4">
        <v>0</v>
      </c>
      <c r="O333" s="10">
        <v>0</v>
      </c>
      <c r="P333" s="4">
        <v>0</v>
      </c>
      <c r="Q333" s="3">
        <v>0</v>
      </c>
      <c r="R333" s="4">
        <v>0</v>
      </c>
      <c r="S333" s="166">
        <f t="shared" ref="S333" si="1656">+Q333</f>
        <v>0</v>
      </c>
      <c r="T333" s="168" t="s">
        <v>1823</v>
      </c>
      <c r="U333" s="10">
        <v>0</v>
      </c>
      <c r="V333" s="4">
        <v>0</v>
      </c>
      <c r="W333" s="166">
        <f>+Y333</f>
        <v>0</v>
      </c>
      <c r="X333" s="168" t="s">
        <v>1823</v>
      </c>
      <c r="Y333" s="166">
        <f t="shared" ref="Y333" si="1657">+AA333</f>
        <v>0</v>
      </c>
      <c r="Z333" s="168" t="s">
        <v>1823</v>
      </c>
      <c r="AA333" s="166">
        <f t="shared" ref="AA333" si="1658">+AC333</f>
        <v>0</v>
      </c>
      <c r="AB333" s="168" t="s">
        <v>1823</v>
      </c>
      <c r="AC333" s="3">
        <v>0</v>
      </c>
      <c r="AD333" s="4">
        <v>0</v>
      </c>
      <c r="AE333" s="3">
        <v>0</v>
      </c>
      <c r="AF333" s="4">
        <v>0</v>
      </c>
      <c r="AG333" s="166">
        <f t="shared" si="1651"/>
        <v>0</v>
      </c>
      <c r="AH333" s="168" t="s">
        <v>1823</v>
      </c>
      <c r="AI333" s="166">
        <f t="shared" si="1651"/>
        <v>0</v>
      </c>
      <c r="AJ333" s="168" t="s">
        <v>1823</v>
      </c>
      <c r="AK333" s="3">
        <f>7+14+13+14+3+31+23+6+6</f>
        <v>117</v>
      </c>
      <c r="AL333" s="4">
        <v>0</v>
      </c>
      <c r="AM333" s="166">
        <f t="shared" si="1614"/>
        <v>117</v>
      </c>
      <c r="AN333" s="168" t="s">
        <v>1823</v>
      </c>
      <c r="AO333" s="203">
        <v>42308</v>
      </c>
      <c r="AP333" s="166" t="str">
        <f t="shared" si="1581"/>
        <v>?</v>
      </c>
      <c r="AQ333" s="168" t="s">
        <v>1823</v>
      </c>
      <c r="AR333" s="166" t="str">
        <f t="shared" si="1582"/>
        <v>?</v>
      </c>
      <c r="AS333" s="168" t="s">
        <v>1823</v>
      </c>
      <c r="AT333" s="166" t="str">
        <f t="shared" si="1629"/>
        <v>?</v>
      </c>
      <c r="AU333" s="168" t="s">
        <v>1823</v>
      </c>
      <c r="AV333" s="166" t="str">
        <f t="shared" si="1630"/>
        <v>?</v>
      </c>
      <c r="AW333" s="168" t="s">
        <v>1823</v>
      </c>
      <c r="AX333" s="166" t="str">
        <f t="shared" si="1631"/>
        <v>?</v>
      </c>
      <c r="AY333" s="168" t="s">
        <v>1823</v>
      </c>
      <c r="AZ333" s="166" t="str">
        <f t="shared" si="1632"/>
        <v>?</v>
      </c>
      <c r="BA333" s="168" t="s">
        <v>1823</v>
      </c>
      <c r="BB333" s="171" t="s">
        <v>85</v>
      </c>
      <c r="BC333" s="170" t="s">
        <v>89</v>
      </c>
      <c r="BD333" s="166" t="str">
        <f t="shared" ref="BD333:BD335" si="1659">+BB333</f>
        <v>?</v>
      </c>
      <c r="BE333" s="168" t="s">
        <v>1823</v>
      </c>
      <c r="BF333" s="166" t="str">
        <f t="shared" ref="BF333:BF335" si="1660">+BD333</f>
        <v>?</v>
      </c>
      <c r="BG333" s="168" t="s">
        <v>1823</v>
      </c>
      <c r="BH333" s="166" t="str">
        <f t="shared" ref="BH333:BH335" si="1661">+BF333</f>
        <v>?</v>
      </c>
      <c r="BI333" s="168" t="s">
        <v>1823</v>
      </c>
      <c r="BJ333" s="166" t="str">
        <f t="shared" ref="BJ333:BJ335" si="1662">+BH333</f>
        <v>?</v>
      </c>
      <c r="BK333" s="168" t="s">
        <v>1823</v>
      </c>
      <c r="BL333" s="166" t="str">
        <f t="shared" ref="BL333:BL335" si="1663">+BJ333</f>
        <v>?</v>
      </c>
      <c r="BM333" s="168" t="s">
        <v>1823</v>
      </c>
      <c r="BN333" s="166" t="str">
        <f t="shared" ref="BN333:BN335" si="1664">+BL333</f>
        <v>?</v>
      </c>
      <c r="BO333" s="168" t="s">
        <v>1823</v>
      </c>
      <c r="BP333" s="203">
        <v>42308</v>
      </c>
      <c r="BQ333" s="147"/>
      <c r="BR333" s="148"/>
      <c r="BS333" s="147"/>
      <c r="BT333" s="148"/>
      <c r="BU333" s="147"/>
      <c r="BV333" s="148"/>
      <c r="BW333" s="96"/>
      <c r="BX333" s="55"/>
      <c r="BY333" s="96"/>
      <c r="BZ333" s="148"/>
      <c r="CA333" s="147"/>
      <c r="CB333" s="147"/>
      <c r="CC333" s="60" t="s">
        <v>973</v>
      </c>
    </row>
    <row r="334" spans="1:82" ht="16.5">
      <c r="A334" t="s">
        <v>2134</v>
      </c>
      <c r="B334" t="s">
        <v>4</v>
      </c>
      <c r="C334" s="16" t="s">
        <v>1049</v>
      </c>
      <c r="D334" t="s">
        <v>1040</v>
      </c>
      <c r="E334" s="16" t="s">
        <v>1049</v>
      </c>
      <c r="F334" s="200" t="s">
        <v>2102</v>
      </c>
      <c r="G334" s="9"/>
      <c r="H334" s="21" t="s">
        <v>89</v>
      </c>
      <c r="I334" s="166" t="str">
        <f t="shared" ref="I334:I342" si="1665">+K334</f>
        <v>?</v>
      </c>
      <c r="J334" s="168" t="s">
        <v>1823</v>
      </c>
      <c r="K334" s="10" t="s">
        <v>85</v>
      </c>
      <c r="L334" s="4"/>
      <c r="M334" s="3" t="s">
        <v>85</v>
      </c>
      <c r="N334" s="4"/>
      <c r="O334" s="3" t="s">
        <v>85</v>
      </c>
      <c r="P334" s="4"/>
      <c r="Q334" s="3" t="s">
        <v>85</v>
      </c>
      <c r="R334" s="4"/>
      <c r="S334" s="166" t="str">
        <f t="shared" ref="S334:S336" si="1666">+Q334</f>
        <v>?</v>
      </c>
      <c r="T334" s="168" t="s">
        <v>1823</v>
      </c>
      <c r="U334" s="10" t="s">
        <v>85</v>
      </c>
      <c r="V334" s="4"/>
      <c r="W334" s="10" t="s">
        <v>85</v>
      </c>
      <c r="X334" s="4"/>
      <c r="Y334" s="10" t="s">
        <v>85</v>
      </c>
      <c r="Z334" s="10"/>
      <c r="AA334" s="3" t="s">
        <v>85</v>
      </c>
      <c r="AB334" s="4"/>
      <c r="AC334" s="10" t="s">
        <v>85</v>
      </c>
      <c r="AD334" s="10"/>
      <c r="AE334" s="3" t="s">
        <v>85</v>
      </c>
      <c r="AF334" s="4"/>
      <c r="AG334" s="166" t="str">
        <f t="shared" ref="AG334" si="1667">+AE334</f>
        <v>?</v>
      </c>
      <c r="AH334" s="168" t="s">
        <v>1823</v>
      </c>
      <c r="AI334" s="166" t="str">
        <f t="shared" ref="AI334" si="1668">+AK334</f>
        <v>?</v>
      </c>
      <c r="AJ334" s="168" t="s">
        <v>1823</v>
      </c>
      <c r="AK334" s="3" t="s">
        <v>85</v>
      </c>
      <c r="AL334" s="4">
        <v>0</v>
      </c>
      <c r="AM334" s="166" t="str">
        <f t="shared" si="1614"/>
        <v>?</v>
      </c>
      <c r="AN334" s="168" t="s">
        <v>1823</v>
      </c>
      <c r="AO334" s="136"/>
      <c r="AP334" s="166" t="str">
        <f t="shared" si="1581"/>
        <v>?</v>
      </c>
      <c r="AQ334" s="168" t="s">
        <v>1823</v>
      </c>
      <c r="AR334" s="166" t="str">
        <f t="shared" si="1582"/>
        <v>?</v>
      </c>
      <c r="AS334" s="168" t="s">
        <v>1823</v>
      </c>
      <c r="AT334" s="166" t="str">
        <f t="shared" si="1629"/>
        <v>?</v>
      </c>
      <c r="AU334" s="168" t="s">
        <v>1823</v>
      </c>
      <c r="AV334" s="166" t="str">
        <f t="shared" si="1630"/>
        <v>?</v>
      </c>
      <c r="AW334" s="168" t="s">
        <v>1823</v>
      </c>
      <c r="AX334" s="166" t="str">
        <f t="shared" si="1631"/>
        <v>?</v>
      </c>
      <c r="AY334" s="168" t="s">
        <v>1823</v>
      </c>
      <c r="AZ334" s="166" t="str">
        <f t="shared" si="1632"/>
        <v>?</v>
      </c>
      <c r="BA334" s="168" t="s">
        <v>1823</v>
      </c>
      <c r="BB334" s="18" t="s">
        <v>85</v>
      </c>
      <c r="BC334" s="5">
        <v>0</v>
      </c>
      <c r="BD334" s="166" t="str">
        <f t="shared" si="1659"/>
        <v>?</v>
      </c>
      <c r="BE334" s="168" t="s">
        <v>1823</v>
      </c>
      <c r="BF334" s="166" t="str">
        <f t="shared" si="1660"/>
        <v>?</v>
      </c>
      <c r="BG334" s="168" t="s">
        <v>1823</v>
      </c>
      <c r="BH334" s="166" t="str">
        <f t="shared" si="1661"/>
        <v>?</v>
      </c>
      <c r="BI334" s="168" t="s">
        <v>1823</v>
      </c>
      <c r="BJ334" s="166" t="str">
        <f t="shared" si="1662"/>
        <v>?</v>
      </c>
      <c r="BK334" s="168" t="s">
        <v>1823</v>
      </c>
      <c r="BL334" s="166" t="str">
        <f t="shared" si="1663"/>
        <v>?</v>
      </c>
      <c r="BM334" s="168" t="s">
        <v>1823</v>
      </c>
      <c r="BN334" s="166" t="str">
        <f t="shared" si="1664"/>
        <v>?</v>
      </c>
      <c r="BO334" s="168" t="s">
        <v>1823</v>
      </c>
      <c r="BP334" s="136"/>
      <c r="BQ334" s="147"/>
      <c r="BR334" s="148"/>
      <c r="BS334" s="147"/>
      <c r="BT334" s="148"/>
      <c r="BU334" s="147"/>
      <c r="BV334" s="148"/>
      <c r="BW334" s="96"/>
      <c r="BX334" s="55"/>
      <c r="BY334" s="96"/>
      <c r="BZ334" s="148"/>
      <c r="CA334" s="147"/>
      <c r="CB334" s="147"/>
      <c r="CC334" t="s">
        <v>454</v>
      </c>
    </row>
    <row r="335" spans="1:82" ht="16.5">
      <c r="A335" t="s">
        <v>2134</v>
      </c>
      <c r="B335" t="s">
        <v>4</v>
      </c>
      <c r="C335" s="16" t="s">
        <v>1049</v>
      </c>
      <c r="D335" t="s">
        <v>1040</v>
      </c>
      <c r="E335" s="16" t="s">
        <v>1049</v>
      </c>
      <c r="F335" s="200" t="s">
        <v>2103</v>
      </c>
      <c r="G335" s="9"/>
      <c r="H335" s="21" t="s">
        <v>89</v>
      </c>
      <c r="I335" s="166" t="str">
        <f t="shared" si="1665"/>
        <v>?</v>
      </c>
      <c r="J335" s="168" t="s">
        <v>1823</v>
      </c>
      <c r="K335" s="10" t="s">
        <v>85</v>
      </c>
      <c r="L335" s="4"/>
      <c r="M335" s="3" t="s">
        <v>85</v>
      </c>
      <c r="N335" s="4"/>
      <c r="O335" s="3" t="s">
        <v>85</v>
      </c>
      <c r="P335" s="4"/>
      <c r="Q335" s="3" t="s">
        <v>85</v>
      </c>
      <c r="R335" s="4"/>
      <c r="S335" s="166" t="str">
        <f t="shared" ref="S335" si="1669">+Q335</f>
        <v>?</v>
      </c>
      <c r="T335" s="168" t="s">
        <v>1823</v>
      </c>
      <c r="U335" s="10" t="s">
        <v>85</v>
      </c>
      <c r="V335" s="4"/>
      <c r="W335" s="10" t="s">
        <v>85</v>
      </c>
      <c r="X335" s="4"/>
      <c r="Y335" s="10" t="s">
        <v>85</v>
      </c>
      <c r="Z335" s="10"/>
      <c r="AA335" s="3" t="s">
        <v>85</v>
      </c>
      <c r="AB335" s="4"/>
      <c r="AC335" s="10" t="s">
        <v>85</v>
      </c>
      <c r="AD335" s="10"/>
      <c r="AE335" s="3" t="s">
        <v>85</v>
      </c>
      <c r="AF335" s="4"/>
      <c r="AG335" s="166" t="str">
        <f t="shared" ref="AG335" si="1670">+AE335</f>
        <v>?</v>
      </c>
      <c r="AH335" s="168" t="s">
        <v>1823</v>
      </c>
      <c r="AI335" s="166" t="str">
        <f t="shared" ref="AI335" si="1671">+AK335</f>
        <v>?</v>
      </c>
      <c r="AJ335" s="168" t="s">
        <v>1823</v>
      </c>
      <c r="AK335" s="3" t="s">
        <v>85</v>
      </c>
      <c r="AL335" s="4">
        <v>0</v>
      </c>
      <c r="AM335" s="166" t="str">
        <f t="shared" ref="AM335" si="1672">+AK335</f>
        <v>?</v>
      </c>
      <c r="AN335" s="168" t="s">
        <v>1823</v>
      </c>
      <c r="AO335" s="136"/>
      <c r="AP335" s="166">
        <f t="shared" si="1581"/>
        <v>0</v>
      </c>
      <c r="AQ335" s="168" t="s">
        <v>1823</v>
      </c>
      <c r="AR335" s="166">
        <f t="shared" si="1582"/>
        <v>0</v>
      </c>
      <c r="AS335" s="168" t="s">
        <v>1823</v>
      </c>
      <c r="AT335" s="166">
        <f t="shared" si="1629"/>
        <v>0</v>
      </c>
      <c r="AU335" s="168" t="s">
        <v>1823</v>
      </c>
      <c r="AV335" s="166">
        <f t="shared" si="1630"/>
        <v>0</v>
      </c>
      <c r="AW335" s="168" t="s">
        <v>1823</v>
      </c>
      <c r="AX335" s="166">
        <f t="shared" si="1631"/>
        <v>0</v>
      </c>
      <c r="AY335" s="168" t="s">
        <v>1823</v>
      </c>
      <c r="AZ335" s="166">
        <f t="shared" si="1632"/>
        <v>0</v>
      </c>
      <c r="BA335" s="168" t="s">
        <v>1823</v>
      </c>
      <c r="BB335" s="18">
        <v>0</v>
      </c>
      <c r="BC335" s="5">
        <v>0</v>
      </c>
      <c r="BD335" s="166">
        <f t="shared" si="1659"/>
        <v>0</v>
      </c>
      <c r="BE335" s="168" t="s">
        <v>1823</v>
      </c>
      <c r="BF335" s="166">
        <f t="shared" si="1660"/>
        <v>0</v>
      </c>
      <c r="BG335" s="168" t="s">
        <v>1823</v>
      </c>
      <c r="BH335" s="166">
        <f t="shared" si="1661"/>
        <v>0</v>
      </c>
      <c r="BI335" s="168" t="s">
        <v>1823</v>
      </c>
      <c r="BJ335" s="166">
        <f t="shared" si="1662"/>
        <v>0</v>
      </c>
      <c r="BK335" s="168" t="s">
        <v>1823</v>
      </c>
      <c r="BL335" s="166">
        <f t="shared" si="1663"/>
        <v>0</v>
      </c>
      <c r="BM335" s="168" t="s">
        <v>1823</v>
      </c>
      <c r="BN335" s="166">
        <f t="shared" si="1664"/>
        <v>0</v>
      </c>
      <c r="BO335" s="168" t="s">
        <v>1823</v>
      </c>
      <c r="BP335" s="136"/>
      <c r="BQ335" s="147"/>
      <c r="BR335" s="148"/>
      <c r="BS335" s="147"/>
      <c r="BT335" s="148"/>
      <c r="BU335" s="147"/>
      <c r="BV335" s="148"/>
      <c r="BW335" s="96"/>
      <c r="BX335" s="55"/>
      <c r="BY335" s="96"/>
      <c r="BZ335" s="148"/>
      <c r="CA335" s="147"/>
      <c r="CB335" s="147"/>
      <c r="CC335" t="s">
        <v>459</v>
      </c>
    </row>
    <row r="336" spans="1:82" ht="16.5">
      <c r="A336" t="s">
        <v>2134</v>
      </c>
      <c r="B336" t="s">
        <v>4</v>
      </c>
      <c r="C336" s="16" t="s">
        <v>1049</v>
      </c>
      <c r="D336" t="s">
        <v>1040</v>
      </c>
      <c r="E336" s="16" t="s">
        <v>1049</v>
      </c>
      <c r="F336" s="200" t="s">
        <v>2051</v>
      </c>
      <c r="G336" s="9"/>
      <c r="H336" s="21" t="s">
        <v>89</v>
      </c>
      <c r="I336" s="166">
        <f t="shared" si="1665"/>
        <v>0</v>
      </c>
      <c r="J336" s="168" t="s">
        <v>1823</v>
      </c>
      <c r="K336" s="10">
        <v>0</v>
      </c>
      <c r="L336" s="4">
        <v>0</v>
      </c>
      <c r="M336" s="3">
        <v>0</v>
      </c>
      <c r="N336" s="4">
        <v>0</v>
      </c>
      <c r="O336" s="3">
        <v>0</v>
      </c>
      <c r="P336" s="4">
        <v>0</v>
      </c>
      <c r="Q336" s="3">
        <v>0</v>
      </c>
      <c r="R336" s="4">
        <v>0</v>
      </c>
      <c r="S336" s="166">
        <f t="shared" si="1666"/>
        <v>0</v>
      </c>
      <c r="T336" s="168" t="s">
        <v>1823</v>
      </c>
      <c r="U336" s="10">
        <v>0</v>
      </c>
      <c r="V336" s="4">
        <v>0</v>
      </c>
      <c r="W336" s="10">
        <v>0</v>
      </c>
      <c r="X336" s="4">
        <v>0</v>
      </c>
      <c r="Y336" s="166">
        <f t="shared" ref="Y336" si="1673">+AA336</f>
        <v>0</v>
      </c>
      <c r="Z336" s="168" t="s">
        <v>1823</v>
      </c>
      <c r="AA336" s="166">
        <f t="shared" ref="AA336" si="1674">+AC336</f>
        <v>0</v>
      </c>
      <c r="AB336" s="168" t="s">
        <v>1823</v>
      </c>
      <c r="AC336" s="3">
        <v>0</v>
      </c>
      <c r="AD336" s="4">
        <v>0</v>
      </c>
      <c r="AE336" s="3">
        <v>0</v>
      </c>
      <c r="AF336" s="4">
        <v>0</v>
      </c>
      <c r="AG336" s="166">
        <f t="shared" si="1651"/>
        <v>0</v>
      </c>
      <c r="AH336" s="168" t="s">
        <v>1823</v>
      </c>
      <c r="AI336" s="166">
        <f t="shared" ref="AI336" si="1675">+AK336</f>
        <v>0</v>
      </c>
      <c r="AJ336" s="168" t="s">
        <v>1823</v>
      </c>
      <c r="AK336" s="3">
        <v>0</v>
      </c>
      <c r="AL336" s="4">
        <v>0</v>
      </c>
      <c r="AM336" s="166">
        <f t="shared" si="1614"/>
        <v>0</v>
      </c>
      <c r="AN336" s="168" t="s">
        <v>1823</v>
      </c>
      <c r="AO336" s="136"/>
      <c r="AP336" s="166">
        <f t="shared" si="1581"/>
        <v>0</v>
      </c>
      <c r="AQ336" s="168" t="s">
        <v>1823</v>
      </c>
      <c r="AR336" s="166">
        <f t="shared" si="1582"/>
        <v>0</v>
      </c>
      <c r="AS336" s="168" t="s">
        <v>1823</v>
      </c>
      <c r="AT336" s="166">
        <f t="shared" si="1629"/>
        <v>0</v>
      </c>
      <c r="AU336" s="168" t="s">
        <v>1823</v>
      </c>
      <c r="AV336" s="166">
        <f t="shared" si="1630"/>
        <v>0</v>
      </c>
      <c r="AW336" s="168" t="s">
        <v>1823</v>
      </c>
      <c r="AX336" s="166">
        <f t="shared" si="1631"/>
        <v>0</v>
      </c>
      <c r="AY336" s="168" t="s">
        <v>1823</v>
      </c>
      <c r="AZ336" s="166">
        <f t="shared" si="1632"/>
        <v>0</v>
      </c>
      <c r="BA336" s="168" t="s">
        <v>1823</v>
      </c>
      <c r="BB336" s="18">
        <v>0</v>
      </c>
      <c r="BC336" s="5">
        <v>0</v>
      </c>
      <c r="BD336" s="166">
        <f t="shared" si="1633"/>
        <v>0</v>
      </c>
      <c r="BE336" s="168" t="s">
        <v>1823</v>
      </c>
      <c r="BF336" s="166">
        <f t="shared" si="1634"/>
        <v>0</v>
      </c>
      <c r="BG336" s="168" t="s">
        <v>1823</v>
      </c>
      <c r="BH336" s="18">
        <v>0</v>
      </c>
      <c r="BI336" s="5">
        <v>0</v>
      </c>
      <c r="BJ336" s="166">
        <f t="shared" si="1644"/>
        <v>0</v>
      </c>
      <c r="BK336" s="168" t="s">
        <v>1823</v>
      </c>
      <c r="BL336" s="166">
        <f t="shared" si="1645"/>
        <v>0</v>
      </c>
      <c r="BM336" s="168" t="s">
        <v>1823</v>
      </c>
      <c r="BN336" s="166">
        <f t="shared" si="1646"/>
        <v>0</v>
      </c>
      <c r="BO336" s="168" t="s">
        <v>1823</v>
      </c>
      <c r="BP336" s="136"/>
      <c r="BQ336" s="147"/>
      <c r="BR336" s="148"/>
      <c r="BS336" s="147"/>
      <c r="BT336" s="148"/>
      <c r="BU336" s="147"/>
      <c r="BV336" s="148"/>
      <c r="BW336" s="96"/>
      <c r="BX336" s="55"/>
      <c r="BY336" s="96"/>
      <c r="BZ336" s="148"/>
      <c r="CA336" s="148"/>
      <c r="CB336" s="148"/>
      <c r="CC336" s="103" t="s">
        <v>916</v>
      </c>
      <c r="CD336" t="s">
        <v>914</v>
      </c>
    </row>
    <row r="337" spans="1:82" ht="16.5">
      <c r="A337" t="s">
        <v>2134</v>
      </c>
      <c r="B337" t="s">
        <v>4</v>
      </c>
      <c r="C337" s="16" t="s">
        <v>1049</v>
      </c>
      <c r="D337" t="s">
        <v>1040</v>
      </c>
      <c r="E337" s="16" t="s">
        <v>1049</v>
      </c>
      <c r="F337" s="200" t="s">
        <v>2052</v>
      </c>
      <c r="G337" s="9"/>
      <c r="H337" s="21" t="s">
        <v>89</v>
      </c>
      <c r="I337" s="166">
        <f t="shared" si="1665"/>
        <v>0</v>
      </c>
      <c r="J337" s="168" t="s">
        <v>1823</v>
      </c>
      <c r="K337" s="10">
        <v>0</v>
      </c>
      <c r="L337" s="4">
        <v>0</v>
      </c>
      <c r="M337" s="3">
        <v>0</v>
      </c>
      <c r="N337" s="4">
        <v>0</v>
      </c>
      <c r="O337" s="3">
        <v>0</v>
      </c>
      <c r="P337" s="4">
        <v>0</v>
      </c>
      <c r="Q337" s="3">
        <v>0</v>
      </c>
      <c r="R337" s="4">
        <v>0</v>
      </c>
      <c r="S337" s="166">
        <f>+U337</f>
        <v>0</v>
      </c>
      <c r="T337" s="168" t="s">
        <v>1823</v>
      </c>
      <c r="U337" s="10">
        <v>0</v>
      </c>
      <c r="V337" s="4">
        <v>0</v>
      </c>
      <c r="W337" s="10">
        <v>0</v>
      </c>
      <c r="X337" s="4">
        <v>0</v>
      </c>
      <c r="Y337" s="166">
        <f t="shared" ref="Y337" si="1676">+AA337</f>
        <v>0</v>
      </c>
      <c r="Z337" s="168" t="s">
        <v>1823</v>
      </c>
      <c r="AA337" s="166">
        <f t="shared" ref="AA337" si="1677">+AC337</f>
        <v>0</v>
      </c>
      <c r="AB337" s="168" t="s">
        <v>1823</v>
      </c>
      <c r="AC337" s="3">
        <v>0</v>
      </c>
      <c r="AD337" s="4">
        <v>0</v>
      </c>
      <c r="AE337" s="3">
        <v>0</v>
      </c>
      <c r="AF337" s="4">
        <v>0</v>
      </c>
      <c r="AG337" s="166">
        <f t="shared" si="1651"/>
        <v>0</v>
      </c>
      <c r="AH337" s="168" t="s">
        <v>1823</v>
      </c>
      <c r="AI337" s="166">
        <f t="shared" ref="AI337:AI342" si="1678">+AK337</f>
        <v>0</v>
      </c>
      <c r="AJ337" s="168" t="s">
        <v>1823</v>
      </c>
      <c r="AK337" s="3">
        <v>0</v>
      </c>
      <c r="AL337" s="4">
        <v>0</v>
      </c>
      <c r="AM337" s="166">
        <f t="shared" ref="AM337" si="1679">+AK337</f>
        <v>0</v>
      </c>
      <c r="AN337" s="168" t="s">
        <v>1823</v>
      </c>
      <c r="AO337" s="136"/>
      <c r="AP337" s="166">
        <f t="shared" si="1581"/>
        <v>0</v>
      </c>
      <c r="AQ337" s="168" t="s">
        <v>1823</v>
      </c>
      <c r="AR337" s="166">
        <f t="shared" si="1582"/>
        <v>0</v>
      </c>
      <c r="AS337" s="168" t="s">
        <v>1823</v>
      </c>
      <c r="AT337" s="166">
        <f t="shared" si="1629"/>
        <v>0</v>
      </c>
      <c r="AU337" s="168" t="s">
        <v>1823</v>
      </c>
      <c r="AV337" s="166">
        <f t="shared" si="1630"/>
        <v>0</v>
      </c>
      <c r="AW337" s="168" t="s">
        <v>1823</v>
      </c>
      <c r="AX337" s="166">
        <f t="shared" si="1631"/>
        <v>0</v>
      </c>
      <c r="AY337" s="168" t="s">
        <v>1823</v>
      </c>
      <c r="AZ337" s="166">
        <f t="shared" si="1632"/>
        <v>0</v>
      </c>
      <c r="BA337" s="168" t="s">
        <v>1823</v>
      </c>
      <c r="BB337" s="18">
        <v>0</v>
      </c>
      <c r="BC337" s="5">
        <v>0</v>
      </c>
      <c r="BD337" s="166">
        <f t="shared" ref="BD337" si="1680">+BF337</f>
        <v>0</v>
      </c>
      <c r="BE337" s="168" t="s">
        <v>1823</v>
      </c>
      <c r="BF337" s="166">
        <f t="shared" ref="BF337" si="1681">+BH337</f>
        <v>0</v>
      </c>
      <c r="BG337" s="168" t="s">
        <v>1823</v>
      </c>
      <c r="BH337" s="18">
        <v>0</v>
      </c>
      <c r="BI337" s="5">
        <v>0</v>
      </c>
      <c r="BJ337" s="166">
        <f t="shared" si="1644"/>
        <v>0</v>
      </c>
      <c r="BK337" s="168" t="s">
        <v>1823</v>
      </c>
      <c r="BL337" s="166">
        <f t="shared" si="1645"/>
        <v>0</v>
      </c>
      <c r="BM337" s="168" t="s">
        <v>1823</v>
      </c>
      <c r="BN337" s="166">
        <f t="shared" si="1646"/>
        <v>0</v>
      </c>
      <c r="BO337" s="168" t="s">
        <v>1823</v>
      </c>
      <c r="BP337" s="136"/>
      <c r="BQ337" s="147"/>
      <c r="BR337" s="148"/>
      <c r="BS337" s="147"/>
      <c r="BT337" s="148"/>
      <c r="BU337" s="147"/>
      <c r="BV337" s="148"/>
      <c r="BW337" s="96"/>
      <c r="BX337" s="55"/>
      <c r="BY337" s="96"/>
      <c r="BZ337" s="148"/>
      <c r="CA337" s="148"/>
      <c r="CB337" s="148"/>
      <c r="CC337" s="103" t="s">
        <v>271</v>
      </c>
      <c r="CD337" t="s">
        <v>923</v>
      </c>
    </row>
    <row r="338" spans="1:82" ht="16.5">
      <c r="A338" t="s">
        <v>2134</v>
      </c>
      <c r="B338" t="s">
        <v>4</v>
      </c>
      <c r="C338" s="16" t="s">
        <v>1049</v>
      </c>
      <c r="D338" t="s">
        <v>1040</v>
      </c>
      <c r="E338" s="16" t="s">
        <v>1049</v>
      </c>
      <c r="F338" s="200" t="s">
        <v>2056</v>
      </c>
      <c r="G338" s="9"/>
      <c r="H338" s="21" t="s">
        <v>89</v>
      </c>
      <c r="I338" s="166">
        <f t="shared" si="1665"/>
        <v>0</v>
      </c>
      <c r="J338" s="168" t="s">
        <v>1823</v>
      </c>
      <c r="K338" s="10">
        <v>0</v>
      </c>
      <c r="L338" s="4">
        <v>0</v>
      </c>
      <c r="M338" s="3">
        <v>0</v>
      </c>
      <c r="N338" s="4">
        <v>0</v>
      </c>
      <c r="O338" s="3">
        <v>0</v>
      </c>
      <c r="P338" s="4">
        <v>0</v>
      </c>
      <c r="Q338" s="3">
        <v>0</v>
      </c>
      <c r="R338" s="4">
        <v>0</v>
      </c>
      <c r="S338" s="166">
        <f>+U338</f>
        <v>0</v>
      </c>
      <c r="T338" s="168" t="s">
        <v>1823</v>
      </c>
      <c r="U338" s="10">
        <v>0</v>
      </c>
      <c r="V338" s="4">
        <v>0</v>
      </c>
      <c r="W338" s="10">
        <v>0</v>
      </c>
      <c r="X338" s="4">
        <v>0</v>
      </c>
      <c r="Y338" s="166">
        <f t="shared" ref="Y338" si="1682">+AA338</f>
        <v>0</v>
      </c>
      <c r="Z338" s="168" t="s">
        <v>1823</v>
      </c>
      <c r="AA338" s="166">
        <f t="shared" ref="AA338" si="1683">+AC338</f>
        <v>0</v>
      </c>
      <c r="AB338" s="168" t="s">
        <v>1823</v>
      </c>
      <c r="AC338" s="3">
        <v>0</v>
      </c>
      <c r="AD338" s="4">
        <v>0</v>
      </c>
      <c r="AE338" s="3">
        <v>0</v>
      </c>
      <c r="AF338" s="4">
        <v>0</v>
      </c>
      <c r="AG338" s="166">
        <f t="shared" si="1651"/>
        <v>0</v>
      </c>
      <c r="AH338" s="168" t="s">
        <v>1823</v>
      </c>
      <c r="AI338" s="166">
        <f t="shared" si="1678"/>
        <v>0</v>
      </c>
      <c r="AJ338" s="168" t="s">
        <v>1823</v>
      </c>
      <c r="AK338" s="3">
        <v>0</v>
      </c>
      <c r="AL338" s="4">
        <v>0</v>
      </c>
      <c r="AM338" s="166">
        <f t="shared" si="1614"/>
        <v>0</v>
      </c>
      <c r="AN338" s="168" t="s">
        <v>1823</v>
      </c>
      <c r="AO338" s="136"/>
      <c r="AP338" s="166">
        <f t="shared" si="1581"/>
        <v>0</v>
      </c>
      <c r="AQ338" s="168" t="s">
        <v>1823</v>
      </c>
      <c r="AR338" s="166">
        <f t="shared" si="1582"/>
        <v>0</v>
      </c>
      <c r="AS338" s="168" t="s">
        <v>1823</v>
      </c>
      <c r="AT338" s="166">
        <f t="shared" si="1629"/>
        <v>0</v>
      </c>
      <c r="AU338" s="168" t="s">
        <v>1823</v>
      </c>
      <c r="AV338" s="166">
        <f t="shared" si="1630"/>
        <v>0</v>
      </c>
      <c r="AW338" s="168" t="s">
        <v>1823</v>
      </c>
      <c r="AX338" s="166">
        <f t="shared" si="1631"/>
        <v>0</v>
      </c>
      <c r="AY338" s="168" t="s">
        <v>1823</v>
      </c>
      <c r="AZ338" s="166">
        <f t="shared" si="1632"/>
        <v>0</v>
      </c>
      <c r="BA338" s="168" t="s">
        <v>1823</v>
      </c>
      <c r="BB338" s="18">
        <v>0</v>
      </c>
      <c r="BC338" s="5">
        <v>0</v>
      </c>
      <c r="BD338" s="166">
        <f t="shared" ref="BD338" si="1684">+BF338</f>
        <v>0</v>
      </c>
      <c r="BE338" s="168" t="s">
        <v>1823</v>
      </c>
      <c r="BF338" s="166">
        <f t="shared" ref="BF338" si="1685">+BH338</f>
        <v>0</v>
      </c>
      <c r="BG338" s="168" t="s">
        <v>1823</v>
      </c>
      <c r="BH338" s="18">
        <v>0</v>
      </c>
      <c r="BI338" s="5">
        <v>0</v>
      </c>
      <c r="BJ338" s="166">
        <f t="shared" si="1644"/>
        <v>0</v>
      </c>
      <c r="BK338" s="168" t="s">
        <v>1823</v>
      </c>
      <c r="BL338" s="166">
        <f t="shared" si="1645"/>
        <v>0</v>
      </c>
      <c r="BM338" s="168" t="s">
        <v>1823</v>
      </c>
      <c r="BN338" s="166">
        <f t="shared" si="1646"/>
        <v>0</v>
      </c>
      <c r="BO338" s="168" t="s">
        <v>1823</v>
      </c>
      <c r="BP338" s="136"/>
      <c r="BQ338" s="147"/>
      <c r="BR338" s="148"/>
      <c r="BS338" s="147"/>
      <c r="BT338" s="148"/>
      <c r="BU338" s="147"/>
      <c r="BV338" s="148"/>
      <c r="BW338" s="96"/>
      <c r="BX338" s="55"/>
      <c r="BY338" s="96"/>
      <c r="BZ338" s="148"/>
      <c r="CA338" s="147"/>
      <c r="CB338" s="147"/>
      <c r="CC338" t="s">
        <v>229</v>
      </c>
    </row>
    <row r="339" spans="1:82" ht="16.5">
      <c r="A339" t="s">
        <v>2134</v>
      </c>
      <c r="B339" t="s">
        <v>4</v>
      </c>
      <c r="C339" s="16" t="s">
        <v>1049</v>
      </c>
      <c r="D339" t="s">
        <v>1040</v>
      </c>
      <c r="E339" s="16" t="s">
        <v>1049</v>
      </c>
      <c r="F339" s="200" t="s">
        <v>2057</v>
      </c>
      <c r="G339" s="9"/>
      <c r="H339" s="21" t="s">
        <v>89</v>
      </c>
      <c r="I339" s="166">
        <f t="shared" si="1665"/>
        <v>0</v>
      </c>
      <c r="J339" s="168" t="s">
        <v>1823</v>
      </c>
      <c r="K339" s="10">
        <v>0</v>
      </c>
      <c r="L339" s="4">
        <v>0</v>
      </c>
      <c r="M339" s="3">
        <v>0</v>
      </c>
      <c r="N339" s="4">
        <v>0</v>
      </c>
      <c r="O339" s="3">
        <v>0</v>
      </c>
      <c r="P339" s="4">
        <v>0</v>
      </c>
      <c r="Q339" s="3">
        <v>0</v>
      </c>
      <c r="R339" s="4">
        <v>0</v>
      </c>
      <c r="S339" s="166">
        <f>+U339</f>
        <v>0</v>
      </c>
      <c r="T339" s="168" t="s">
        <v>1823</v>
      </c>
      <c r="U339" s="10">
        <v>0</v>
      </c>
      <c r="V339" s="4">
        <v>0</v>
      </c>
      <c r="W339" s="10">
        <v>0</v>
      </c>
      <c r="X339" s="4">
        <v>0</v>
      </c>
      <c r="Y339" s="166">
        <f t="shared" ref="Y339" si="1686">+AA339</f>
        <v>0</v>
      </c>
      <c r="Z339" s="168" t="s">
        <v>1823</v>
      </c>
      <c r="AA339" s="166">
        <f t="shared" ref="AA339" si="1687">+AC339</f>
        <v>0</v>
      </c>
      <c r="AB339" s="168" t="s">
        <v>1823</v>
      </c>
      <c r="AC339" s="3">
        <v>0</v>
      </c>
      <c r="AD339" s="4">
        <v>0</v>
      </c>
      <c r="AE339" s="3">
        <v>0</v>
      </c>
      <c r="AF339" s="4">
        <v>0</v>
      </c>
      <c r="AG339" s="166">
        <f t="shared" si="1651"/>
        <v>0</v>
      </c>
      <c r="AH339" s="168" t="s">
        <v>1823</v>
      </c>
      <c r="AI339" s="166">
        <f t="shared" si="1678"/>
        <v>0</v>
      </c>
      <c r="AJ339" s="168" t="s">
        <v>1823</v>
      </c>
      <c r="AK339" s="3">
        <v>0</v>
      </c>
      <c r="AL339" s="4">
        <v>0</v>
      </c>
      <c r="AM339" s="166">
        <f t="shared" si="1614"/>
        <v>0</v>
      </c>
      <c r="AN339" s="168" t="s">
        <v>1823</v>
      </c>
      <c r="AO339" s="136"/>
      <c r="AP339" s="166">
        <f t="shared" si="1581"/>
        <v>9</v>
      </c>
      <c r="AQ339" s="168" t="s">
        <v>1823</v>
      </c>
      <c r="AR339" s="166">
        <f t="shared" si="1582"/>
        <v>9</v>
      </c>
      <c r="AS339" s="168" t="s">
        <v>1823</v>
      </c>
      <c r="AT339" s="166">
        <f t="shared" si="1629"/>
        <v>9</v>
      </c>
      <c r="AU339" s="168" t="s">
        <v>1823</v>
      </c>
      <c r="AV339" s="166">
        <f t="shared" si="1630"/>
        <v>9</v>
      </c>
      <c r="AW339" s="168" t="s">
        <v>1823</v>
      </c>
      <c r="AX339" s="166">
        <f t="shared" si="1631"/>
        <v>9</v>
      </c>
      <c r="AY339" s="168" t="s">
        <v>1823</v>
      </c>
      <c r="AZ339" s="166">
        <f t="shared" si="1632"/>
        <v>9</v>
      </c>
      <c r="BA339" s="168" t="s">
        <v>1823</v>
      </c>
      <c r="BB339" s="185">
        <v>9</v>
      </c>
      <c r="BC339" s="181">
        <v>0</v>
      </c>
      <c r="BD339" s="166">
        <f t="shared" ref="BD339" si="1688">+BF339</f>
        <v>2</v>
      </c>
      <c r="BE339" s="168" t="s">
        <v>1823</v>
      </c>
      <c r="BF339" s="166">
        <f t="shared" ref="BF339" si="1689">+BH339</f>
        <v>2</v>
      </c>
      <c r="BG339" s="168" t="s">
        <v>1823</v>
      </c>
      <c r="BH339" s="18">
        <v>2</v>
      </c>
      <c r="BI339" s="5">
        <v>0</v>
      </c>
      <c r="BJ339" s="166">
        <f t="shared" si="1644"/>
        <v>2</v>
      </c>
      <c r="BK339" s="168" t="s">
        <v>1823</v>
      </c>
      <c r="BL339" s="166">
        <f t="shared" si="1645"/>
        <v>2</v>
      </c>
      <c r="BM339" s="168" t="s">
        <v>1823</v>
      </c>
      <c r="BN339" s="166">
        <f t="shared" si="1646"/>
        <v>2</v>
      </c>
      <c r="BO339" s="168" t="s">
        <v>1823</v>
      </c>
      <c r="BP339" s="136"/>
      <c r="BQ339" s="147"/>
      <c r="BR339" s="148"/>
      <c r="BS339" s="147"/>
      <c r="BT339" s="148"/>
      <c r="BU339" s="147"/>
      <c r="BV339" s="148"/>
      <c r="BW339" s="96"/>
      <c r="BX339" s="55"/>
      <c r="BY339" s="96"/>
      <c r="BZ339" s="148"/>
      <c r="CA339" s="147"/>
      <c r="CB339" s="147"/>
      <c r="CC339" t="s">
        <v>229</v>
      </c>
    </row>
    <row r="340" spans="1:82" ht="16.5">
      <c r="A340" t="s">
        <v>2134</v>
      </c>
      <c r="B340" t="s">
        <v>4</v>
      </c>
      <c r="C340" s="16" t="s">
        <v>1049</v>
      </c>
      <c r="D340" t="s">
        <v>1040</v>
      </c>
      <c r="E340" s="16" t="s">
        <v>1049</v>
      </c>
      <c r="F340" s="200" t="s">
        <v>2058</v>
      </c>
      <c r="G340" s="9"/>
      <c r="H340" s="21" t="s">
        <v>89</v>
      </c>
      <c r="I340" s="166">
        <f t="shared" si="1665"/>
        <v>0</v>
      </c>
      <c r="J340" s="168" t="s">
        <v>1823</v>
      </c>
      <c r="K340" s="10"/>
      <c r="L340" s="4"/>
      <c r="M340" s="3">
        <v>0</v>
      </c>
      <c r="N340" s="4">
        <v>0</v>
      </c>
      <c r="O340" s="3">
        <v>0</v>
      </c>
      <c r="P340" s="4">
        <v>0</v>
      </c>
      <c r="Q340" s="3">
        <v>0</v>
      </c>
      <c r="R340" s="4">
        <v>0</v>
      </c>
      <c r="S340" s="166">
        <f>+U340</f>
        <v>0</v>
      </c>
      <c r="T340" s="168" t="s">
        <v>1823</v>
      </c>
      <c r="U340" s="10">
        <v>0</v>
      </c>
      <c r="V340" s="4">
        <v>0</v>
      </c>
      <c r="W340" s="10">
        <v>0</v>
      </c>
      <c r="X340" s="4">
        <v>0</v>
      </c>
      <c r="Y340" s="10">
        <v>0</v>
      </c>
      <c r="Z340" s="4">
        <v>0</v>
      </c>
      <c r="AA340" s="166">
        <f t="shared" ref="AA340:AA341" si="1690">+AC340</f>
        <v>0</v>
      </c>
      <c r="AB340" s="168" t="s">
        <v>1823</v>
      </c>
      <c r="AC340" s="3">
        <v>0</v>
      </c>
      <c r="AD340" s="4">
        <v>0</v>
      </c>
      <c r="AE340" s="3">
        <v>0</v>
      </c>
      <c r="AF340" s="4">
        <v>0</v>
      </c>
      <c r="AG340" s="166">
        <f t="shared" si="1651"/>
        <v>0</v>
      </c>
      <c r="AH340" s="168" t="s">
        <v>1823</v>
      </c>
      <c r="AI340" s="166">
        <f t="shared" si="1678"/>
        <v>0</v>
      </c>
      <c r="AJ340" s="168" t="s">
        <v>1823</v>
      </c>
      <c r="AK340" s="3">
        <v>0</v>
      </c>
      <c r="AL340" s="4">
        <v>0</v>
      </c>
      <c r="AM340" s="166">
        <f t="shared" si="1614"/>
        <v>0</v>
      </c>
      <c r="AN340" s="168" t="s">
        <v>1823</v>
      </c>
      <c r="AO340" s="133"/>
      <c r="AP340" s="166">
        <f t="shared" si="1581"/>
        <v>0</v>
      </c>
      <c r="AQ340" s="168" t="s">
        <v>1823</v>
      </c>
      <c r="AR340" s="166">
        <f t="shared" si="1582"/>
        <v>0</v>
      </c>
      <c r="AS340" s="168" t="s">
        <v>1823</v>
      </c>
      <c r="AT340" s="39">
        <v>0</v>
      </c>
      <c r="AU340" s="40">
        <v>0</v>
      </c>
      <c r="AV340" s="166">
        <f t="shared" si="1630"/>
        <v>0</v>
      </c>
      <c r="AW340" s="168" t="s">
        <v>1823</v>
      </c>
      <c r="AX340" s="166">
        <f t="shared" si="1631"/>
        <v>0</v>
      </c>
      <c r="AY340" s="168" t="s">
        <v>1823</v>
      </c>
      <c r="AZ340" s="166">
        <f t="shared" si="1632"/>
        <v>0</v>
      </c>
      <c r="BA340" s="168" t="s">
        <v>1823</v>
      </c>
      <c r="BB340" s="24">
        <v>0</v>
      </c>
      <c r="BC340" s="5">
        <v>0</v>
      </c>
      <c r="BD340" s="166">
        <f t="shared" ref="BD340" si="1691">+BF340</f>
        <v>0</v>
      </c>
      <c r="BE340" s="168" t="s">
        <v>1823</v>
      </c>
      <c r="BF340" s="166">
        <f t="shared" ref="BF340" si="1692">+BH340</f>
        <v>0</v>
      </c>
      <c r="BG340" s="168" t="s">
        <v>1823</v>
      </c>
      <c r="BH340" s="18">
        <v>0</v>
      </c>
      <c r="BI340" s="5">
        <v>0</v>
      </c>
      <c r="BJ340" s="166">
        <f t="shared" si="1644"/>
        <v>0</v>
      </c>
      <c r="BK340" s="168" t="s">
        <v>1823</v>
      </c>
      <c r="BL340" s="166">
        <f t="shared" si="1645"/>
        <v>0</v>
      </c>
      <c r="BM340" s="168" t="s">
        <v>1823</v>
      </c>
      <c r="BN340" s="166">
        <f t="shared" si="1646"/>
        <v>0</v>
      </c>
      <c r="BO340" s="168" t="s">
        <v>1823</v>
      </c>
      <c r="BP340" s="133"/>
      <c r="BQ340" s="147"/>
      <c r="BR340" s="148"/>
      <c r="BS340" s="147"/>
      <c r="BT340" s="148"/>
      <c r="BU340" s="147"/>
      <c r="BV340" s="148"/>
      <c r="BW340" s="96"/>
      <c r="BX340" s="55"/>
      <c r="BY340" s="96"/>
      <c r="BZ340" s="148"/>
      <c r="CA340" s="147"/>
      <c r="CB340" s="147"/>
      <c r="CC340" t="s">
        <v>229</v>
      </c>
    </row>
    <row r="341" spans="1:82" ht="16.5">
      <c r="A341" t="s">
        <v>2134</v>
      </c>
      <c r="B341" t="s">
        <v>4</v>
      </c>
      <c r="C341" s="16" t="s">
        <v>1049</v>
      </c>
      <c r="D341" t="s">
        <v>1040</v>
      </c>
      <c r="E341" s="16" t="s">
        <v>1049</v>
      </c>
      <c r="F341" s="200" t="s">
        <v>2096</v>
      </c>
      <c r="G341" s="9"/>
      <c r="H341" s="21" t="s">
        <v>89</v>
      </c>
      <c r="I341" s="166" t="str">
        <f t="shared" si="1665"/>
        <v>?</v>
      </c>
      <c r="J341" s="168" t="s">
        <v>1823</v>
      </c>
      <c r="K341" s="10" t="s">
        <v>85</v>
      </c>
      <c r="L341" s="4">
        <v>0</v>
      </c>
      <c r="M341" s="3">
        <v>0</v>
      </c>
      <c r="N341" s="4">
        <v>0</v>
      </c>
      <c r="O341" s="166">
        <f>+Q341</f>
        <v>0</v>
      </c>
      <c r="P341" s="168" t="s">
        <v>1823</v>
      </c>
      <c r="Q341" s="166">
        <f>+S341</f>
        <v>0</v>
      </c>
      <c r="R341" s="168" t="s">
        <v>1823</v>
      </c>
      <c r="S341" s="166">
        <f t="shared" ref="S341" si="1693">+U341</f>
        <v>0</v>
      </c>
      <c r="T341" s="168" t="s">
        <v>1823</v>
      </c>
      <c r="U341" s="166">
        <f t="shared" ref="U341" si="1694">+W341</f>
        <v>0</v>
      </c>
      <c r="V341" s="168" t="s">
        <v>1823</v>
      </c>
      <c r="W341" s="166">
        <f t="shared" ref="W341" si="1695">+Y341</f>
        <v>0</v>
      </c>
      <c r="X341" s="168" t="s">
        <v>1823</v>
      </c>
      <c r="Y341" s="166">
        <f t="shared" ref="Y341" si="1696">+AA341</f>
        <v>0</v>
      </c>
      <c r="Z341" s="168" t="s">
        <v>1823</v>
      </c>
      <c r="AA341" s="166">
        <f t="shared" si="1690"/>
        <v>0</v>
      </c>
      <c r="AB341" s="168" t="s">
        <v>1823</v>
      </c>
      <c r="AC341" s="166">
        <f t="shared" ref="AC341" si="1697">+AE341</f>
        <v>0</v>
      </c>
      <c r="AD341" s="168" t="s">
        <v>1823</v>
      </c>
      <c r="AE341" s="166">
        <f t="shared" ref="AE341" si="1698">+AG341</f>
        <v>0</v>
      </c>
      <c r="AF341" s="168" t="s">
        <v>1823</v>
      </c>
      <c r="AG341" s="166">
        <v>0</v>
      </c>
      <c r="AH341" s="168" t="s">
        <v>1823</v>
      </c>
      <c r="AI341" s="166">
        <f t="shared" si="1678"/>
        <v>0</v>
      </c>
      <c r="AJ341" s="168" t="s">
        <v>1823</v>
      </c>
      <c r="AK341" s="166">
        <f t="shared" ref="AK341" si="1699">+AM341</f>
        <v>0</v>
      </c>
      <c r="AL341" s="168" t="s">
        <v>1823</v>
      </c>
      <c r="AM341" s="166">
        <v>0</v>
      </c>
      <c r="AN341" s="168" t="s">
        <v>1823</v>
      </c>
      <c r="AO341" s="133"/>
      <c r="AP341" s="166">
        <f t="shared" si="1581"/>
        <v>0</v>
      </c>
      <c r="AQ341" s="168" t="s">
        <v>1823</v>
      </c>
      <c r="AR341" s="166">
        <f t="shared" si="1582"/>
        <v>0</v>
      </c>
      <c r="AS341" s="168" t="s">
        <v>1823</v>
      </c>
      <c r="AT341" s="39">
        <v>0</v>
      </c>
      <c r="AU341" s="40">
        <v>0</v>
      </c>
      <c r="AV341" s="166">
        <f t="shared" si="1630"/>
        <v>0</v>
      </c>
      <c r="AW341" s="168" t="s">
        <v>1823</v>
      </c>
      <c r="AX341" s="166">
        <f t="shared" si="1631"/>
        <v>0</v>
      </c>
      <c r="AY341" s="168" t="s">
        <v>1823</v>
      </c>
      <c r="AZ341" s="166">
        <f t="shared" si="1632"/>
        <v>0</v>
      </c>
      <c r="BA341" s="168" t="s">
        <v>1823</v>
      </c>
      <c r="BB341" s="166">
        <f t="shared" ref="BB341" si="1700">+BD341</f>
        <v>0</v>
      </c>
      <c r="BC341" s="168" t="s">
        <v>1823</v>
      </c>
      <c r="BD341" s="166">
        <v>0</v>
      </c>
      <c r="BE341" s="168" t="s">
        <v>1823</v>
      </c>
      <c r="BF341" s="166">
        <f t="shared" ref="BF341" si="1701">+BD341</f>
        <v>0</v>
      </c>
      <c r="BG341" s="168" t="s">
        <v>1823</v>
      </c>
      <c r="BH341" s="166">
        <f t="shared" ref="BH341" si="1702">+BF341</f>
        <v>0</v>
      </c>
      <c r="BI341" s="168" t="s">
        <v>1823</v>
      </c>
      <c r="BJ341" s="166">
        <f t="shared" si="1644"/>
        <v>0</v>
      </c>
      <c r="BK341" s="168" t="s">
        <v>1823</v>
      </c>
      <c r="BL341" s="166">
        <f t="shared" si="1645"/>
        <v>0</v>
      </c>
      <c r="BM341" s="168" t="s">
        <v>1823</v>
      </c>
      <c r="BN341" s="166">
        <f t="shared" si="1646"/>
        <v>0</v>
      </c>
      <c r="BO341" s="168" t="s">
        <v>1823</v>
      </c>
      <c r="BP341" s="133"/>
      <c r="BQ341" s="147"/>
      <c r="BR341" s="148"/>
      <c r="BS341" s="147"/>
      <c r="BT341" s="148"/>
      <c r="BU341" s="147"/>
      <c r="BV341" s="148"/>
      <c r="BW341" s="96"/>
      <c r="BX341" s="55"/>
      <c r="BY341" s="96"/>
      <c r="BZ341" s="148"/>
      <c r="CA341" s="147"/>
      <c r="CB341" s="147"/>
      <c r="CC341" t="s">
        <v>915</v>
      </c>
    </row>
    <row r="342" spans="1:82" ht="16.5">
      <c r="A342" t="s">
        <v>2134</v>
      </c>
      <c r="B342" t="s">
        <v>4</v>
      </c>
      <c r="C342" s="16" t="s">
        <v>1049</v>
      </c>
      <c r="D342" t="s">
        <v>1040</v>
      </c>
      <c r="E342" s="16" t="s">
        <v>1049</v>
      </c>
      <c r="F342" s="200" t="s">
        <v>2097</v>
      </c>
      <c r="G342" s="9"/>
      <c r="H342" s="21" t="s">
        <v>89</v>
      </c>
      <c r="I342" s="166">
        <f t="shared" si="1665"/>
        <v>0</v>
      </c>
      <c r="J342" s="168" t="s">
        <v>1823</v>
      </c>
      <c r="K342" s="10">
        <v>0</v>
      </c>
      <c r="L342" s="4">
        <v>0</v>
      </c>
      <c r="M342" s="3">
        <v>0</v>
      </c>
      <c r="N342" s="4">
        <v>0</v>
      </c>
      <c r="O342" s="3">
        <v>0</v>
      </c>
      <c r="P342" s="4">
        <v>0</v>
      </c>
      <c r="Q342" s="166">
        <f>+S342</f>
        <v>2</v>
      </c>
      <c r="R342" s="168" t="s">
        <v>1823</v>
      </c>
      <c r="S342" s="166">
        <f t="shared" ref="S342" si="1703">+U342</f>
        <v>2</v>
      </c>
      <c r="T342" s="168" t="s">
        <v>1823</v>
      </c>
      <c r="U342" s="10">
        <v>2</v>
      </c>
      <c r="V342" s="4">
        <v>0</v>
      </c>
      <c r="W342" s="166">
        <f t="shared" ref="W342" si="1704">+Y342</f>
        <v>2</v>
      </c>
      <c r="X342" s="168" t="s">
        <v>1823</v>
      </c>
      <c r="Y342" s="166">
        <f t="shared" ref="Y342" si="1705">+AA342</f>
        <v>2</v>
      </c>
      <c r="Z342" s="168" t="s">
        <v>1823</v>
      </c>
      <c r="AA342" s="166">
        <f t="shared" ref="AA342" si="1706">+AC342</f>
        <v>2</v>
      </c>
      <c r="AB342" s="168" t="s">
        <v>1823</v>
      </c>
      <c r="AC342" s="3">
        <v>2</v>
      </c>
      <c r="AD342" s="4">
        <v>0</v>
      </c>
      <c r="AE342" s="3">
        <v>2</v>
      </c>
      <c r="AF342" s="4">
        <v>0</v>
      </c>
      <c r="AG342" s="166">
        <f t="shared" si="1651"/>
        <v>2</v>
      </c>
      <c r="AH342" s="168" t="s">
        <v>1823</v>
      </c>
      <c r="AI342" s="166">
        <f t="shared" si="1678"/>
        <v>3</v>
      </c>
      <c r="AJ342" s="168" t="s">
        <v>1823</v>
      </c>
      <c r="AK342" s="3">
        <v>3</v>
      </c>
      <c r="AL342" s="4">
        <v>0</v>
      </c>
      <c r="AM342" s="166">
        <f t="shared" si="1614"/>
        <v>3</v>
      </c>
      <c r="AN342" s="168" t="s">
        <v>1823</v>
      </c>
      <c r="AO342" s="136"/>
      <c r="AP342" s="166">
        <f t="shared" si="1581"/>
        <v>0</v>
      </c>
      <c r="AQ342" s="168" t="s">
        <v>1823</v>
      </c>
      <c r="AR342" s="166">
        <f t="shared" si="1582"/>
        <v>0</v>
      </c>
      <c r="AS342" s="168" t="s">
        <v>1823</v>
      </c>
      <c r="AT342" s="166">
        <f t="shared" ref="AT342:AT343" si="1707">+AV342</f>
        <v>0</v>
      </c>
      <c r="AU342" s="168" t="s">
        <v>1823</v>
      </c>
      <c r="AV342" s="166">
        <f t="shared" si="1630"/>
        <v>0</v>
      </c>
      <c r="AW342" s="168" t="s">
        <v>1823</v>
      </c>
      <c r="AX342" s="166">
        <f t="shared" si="1631"/>
        <v>0</v>
      </c>
      <c r="AY342" s="168" t="s">
        <v>1823</v>
      </c>
      <c r="AZ342" s="166">
        <f t="shared" si="1632"/>
        <v>0</v>
      </c>
      <c r="BA342" s="168" t="s">
        <v>1823</v>
      </c>
      <c r="BB342" s="130">
        <v>0</v>
      </c>
      <c r="BC342" s="129">
        <v>0</v>
      </c>
      <c r="BD342" s="166">
        <f t="shared" ref="BD342" si="1708">+BF342</f>
        <v>0</v>
      </c>
      <c r="BE342" s="168" t="s">
        <v>1823</v>
      </c>
      <c r="BF342" s="166">
        <f t="shared" ref="BF342" si="1709">+BH342</f>
        <v>0</v>
      </c>
      <c r="BG342" s="168" t="s">
        <v>1823</v>
      </c>
      <c r="BH342" s="18">
        <v>0</v>
      </c>
      <c r="BI342" s="5">
        <v>0</v>
      </c>
      <c r="BJ342" s="166">
        <f t="shared" si="1644"/>
        <v>0</v>
      </c>
      <c r="BK342" s="168" t="s">
        <v>1823</v>
      </c>
      <c r="BL342" s="166">
        <f t="shared" si="1645"/>
        <v>0</v>
      </c>
      <c r="BM342" s="168" t="s">
        <v>1823</v>
      </c>
      <c r="BN342" s="166">
        <f t="shared" si="1646"/>
        <v>0</v>
      </c>
      <c r="BO342" s="168" t="s">
        <v>1823</v>
      </c>
      <c r="BP342" s="136"/>
      <c r="BQ342" s="147"/>
      <c r="BR342" s="148"/>
      <c r="BS342" s="147"/>
      <c r="BT342" s="148"/>
      <c r="BU342" s="147"/>
      <c r="BV342" s="148"/>
      <c r="BW342" s="96"/>
      <c r="BX342" s="55"/>
      <c r="BY342" s="96">
        <v>1</v>
      </c>
      <c r="BZ342" s="148">
        <v>0</v>
      </c>
      <c r="CA342" s="148"/>
      <c r="CB342" s="148"/>
      <c r="CC342" s="103" t="s">
        <v>918</v>
      </c>
      <c r="CD342" t="s">
        <v>917</v>
      </c>
    </row>
    <row r="343" spans="1:82" ht="16.5">
      <c r="A343" t="s">
        <v>2134</v>
      </c>
      <c r="B343" t="s">
        <v>4</v>
      </c>
      <c r="C343" s="16" t="s">
        <v>1049</v>
      </c>
      <c r="D343" t="s">
        <v>1094</v>
      </c>
      <c r="E343" s="16" t="s">
        <v>1049</v>
      </c>
      <c r="F343" s="200" t="s">
        <v>2104</v>
      </c>
      <c r="G343" s="9"/>
      <c r="H343" s="9"/>
      <c r="I343" s="166">
        <v>0</v>
      </c>
      <c r="J343" s="168" t="s">
        <v>1823</v>
      </c>
      <c r="K343" s="10">
        <v>2</v>
      </c>
      <c r="L343" s="4"/>
      <c r="M343" s="3">
        <v>0</v>
      </c>
      <c r="N343" s="4">
        <v>0</v>
      </c>
      <c r="O343" s="3">
        <v>0</v>
      </c>
      <c r="P343" s="4">
        <v>0</v>
      </c>
      <c r="Q343" s="166">
        <f>+S343</f>
        <v>0</v>
      </c>
      <c r="R343" s="168" t="s">
        <v>1823</v>
      </c>
      <c r="S343" s="166">
        <f t="shared" ref="S343:S344" si="1710">+U343</f>
        <v>0</v>
      </c>
      <c r="T343" s="168" t="s">
        <v>1823</v>
      </c>
      <c r="U343" s="10">
        <v>0</v>
      </c>
      <c r="V343" s="4">
        <v>0</v>
      </c>
      <c r="W343" s="166">
        <f t="shared" ref="W343" si="1711">+Y343</f>
        <v>0</v>
      </c>
      <c r="X343" s="168" t="s">
        <v>1823</v>
      </c>
      <c r="Y343" s="166">
        <f t="shared" ref="Y343" si="1712">+AA343</f>
        <v>0</v>
      </c>
      <c r="Z343" s="168" t="s">
        <v>1823</v>
      </c>
      <c r="AA343" s="166">
        <f t="shared" ref="AA343:AA344" si="1713">+AC343</f>
        <v>0</v>
      </c>
      <c r="AB343" s="168" t="s">
        <v>1823</v>
      </c>
      <c r="AC343" s="3">
        <v>0</v>
      </c>
      <c r="AD343" s="4">
        <v>0</v>
      </c>
      <c r="AE343" s="3">
        <v>0</v>
      </c>
      <c r="AF343" s="4">
        <v>0</v>
      </c>
      <c r="AG343" s="166">
        <f t="shared" ref="AG343" si="1714">+AE343</f>
        <v>0</v>
      </c>
      <c r="AH343" s="168" t="s">
        <v>1823</v>
      </c>
      <c r="AI343" s="166">
        <f t="shared" ref="AI343:AI346" si="1715">+AK343</f>
        <v>0</v>
      </c>
      <c r="AJ343" s="168" t="s">
        <v>1823</v>
      </c>
      <c r="AK343" s="3">
        <v>0</v>
      </c>
      <c r="AL343" s="4">
        <v>0</v>
      </c>
      <c r="AM343" s="166">
        <f t="shared" si="1614"/>
        <v>0</v>
      </c>
      <c r="AN343" s="168" t="s">
        <v>1823</v>
      </c>
      <c r="AO343" s="136"/>
      <c r="AP343" s="166" t="str">
        <f t="shared" si="1581"/>
        <v>r</v>
      </c>
      <c r="AQ343" s="168" t="s">
        <v>1823</v>
      </c>
      <c r="AR343" s="166" t="str">
        <f t="shared" si="1582"/>
        <v>r</v>
      </c>
      <c r="AS343" s="168" t="s">
        <v>1823</v>
      </c>
      <c r="AT343" s="166" t="str">
        <f t="shared" si="1707"/>
        <v>r</v>
      </c>
      <c r="AU343" s="168" t="s">
        <v>1823</v>
      </c>
      <c r="AV343" s="166" t="str">
        <f t="shared" si="1630"/>
        <v>r</v>
      </c>
      <c r="AW343" s="168" t="s">
        <v>1823</v>
      </c>
      <c r="AX343" s="166" t="str">
        <f t="shared" si="1631"/>
        <v>r</v>
      </c>
      <c r="AY343" s="168" t="s">
        <v>1823</v>
      </c>
      <c r="AZ343" s="166" t="str">
        <f t="shared" si="1632"/>
        <v>r</v>
      </c>
      <c r="BA343" s="168" t="s">
        <v>1823</v>
      </c>
      <c r="BB343" s="130" t="s">
        <v>1170</v>
      </c>
      <c r="BC343" s="129"/>
      <c r="BD343" s="166" t="str">
        <f t="shared" ref="BD343" si="1716">+BB343</f>
        <v>r</v>
      </c>
      <c r="BE343" s="168" t="s">
        <v>1823</v>
      </c>
      <c r="BF343" s="166" t="str">
        <f t="shared" ref="BF343" si="1717">+BD343</f>
        <v>r</v>
      </c>
      <c r="BG343" s="168" t="s">
        <v>1823</v>
      </c>
      <c r="BH343" s="166" t="str">
        <f t="shared" ref="BH343" si="1718">+BF343</f>
        <v>r</v>
      </c>
      <c r="BI343" s="168" t="s">
        <v>1823</v>
      </c>
      <c r="BJ343" s="166" t="str">
        <f t="shared" ref="BJ343" si="1719">+BH343</f>
        <v>r</v>
      </c>
      <c r="BK343" s="168" t="s">
        <v>1823</v>
      </c>
      <c r="BL343" s="166" t="str">
        <f t="shared" ref="BL343" si="1720">+BJ343</f>
        <v>r</v>
      </c>
      <c r="BM343" s="168" t="s">
        <v>1823</v>
      </c>
      <c r="BN343" s="166" t="str">
        <f t="shared" ref="BN343" si="1721">+BL343</f>
        <v>r</v>
      </c>
      <c r="BO343" s="168" t="s">
        <v>1823</v>
      </c>
      <c r="BP343" s="136"/>
      <c r="BQ343" s="147"/>
      <c r="BR343" s="148"/>
      <c r="BS343" s="147"/>
      <c r="BT343" s="148"/>
      <c r="BU343" s="147"/>
      <c r="BV343" s="148"/>
      <c r="BW343" s="96"/>
      <c r="BX343" s="55"/>
      <c r="BY343" s="96"/>
      <c r="BZ343" s="148"/>
      <c r="CA343" s="147"/>
      <c r="CB343" s="147"/>
    </row>
    <row r="344" spans="1:82" ht="16.5">
      <c r="A344" t="s">
        <v>2134</v>
      </c>
      <c r="B344" t="s">
        <v>4</v>
      </c>
      <c r="C344" s="16" t="s">
        <v>925</v>
      </c>
      <c r="D344" t="s">
        <v>1040</v>
      </c>
      <c r="E344" s="16" t="s">
        <v>1049</v>
      </c>
      <c r="F344" s="200" t="s">
        <v>2098</v>
      </c>
      <c r="G344" s="9"/>
      <c r="H344" s="9"/>
      <c r="I344" s="413">
        <f>+K344</f>
        <v>4</v>
      </c>
      <c r="J344" s="168">
        <f>+L344</f>
        <v>2</v>
      </c>
      <c r="K344" s="10">
        <v>4</v>
      </c>
      <c r="L344" s="4">
        <v>2</v>
      </c>
      <c r="M344" s="3">
        <v>2</v>
      </c>
      <c r="N344" s="4">
        <v>1</v>
      </c>
      <c r="O344" s="3">
        <v>0</v>
      </c>
      <c r="P344" s="4">
        <v>0</v>
      </c>
      <c r="Q344" s="166">
        <f>+S344</f>
        <v>0</v>
      </c>
      <c r="R344" s="168" t="s">
        <v>1823</v>
      </c>
      <c r="S344" s="166">
        <f t="shared" si="1710"/>
        <v>0</v>
      </c>
      <c r="T344" s="168" t="s">
        <v>1823</v>
      </c>
      <c r="U344" s="10">
        <v>0</v>
      </c>
      <c r="V344" s="4">
        <v>0</v>
      </c>
      <c r="W344" s="10">
        <v>0</v>
      </c>
      <c r="X344" s="4">
        <v>0</v>
      </c>
      <c r="Y344" s="166">
        <f>+W344</f>
        <v>0</v>
      </c>
      <c r="Z344" s="168" t="s">
        <v>1823</v>
      </c>
      <c r="AA344" s="166">
        <f t="shared" si="1713"/>
        <v>1</v>
      </c>
      <c r="AB344" s="168" t="s">
        <v>1823</v>
      </c>
      <c r="AC344" s="3">
        <v>1</v>
      </c>
      <c r="AD344" s="4">
        <v>0</v>
      </c>
      <c r="AE344" s="3">
        <v>0</v>
      </c>
      <c r="AF344" s="4">
        <v>0</v>
      </c>
      <c r="AG344" s="3">
        <v>0</v>
      </c>
      <c r="AH344" s="4">
        <v>0</v>
      </c>
      <c r="AI344" s="166">
        <f t="shared" si="1715"/>
        <v>2</v>
      </c>
      <c r="AJ344" s="168" t="s">
        <v>1823</v>
      </c>
      <c r="AK344" s="3">
        <v>2</v>
      </c>
      <c r="AL344" s="4">
        <v>0</v>
      </c>
      <c r="AM344" s="166">
        <f t="shared" ref="AM344" si="1722">+AK344</f>
        <v>2</v>
      </c>
      <c r="AN344" s="168" t="s">
        <v>1823</v>
      </c>
      <c r="AO344" s="136"/>
      <c r="AP344" s="166">
        <f t="shared" ref="AP344" si="1723">+AR344</f>
        <v>2</v>
      </c>
      <c r="AQ344" s="168" t="s">
        <v>1823</v>
      </c>
      <c r="AR344" s="166">
        <f t="shared" ref="AR344" si="1724">+AT344</f>
        <v>2</v>
      </c>
      <c r="AS344" s="168" t="s">
        <v>1823</v>
      </c>
      <c r="AT344" s="166">
        <f t="shared" ref="AT344" si="1725">+AV344</f>
        <v>2</v>
      </c>
      <c r="AU344" s="168" t="s">
        <v>1823</v>
      </c>
      <c r="AV344" s="166">
        <f t="shared" ref="AV344" si="1726">+AX344</f>
        <v>2</v>
      </c>
      <c r="AW344" s="168" t="s">
        <v>1823</v>
      </c>
      <c r="AX344" s="166">
        <f t="shared" ref="AX344" si="1727">+AZ344</f>
        <v>2</v>
      </c>
      <c r="AY344" s="168" t="s">
        <v>1823</v>
      </c>
      <c r="AZ344" s="166">
        <f t="shared" ref="AZ344" si="1728">+BB344</f>
        <v>2</v>
      </c>
      <c r="BA344" s="168" t="s">
        <v>1823</v>
      </c>
      <c r="BB344" s="212">
        <v>2</v>
      </c>
      <c r="BC344" s="177">
        <v>0</v>
      </c>
      <c r="BD344" s="166">
        <v>0</v>
      </c>
      <c r="BE344" s="168" t="s">
        <v>1823</v>
      </c>
      <c r="BF344" s="166">
        <v>0</v>
      </c>
      <c r="BG344" s="168" t="s">
        <v>1823</v>
      </c>
      <c r="BH344" s="18">
        <v>7</v>
      </c>
      <c r="BI344" s="5">
        <v>0</v>
      </c>
      <c r="BJ344" s="166">
        <f t="shared" si="1644"/>
        <v>7</v>
      </c>
      <c r="BK344" s="168" t="s">
        <v>1823</v>
      </c>
      <c r="BL344" s="166">
        <f t="shared" si="1645"/>
        <v>7</v>
      </c>
      <c r="BM344" s="168" t="s">
        <v>1823</v>
      </c>
      <c r="BN344" s="166">
        <f t="shared" si="1646"/>
        <v>7</v>
      </c>
      <c r="BO344" s="168" t="s">
        <v>1823</v>
      </c>
      <c r="BP344" s="203">
        <v>42614</v>
      </c>
      <c r="BQ344" s="147"/>
      <c r="BR344" s="148"/>
      <c r="BS344" s="147"/>
      <c r="BT344" s="148"/>
      <c r="BU344" s="147"/>
      <c r="BV344" s="148"/>
      <c r="BW344" s="96"/>
      <c r="BX344" s="55"/>
      <c r="BY344" s="96">
        <v>2</v>
      </c>
      <c r="BZ344" s="148">
        <v>0</v>
      </c>
      <c r="CA344" s="147"/>
      <c r="CB344" s="147"/>
      <c r="CC344" s="38" t="s">
        <v>260</v>
      </c>
      <c r="CD344" t="s">
        <v>926</v>
      </c>
    </row>
    <row r="345" spans="1:82" ht="16.5">
      <c r="A345" t="s">
        <v>2134</v>
      </c>
      <c r="B345" t="s">
        <v>4</v>
      </c>
      <c r="C345" s="16" t="s">
        <v>870</v>
      </c>
      <c r="D345" t="s">
        <v>1040</v>
      </c>
      <c r="E345" s="16" t="s">
        <v>1049</v>
      </c>
      <c r="F345" s="200" t="s">
        <v>2171</v>
      </c>
      <c r="G345" s="9"/>
      <c r="H345" s="9"/>
      <c r="I345" s="166">
        <v>0</v>
      </c>
      <c r="J345" s="168" t="s">
        <v>1823</v>
      </c>
      <c r="K345" s="166">
        <v>0</v>
      </c>
      <c r="L345" s="168" t="s">
        <v>1823</v>
      </c>
      <c r="M345" s="166">
        <v>0</v>
      </c>
      <c r="N345" s="168" t="s">
        <v>1823</v>
      </c>
      <c r="O345" s="166">
        <v>0</v>
      </c>
      <c r="P345" s="168" t="s">
        <v>1823</v>
      </c>
      <c r="Q345" s="166">
        <v>0</v>
      </c>
      <c r="R345" s="168" t="s">
        <v>1823</v>
      </c>
      <c r="S345" s="166">
        <v>0</v>
      </c>
      <c r="T345" s="168" t="s">
        <v>1823</v>
      </c>
      <c r="U345" s="166">
        <v>0</v>
      </c>
      <c r="V345" s="168" t="s">
        <v>1823</v>
      </c>
      <c r="W345" s="166">
        <v>0</v>
      </c>
      <c r="X345" s="168" t="s">
        <v>1823</v>
      </c>
      <c r="Y345" s="166">
        <v>0</v>
      </c>
      <c r="Z345" s="168" t="s">
        <v>1823</v>
      </c>
      <c r="AA345" s="3">
        <v>0</v>
      </c>
      <c r="AB345" s="4">
        <v>0</v>
      </c>
      <c r="AC345" s="166">
        <f t="shared" ref="AC345" si="1729">+AE345</f>
        <v>0</v>
      </c>
      <c r="AD345" s="168" t="s">
        <v>1823</v>
      </c>
      <c r="AE345" s="3">
        <v>0</v>
      </c>
      <c r="AF345" s="4">
        <v>0</v>
      </c>
      <c r="AG345" s="3">
        <v>0</v>
      </c>
      <c r="AH345" s="4">
        <v>0</v>
      </c>
      <c r="AI345" s="166">
        <f t="shared" ref="AI345" si="1730">+AK345</f>
        <v>0</v>
      </c>
      <c r="AJ345" s="168" t="s">
        <v>1823</v>
      </c>
      <c r="AK345" s="3">
        <v>0</v>
      </c>
      <c r="AL345" s="4">
        <v>0</v>
      </c>
      <c r="AM345" s="166">
        <v>0</v>
      </c>
      <c r="AN345" s="168" t="s">
        <v>1823</v>
      </c>
      <c r="AO345" s="136"/>
      <c r="AP345" s="166">
        <v>0</v>
      </c>
      <c r="AQ345" s="168" t="s">
        <v>1823</v>
      </c>
      <c r="AR345" s="166">
        <v>0</v>
      </c>
      <c r="AS345" s="168" t="s">
        <v>1823</v>
      </c>
      <c r="AT345" s="166">
        <v>0</v>
      </c>
      <c r="AU345" s="168" t="s">
        <v>1823</v>
      </c>
      <c r="AV345" s="166">
        <v>0</v>
      </c>
      <c r="AW345" s="168" t="s">
        <v>1823</v>
      </c>
      <c r="AX345" s="166">
        <v>0</v>
      </c>
      <c r="AY345" s="168" t="s">
        <v>1823</v>
      </c>
      <c r="AZ345" s="166">
        <v>0</v>
      </c>
      <c r="BA345" s="168" t="s">
        <v>1823</v>
      </c>
      <c r="BB345" s="166">
        <v>0</v>
      </c>
      <c r="BC345" s="168" t="s">
        <v>1823</v>
      </c>
      <c r="BD345" s="166">
        <v>0</v>
      </c>
      <c r="BE345" s="168" t="s">
        <v>1823</v>
      </c>
      <c r="BF345" s="166">
        <v>0</v>
      </c>
      <c r="BG345" s="168" t="s">
        <v>1823</v>
      </c>
      <c r="BH345" s="18">
        <v>0</v>
      </c>
      <c r="BI345" s="5">
        <v>0</v>
      </c>
      <c r="BJ345" s="166">
        <f t="shared" si="1644"/>
        <v>0</v>
      </c>
      <c r="BK345" s="168" t="s">
        <v>1823</v>
      </c>
      <c r="BL345" s="166">
        <f t="shared" si="1645"/>
        <v>0</v>
      </c>
      <c r="BM345" s="168" t="s">
        <v>1823</v>
      </c>
      <c r="BN345" s="166">
        <f t="shared" si="1646"/>
        <v>0</v>
      </c>
      <c r="BO345" s="168" t="s">
        <v>1823</v>
      </c>
      <c r="BP345" s="203"/>
      <c r="BQ345" s="147"/>
      <c r="BR345" s="148"/>
      <c r="BS345" s="147"/>
      <c r="BT345" s="148"/>
      <c r="BU345" s="147"/>
      <c r="BV345" s="148"/>
      <c r="BW345" s="96"/>
      <c r="BX345" s="55"/>
      <c r="BY345" s="96"/>
      <c r="BZ345" s="148"/>
      <c r="CA345" s="147"/>
      <c r="CB345" s="147"/>
      <c r="CC345" s="103" t="s">
        <v>271</v>
      </c>
      <c r="CD345" t="s">
        <v>871</v>
      </c>
    </row>
    <row r="346" spans="1:82" ht="16.5">
      <c r="A346" t="s">
        <v>2134</v>
      </c>
      <c r="B346" t="s">
        <v>4</v>
      </c>
      <c r="C346" s="16" t="s">
        <v>2172</v>
      </c>
      <c r="D346" t="s">
        <v>1094</v>
      </c>
      <c r="E346" s="16" t="s">
        <v>1049</v>
      </c>
      <c r="F346" s="200" t="s">
        <v>2158</v>
      </c>
      <c r="G346" s="9"/>
      <c r="H346" s="9"/>
      <c r="I346" s="166">
        <v>0</v>
      </c>
      <c r="J346" s="168" t="s">
        <v>1823</v>
      </c>
      <c r="K346" s="10">
        <v>0</v>
      </c>
      <c r="L346" s="4">
        <v>0</v>
      </c>
      <c r="M346" s="3">
        <v>0</v>
      </c>
      <c r="N346" s="4">
        <v>0</v>
      </c>
      <c r="O346" s="3">
        <v>0</v>
      </c>
      <c r="P346" s="4">
        <v>0</v>
      </c>
      <c r="Q346" s="166">
        <f>+S346</f>
        <v>0</v>
      </c>
      <c r="R346" s="168" t="s">
        <v>1823</v>
      </c>
      <c r="S346" s="166">
        <f t="shared" ref="S346" si="1731">+U346</f>
        <v>0</v>
      </c>
      <c r="T346" s="168" t="s">
        <v>1823</v>
      </c>
      <c r="U346" s="10">
        <v>0</v>
      </c>
      <c r="V346" s="4">
        <v>0</v>
      </c>
      <c r="W346" s="10">
        <v>0</v>
      </c>
      <c r="X346" s="4">
        <v>0</v>
      </c>
      <c r="Y346" s="166">
        <f>+W346</f>
        <v>0</v>
      </c>
      <c r="Z346" s="168" t="s">
        <v>1823</v>
      </c>
      <c r="AA346" s="166">
        <f t="shared" ref="AA346" si="1732">+AC346</f>
        <v>0</v>
      </c>
      <c r="AB346" s="168" t="s">
        <v>1823</v>
      </c>
      <c r="AC346" s="3">
        <v>0</v>
      </c>
      <c r="AD346" s="4">
        <v>0</v>
      </c>
      <c r="AE346" s="3">
        <v>0</v>
      </c>
      <c r="AF346" s="4">
        <v>0</v>
      </c>
      <c r="AG346" s="166">
        <f t="shared" ref="AG346" si="1733">+AE346</f>
        <v>0</v>
      </c>
      <c r="AH346" s="168" t="s">
        <v>1823</v>
      </c>
      <c r="AI346" s="166">
        <f t="shared" si="1715"/>
        <v>6</v>
      </c>
      <c r="AJ346" s="168" t="s">
        <v>1823</v>
      </c>
      <c r="AK346" s="3">
        <v>6</v>
      </c>
      <c r="AL346" s="4">
        <v>0</v>
      </c>
      <c r="AM346" s="166">
        <v>0</v>
      </c>
      <c r="AN346" s="168" t="s">
        <v>1823</v>
      </c>
      <c r="AO346" s="136"/>
      <c r="AP346" s="166">
        <v>0</v>
      </c>
      <c r="AQ346" s="168" t="s">
        <v>1823</v>
      </c>
      <c r="AR346" s="166">
        <v>0</v>
      </c>
      <c r="AS346" s="168" t="s">
        <v>1823</v>
      </c>
      <c r="AT346" s="166">
        <v>0</v>
      </c>
      <c r="AU346" s="168" t="s">
        <v>1823</v>
      </c>
      <c r="AV346" s="166">
        <v>0</v>
      </c>
      <c r="AW346" s="168" t="s">
        <v>1823</v>
      </c>
      <c r="AX346" s="166">
        <v>0</v>
      </c>
      <c r="AY346" s="168" t="s">
        <v>1823</v>
      </c>
      <c r="AZ346" s="166">
        <v>0</v>
      </c>
      <c r="BA346" s="168" t="s">
        <v>1823</v>
      </c>
      <c r="BB346" s="130">
        <v>0</v>
      </c>
      <c r="BC346" s="129">
        <v>0</v>
      </c>
      <c r="BD346" s="166">
        <v>0</v>
      </c>
      <c r="BE346" s="168" t="s">
        <v>1823</v>
      </c>
      <c r="BF346" s="166">
        <v>0</v>
      </c>
      <c r="BG346" s="168" t="s">
        <v>1823</v>
      </c>
      <c r="BH346" s="18">
        <v>0</v>
      </c>
      <c r="BI346" s="5">
        <v>0</v>
      </c>
      <c r="BJ346" s="166">
        <f t="shared" si="1644"/>
        <v>0</v>
      </c>
      <c r="BK346" s="168" t="s">
        <v>1823</v>
      </c>
      <c r="BL346" s="166">
        <f t="shared" si="1645"/>
        <v>0</v>
      </c>
      <c r="BM346" s="168" t="s">
        <v>1823</v>
      </c>
      <c r="BN346" s="166">
        <f t="shared" si="1646"/>
        <v>0</v>
      </c>
      <c r="BO346" s="168" t="s">
        <v>1823</v>
      </c>
      <c r="BP346" s="203"/>
      <c r="BQ346" s="147"/>
      <c r="BR346" s="148"/>
      <c r="BS346" s="147"/>
      <c r="BT346" s="148"/>
      <c r="BU346" s="147"/>
      <c r="BV346" s="148"/>
      <c r="BW346" s="96"/>
      <c r="BX346" s="55"/>
      <c r="BY346" s="96"/>
      <c r="BZ346" s="148"/>
      <c r="CA346" s="147"/>
      <c r="CB346" s="147"/>
      <c r="CC346" s="38"/>
    </row>
    <row r="347" spans="1:82" ht="16.5">
      <c r="F347" s="200"/>
      <c r="G347" s="9"/>
      <c r="H347" s="9"/>
      <c r="I347" s="166"/>
      <c r="J347" s="168"/>
      <c r="K347" s="10"/>
      <c r="L347" s="4"/>
      <c r="M347" s="3"/>
      <c r="N347" s="4"/>
      <c r="O347" s="10"/>
      <c r="P347" s="4"/>
      <c r="Q347" s="166"/>
      <c r="R347" s="168"/>
      <c r="S347" s="166"/>
      <c r="T347" s="168"/>
      <c r="U347" s="10"/>
      <c r="V347" s="4"/>
      <c r="W347" s="10"/>
      <c r="X347" s="4"/>
      <c r="Y347" s="166"/>
      <c r="Z347" s="166"/>
      <c r="AA347" s="166"/>
      <c r="AB347" s="168"/>
      <c r="AC347" s="10"/>
      <c r="AD347" s="4"/>
      <c r="AE347" s="3"/>
      <c r="AF347" s="4"/>
      <c r="AG347" s="10"/>
      <c r="AH347" s="4"/>
      <c r="AI347" s="166"/>
      <c r="AJ347" s="168"/>
      <c r="AK347" s="10"/>
      <c r="AL347" s="4"/>
      <c r="AM347" s="166"/>
      <c r="AN347" s="168"/>
      <c r="AO347" s="136"/>
      <c r="AP347" s="166"/>
      <c r="AQ347" s="168"/>
      <c r="AR347" s="166"/>
      <c r="AS347" s="168"/>
      <c r="AT347" s="166"/>
      <c r="AU347" s="168"/>
      <c r="AV347" s="166"/>
      <c r="AW347" s="168"/>
      <c r="AX347" s="166"/>
      <c r="AY347" s="168"/>
      <c r="AZ347" s="166"/>
      <c r="BA347" s="168"/>
      <c r="BB347" s="166"/>
      <c r="BC347" s="168"/>
      <c r="BD347" s="101"/>
      <c r="BE347" s="170"/>
      <c r="BF347" s="101"/>
      <c r="BG347" s="183"/>
      <c r="BH347" s="18"/>
      <c r="BI347" s="5"/>
      <c r="BJ347" s="58"/>
      <c r="BK347" s="170"/>
      <c r="BL347" s="58"/>
      <c r="BM347" s="170"/>
      <c r="BN347" s="58"/>
      <c r="BO347" s="170"/>
      <c r="BP347" s="203"/>
      <c r="BQ347" s="147"/>
      <c r="BR347" s="148"/>
      <c r="BS347" s="147"/>
      <c r="BT347" s="148"/>
      <c r="BU347" s="147"/>
      <c r="BV347" s="148"/>
      <c r="BW347" s="96"/>
      <c r="BX347" s="55"/>
      <c r="BY347" s="96"/>
      <c r="BZ347" s="148"/>
      <c r="CA347" s="147"/>
      <c r="CB347" s="147"/>
      <c r="CC347" s="38"/>
    </row>
    <row r="348" spans="1:82" ht="16.5">
      <c r="A348" t="s">
        <v>2144</v>
      </c>
      <c r="B348" t="s">
        <v>4</v>
      </c>
      <c r="C348" s="16" t="s">
        <v>1163</v>
      </c>
      <c r="D348" t="s">
        <v>1094</v>
      </c>
      <c r="E348" s="16" t="s">
        <v>1050</v>
      </c>
      <c r="F348" s="200" t="s">
        <v>1811</v>
      </c>
      <c r="G348" s="9"/>
      <c r="H348" s="9"/>
      <c r="I348" s="166">
        <f t="shared" ref="I348" si="1734">+K348</f>
        <v>0</v>
      </c>
      <c r="J348" s="168" t="s">
        <v>1823</v>
      </c>
      <c r="K348" s="10">
        <v>0</v>
      </c>
      <c r="L348" s="4">
        <v>0</v>
      </c>
      <c r="M348" s="3">
        <v>0</v>
      </c>
      <c r="N348" s="4">
        <v>0</v>
      </c>
      <c r="O348" s="166">
        <f>+M348</f>
        <v>0</v>
      </c>
      <c r="P348" s="168" t="s">
        <v>1823</v>
      </c>
      <c r="Q348" s="3">
        <v>0</v>
      </c>
      <c r="R348" s="4">
        <v>0</v>
      </c>
      <c r="S348" s="3">
        <v>0</v>
      </c>
      <c r="T348" s="4">
        <v>0</v>
      </c>
      <c r="U348" s="166">
        <f>+S348</f>
        <v>0</v>
      </c>
      <c r="V348" s="168" t="s">
        <v>1823</v>
      </c>
      <c r="W348" s="10">
        <v>0</v>
      </c>
      <c r="X348" s="4">
        <v>0</v>
      </c>
      <c r="Y348" s="10">
        <v>0</v>
      </c>
      <c r="Z348" s="10">
        <v>0</v>
      </c>
      <c r="AA348" s="3">
        <v>0</v>
      </c>
      <c r="AB348" s="4">
        <v>0</v>
      </c>
      <c r="AC348" s="166">
        <f t="shared" ref="AC348" si="1735">+AE348</f>
        <v>0</v>
      </c>
      <c r="AD348" s="168" t="s">
        <v>1823</v>
      </c>
      <c r="AE348" s="3">
        <v>0</v>
      </c>
      <c r="AF348" s="4">
        <v>0</v>
      </c>
      <c r="AG348" s="10">
        <v>0</v>
      </c>
      <c r="AH348" s="4">
        <v>0</v>
      </c>
      <c r="AI348" s="166">
        <f t="shared" ref="AI348" si="1736">+AK348</f>
        <v>0</v>
      </c>
      <c r="AJ348" s="168" t="s">
        <v>1823</v>
      </c>
      <c r="AK348" s="166">
        <f t="shared" ref="AK348" si="1737">+AM348</f>
        <v>0</v>
      </c>
      <c r="AL348" s="168" t="s">
        <v>1823</v>
      </c>
      <c r="AM348" s="166">
        <f t="shared" ref="AM348" si="1738">+AO348</f>
        <v>0</v>
      </c>
      <c r="AN348" s="168" t="s">
        <v>1823</v>
      </c>
      <c r="AO348" s="136"/>
      <c r="AP348" s="166">
        <f t="shared" si="1581"/>
        <v>3</v>
      </c>
      <c r="AQ348" s="168" t="s">
        <v>1823</v>
      </c>
      <c r="AR348" s="166">
        <f t="shared" si="1582"/>
        <v>3</v>
      </c>
      <c r="AS348" s="168" t="s">
        <v>1823</v>
      </c>
      <c r="AT348" s="39">
        <v>3</v>
      </c>
      <c r="AU348" s="128">
        <v>0</v>
      </c>
      <c r="AV348" s="39">
        <v>0</v>
      </c>
      <c r="AW348" s="128">
        <v>0</v>
      </c>
      <c r="AX348" s="166">
        <f t="shared" ref="AX348:AX359" si="1739">+AZ348</f>
        <v>0</v>
      </c>
      <c r="AY348" s="168" t="s">
        <v>1823</v>
      </c>
      <c r="AZ348" s="166">
        <f t="shared" ref="AZ348:AZ359" si="1740">+BB348</f>
        <v>0</v>
      </c>
      <c r="BA348" s="168" t="s">
        <v>1823</v>
      </c>
      <c r="BB348" s="130">
        <v>0</v>
      </c>
      <c r="BC348" s="129">
        <v>0</v>
      </c>
      <c r="BD348" s="108">
        <v>0</v>
      </c>
      <c r="BE348" s="129">
        <v>0</v>
      </c>
      <c r="BF348" s="108">
        <v>0</v>
      </c>
      <c r="BG348" s="108">
        <v>0</v>
      </c>
      <c r="BH348" s="58">
        <f t="shared" ref="BH348" si="1741">+BF348</f>
        <v>0</v>
      </c>
      <c r="BI348" s="168" t="s">
        <v>1823</v>
      </c>
      <c r="BJ348" s="58">
        <f t="shared" ref="BJ348" si="1742">+BH348</f>
        <v>0</v>
      </c>
      <c r="BK348" s="168" t="s">
        <v>1823</v>
      </c>
      <c r="BL348" s="58">
        <f t="shared" ref="BL348" si="1743">+BJ348</f>
        <v>0</v>
      </c>
      <c r="BM348" s="168" t="s">
        <v>1823</v>
      </c>
      <c r="BN348" s="58">
        <f t="shared" ref="BN348" si="1744">+BL348</f>
        <v>0</v>
      </c>
      <c r="BO348" s="168" t="s">
        <v>1823</v>
      </c>
      <c r="BP348" s="136"/>
      <c r="BQ348" s="147"/>
      <c r="BR348" s="148"/>
      <c r="BS348" s="147"/>
      <c r="BT348" s="148"/>
      <c r="BU348" s="147"/>
      <c r="BV348" s="148"/>
      <c r="BW348" s="96"/>
      <c r="BX348" s="55"/>
      <c r="BY348" s="96"/>
      <c r="BZ348" s="148"/>
      <c r="CA348" s="147"/>
      <c r="CB348" s="147"/>
      <c r="CC348" s="38"/>
    </row>
    <row r="349" spans="1:82" ht="16.5">
      <c r="A349" t="s">
        <v>2144</v>
      </c>
      <c r="B349" t="s">
        <v>4</v>
      </c>
      <c r="C349" s="16" t="s">
        <v>1163</v>
      </c>
      <c r="D349" t="s">
        <v>1094</v>
      </c>
      <c r="E349" s="16" t="s">
        <v>1050</v>
      </c>
      <c r="F349" s="200" t="s">
        <v>2099</v>
      </c>
      <c r="G349" s="9"/>
      <c r="H349" s="9"/>
      <c r="I349" s="166">
        <f t="shared" ref="I349:I351" si="1745">+K349</f>
        <v>0</v>
      </c>
      <c r="J349" s="168" t="s">
        <v>1823</v>
      </c>
      <c r="K349" s="10">
        <v>0</v>
      </c>
      <c r="L349" s="4">
        <v>0</v>
      </c>
      <c r="M349" s="3">
        <v>0</v>
      </c>
      <c r="N349" s="4">
        <v>0</v>
      </c>
      <c r="O349" s="166">
        <f t="shared" ref="O349:O360" si="1746">+M349</f>
        <v>0</v>
      </c>
      <c r="P349" s="168" t="s">
        <v>1823</v>
      </c>
      <c r="Q349" s="3">
        <v>0</v>
      </c>
      <c r="R349" s="4">
        <v>0</v>
      </c>
      <c r="S349" s="3">
        <v>0</v>
      </c>
      <c r="T349" s="4">
        <v>0</v>
      </c>
      <c r="U349" s="166">
        <f t="shared" ref="U349:U359" si="1747">+S349</f>
        <v>0</v>
      </c>
      <c r="V349" s="168" t="s">
        <v>1823</v>
      </c>
      <c r="W349" s="10">
        <v>0</v>
      </c>
      <c r="X349" s="4">
        <v>0</v>
      </c>
      <c r="Y349" s="10">
        <v>0</v>
      </c>
      <c r="Z349" s="10">
        <v>0</v>
      </c>
      <c r="AA349" s="3">
        <v>0</v>
      </c>
      <c r="AB349" s="4">
        <v>0</v>
      </c>
      <c r="AC349" s="166">
        <f t="shared" ref="AC349" si="1748">+AE349</f>
        <v>0</v>
      </c>
      <c r="AD349" s="168" t="s">
        <v>1823</v>
      </c>
      <c r="AE349" s="3">
        <v>0</v>
      </c>
      <c r="AF349" s="4">
        <v>0</v>
      </c>
      <c r="AG349" s="10">
        <v>0</v>
      </c>
      <c r="AH349" s="4">
        <v>0</v>
      </c>
      <c r="AI349" s="166">
        <f t="shared" ref="AI349" si="1749">+AK349</f>
        <v>0</v>
      </c>
      <c r="AJ349" s="168" t="s">
        <v>1823</v>
      </c>
      <c r="AK349" s="166">
        <f t="shared" ref="AK349" si="1750">+AM349</f>
        <v>0</v>
      </c>
      <c r="AL349" s="168" t="s">
        <v>1823</v>
      </c>
      <c r="AM349" s="166">
        <f t="shared" ref="AM349" si="1751">+AO349</f>
        <v>0</v>
      </c>
      <c r="AN349" s="168" t="s">
        <v>1823</v>
      </c>
      <c r="AO349" s="136"/>
      <c r="AP349" s="166">
        <f t="shared" si="1581"/>
        <v>0</v>
      </c>
      <c r="AQ349" s="168" t="s">
        <v>1823</v>
      </c>
      <c r="AR349" s="166">
        <f t="shared" si="1582"/>
        <v>0</v>
      </c>
      <c r="AS349" s="168" t="s">
        <v>1823</v>
      </c>
      <c r="AT349" s="39">
        <v>0</v>
      </c>
      <c r="AU349" s="128">
        <v>0</v>
      </c>
      <c r="AV349" s="39">
        <v>0</v>
      </c>
      <c r="AW349" s="128">
        <v>0</v>
      </c>
      <c r="AX349" s="166">
        <f t="shared" si="1739"/>
        <v>0</v>
      </c>
      <c r="AY349" s="168" t="s">
        <v>1823</v>
      </c>
      <c r="AZ349" s="166">
        <f t="shared" si="1740"/>
        <v>0</v>
      </c>
      <c r="BA349" s="168" t="s">
        <v>1823</v>
      </c>
      <c r="BB349" s="130">
        <v>0</v>
      </c>
      <c r="BC349" s="129">
        <v>0</v>
      </c>
      <c r="BD349" s="108">
        <v>0</v>
      </c>
      <c r="BE349" s="129">
        <v>0</v>
      </c>
      <c r="BF349" s="108">
        <v>0</v>
      </c>
      <c r="BG349" s="108">
        <v>0</v>
      </c>
      <c r="BH349" s="58">
        <f t="shared" ref="BH349:BH350" si="1752">+BF349</f>
        <v>0</v>
      </c>
      <c r="BI349" s="168" t="s">
        <v>1823</v>
      </c>
      <c r="BJ349" s="58">
        <f t="shared" ref="BJ349:BJ350" si="1753">+BH349</f>
        <v>0</v>
      </c>
      <c r="BK349" s="168" t="s">
        <v>1823</v>
      </c>
      <c r="BL349" s="58">
        <f t="shared" ref="BL349:BL350" si="1754">+BJ349</f>
        <v>0</v>
      </c>
      <c r="BM349" s="168" t="s">
        <v>1823</v>
      </c>
      <c r="BN349" s="58">
        <f t="shared" ref="BN349:BN350" si="1755">+BL349</f>
        <v>0</v>
      </c>
      <c r="BO349" s="168" t="s">
        <v>1823</v>
      </c>
      <c r="BP349" s="136"/>
      <c r="BQ349" s="147"/>
      <c r="BR349" s="148"/>
      <c r="BS349" s="147"/>
      <c r="BT349" s="148"/>
      <c r="BU349" s="147"/>
      <c r="BV349" s="148"/>
      <c r="BW349" s="96"/>
      <c r="BX349" s="55"/>
      <c r="BY349" s="96"/>
      <c r="BZ349" s="148"/>
      <c r="CA349" s="147"/>
      <c r="CB349" s="147"/>
      <c r="CC349" s="38"/>
    </row>
    <row r="350" spans="1:82" ht="16.5">
      <c r="A350" t="s">
        <v>2144</v>
      </c>
      <c r="B350" t="s">
        <v>4</v>
      </c>
      <c r="C350" s="16" t="s">
        <v>859</v>
      </c>
      <c r="D350" t="s">
        <v>1040</v>
      </c>
      <c r="E350" s="16" t="s">
        <v>1050</v>
      </c>
      <c r="F350" s="200" t="s">
        <v>1992</v>
      </c>
      <c r="G350" s="9"/>
      <c r="H350" s="168" t="s">
        <v>89</v>
      </c>
      <c r="I350" s="166">
        <f t="shared" si="1745"/>
        <v>102</v>
      </c>
      <c r="J350" s="168" t="s">
        <v>1823</v>
      </c>
      <c r="K350" s="166">
        <f>+M350</f>
        <v>102</v>
      </c>
      <c r="L350" s="168" t="s">
        <v>89</v>
      </c>
      <c r="M350" s="3">
        <v>102</v>
      </c>
      <c r="N350" s="4">
        <v>0</v>
      </c>
      <c r="O350" s="166">
        <f t="shared" si="1746"/>
        <v>102</v>
      </c>
      <c r="P350" s="168" t="s">
        <v>1823</v>
      </c>
      <c r="Q350" s="3">
        <v>71</v>
      </c>
      <c r="R350" s="5">
        <v>0</v>
      </c>
      <c r="S350" s="3">
        <v>71</v>
      </c>
      <c r="T350" s="5">
        <v>0</v>
      </c>
      <c r="U350" s="166">
        <f t="shared" si="1747"/>
        <v>71</v>
      </c>
      <c r="V350" s="168" t="s">
        <v>1823</v>
      </c>
      <c r="W350" s="166">
        <f>+Y350</f>
        <v>115</v>
      </c>
      <c r="X350" s="168" t="s">
        <v>1823</v>
      </c>
      <c r="Y350" s="10">
        <v>115</v>
      </c>
      <c r="Z350" s="18">
        <v>0</v>
      </c>
      <c r="AA350" s="3">
        <v>102</v>
      </c>
      <c r="AB350" s="5">
        <v>0</v>
      </c>
      <c r="AC350" s="166">
        <f t="shared" ref="AC350:AC355" si="1756">+AE350</f>
        <v>124</v>
      </c>
      <c r="AD350" s="168" t="s">
        <v>1823</v>
      </c>
      <c r="AE350" s="3">
        <f>54+51+10+5+4</f>
        <v>124</v>
      </c>
      <c r="AF350" s="4">
        <v>0</v>
      </c>
      <c r="AG350" s="3">
        <v>108</v>
      </c>
      <c r="AH350" s="4">
        <v>0</v>
      </c>
      <c r="AI350" s="166">
        <f t="shared" ref="AI350:AI351" si="1757">+AG350</f>
        <v>108</v>
      </c>
      <c r="AJ350" s="168" t="s">
        <v>1823</v>
      </c>
      <c r="AK350" s="166">
        <v>0</v>
      </c>
      <c r="AL350" s="168" t="s">
        <v>1823</v>
      </c>
      <c r="AM350" s="166">
        <f t="shared" ref="AM350:AM351" si="1758">+AK350</f>
        <v>0</v>
      </c>
      <c r="AN350" s="168" t="s">
        <v>1823</v>
      </c>
      <c r="AO350" s="890"/>
      <c r="AP350" s="166">
        <f t="shared" si="1581"/>
        <v>12</v>
      </c>
      <c r="AQ350" s="168" t="s">
        <v>1823</v>
      </c>
      <c r="AR350" s="166">
        <f t="shared" si="1582"/>
        <v>12</v>
      </c>
      <c r="AS350" s="168" t="s">
        <v>1823</v>
      </c>
      <c r="AT350" s="39">
        <v>12</v>
      </c>
      <c r="AU350" s="5">
        <v>3</v>
      </c>
      <c r="AV350" s="39">
        <v>4</v>
      </c>
      <c r="AW350" s="40">
        <v>0</v>
      </c>
      <c r="AX350" s="166">
        <f t="shared" si="1739"/>
        <v>4</v>
      </c>
      <c r="AY350" s="168" t="s">
        <v>1823</v>
      </c>
      <c r="AZ350" s="166">
        <f t="shared" si="1740"/>
        <v>4</v>
      </c>
      <c r="BA350" s="168" t="s">
        <v>1823</v>
      </c>
      <c r="BB350" s="24">
        <v>4</v>
      </c>
      <c r="BC350" s="5">
        <v>0</v>
      </c>
      <c r="BD350" s="166">
        <f>+BB350</f>
        <v>4</v>
      </c>
      <c r="BE350" s="168" t="s">
        <v>1823</v>
      </c>
      <c r="BF350" s="166">
        <f>+BD350</f>
        <v>4</v>
      </c>
      <c r="BG350" s="168" t="s">
        <v>1823</v>
      </c>
      <c r="BH350" s="58">
        <f t="shared" si="1752"/>
        <v>4</v>
      </c>
      <c r="BI350" s="168" t="s">
        <v>1823</v>
      </c>
      <c r="BJ350" s="58">
        <f t="shared" si="1753"/>
        <v>4</v>
      </c>
      <c r="BK350" s="168" t="s">
        <v>1823</v>
      </c>
      <c r="BL350" s="58">
        <f t="shared" si="1754"/>
        <v>4</v>
      </c>
      <c r="BM350" s="168" t="s">
        <v>1823</v>
      </c>
      <c r="BN350" s="58">
        <f t="shared" si="1755"/>
        <v>4</v>
      </c>
      <c r="BO350" s="168" t="s">
        <v>1823</v>
      </c>
      <c r="BP350" s="134"/>
      <c r="BQ350" s="96"/>
      <c r="BR350" s="55"/>
      <c r="BS350" s="96"/>
      <c r="BT350" s="55"/>
      <c r="BU350" s="96"/>
      <c r="BV350" s="55"/>
      <c r="BW350" s="96"/>
      <c r="BX350" s="55"/>
      <c r="BY350" s="96"/>
      <c r="BZ350" s="55"/>
      <c r="CA350" s="96"/>
      <c r="CB350" s="96"/>
      <c r="CC350" s="38" t="s">
        <v>260</v>
      </c>
      <c r="CD350" t="s">
        <v>854</v>
      </c>
    </row>
    <row r="351" spans="1:82" ht="16.5">
      <c r="A351" t="s">
        <v>2144</v>
      </c>
      <c r="B351" t="s">
        <v>4</v>
      </c>
      <c r="C351" s="16" t="s">
        <v>859</v>
      </c>
      <c r="D351" t="s">
        <v>1040</v>
      </c>
      <c r="E351" s="16" t="s">
        <v>1050</v>
      </c>
      <c r="F351" s="200" t="s">
        <v>2085</v>
      </c>
      <c r="G351" s="9"/>
      <c r="H351" s="168" t="s">
        <v>89</v>
      </c>
      <c r="I351" s="166">
        <f t="shared" si="1745"/>
        <v>15</v>
      </c>
      <c r="J351" s="168" t="s">
        <v>1823</v>
      </c>
      <c r="K351" s="206">
        <v>15</v>
      </c>
      <c r="L351" s="416">
        <v>0</v>
      </c>
      <c r="M351" s="175">
        <v>25</v>
      </c>
      <c r="N351" s="416">
        <v>0</v>
      </c>
      <c r="O351" s="166">
        <f t="shared" si="1746"/>
        <v>25</v>
      </c>
      <c r="P351" s="168" t="s">
        <v>1823</v>
      </c>
      <c r="Q351" s="3">
        <v>0</v>
      </c>
      <c r="R351" s="5">
        <v>0</v>
      </c>
      <c r="S351" s="18">
        <v>0</v>
      </c>
      <c r="T351" s="5">
        <v>0</v>
      </c>
      <c r="U351" s="166">
        <f t="shared" si="1747"/>
        <v>0</v>
      </c>
      <c r="V351" s="168" t="s">
        <v>1823</v>
      </c>
      <c r="W351" s="166">
        <f>+Y351</f>
        <v>0</v>
      </c>
      <c r="X351" s="168" t="s">
        <v>1823</v>
      </c>
      <c r="Y351" s="18">
        <v>0</v>
      </c>
      <c r="Z351" s="18">
        <v>0</v>
      </c>
      <c r="AA351" s="3">
        <v>0</v>
      </c>
      <c r="AB351" s="4">
        <v>0</v>
      </c>
      <c r="AC351" s="166">
        <f t="shared" si="1756"/>
        <v>0</v>
      </c>
      <c r="AD351" s="168" t="s">
        <v>1823</v>
      </c>
      <c r="AE351" s="3">
        <v>0</v>
      </c>
      <c r="AF351" s="4">
        <v>0</v>
      </c>
      <c r="AG351" s="175">
        <v>32</v>
      </c>
      <c r="AH351" s="416">
        <v>0</v>
      </c>
      <c r="AI351" s="166">
        <f t="shared" si="1757"/>
        <v>32</v>
      </c>
      <c r="AJ351" s="168" t="s">
        <v>1823</v>
      </c>
      <c r="AK351" s="166">
        <v>0</v>
      </c>
      <c r="AL351" s="168" t="s">
        <v>1823</v>
      </c>
      <c r="AM351" s="166">
        <f t="shared" si="1758"/>
        <v>0</v>
      </c>
      <c r="AN351" s="168" t="s">
        <v>1823</v>
      </c>
      <c r="AO351" s="891">
        <v>42281</v>
      </c>
      <c r="AP351" s="166">
        <f t="shared" si="1581"/>
        <v>0</v>
      </c>
      <c r="AQ351" s="168" t="s">
        <v>1823</v>
      </c>
      <c r="AR351" s="166">
        <f t="shared" si="1582"/>
        <v>0</v>
      </c>
      <c r="AS351" s="168" t="s">
        <v>1823</v>
      </c>
      <c r="AT351" s="39">
        <v>0</v>
      </c>
      <c r="AU351" s="40">
        <v>0</v>
      </c>
      <c r="AV351" s="98">
        <v>0</v>
      </c>
      <c r="AW351" s="40">
        <v>0</v>
      </c>
      <c r="AX351" s="166">
        <f t="shared" si="1739"/>
        <v>0</v>
      </c>
      <c r="AY351" s="168" t="s">
        <v>1823</v>
      </c>
      <c r="AZ351" s="166">
        <f t="shared" si="1740"/>
        <v>0</v>
      </c>
      <c r="BA351" s="168" t="s">
        <v>1823</v>
      </c>
      <c r="BB351" s="24">
        <v>0</v>
      </c>
      <c r="BC351" s="5">
        <v>0</v>
      </c>
      <c r="BD351" s="18">
        <v>0</v>
      </c>
      <c r="BE351" s="5">
        <v>0</v>
      </c>
      <c r="BF351" s="166">
        <f t="shared" ref="BF351:BF354" si="1759">+BD351</f>
        <v>0</v>
      </c>
      <c r="BG351" s="168" t="s">
        <v>1823</v>
      </c>
      <c r="BH351" s="18">
        <v>0</v>
      </c>
      <c r="BI351" s="5">
        <v>0</v>
      </c>
      <c r="BJ351" s="58">
        <f t="shared" ref="BJ351:BJ360" si="1760">+BH351</f>
        <v>0</v>
      </c>
      <c r="BK351" s="168" t="s">
        <v>1823</v>
      </c>
      <c r="BL351" s="58">
        <f t="shared" ref="BL351:BL360" si="1761">+BJ351</f>
        <v>0</v>
      </c>
      <c r="BM351" s="168" t="s">
        <v>1823</v>
      </c>
      <c r="BN351" s="58">
        <f t="shared" ref="BN351:BN360" si="1762">+BL351</f>
        <v>0</v>
      </c>
      <c r="BO351" s="168" t="s">
        <v>1823</v>
      </c>
      <c r="BP351" s="133"/>
      <c r="BQ351" s="147"/>
      <c r="BR351" s="148"/>
      <c r="BS351" s="147"/>
      <c r="BT351" s="148"/>
      <c r="BU351" s="147"/>
      <c r="BV351" s="148"/>
      <c r="BW351" s="96"/>
      <c r="BX351" s="55"/>
      <c r="BY351" s="96"/>
      <c r="BZ351" s="148"/>
      <c r="CA351" s="147"/>
      <c r="CB351" s="147"/>
      <c r="CC351" s="38" t="s">
        <v>855</v>
      </c>
      <c r="CD351" t="s">
        <v>854</v>
      </c>
    </row>
    <row r="352" spans="1:82" ht="16.5">
      <c r="A352" t="s">
        <v>2144</v>
      </c>
      <c r="B352" t="s">
        <v>4</v>
      </c>
      <c r="C352" s="16" t="s">
        <v>859</v>
      </c>
      <c r="D352" t="s">
        <v>1040</v>
      </c>
      <c r="E352" s="16" t="s">
        <v>1050</v>
      </c>
      <c r="F352" s="200" t="s">
        <v>856</v>
      </c>
      <c r="G352" s="9"/>
      <c r="H352" s="168"/>
      <c r="I352" s="166">
        <f t="shared" ref="I352:I354" si="1763">+K352</f>
        <v>0</v>
      </c>
      <c r="J352" s="168" t="s">
        <v>1823</v>
      </c>
      <c r="K352" s="10">
        <v>0</v>
      </c>
      <c r="L352" s="4">
        <v>0</v>
      </c>
      <c r="M352" s="3">
        <v>0</v>
      </c>
      <c r="N352" s="4">
        <v>0</v>
      </c>
      <c r="O352" s="166">
        <f t="shared" si="1746"/>
        <v>0</v>
      </c>
      <c r="P352" s="168" t="s">
        <v>1823</v>
      </c>
      <c r="Q352" s="3">
        <v>0</v>
      </c>
      <c r="R352" s="5">
        <v>0</v>
      </c>
      <c r="S352" s="18">
        <v>0</v>
      </c>
      <c r="T352" s="5">
        <v>0</v>
      </c>
      <c r="U352" s="166">
        <f t="shared" si="1747"/>
        <v>0</v>
      </c>
      <c r="V352" s="168" t="s">
        <v>1823</v>
      </c>
      <c r="W352" s="166">
        <f>+Y352</f>
        <v>0</v>
      </c>
      <c r="X352" s="168" t="s">
        <v>1823</v>
      </c>
      <c r="Y352" s="18">
        <v>0</v>
      </c>
      <c r="Z352" s="18">
        <v>0</v>
      </c>
      <c r="AA352" s="3">
        <v>0</v>
      </c>
      <c r="AB352" s="4">
        <v>0</v>
      </c>
      <c r="AC352" s="166">
        <f t="shared" si="1756"/>
        <v>0</v>
      </c>
      <c r="AD352" s="168" t="s">
        <v>1823</v>
      </c>
      <c r="AE352" s="3">
        <v>0</v>
      </c>
      <c r="AF352" s="4">
        <v>0</v>
      </c>
      <c r="AG352" s="3">
        <v>0</v>
      </c>
      <c r="AH352" s="4">
        <v>0</v>
      </c>
      <c r="AI352" s="166">
        <f t="shared" ref="AI352" si="1764">+AG352</f>
        <v>0</v>
      </c>
      <c r="AJ352" s="168" t="s">
        <v>1823</v>
      </c>
      <c r="AK352" s="166">
        <f t="shared" ref="AK352" si="1765">+AI352</f>
        <v>0</v>
      </c>
      <c r="AL352" s="168" t="s">
        <v>1823</v>
      </c>
      <c r="AM352" s="166">
        <f t="shared" ref="AM352" si="1766">+AK352</f>
        <v>0</v>
      </c>
      <c r="AN352" s="168" t="s">
        <v>1823</v>
      </c>
      <c r="AO352" s="892"/>
      <c r="AP352" s="166">
        <f t="shared" si="1581"/>
        <v>2</v>
      </c>
      <c r="AQ352" s="168" t="s">
        <v>1823</v>
      </c>
      <c r="AR352" s="166">
        <f t="shared" si="1582"/>
        <v>2</v>
      </c>
      <c r="AS352" s="168" t="s">
        <v>1823</v>
      </c>
      <c r="AT352" s="39">
        <v>2</v>
      </c>
      <c r="AU352" s="40">
        <v>0</v>
      </c>
      <c r="AV352" s="39">
        <v>2</v>
      </c>
      <c r="AW352" s="40">
        <v>0</v>
      </c>
      <c r="AX352" s="166">
        <f t="shared" si="1739"/>
        <v>2</v>
      </c>
      <c r="AY352" s="168" t="s">
        <v>1823</v>
      </c>
      <c r="AZ352" s="166">
        <f t="shared" si="1740"/>
        <v>2</v>
      </c>
      <c r="BA352" s="168" t="s">
        <v>1823</v>
      </c>
      <c r="BB352" s="24">
        <v>2</v>
      </c>
      <c r="BC352" s="5">
        <v>0</v>
      </c>
      <c r="BD352" s="18">
        <v>2</v>
      </c>
      <c r="BE352" s="5">
        <v>0</v>
      </c>
      <c r="BF352" s="166">
        <f t="shared" si="1759"/>
        <v>2</v>
      </c>
      <c r="BG352" s="168" t="s">
        <v>1823</v>
      </c>
      <c r="BH352" s="18">
        <v>2</v>
      </c>
      <c r="BI352" s="5">
        <v>0</v>
      </c>
      <c r="BJ352" s="58">
        <f t="shared" si="1760"/>
        <v>2</v>
      </c>
      <c r="BK352" s="168" t="s">
        <v>1823</v>
      </c>
      <c r="BL352" s="58">
        <f t="shared" si="1761"/>
        <v>2</v>
      </c>
      <c r="BM352" s="168" t="s">
        <v>1823</v>
      </c>
      <c r="BN352" s="58">
        <f t="shared" si="1762"/>
        <v>2</v>
      </c>
      <c r="BO352" s="168" t="s">
        <v>1823</v>
      </c>
      <c r="BP352" s="133"/>
      <c r="BQ352" s="147"/>
      <c r="BR352" s="148"/>
      <c r="BS352" s="147"/>
      <c r="BT352" s="148"/>
      <c r="BU352" s="147"/>
      <c r="BV352" s="148"/>
      <c r="BW352" s="96"/>
      <c r="BX352" s="55"/>
      <c r="BY352" s="96"/>
      <c r="BZ352" s="148"/>
      <c r="CA352" s="148"/>
      <c r="CB352" s="148"/>
      <c r="CC352" s="103" t="s">
        <v>271</v>
      </c>
      <c r="CD352" t="s">
        <v>857</v>
      </c>
    </row>
    <row r="353" spans="1:82" ht="16.5">
      <c r="A353" t="s">
        <v>2144</v>
      </c>
      <c r="B353" t="s">
        <v>4</v>
      </c>
      <c r="C353" s="16" t="s">
        <v>859</v>
      </c>
      <c r="D353" t="s">
        <v>1040</v>
      </c>
      <c r="E353" s="16" t="s">
        <v>1050</v>
      </c>
      <c r="F353" s="200" t="s">
        <v>2086</v>
      </c>
      <c r="G353" s="9"/>
      <c r="H353" s="168" t="s">
        <v>89</v>
      </c>
      <c r="I353" s="166">
        <f t="shared" si="1763"/>
        <v>0</v>
      </c>
      <c r="J353" s="168" t="s">
        <v>1823</v>
      </c>
      <c r="K353" s="10">
        <v>0</v>
      </c>
      <c r="L353" s="4">
        <v>0</v>
      </c>
      <c r="M353" s="3">
        <v>0</v>
      </c>
      <c r="N353" s="4">
        <v>0</v>
      </c>
      <c r="O353" s="166">
        <f t="shared" si="1746"/>
        <v>0</v>
      </c>
      <c r="P353" s="168" t="s">
        <v>1823</v>
      </c>
      <c r="Q353" s="3">
        <v>0</v>
      </c>
      <c r="R353" s="4">
        <v>0</v>
      </c>
      <c r="S353" s="18">
        <v>0</v>
      </c>
      <c r="T353" s="5">
        <v>0</v>
      </c>
      <c r="U353" s="166">
        <f t="shared" si="1747"/>
        <v>0</v>
      </c>
      <c r="V353" s="168" t="s">
        <v>1823</v>
      </c>
      <c r="W353" s="166">
        <f>+Y353</f>
        <v>0</v>
      </c>
      <c r="X353" s="168" t="s">
        <v>1823</v>
      </c>
      <c r="Y353" s="18">
        <v>0</v>
      </c>
      <c r="Z353" s="18">
        <v>0</v>
      </c>
      <c r="AA353" s="3">
        <v>0</v>
      </c>
      <c r="AB353" s="4">
        <v>0</v>
      </c>
      <c r="AC353" s="166">
        <f t="shared" si="1756"/>
        <v>0</v>
      </c>
      <c r="AD353" s="168" t="s">
        <v>1823</v>
      </c>
      <c r="AE353" s="3">
        <v>0</v>
      </c>
      <c r="AF353" s="4">
        <v>0</v>
      </c>
      <c r="AG353" s="3">
        <v>0</v>
      </c>
      <c r="AH353" s="4">
        <v>0</v>
      </c>
      <c r="AI353" s="166">
        <f t="shared" ref="AI353" si="1767">+AG353</f>
        <v>0</v>
      </c>
      <c r="AJ353" s="168" t="s">
        <v>1823</v>
      </c>
      <c r="AK353" s="166">
        <f t="shared" ref="AK353" si="1768">+AI353</f>
        <v>0</v>
      </c>
      <c r="AL353" s="168" t="s">
        <v>1823</v>
      </c>
      <c r="AM353" s="166">
        <f t="shared" ref="AM353:AM360" si="1769">+AK353</f>
        <v>0</v>
      </c>
      <c r="AN353" s="168" t="s">
        <v>1823</v>
      </c>
      <c r="AO353" s="892"/>
      <c r="AP353" s="166">
        <f t="shared" si="1581"/>
        <v>0</v>
      </c>
      <c r="AQ353" s="168" t="s">
        <v>1823</v>
      </c>
      <c r="AR353" s="166">
        <f t="shared" si="1582"/>
        <v>0</v>
      </c>
      <c r="AS353" s="168" t="s">
        <v>1823</v>
      </c>
      <c r="AT353" s="39">
        <v>0</v>
      </c>
      <c r="AU353" s="40">
        <v>0</v>
      </c>
      <c r="AV353" s="98">
        <v>0</v>
      </c>
      <c r="AW353" s="40">
        <v>0</v>
      </c>
      <c r="AX353" s="166">
        <f t="shared" si="1739"/>
        <v>0</v>
      </c>
      <c r="AY353" s="168" t="s">
        <v>1823</v>
      </c>
      <c r="AZ353" s="166">
        <f t="shared" si="1740"/>
        <v>0</v>
      </c>
      <c r="BA353" s="168" t="s">
        <v>1823</v>
      </c>
      <c r="BB353" s="98">
        <v>0</v>
      </c>
      <c r="BC353" s="40">
        <v>0</v>
      </c>
      <c r="BD353" s="18">
        <v>0</v>
      </c>
      <c r="BE353" s="5">
        <v>0</v>
      </c>
      <c r="BF353" s="166">
        <f t="shared" si="1759"/>
        <v>0</v>
      </c>
      <c r="BG353" s="168" t="s">
        <v>1823</v>
      </c>
      <c r="BH353" s="18">
        <v>0</v>
      </c>
      <c r="BI353" s="5">
        <v>0</v>
      </c>
      <c r="BJ353" s="58">
        <f t="shared" si="1760"/>
        <v>0</v>
      </c>
      <c r="BK353" s="168" t="s">
        <v>1823</v>
      </c>
      <c r="BL353" s="58">
        <f t="shared" si="1761"/>
        <v>0</v>
      </c>
      <c r="BM353" s="168" t="s">
        <v>1823</v>
      </c>
      <c r="BN353" s="58">
        <f t="shared" si="1762"/>
        <v>0</v>
      </c>
      <c r="BO353" s="168" t="s">
        <v>1823</v>
      </c>
      <c r="BP353" s="133"/>
      <c r="BQ353" s="147"/>
      <c r="BR353" s="148"/>
      <c r="BS353" s="147"/>
      <c r="BT353" s="148"/>
      <c r="BU353" s="147"/>
      <c r="BV353" s="148"/>
      <c r="BW353" s="96"/>
      <c r="BX353" s="55"/>
      <c r="BY353" s="96"/>
      <c r="BZ353" s="148"/>
      <c r="CA353" s="148"/>
      <c r="CB353" s="148"/>
      <c r="CC353" s="103" t="s">
        <v>271</v>
      </c>
      <c r="CD353" t="s">
        <v>858</v>
      </c>
    </row>
    <row r="354" spans="1:82" ht="16.5">
      <c r="A354" t="s">
        <v>2144</v>
      </c>
      <c r="B354" t="s">
        <v>4</v>
      </c>
      <c r="C354" s="16" t="s">
        <v>859</v>
      </c>
      <c r="D354" t="s">
        <v>1040</v>
      </c>
      <c r="E354" s="16" t="s">
        <v>1050</v>
      </c>
      <c r="F354" s="200" t="s">
        <v>2087</v>
      </c>
      <c r="G354" s="9"/>
      <c r="H354" s="168" t="s">
        <v>89</v>
      </c>
      <c r="I354" s="166">
        <f t="shared" si="1763"/>
        <v>0</v>
      </c>
      <c r="J354" s="168" t="s">
        <v>1823</v>
      </c>
      <c r="K354" s="10">
        <v>0</v>
      </c>
      <c r="L354" s="4">
        <v>0</v>
      </c>
      <c r="M354" s="3">
        <v>0</v>
      </c>
      <c r="N354" s="4">
        <v>0</v>
      </c>
      <c r="O354" s="166">
        <f t="shared" si="1746"/>
        <v>0</v>
      </c>
      <c r="P354" s="168" t="s">
        <v>1823</v>
      </c>
      <c r="Q354" s="3">
        <v>0</v>
      </c>
      <c r="R354" s="4">
        <v>0</v>
      </c>
      <c r="S354" s="18">
        <v>0</v>
      </c>
      <c r="T354" s="5">
        <v>0</v>
      </c>
      <c r="U354" s="166">
        <f t="shared" si="1747"/>
        <v>0</v>
      </c>
      <c r="V354" s="168" t="s">
        <v>1823</v>
      </c>
      <c r="W354" s="166">
        <f>+Y354</f>
        <v>0</v>
      </c>
      <c r="X354" s="168" t="s">
        <v>1823</v>
      </c>
      <c r="Y354" s="18">
        <v>0</v>
      </c>
      <c r="Z354" s="18">
        <v>0</v>
      </c>
      <c r="AA354" s="3">
        <v>0</v>
      </c>
      <c r="AB354" s="4">
        <v>0</v>
      </c>
      <c r="AC354" s="166">
        <f t="shared" si="1756"/>
        <v>0</v>
      </c>
      <c r="AD354" s="168" t="s">
        <v>1823</v>
      </c>
      <c r="AE354" s="3">
        <v>0</v>
      </c>
      <c r="AF354" s="4">
        <v>0</v>
      </c>
      <c r="AG354" s="3">
        <v>0</v>
      </c>
      <c r="AH354" s="4">
        <v>0</v>
      </c>
      <c r="AI354" s="166">
        <f t="shared" ref="AI354" si="1770">+AG354</f>
        <v>0</v>
      </c>
      <c r="AJ354" s="168" t="s">
        <v>1823</v>
      </c>
      <c r="AK354" s="166">
        <f t="shared" ref="AK354" si="1771">+AI354</f>
        <v>0</v>
      </c>
      <c r="AL354" s="168" t="s">
        <v>1823</v>
      </c>
      <c r="AM354" s="166">
        <f t="shared" si="1769"/>
        <v>0</v>
      </c>
      <c r="AN354" s="168" t="s">
        <v>1823</v>
      </c>
      <c r="AO354" s="892"/>
      <c r="AP354" s="166">
        <f t="shared" si="1581"/>
        <v>0</v>
      </c>
      <c r="AQ354" s="168" t="s">
        <v>1823</v>
      </c>
      <c r="AR354" s="166">
        <f t="shared" si="1582"/>
        <v>0</v>
      </c>
      <c r="AS354" s="168" t="s">
        <v>1823</v>
      </c>
      <c r="AT354" s="39">
        <v>0</v>
      </c>
      <c r="AU354" s="40">
        <v>0</v>
      </c>
      <c r="AV354" s="98">
        <v>0</v>
      </c>
      <c r="AW354" s="40">
        <v>0</v>
      </c>
      <c r="AX354" s="166">
        <f t="shared" si="1739"/>
        <v>0</v>
      </c>
      <c r="AY354" s="168" t="s">
        <v>1823</v>
      </c>
      <c r="AZ354" s="166">
        <f t="shared" si="1740"/>
        <v>0</v>
      </c>
      <c r="BA354" s="168" t="s">
        <v>1823</v>
      </c>
      <c r="BB354" s="98">
        <v>0</v>
      </c>
      <c r="BC354" s="40">
        <v>0</v>
      </c>
      <c r="BD354" s="18">
        <v>0</v>
      </c>
      <c r="BE354" s="5">
        <v>0</v>
      </c>
      <c r="BF354" s="166">
        <f t="shared" si="1759"/>
        <v>0</v>
      </c>
      <c r="BG354" s="168" t="s">
        <v>1823</v>
      </c>
      <c r="BH354" s="18">
        <v>0</v>
      </c>
      <c r="BI354" s="5">
        <v>0</v>
      </c>
      <c r="BJ354" s="58">
        <f t="shared" si="1760"/>
        <v>0</v>
      </c>
      <c r="BK354" s="168" t="s">
        <v>1823</v>
      </c>
      <c r="BL354" s="58">
        <f t="shared" si="1761"/>
        <v>0</v>
      </c>
      <c r="BM354" s="168" t="s">
        <v>1823</v>
      </c>
      <c r="BN354" s="58">
        <f t="shared" si="1762"/>
        <v>0</v>
      </c>
      <c r="BO354" s="168" t="s">
        <v>1823</v>
      </c>
      <c r="BP354" s="133"/>
      <c r="BQ354" s="147"/>
      <c r="BR354" s="148"/>
      <c r="BS354" s="147"/>
      <c r="BT354" s="148"/>
      <c r="BU354" s="147"/>
      <c r="BV354" s="148"/>
      <c r="BW354" s="96"/>
      <c r="BX354" s="55"/>
      <c r="BY354" s="96"/>
      <c r="BZ354" s="148"/>
      <c r="CA354" s="148"/>
      <c r="CB354" s="148"/>
      <c r="CC354" s="103" t="s">
        <v>344</v>
      </c>
      <c r="CD354" t="s">
        <v>858</v>
      </c>
    </row>
    <row r="355" spans="1:82" ht="16.5">
      <c r="A355" t="s">
        <v>2144</v>
      </c>
      <c r="B355" t="s">
        <v>4</v>
      </c>
      <c r="C355" s="16" t="s">
        <v>1079</v>
      </c>
      <c r="D355" t="s">
        <v>1040</v>
      </c>
      <c r="E355" s="16" t="s">
        <v>1050</v>
      </c>
      <c r="F355" s="200" t="s">
        <v>1879</v>
      </c>
      <c r="G355" s="9"/>
      <c r="H355" s="166"/>
      <c r="I355" s="166">
        <f t="shared" ref="I355" si="1772">+K355</f>
        <v>0</v>
      </c>
      <c r="J355" s="168" t="s">
        <v>1823</v>
      </c>
      <c r="K355" s="62">
        <v>0</v>
      </c>
      <c r="L355" s="21">
        <v>0</v>
      </c>
      <c r="M355" s="3">
        <v>0</v>
      </c>
      <c r="N355" s="4">
        <v>0</v>
      </c>
      <c r="O355" s="166">
        <f t="shared" si="1746"/>
        <v>0</v>
      </c>
      <c r="P355" s="168" t="s">
        <v>1823</v>
      </c>
      <c r="Q355" s="3">
        <v>0</v>
      </c>
      <c r="R355" s="4">
        <v>0</v>
      </c>
      <c r="S355" s="166">
        <f>+U355</f>
        <v>0</v>
      </c>
      <c r="T355" s="168" t="s">
        <v>1823</v>
      </c>
      <c r="U355" s="166">
        <f t="shared" ref="U355" si="1773">+W355</f>
        <v>0</v>
      </c>
      <c r="V355" s="168" t="s">
        <v>1823</v>
      </c>
      <c r="W355" s="166">
        <v>0</v>
      </c>
      <c r="X355" s="168" t="s">
        <v>1823</v>
      </c>
      <c r="Y355" s="10">
        <v>1</v>
      </c>
      <c r="Z355" s="4">
        <v>0</v>
      </c>
      <c r="AA355" s="3">
        <v>3</v>
      </c>
      <c r="AB355" s="4">
        <v>0</v>
      </c>
      <c r="AC355" s="166">
        <f t="shared" si="1756"/>
        <v>3</v>
      </c>
      <c r="AD355" s="168" t="s">
        <v>1823</v>
      </c>
      <c r="AE355" s="18">
        <v>3</v>
      </c>
      <c r="AF355" s="4">
        <v>0</v>
      </c>
      <c r="AG355" s="206">
        <v>13</v>
      </c>
      <c r="AH355" s="416">
        <v>0</v>
      </c>
      <c r="AI355" s="166">
        <f t="shared" ref="AI355" si="1774">+AG355</f>
        <v>13</v>
      </c>
      <c r="AJ355" s="168" t="s">
        <v>1823</v>
      </c>
      <c r="AK355" s="166">
        <f t="shared" ref="AK355" si="1775">+AI355</f>
        <v>13</v>
      </c>
      <c r="AL355" s="168" t="s">
        <v>1823</v>
      </c>
      <c r="AM355" s="166">
        <f t="shared" si="1769"/>
        <v>13</v>
      </c>
      <c r="AN355" s="168" t="s">
        <v>1823</v>
      </c>
      <c r="AO355" s="892"/>
      <c r="AP355" s="166">
        <f t="shared" si="1581"/>
        <v>3</v>
      </c>
      <c r="AQ355" s="168" t="s">
        <v>1823</v>
      </c>
      <c r="AR355" s="166">
        <f t="shared" si="1582"/>
        <v>3</v>
      </c>
      <c r="AS355" s="168" t="s">
        <v>1823</v>
      </c>
      <c r="AT355" s="39">
        <v>3</v>
      </c>
      <c r="AU355" s="40">
        <v>0</v>
      </c>
      <c r="AV355" s="18">
        <v>3</v>
      </c>
      <c r="AW355" s="5">
        <v>0</v>
      </c>
      <c r="AX355" s="166">
        <f t="shared" si="1739"/>
        <v>3</v>
      </c>
      <c r="AY355" s="168" t="s">
        <v>1823</v>
      </c>
      <c r="AZ355" s="166">
        <f t="shared" si="1740"/>
        <v>3</v>
      </c>
      <c r="BA355" s="168" t="s">
        <v>1823</v>
      </c>
      <c r="BB355" s="18">
        <v>3</v>
      </c>
      <c r="BC355" s="40">
        <v>0</v>
      </c>
      <c r="BD355" s="18">
        <v>3</v>
      </c>
      <c r="BE355" s="5">
        <v>0</v>
      </c>
      <c r="BF355" s="18">
        <v>3</v>
      </c>
      <c r="BG355" s="40">
        <v>0</v>
      </c>
      <c r="BH355" s="58">
        <f t="shared" ref="BH355:BH360" si="1776">+BF355</f>
        <v>3</v>
      </c>
      <c r="BI355" s="168" t="s">
        <v>1823</v>
      </c>
      <c r="BJ355" s="58">
        <f t="shared" si="1760"/>
        <v>3</v>
      </c>
      <c r="BK355" s="168" t="s">
        <v>1823</v>
      </c>
      <c r="BL355" s="58">
        <f t="shared" si="1761"/>
        <v>3</v>
      </c>
      <c r="BM355" s="168" t="s">
        <v>1823</v>
      </c>
      <c r="BN355" s="58">
        <f t="shared" si="1762"/>
        <v>3</v>
      </c>
      <c r="BO355" s="168" t="s">
        <v>1823</v>
      </c>
      <c r="BP355" s="196">
        <v>42281</v>
      </c>
      <c r="BQ355" s="147"/>
      <c r="BR355" s="148"/>
      <c r="BS355" s="147"/>
      <c r="BT355" s="148"/>
      <c r="BU355" s="147"/>
      <c r="BV355" s="148"/>
      <c r="BW355" s="96"/>
      <c r="BX355" s="55"/>
      <c r="BY355" s="96"/>
      <c r="BZ355" s="158"/>
      <c r="CA355" s="157"/>
      <c r="CB355" s="157"/>
      <c r="CC355" s="77"/>
    </row>
    <row r="356" spans="1:82" ht="16.5">
      <c r="A356" t="s">
        <v>2144</v>
      </c>
      <c r="B356" t="s">
        <v>4</v>
      </c>
      <c r="C356" s="16" t="s">
        <v>1050</v>
      </c>
      <c r="D356" t="s">
        <v>1040</v>
      </c>
      <c r="E356" s="16" t="s">
        <v>1050</v>
      </c>
      <c r="F356" s="200" t="s">
        <v>2047</v>
      </c>
      <c r="G356" s="9"/>
      <c r="H356" s="168" t="s">
        <v>89</v>
      </c>
      <c r="I356" s="166">
        <f t="shared" ref="I356:I357" si="1777">+K356</f>
        <v>11</v>
      </c>
      <c r="J356" s="168" t="s">
        <v>1823</v>
      </c>
      <c r="K356" s="10">
        <v>11</v>
      </c>
      <c r="L356" s="5" t="s">
        <v>231</v>
      </c>
      <c r="M356" s="3">
        <v>22</v>
      </c>
      <c r="N356" s="4" t="s">
        <v>1192</v>
      </c>
      <c r="O356" s="166">
        <f t="shared" si="1746"/>
        <v>22</v>
      </c>
      <c r="P356" s="168" t="s">
        <v>1823</v>
      </c>
      <c r="Q356" s="3">
        <v>15</v>
      </c>
      <c r="R356" s="5">
        <v>0</v>
      </c>
      <c r="S356" s="18">
        <v>5</v>
      </c>
      <c r="T356" s="5">
        <v>0</v>
      </c>
      <c r="U356" s="166">
        <f t="shared" si="1747"/>
        <v>5</v>
      </c>
      <c r="V356" s="168" t="s">
        <v>1823</v>
      </c>
      <c r="W356" s="166">
        <f>+Y356</f>
        <v>12</v>
      </c>
      <c r="X356" s="168" t="s">
        <v>1823</v>
      </c>
      <c r="Y356" s="18">
        <v>12</v>
      </c>
      <c r="Z356" s="18" t="s">
        <v>1199</v>
      </c>
      <c r="AA356" s="3">
        <v>12</v>
      </c>
      <c r="AB356" s="4" t="s">
        <v>1183</v>
      </c>
      <c r="AC356" s="166">
        <f>+AA356</f>
        <v>12</v>
      </c>
      <c r="AD356" s="168" t="s">
        <v>1823</v>
      </c>
      <c r="AE356" s="166">
        <f>+AC356</f>
        <v>12</v>
      </c>
      <c r="AF356" s="168" t="s">
        <v>1823</v>
      </c>
      <c r="AG356" s="3">
        <v>15</v>
      </c>
      <c r="AH356" s="4" t="s">
        <v>1183</v>
      </c>
      <c r="AI356" s="166">
        <f t="shared" ref="AI356:AI360" si="1778">+AG356</f>
        <v>15</v>
      </c>
      <c r="AJ356" s="168" t="s">
        <v>1823</v>
      </c>
      <c r="AK356" s="166">
        <f t="shared" ref="AK356:AK360" si="1779">+AI356</f>
        <v>15</v>
      </c>
      <c r="AL356" s="168" t="s">
        <v>1823</v>
      </c>
      <c r="AM356" s="166">
        <f t="shared" si="1769"/>
        <v>15</v>
      </c>
      <c r="AN356" s="168" t="s">
        <v>1823</v>
      </c>
      <c r="AO356" s="892"/>
      <c r="AP356" s="166">
        <f t="shared" si="1581"/>
        <v>0</v>
      </c>
      <c r="AQ356" s="168" t="s">
        <v>1823</v>
      </c>
      <c r="AR356" s="166">
        <f t="shared" si="1582"/>
        <v>0</v>
      </c>
      <c r="AS356" s="168" t="s">
        <v>1823</v>
      </c>
      <c r="AT356" s="39">
        <v>0</v>
      </c>
      <c r="AU356" s="40">
        <v>0</v>
      </c>
      <c r="AV356" s="98">
        <v>0</v>
      </c>
      <c r="AW356" s="40">
        <v>0</v>
      </c>
      <c r="AX356" s="166">
        <f t="shared" si="1739"/>
        <v>0</v>
      </c>
      <c r="AY356" s="168" t="s">
        <v>1823</v>
      </c>
      <c r="AZ356" s="166">
        <f t="shared" si="1740"/>
        <v>0</v>
      </c>
      <c r="BA356" s="168" t="s">
        <v>1823</v>
      </c>
      <c r="BB356" s="43">
        <v>0</v>
      </c>
      <c r="BC356" s="40">
        <v>0</v>
      </c>
      <c r="BD356" s="18">
        <v>0</v>
      </c>
      <c r="BE356" s="40">
        <v>0</v>
      </c>
      <c r="BF356" s="18">
        <v>0</v>
      </c>
      <c r="BG356" s="40">
        <v>0</v>
      </c>
      <c r="BH356" s="58">
        <f t="shared" si="1776"/>
        <v>0</v>
      </c>
      <c r="BI356" s="168" t="s">
        <v>1823</v>
      </c>
      <c r="BJ356" s="58">
        <f t="shared" si="1760"/>
        <v>0</v>
      </c>
      <c r="BK356" s="168" t="s">
        <v>1823</v>
      </c>
      <c r="BL356" s="58">
        <f t="shared" si="1761"/>
        <v>0</v>
      </c>
      <c r="BM356" s="168" t="s">
        <v>1823</v>
      </c>
      <c r="BN356" s="58">
        <f t="shared" si="1762"/>
        <v>0</v>
      </c>
      <c r="BO356" s="168" t="s">
        <v>1823</v>
      </c>
      <c r="BP356" s="133"/>
      <c r="BQ356" s="147"/>
      <c r="BR356" s="148"/>
      <c r="BS356" s="147"/>
      <c r="BT356" s="148"/>
      <c r="BU356" s="147"/>
      <c r="BV356" s="148"/>
      <c r="BW356" s="96"/>
      <c r="BX356" s="55"/>
      <c r="BY356" s="96"/>
      <c r="BZ356" s="148"/>
      <c r="CA356" s="147"/>
      <c r="CB356" s="148"/>
      <c r="CC356" s="103" t="s">
        <v>342</v>
      </c>
      <c r="CD356" t="s">
        <v>858</v>
      </c>
    </row>
    <row r="357" spans="1:82" ht="16.5">
      <c r="A357" t="s">
        <v>2144</v>
      </c>
      <c r="B357" t="s">
        <v>4</v>
      </c>
      <c r="C357" s="16" t="s">
        <v>1050</v>
      </c>
      <c r="D357" t="s">
        <v>1040</v>
      </c>
      <c r="E357" s="16" t="s">
        <v>1050</v>
      </c>
      <c r="F357" s="200" t="s">
        <v>2048</v>
      </c>
      <c r="G357" s="9"/>
      <c r="H357" s="168" t="s">
        <v>89</v>
      </c>
      <c r="I357" s="166">
        <f t="shared" si="1777"/>
        <v>12</v>
      </c>
      <c r="J357" s="168" t="s">
        <v>1823</v>
      </c>
      <c r="K357" s="10">
        <v>12</v>
      </c>
      <c r="L357" s="5">
        <v>0</v>
      </c>
      <c r="M357" s="3">
        <v>12</v>
      </c>
      <c r="N357" s="129">
        <v>0</v>
      </c>
      <c r="O357" s="166">
        <f t="shared" si="1746"/>
        <v>12</v>
      </c>
      <c r="P357" s="168" t="s">
        <v>1823</v>
      </c>
      <c r="Q357" s="3">
        <v>12</v>
      </c>
      <c r="R357" s="5">
        <v>0</v>
      </c>
      <c r="S357" s="3">
        <v>12</v>
      </c>
      <c r="T357" s="5">
        <v>0</v>
      </c>
      <c r="U357" s="166">
        <f t="shared" si="1747"/>
        <v>12</v>
      </c>
      <c r="V357" s="168" t="s">
        <v>1823</v>
      </c>
      <c r="W357" s="166">
        <f>+Y357</f>
        <v>12</v>
      </c>
      <c r="X357" s="168" t="s">
        <v>1823</v>
      </c>
      <c r="Y357" s="18">
        <v>12</v>
      </c>
      <c r="Z357" s="5">
        <v>0</v>
      </c>
      <c r="AA357" s="166">
        <f>+Y357</f>
        <v>12</v>
      </c>
      <c r="AB357" s="168" t="s">
        <v>1823</v>
      </c>
      <c r="AC357" s="166">
        <f>+AA357</f>
        <v>12</v>
      </c>
      <c r="AD357" s="168" t="s">
        <v>1823</v>
      </c>
      <c r="AE357" s="3">
        <v>12</v>
      </c>
      <c r="AF357" s="4">
        <v>0</v>
      </c>
      <c r="AG357" s="3">
        <v>12</v>
      </c>
      <c r="AH357" s="4">
        <v>0</v>
      </c>
      <c r="AI357" s="166">
        <f t="shared" si="1778"/>
        <v>12</v>
      </c>
      <c r="AJ357" s="168" t="s">
        <v>1823</v>
      </c>
      <c r="AK357" s="166">
        <f t="shared" si="1779"/>
        <v>12</v>
      </c>
      <c r="AL357" s="168" t="s">
        <v>1823</v>
      </c>
      <c r="AM357" s="166">
        <f t="shared" si="1769"/>
        <v>12</v>
      </c>
      <c r="AN357" s="168" t="s">
        <v>1823</v>
      </c>
      <c r="AO357" s="892"/>
      <c r="AP357" s="166">
        <f t="shared" si="1581"/>
        <v>12</v>
      </c>
      <c r="AQ357" s="168" t="s">
        <v>1823</v>
      </c>
      <c r="AR357" s="166">
        <f t="shared" si="1582"/>
        <v>12</v>
      </c>
      <c r="AS357" s="168" t="s">
        <v>1823</v>
      </c>
      <c r="AT357" s="39">
        <v>12</v>
      </c>
      <c r="AU357" s="40">
        <v>0</v>
      </c>
      <c r="AV357" s="39">
        <v>12</v>
      </c>
      <c r="AW357" s="40">
        <v>0</v>
      </c>
      <c r="AX357" s="166">
        <f t="shared" si="1739"/>
        <v>12</v>
      </c>
      <c r="AY357" s="168" t="s">
        <v>1823</v>
      </c>
      <c r="AZ357" s="166">
        <f t="shared" si="1740"/>
        <v>12</v>
      </c>
      <c r="BA357" s="168" t="s">
        <v>1823</v>
      </c>
      <c r="BB357" s="24">
        <v>12</v>
      </c>
      <c r="BC357" s="40">
        <v>0</v>
      </c>
      <c r="BD357" s="24">
        <v>12</v>
      </c>
      <c r="BE357" s="40">
        <v>0</v>
      </c>
      <c r="BF357" s="24">
        <v>12</v>
      </c>
      <c r="BG357" s="40">
        <v>0</v>
      </c>
      <c r="BH357" s="58">
        <f t="shared" si="1776"/>
        <v>12</v>
      </c>
      <c r="BI357" s="168" t="s">
        <v>1823</v>
      </c>
      <c r="BJ357" s="58">
        <f t="shared" si="1760"/>
        <v>12</v>
      </c>
      <c r="BK357" s="168" t="s">
        <v>1823</v>
      </c>
      <c r="BL357" s="58">
        <f t="shared" si="1761"/>
        <v>12</v>
      </c>
      <c r="BM357" s="168" t="s">
        <v>1823</v>
      </c>
      <c r="BN357" s="58">
        <f t="shared" si="1762"/>
        <v>12</v>
      </c>
      <c r="BO357" s="168" t="s">
        <v>1823</v>
      </c>
      <c r="BP357" s="133"/>
      <c r="BQ357" s="147"/>
      <c r="BR357" s="148"/>
      <c r="BS357" s="147"/>
      <c r="BT357" s="148"/>
      <c r="BU357" s="147"/>
      <c r="BV357" s="148"/>
      <c r="BW357" s="96"/>
      <c r="BX357" s="55"/>
      <c r="BY357" s="96"/>
      <c r="BZ357" s="148"/>
      <c r="CA357" s="147"/>
      <c r="CB357" s="147"/>
      <c r="CC357" s="38" t="s">
        <v>260</v>
      </c>
      <c r="CD357" t="s">
        <v>858</v>
      </c>
    </row>
    <row r="358" spans="1:82" ht="16.5">
      <c r="A358" t="s">
        <v>2144</v>
      </c>
      <c r="B358" t="s">
        <v>4</v>
      </c>
      <c r="C358" s="16" t="s">
        <v>1050</v>
      </c>
      <c r="D358" t="s">
        <v>1040</v>
      </c>
      <c r="E358" s="16" t="s">
        <v>1050</v>
      </c>
      <c r="F358" s="200" t="s">
        <v>2049</v>
      </c>
      <c r="G358" s="9"/>
      <c r="H358" s="168"/>
      <c r="I358" s="166">
        <f t="shared" ref="I358" si="1780">+K358</f>
        <v>0</v>
      </c>
      <c r="J358" s="168" t="s">
        <v>1823</v>
      </c>
      <c r="K358" s="10">
        <v>0</v>
      </c>
      <c r="L358" s="5">
        <v>0</v>
      </c>
      <c r="M358" s="3">
        <v>0</v>
      </c>
      <c r="N358" s="129">
        <v>0</v>
      </c>
      <c r="O358" s="166">
        <f t="shared" si="1746"/>
        <v>0</v>
      </c>
      <c r="P358" s="168" t="s">
        <v>1823</v>
      </c>
      <c r="Q358" s="3">
        <v>0</v>
      </c>
      <c r="R358" s="5">
        <v>0</v>
      </c>
      <c r="S358" s="18">
        <v>0</v>
      </c>
      <c r="T358" s="5">
        <v>0</v>
      </c>
      <c r="U358" s="166">
        <f t="shared" si="1747"/>
        <v>0</v>
      </c>
      <c r="V358" s="168" t="s">
        <v>1823</v>
      </c>
      <c r="W358" s="166">
        <f>+Y358</f>
        <v>0</v>
      </c>
      <c r="X358" s="168" t="s">
        <v>1823</v>
      </c>
      <c r="Y358" s="18">
        <v>0</v>
      </c>
      <c r="Z358" s="18">
        <v>0</v>
      </c>
      <c r="AA358" s="3">
        <v>0</v>
      </c>
      <c r="AB358" s="4">
        <v>0</v>
      </c>
      <c r="AC358" s="166">
        <f t="shared" ref="AC358" si="1781">+AE358</f>
        <v>0</v>
      </c>
      <c r="AD358" s="168" t="s">
        <v>1823</v>
      </c>
      <c r="AE358" s="166">
        <f t="shared" ref="AE358" si="1782">+AG358</f>
        <v>0</v>
      </c>
      <c r="AF358" s="168" t="s">
        <v>1823</v>
      </c>
      <c r="AG358" s="10">
        <v>0</v>
      </c>
      <c r="AH358" s="4">
        <v>0</v>
      </c>
      <c r="AI358" s="166">
        <f t="shared" si="1778"/>
        <v>0</v>
      </c>
      <c r="AJ358" s="168" t="s">
        <v>1823</v>
      </c>
      <c r="AK358" s="166">
        <f t="shared" si="1779"/>
        <v>0</v>
      </c>
      <c r="AL358" s="168" t="s">
        <v>1823</v>
      </c>
      <c r="AM358" s="166">
        <f t="shared" si="1769"/>
        <v>0</v>
      </c>
      <c r="AN358" s="168" t="s">
        <v>1823</v>
      </c>
      <c r="AO358" s="892"/>
      <c r="AP358" s="166">
        <f t="shared" si="1581"/>
        <v>0</v>
      </c>
      <c r="AQ358" s="168" t="s">
        <v>1823</v>
      </c>
      <c r="AR358" s="166">
        <f t="shared" si="1582"/>
        <v>0</v>
      </c>
      <c r="AS358" s="168" t="s">
        <v>1823</v>
      </c>
      <c r="AT358" s="39">
        <v>0</v>
      </c>
      <c r="AU358" s="40">
        <v>0</v>
      </c>
      <c r="AV358" s="39">
        <v>2</v>
      </c>
      <c r="AW358" s="40">
        <v>0</v>
      </c>
      <c r="AX358" s="166">
        <f t="shared" si="1739"/>
        <v>0</v>
      </c>
      <c r="AY358" s="168" t="s">
        <v>1823</v>
      </c>
      <c r="AZ358" s="166">
        <f t="shared" si="1740"/>
        <v>0</v>
      </c>
      <c r="BA358" s="168" t="s">
        <v>1823</v>
      </c>
      <c r="BB358" s="43">
        <v>0</v>
      </c>
      <c r="BC358" s="40">
        <v>0</v>
      </c>
      <c r="BD358" s="18">
        <v>0</v>
      </c>
      <c r="BE358" s="40">
        <v>0</v>
      </c>
      <c r="BF358" s="18">
        <v>0</v>
      </c>
      <c r="BG358" s="40">
        <v>0</v>
      </c>
      <c r="BH358" s="58">
        <f t="shared" si="1776"/>
        <v>0</v>
      </c>
      <c r="BI358" s="168" t="s">
        <v>1823</v>
      </c>
      <c r="BJ358" s="58">
        <f t="shared" si="1760"/>
        <v>0</v>
      </c>
      <c r="BK358" s="168" t="s">
        <v>1823</v>
      </c>
      <c r="BL358" s="58">
        <f t="shared" si="1761"/>
        <v>0</v>
      </c>
      <c r="BM358" s="168" t="s">
        <v>1823</v>
      </c>
      <c r="BN358" s="58">
        <f t="shared" si="1762"/>
        <v>0</v>
      </c>
      <c r="BO358" s="168" t="s">
        <v>1823</v>
      </c>
      <c r="BP358" s="133"/>
      <c r="BQ358" s="147"/>
      <c r="BR358" s="148"/>
      <c r="BS358" s="147"/>
      <c r="BT358" s="148"/>
      <c r="BU358" s="147"/>
      <c r="BV358" s="148"/>
      <c r="BW358" s="96"/>
      <c r="BX358" s="55"/>
      <c r="BY358" s="96"/>
      <c r="BZ358" s="148"/>
      <c r="CA358" s="147"/>
      <c r="CB358" s="148"/>
      <c r="CC358" s="103" t="s">
        <v>271</v>
      </c>
      <c r="CD358" t="s">
        <v>860</v>
      </c>
    </row>
    <row r="359" spans="1:82" ht="16.5">
      <c r="A359" t="s">
        <v>2144</v>
      </c>
      <c r="B359" t="s">
        <v>4</v>
      </c>
      <c r="C359" s="16" t="s">
        <v>1050</v>
      </c>
      <c r="D359" t="s">
        <v>1040</v>
      </c>
      <c r="E359" s="16" t="s">
        <v>1050</v>
      </c>
      <c r="F359" s="200" t="s">
        <v>2050</v>
      </c>
      <c r="G359" s="9"/>
      <c r="H359" s="168" t="s">
        <v>89</v>
      </c>
      <c r="I359" s="166">
        <f t="shared" ref="I359" si="1783">+K359</f>
        <v>1</v>
      </c>
      <c r="J359" s="168" t="s">
        <v>1823</v>
      </c>
      <c r="K359" s="10">
        <v>1</v>
      </c>
      <c r="L359" s="4">
        <v>0</v>
      </c>
      <c r="M359" s="3">
        <v>0</v>
      </c>
      <c r="N359" s="4">
        <v>0</v>
      </c>
      <c r="O359" s="166">
        <f t="shared" si="1746"/>
        <v>0</v>
      </c>
      <c r="P359" s="168" t="s">
        <v>1823</v>
      </c>
      <c r="Q359" s="3">
        <v>0</v>
      </c>
      <c r="R359" s="4">
        <v>0</v>
      </c>
      <c r="S359" s="18">
        <v>0</v>
      </c>
      <c r="T359" s="5">
        <v>0</v>
      </c>
      <c r="U359" s="166">
        <f t="shared" si="1747"/>
        <v>0</v>
      </c>
      <c r="V359" s="168" t="s">
        <v>1823</v>
      </c>
      <c r="W359" s="166">
        <f>+Y359</f>
        <v>0</v>
      </c>
      <c r="X359" s="168" t="s">
        <v>1823</v>
      </c>
      <c r="Y359" s="10">
        <v>0</v>
      </c>
      <c r="Z359" s="10">
        <v>0</v>
      </c>
      <c r="AA359" s="3">
        <v>0</v>
      </c>
      <c r="AB359" s="4">
        <v>0</v>
      </c>
      <c r="AC359" s="166">
        <f t="shared" ref="AC359" si="1784">+AE359</f>
        <v>0</v>
      </c>
      <c r="AD359" s="168" t="s">
        <v>1823</v>
      </c>
      <c r="AE359" s="166">
        <f t="shared" ref="AE359" si="1785">+AG359</f>
        <v>0</v>
      </c>
      <c r="AF359" s="168" t="s">
        <v>1823</v>
      </c>
      <c r="AG359" s="10">
        <v>0</v>
      </c>
      <c r="AH359" s="4">
        <v>0</v>
      </c>
      <c r="AI359" s="166">
        <f t="shared" si="1778"/>
        <v>0</v>
      </c>
      <c r="AJ359" s="168" t="s">
        <v>1823</v>
      </c>
      <c r="AK359" s="166">
        <f t="shared" si="1779"/>
        <v>0</v>
      </c>
      <c r="AL359" s="168" t="s">
        <v>1823</v>
      </c>
      <c r="AM359" s="166">
        <f t="shared" si="1769"/>
        <v>0</v>
      </c>
      <c r="AN359" s="168" t="s">
        <v>1823</v>
      </c>
      <c r="AO359" s="892"/>
      <c r="AP359" s="166">
        <f t="shared" si="1581"/>
        <v>0</v>
      </c>
      <c r="AQ359" s="168" t="s">
        <v>1823</v>
      </c>
      <c r="AR359" s="166">
        <f t="shared" si="1582"/>
        <v>0</v>
      </c>
      <c r="AS359" s="168" t="s">
        <v>1823</v>
      </c>
      <c r="AT359" s="39">
        <v>0</v>
      </c>
      <c r="AU359" s="40">
        <v>0</v>
      </c>
      <c r="AV359" s="98">
        <v>0</v>
      </c>
      <c r="AW359" s="40">
        <v>0</v>
      </c>
      <c r="AX359" s="166">
        <f t="shared" si="1739"/>
        <v>0</v>
      </c>
      <c r="AY359" s="168" t="s">
        <v>1823</v>
      </c>
      <c r="AZ359" s="166">
        <f t="shared" si="1740"/>
        <v>0</v>
      </c>
      <c r="BA359" s="168" t="s">
        <v>1823</v>
      </c>
      <c r="BB359" s="43">
        <v>0</v>
      </c>
      <c r="BC359" s="40">
        <v>0</v>
      </c>
      <c r="BD359" s="18">
        <v>0</v>
      </c>
      <c r="BE359" s="40">
        <v>0</v>
      </c>
      <c r="BF359" s="18">
        <v>0</v>
      </c>
      <c r="BG359" s="40">
        <v>0</v>
      </c>
      <c r="BH359" s="58">
        <f t="shared" si="1776"/>
        <v>0</v>
      </c>
      <c r="BI359" s="168" t="s">
        <v>1823</v>
      </c>
      <c r="BJ359" s="58">
        <f t="shared" si="1760"/>
        <v>0</v>
      </c>
      <c r="BK359" s="168" t="s">
        <v>1823</v>
      </c>
      <c r="BL359" s="58">
        <f t="shared" si="1761"/>
        <v>0</v>
      </c>
      <c r="BM359" s="168" t="s">
        <v>1823</v>
      </c>
      <c r="BN359" s="58">
        <f t="shared" si="1762"/>
        <v>0</v>
      </c>
      <c r="BO359" s="168" t="s">
        <v>1823</v>
      </c>
      <c r="BP359" s="133"/>
      <c r="BQ359" s="147"/>
      <c r="BR359" s="148"/>
      <c r="BS359" s="147"/>
      <c r="BT359" s="148"/>
      <c r="BU359" s="147"/>
      <c r="BV359" s="148"/>
      <c r="BW359" s="96"/>
      <c r="BX359" s="55"/>
      <c r="BY359" s="96"/>
      <c r="BZ359" s="148"/>
      <c r="CA359" s="147"/>
      <c r="CB359" s="148"/>
      <c r="CC359" s="103" t="s">
        <v>344</v>
      </c>
      <c r="CD359" t="s">
        <v>858</v>
      </c>
    </row>
    <row r="360" spans="1:82" ht="16.5">
      <c r="A360" t="s">
        <v>2144</v>
      </c>
      <c r="B360" t="s">
        <v>4</v>
      </c>
      <c r="C360" s="16" t="s">
        <v>1185</v>
      </c>
      <c r="D360" t="s">
        <v>1040</v>
      </c>
      <c r="E360" s="16" t="s">
        <v>1050</v>
      </c>
      <c r="F360" s="200" t="s">
        <v>2046</v>
      </c>
      <c r="G360" s="59">
        <f>+I360</f>
        <v>38</v>
      </c>
      <c r="H360" s="21">
        <f>+J360</f>
        <v>40</v>
      </c>
      <c r="I360" s="166">
        <f t="shared" ref="I360" si="1786">+K360</f>
        <v>38</v>
      </c>
      <c r="J360" s="168">
        <f>+L360</f>
        <v>40</v>
      </c>
      <c r="K360" s="10">
        <v>38</v>
      </c>
      <c r="L360" s="4">
        <v>40</v>
      </c>
      <c r="M360" s="3">
        <f>18+5+4+8+1</f>
        <v>36</v>
      </c>
      <c r="N360" s="4">
        <f>13+2+6+4+7</f>
        <v>32</v>
      </c>
      <c r="O360" s="166">
        <f t="shared" si="1746"/>
        <v>36</v>
      </c>
      <c r="P360" s="168">
        <f>+N360</f>
        <v>32</v>
      </c>
      <c r="Q360" s="3">
        <f>6+17+7</f>
        <v>30</v>
      </c>
      <c r="R360" s="4">
        <f>16+8+22</f>
        <v>46</v>
      </c>
      <c r="S360" s="166">
        <f t="shared" ref="S360:T360" si="1787">+Q360</f>
        <v>30</v>
      </c>
      <c r="T360" s="168">
        <f t="shared" si="1787"/>
        <v>46</v>
      </c>
      <c r="U360" s="166">
        <f t="shared" ref="U360:V360" si="1788">+S360</f>
        <v>30</v>
      </c>
      <c r="V360" s="168">
        <f t="shared" si="1788"/>
        <v>46</v>
      </c>
      <c r="W360" s="166">
        <f>+Y360</f>
        <v>20</v>
      </c>
      <c r="X360" s="168">
        <f>+Z360</f>
        <v>42</v>
      </c>
      <c r="Y360" s="18">
        <v>20</v>
      </c>
      <c r="Z360" s="4">
        <v>42</v>
      </c>
      <c r="AA360" s="166">
        <f t="shared" ref="AA360" si="1789">+Y360</f>
        <v>20</v>
      </c>
      <c r="AB360" s="168">
        <f t="shared" ref="AB360" si="1790">+Z360</f>
        <v>42</v>
      </c>
      <c r="AC360" s="166">
        <f t="shared" ref="AC360" si="1791">+AA360</f>
        <v>20</v>
      </c>
      <c r="AD360" s="168">
        <f t="shared" ref="AD360" si="1792">+AB360</f>
        <v>42</v>
      </c>
      <c r="AE360" s="3">
        <v>21</v>
      </c>
      <c r="AF360" s="4">
        <v>28</v>
      </c>
      <c r="AG360" s="3">
        <v>21</v>
      </c>
      <c r="AH360" s="4">
        <v>28</v>
      </c>
      <c r="AI360" s="166">
        <f t="shared" si="1778"/>
        <v>21</v>
      </c>
      <c r="AJ360" s="168">
        <f t="shared" ref="AJ360" si="1793">+AH360</f>
        <v>28</v>
      </c>
      <c r="AK360" s="166">
        <f t="shared" si="1779"/>
        <v>21</v>
      </c>
      <c r="AL360" s="168">
        <f t="shared" ref="AL360" si="1794">+AJ360</f>
        <v>28</v>
      </c>
      <c r="AM360" s="166">
        <f t="shared" si="1769"/>
        <v>21</v>
      </c>
      <c r="AN360" s="168">
        <f t="shared" ref="AN360" si="1795">+AL360</f>
        <v>28</v>
      </c>
      <c r="AO360" s="891">
        <v>42248</v>
      </c>
      <c r="AP360" s="58">
        <f>+AM360</f>
        <v>21</v>
      </c>
      <c r="AQ360" s="44">
        <f>+AS360</f>
        <v>15</v>
      </c>
      <c r="AR360" s="58">
        <f>+AP360</f>
        <v>21</v>
      </c>
      <c r="AS360" s="44">
        <f>+AU360</f>
        <v>15</v>
      </c>
      <c r="AT360" s="58">
        <f>+AR360</f>
        <v>21</v>
      </c>
      <c r="AU360" s="44">
        <f>+AW360</f>
        <v>15</v>
      </c>
      <c r="AV360" s="58">
        <f>+AT360</f>
        <v>21</v>
      </c>
      <c r="AW360" s="44">
        <f>+AY360</f>
        <v>15</v>
      </c>
      <c r="AX360" s="58">
        <f>+AV360</f>
        <v>21</v>
      </c>
      <c r="AY360" s="44">
        <f>+BA360</f>
        <v>15</v>
      </c>
      <c r="AZ360" s="58">
        <f>+AX360</f>
        <v>21</v>
      </c>
      <c r="BA360" s="44">
        <f>+BC360</f>
        <v>15</v>
      </c>
      <c r="BB360" s="24">
        <v>27</v>
      </c>
      <c r="BC360" s="5">
        <v>15</v>
      </c>
      <c r="BD360" s="24">
        <v>27</v>
      </c>
      <c r="BE360" s="5">
        <v>15</v>
      </c>
      <c r="BF360" s="18">
        <v>28</v>
      </c>
      <c r="BG360" s="18">
        <v>14</v>
      </c>
      <c r="BH360" s="184">
        <f t="shared" si="1776"/>
        <v>28</v>
      </c>
      <c r="BI360" s="168">
        <f>+BG360</f>
        <v>14</v>
      </c>
      <c r="BJ360" s="184">
        <f t="shared" si="1760"/>
        <v>28</v>
      </c>
      <c r="BK360" s="168">
        <f>+BI360</f>
        <v>14</v>
      </c>
      <c r="BL360" s="184">
        <f t="shared" si="1761"/>
        <v>28</v>
      </c>
      <c r="BM360" s="168">
        <f>+BK360</f>
        <v>14</v>
      </c>
      <c r="BN360" s="184">
        <f t="shared" si="1762"/>
        <v>28</v>
      </c>
      <c r="BO360" s="168">
        <f>+BM360</f>
        <v>14</v>
      </c>
      <c r="BP360" s="142"/>
      <c r="BQ360" s="157"/>
      <c r="BR360" s="158"/>
      <c r="BS360" s="157"/>
      <c r="BT360" s="158"/>
      <c r="BU360" s="157"/>
      <c r="BV360" s="158"/>
      <c r="BW360" s="96">
        <v>8</v>
      </c>
      <c r="BX360" s="55">
        <v>9</v>
      </c>
      <c r="BY360" s="96"/>
      <c r="BZ360" s="158"/>
      <c r="CA360" s="157"/>
      <c r="CB360" s="158"/>
      <c r="CC360" s="103" t="s">
        <v>568</v>
      </c>
      <c r="CD360" t="s">
        <v>861</v>
      </c>
    </row>
    <row r="361" spans="1:82">
      <c r="A361" t="s">
        <v>2145</v>
      </c>
      <c r="B361" t="s">
        <v>1051</v>
      </c>
      <c r="C361" s="16" t="s">
        <v>974</v>
      </c>
      <c r="D361" t="s">
        <v>1040</v>
      </c>
      <c r="E361" s="16" t="s">
        <v>1132</v>
      </c>
      <c r="F361" s="37" t="s">
        <v>963</v>
      </c>
      <c r="G361" s="9"/>
      <c r="H361" s="22"/>
      <c r="I361" s="59"/>
      <c r="J361" s="21"/>
      <c r="K361" s="62"/>
      <c r="L361" s="21"/>
      <c r="M361" s="3"/>
      <c r="N361" s="4"/>
      <c r="O361" s="59"/>
      <c r="P361" s="21"/>
      <c r="Q361" s="59"/>
      <c r="R361" s="21"/>
      <c r="S361" s="22"/>
      <c r="T361" s="21"/>
      <c r="U361" s="22"/>
      <c r="V361" s="21"/>
      <c r="W361" s="22"/>
      <c r="X361" s="21"/>
      <c r="Y361" s="62"/>
      <c r="Z361" s="21"/>
      <c r="AA361" s="59"/>
      <c r="AB361" s="21"/>
      <c r="AC361" s="22"/>
      <c r="AD361" s="22"/>
      <c r="AE361" s="48"/>
      <c r="AF361" s="100"/>
      <c r="AG361" s="106"/>
      <c r="AH361" s="100"/>
      <c r="AI361" s="10"/>
      <c r="AJ361" s="4"/>
      <c r="AK361" s="3"/>
      <c r="AL361" s="4"/>
      <c r="AM361" s="48"/>
      <c r="AN361" s="100"/>
      <c r="AO361" s="143"/>
      <c r="AP361" s="48"/>
      <c r="AQ361" s="100"/>
      <c r="AR361" s="48"/>
      <c r="AS361" s="100"/>
      <c r="AT361" s="59"/>
      <c r="AU361" s="21"/>
      <c r="AV361" s="22"/>
      <c r="AW361" s="21"/>
      <c r="AX361" s="22"/>
      <c r="AY361" s="21"/>
      <c r="AZ361" s="22"/>
      <c r="BA361" s="21"/>
      <c r="BB361" s="22"/>
      <c r="BC361" s="21"/>
      <c r="BD361" s="22"/>
      <c r="BE361" s="22"/>
      <c r="BF361" s="22"/>
      <c r="BG361" s="22"/>
      <c r="BH361" s="22"/>
      <c r="BI361" s="21"/>
      <c r="BJ361" s="22"/>
      <c r="BK361" s="21"/>
      <c r="BL361" s="22"/>
      <c r="BM361" s="21"/>
      <c r="BN361" s="22"/>
      <c r="BO361" s="21"/>
      <c r="BP361" s="143"/>
      <c r="BQ361" s="154"/>
      <c r="BR361" s="54"/>
      <c r="BS361" s="154"/>
      <c r="BT361" s="54"/>
      <c r="BU361" s="154"/>
      <c r="BV361" s="54"/>
      <c r="BW361" s="96"/>
      <c r="BX361" s="55"/>
      <c r="BY361" s="96"/>
      <c r="BZ361" s="54"/>
      <c r="CA361" s="154"/>
      <c r="CB361" s="154"/>
      <c r="CC361" s="77"/>
    </row>
    <row r="362" spans="1:82" ht="16.5">
      <c r="A362" t="s">
        <v>2145</v>
      </c>
      <c r="B362" t="s">
        <v>4</v>
      </c>
      <c r="C362" s="16" t="s">
        <v>1052</v>
      </c>
      <c r="D362" t="s">
        <v>1040</v>
      </c>
      <c r="E362" s="16" t="s">
        <v>1052</v>
      </c>
      <c r="F362" s="200" t="s">
        <v>2112</v>
      </c>
      <c r="G362" s="10"/>
      <c r="H362" s="168" t="s">
        <v>89</v>
      </c>
      <c r="I362" s="166">
        <f t="shared" ref="I362" si="1796">+K362</f>
        <v>5</v>
      </c>
      <c r="J362" s="168">
        <f>+L362</f>
        <v>8</v>
      </c>
      <c r="K362" s="10">
        <v>5</v>
      </c>
      <c r="L362" s="4">
        <v>8</v>
      </c>
      <c r="M362" s="3">
        <v>7</v>
      </c>
      <c r="N362" s="4">
        <v>9</v>
      </c>
      <c r="O362" s="166">
        <f>+Q362</f>
        <v>7</v>
      </c>
      <c r="P362" s="168">
        <f>+R362</f>
        <v>8</v>
      </c>
      <c r="Q362" s="3">
        <v>7</v>
      </c>
      <c r="R362" s="4">
        <v>8</v>
      </c>
      <c r="S362" s="166">
        <f t="shared" ref="S362" si="1797">+Q362</f>
        <v>7</v>
      </c>
      <c r="T362" s="168">
        <f t="shared" ref="T362" si="1798">+R362</f>
        <v>8</v>
      </c>
      <c r="U362" s="166">
        <f t="shared" ref="U362:U365" si="1799">+S362</f>
        <v>7</v>
      </c>
      <c r="V362" s="168">
        <f t="shared" ref="V362" si="1800">+T362</f>
        <v>8</v>
      </c>
      <c r="W362" s="166">
        <f>+Y362</f>
        <v>3</v>
      </c>
      <c r="X362" s="168">
        <f>+Z362</f>
        <v>15</v>
      </c>
      <c r="Y362" s="10">
        <v>3</v>
      </c>
      <c r="Z362" s="4">
        <v>15</v>
      </c>
      <c r="AA362" s="10">
        <v>4</v>
      </c>
      <c r="AB362" s="4">
        <v>15</v>
      </c>
      <c r="AC362" s="166">
        <f t="shared" ref="AC362" si="1801">+AA362</f>
        <v>4</v>
      </c>
      <c r="AD362" s="168">
        <f t="shared" ref="AD362" si="1802">+AB362</f>
        <v>15</v>
      </c>
      <c r="AE362" s="3">
        <v>3</v>
      </c>
      <c r="AF362" s="5">
        <v>5</v>
      </c>
      <c r="AG362" s="18">
        <v>5</v>
      </c>
      <c r="AH362" s="5">
        <v>5</v>
      </c>
      <c r="AI362" s="166">
        <f t="shared" ref="AI362" si="1803">+AG362</f>
        <v>5</v>
      </c>
      <c r="AJ362" s="168">
        <f t="shared" ref="AJ362" si="1804">+AH362</f>
        <v>5</v>
      </c>
      <c r="AK362" s="166">
        <f t="shared" ref="AK362" si="1805">+AI362</f>
        <v>5</v>
      </c>
      <c r="AL362" s="168">
        <f t="shared" ref="AL362" si="1806">+AJ362</f>
        <v>5</v>
      </c>
      <c r="AM362" s="166">
        <f t="shared" ref="AM362" si="1807">+AK362</f>
        <v>5</v>
      </c>
      <c r="AN362" s="168">
        <f t="shared" ref="AN362" si="1808">+AL362</f>
        <v>5</v>
      </c>
      <c r="AO362" s="134"/>
      <c r="AP362" s="58">
        <f t="shared" ref="AP362:AP372" si="1809">+AR362</f>
        <v>3</v>
      </c>
      <c r="AQ362" s="44">
        <f t="shared" ref="AQ362" si="1810">+AS362</f>
        <v>5</v>
      </c>
      <c r="AR362" s="58">
        <f t="shared" ref="AR362:AR372" si="1811">+AT362</f>
        <v>3</v>
      </c>
      <c r="AS362" s="44">
        <f t="shared" ref="AS362" si="1812">+AU362</f>
        <v>5</v>
      </c>
      <c r="AT362" s="39">
        <v>3</v>
      </c>
      <c r="AU362" s="5">
        <v>5</v>
      </c>
      <c r="AV362" s="18">
        <v>0</v>
      </c>
      <c r="AW362" s="5">
        <v>9</v>
      </c>
      <c r="AX362" s="184" t="s">
        <v>89</v>
      </c>
      <c r="AY362" s="44">
        <f>+BA362</f>
        <v>1</v>
      </c>
      <c r="AZ362" s="184" t="s">
        <v>89</v>
      </c>
      <c r="BA362" s="44">
        <f>+BC362</f>
        <v>1</v>
      </c>
      <c r="BB362" s="43">
        <v>0</v>
      </c>
      <c r="BC362" s="5">
        <v>1</v>
      </c>
      <c r="BD362" s="18">
        <v>0</v>
      </c>
      <c r="BE362" s="5">
        <v>1</v>
      </c>
      <c r="BF362" s="18">
        <v>2</v>
      </c>
      <c r="BG362" s="5">
        <v>1</v>
      </c>
      <c r="BH362" s="184">
        <f t="shared" ref="BH362" si="1813">+BF362</f>
        <v>2</v>
      </c>
      <c r="BI362" s="168">
        <f>+BG362</f>
        <v>1</v>
      </c>
      <c r="BJ362" s="184">
        <f t="shared" ref="BJ362" si="1814">+BH362</f>
        <v>2</v>
      </c>
      <c r="BK362" s="168">
        <f>+BI362</f>
        <v>1</v>
      </c>
      <c r="BL362" s="184">
        <f t="shared" ref="BL362" si="1815">+BJ362</f>
        <v>2</v>
      </c>
      <c r="BM362" s="168">
        <f>+BK362</f>
        <v>1</v>
      </c>
      <c r="BN362" s="184">
        <f t="shared" ref="BN362" si="1816">+BL362</f>
        <v>2</v>
      </c>
      <c r="BO362" s="168">
        <f>+BM362</f>
        <v>1</v>
      </c>
      <c r="BP362" s="134"/>
      <c r="BQ362" s="96"/>
      <c r="BR362" s="55"/>
      <c r="BS362" s="96"/>
      <c r="BT362" s="55"/>
      <c r="BU362" s="96"/>
      <c r="BV362" s="55"/>
      <c r="BW362" s="96"/>
      <c r="BX362" s="55"/>
      <c r="BY362" s="96"/>
      <c r="BZ362" s="55"/>
      <c r="CA362" s="96"/>
      <c r="CB362" s="96"/>
      <c r="CC362" s="38" t="s">
        <v>347</v>
      </c>
      <c r="CD362" t="s">
        <v>862</v>
      </c>
    </row>
    <row r="363" spans="1:82" ht="16.5">
      <c r="A363" t="s">
        <v>2145</v>
      </c>
      <c r="B363" t="s">
        <v>4</v>
      </c>
      <c r="C363" s="16" t="s">
        <v>1052</v>
      </c>
      <c r="D363" t="s">
        <v>1040</v>
      </c>
      <c r="E363" s="16" t="s">
        <v>1052</v>
      </c>
      <c r="F363" s="200" t="s">
        <v>2151</v>
      </c>
      <c r="G363" s="10"/>
      <c r="H363" s="21"/>
      <c r="I363" s="166">
        <f t="shared" ref="I363" si="1817">+K363</f>
        <v>0</v>
      </c>
      <c r="J363" s="168" t="s">
        <v>1823</v>
      </c>
      <c r="K363" s="3">
        <v>0</v>
      </c>
      <c r="L363" s="4">
        <v>0</v>
      </c>
      <c r="M363" s="3">
        <v>0</v>
      </c>
      <c r="N363" s="4">
        <v>0</v>
      </c>
      <c r="O363" s="166">
        <f t="shared" ref="O363" si="1818">+M363</f>
        <v>0</v>
      </c>
      <c r="P363" s="168" t="s">
        <v>1823</v>
      </c>
      <c r="Q363" s="3">
        <v>0</v>
      </c>
      <c r="R363" s="5">
        <v>0</v>
      </c>
      <c r="S363" s="18">
        <v>0</v>
      </c>
      <c r="T363" s="5">
        <v>0</v>
      </c>
      <c r="U363" s="166">
        <f t="shared" si="1799"/>
        <v>0</v>
      </c>
      <c r="V363" s="168" t="s">
        <v>1823</v>
      </c>
      <c r="W363" s="166">
        <f>+Y363</f>
        <v>0</v>
      </c>
      <c r="X363" s="168" t="s">
        <v>1823</v>
      </c>
      <c r="Y363" s="10">
        <v>0</v>
      </c>
      <c r="Z363" s="4">
        <v>0</v>
      </c>
      <c r="AA363" s="166">
        <f t="shared" ref="AA363" si="1819">+AC363</f>
        <v>0</v>
      </c>
      <c r="AB363" s="168" t="s">
        <v>1823</v>
      </c>
      <c r="AC363" s="166">
        <f t="shared" ref="AC363" si="1820">+AE363</f>
        <v>0</v>
      </c>
      <c r="AD363" s="168" t="s">
        <v>1823</v>
      </c>
      <c r="AE363" s="3">
        <v>0</v>
      </c>
      <c r="AF363" s="5">
        <v>0</v>
      </c>
      <c r="AG363" s="166">
        <f t="shared" ref="AG363" si="1821">+AE363</f>
        <v>0</v>
      </c>
      <c r="AH363" s="168" t="s">
        <v>1823</v>
      </c>
      <c r="AI363" s="166">
        <f t="shared" ref="AI363:AI365" si="1822">+AG363</f>
        <v>0</v>
      </c>
      <c r="AJ363" s="168" t="s">
        <v>1823</v>
      </c>
      <c r="AK363" s="166">
        <f t="shared" ref="AK363:AK365" si="1823">+AI363</f>
        <v>0</v>
      </c>
      <c r="AL363" s="168" t="s">
        <v>1823</v>
      </c>
      <c r="AM363" s="166">
        <f t="shared" ref="AM363:AM372" si="1824">+AK363</f>
        <v>0</v>
      </c>
      <c r="AN363" s="168" t="s">
        <v>1823</v>
      </c>
      <c r="AO363" s="133"/>
      <c r="AP363" s="166">
        <f t="shared" si="1809"/>
        <v>1</v>
      </c>
      <c r="AQ363" s="168" t="s">
        <v>1823</v>
      </c>
      <c r="AR363" s="166">
        <f t="shared" si="1811"/>
        <v>1</v>
      </c>
      <c r="AS363" s="168" t="s">
        <v>1823</v>
      </c>
      <c r="AT363" s="39">
        <v>1</v>
      </c>
      <c r="AU363" s="40">
        <v>0</v>
      </c>
      <c r="AV363" s="98">
        <v>0</v>
      </c>
      <c r="AW363" s="40">
        <v>0</v>
      </c>
      <c r="AX363" s="166">
        <f t="shared" ref="AX363:AX365" si="1825">+AZ363</f>
        <v>0</v>
      </c>
      <c r="AY363" s="168" t="s">
        <v>1823</v>
      </c>
      <c r="AZ363" s="166">
        <f t="shared" ref="AZ363:AZ365" si="1826">+BB363</f>
        <v>0</v>
      </c>
      <c r="BA363" s="168" t="s">
        <v>1823</v>
      </c>
      <c r="BB363" s="98">
        <v>0</v>
      </c>
      <c r="BC363" s="40">
        <v>0</v>
      </c>
      <c r="BD363" s="18">
        <v>0</v>
      </c>
      <c r="BE363" s="5">
        <v>0</v>
      </c>
      <c r="BF363" s="18">
        <v>0</v>
      </c>
      <c r="BG363" s="5">
        <v>0</v>
      </c>
      <c r="BH363" s="184">
        <f t="shared" ref="BH363" si="1827">+BF363</f>
        <v>0</v>
      </c>
      <c r="BI363" s="168" t="s">
        <v>1823</v>
      </c>
      <c r="BJ363" s="184">
        <f t="shared" ref="BJ363" si="1828">+BH363</f>
        <v>0</v>
      </c>
      <c r="BK363" s="168" t="s">
        <v>1823</v>
      </c>
      <c r="BL363" s="184">
        <f t="shared" ref="BL363" si="1829">+BJ363</f>
        <v>0</v>
      </c>
      <c r="BM363" s="168" t="s">
        <v>1823</v>
      </c>
      <c r="BN363" s="184">
        <f t="shared" ref="BN363" si="1830">+BL363</f>
        <v>0</v>
      </c>
      <c r="BO363" s="168" t="s">
        <v>1823</v>
      </c>
      <c r="BP363" s="133"/>
      <c r="BQ363" s="147"/>
      <c r="BR363" s="148"/>
      <c r="BS363" s="147"/>
      <c r="BT363" s="148"/>
      <c r="BU363" s="147"/>
      <c r="BV363" s="148"/>
      <c r="BW363" s="96"/>
      <c r="BX363" s="55"/>
      <c r="BY363" s="96"/>
      <c r="BZ363" s="148"/>
      <c r="CA363" s="148"/>
      <c r="CB363" s="148"/>
      <c r="CC363" s="103" t="s">
        <v>271</v>
      </c>
      <c r="CD363" t="s">
        <v>863</v>
      </c>
    </row>
    <row r="364" spans="1:82" ht="16.5">
      <c r="A364" t="s">
        <v>2145</v>
      </c>
      <c r="B364" t="s">
        <v>4</v>
      </c>
      <c r="C364" s="16" t="s">
        <v>1052</v>
      </c>
      <c r="D364" t="s">
        <v>1040</v>
      </c>
      <c r="E364" s="16" t="s">
        <v>1052</v>
      </c>
      <c r="F364" s="200" t="s">
        <v>2152</v>
      </c>
      <c r="G364" s="10"/>
      <c r="H364" s="21"/>
      <c r="I364" s="166">
        <f t="shared" ref="I364" si="1831">+K364</f>
        <v>5</v>
      </c>
      <c r="J364" s="168" t="s">
        <v>1823</v>
      </c>
      <c r="K364" s="30">
        <v>5</v>
      </c>
      <c r="L364" s="10">
        <v>0</v>
      </c>
      <c r="M364" s="3">
        <v>6</v>
      </c>
      <c r="N364" s="4">
        <v>0</v>
      </c>
      <c r="O364" s="166">
        <f t="shared" ref="O364" si="1832">+M364</f>
        <v>6</v>
      </c>
      <c r="P364" s="168" t="s">
        <v>1823</v>
      </c>
      <c r="Q364" s="3">
        <v>6</v>
      </c>
      <c r="R364" s="4">
        <v>0</v>
      </c>
      <c r="S364" s="166">
        <f>+Q364</f>
        <v>6</v>
      </c>
      <c r="T364" s="168" t="s">
        <v>1823</v>
      </c>
      <c r="U364" s="166">
        <f t="shared" si="1799"/>
        <v>6</v>
      </c>
      <c r="V364" s="168" t="s">
        <v>1823</v>
      </c>
      <c r="W364" s="166">
        <f>+Y364</f>
        <v>5</v>
      </c>
      <c r="X364" s="168" t="s">
        <v>1823</v>
      </c>
      <c r="Y364" s="10">
        <v>5</v>
      </c>
      <c r="Z364" s="4">
        <v>0</v>
      </c>
      <c r="AA364" s="166">
        <f t="shared" ref="AA364" si="1833">+AC364</f>
        <v>5</v>
      </c>
      <c r="AB364" s="168" t="s">
        <v>1823</v>
      </c>
      <c r="AC364" s="166">
        <f t="shared" ref="AC364" si="1834">+AE364</f>
        <v>5</v>
      </c>
      <c r="AD364" s="168" t="s">
        <v>1823</v>
      </c>
      <c r="AE364" s="3">
        <v>5</v>
      </c>
      <c r="AF364" s="5">
        <v>0</v>
      </c>
      <c r="AG364" s="18">
        <v>5</v>
      </c>
      <c r="AH364" s="5">
        <v>0</v>
      </c>
      <c r="AI364" s="166">
        <f t="shared" si="1822"/>
        <v>5</v>
      </c>
      <c r="AJ364" s="168" t="s">
        <v>1823</v>
      </c>
      <c r="AK364" s="166">
        <f t="shared" si="1823"/>
        <v>5</v>
      </c>
      <c r="AL364" s="168" t="s">
        <v>1823</v>
      </c>
      <c r="AM364" s="166">
        <f t="shared" si="1824"/>
        <v>5</v>
      </c>
      <c r="AN364" s="168" t="s">
        <v>1823</v>
      </c>
      <c r="AO364" s="133"/>
      <c r="AP364" s="166">
        <f t="shared" si="1809"/>
        <v>5</v>
      </c>
      <c r="AQ364" s="168" t="s">
        <v>1823</v>
      </c>
      <c r="AR364" s="166">
        <f t="shared" si="1811"/>
        <v>5</v>
      </c>
      <c r="AS364" s="168" t="s">
        <v>1823</v>
      </c>
      <c r="AT364" s="39">
        <v>5</v>
      </c>
      <c r="AU364" s="40">
        <v>0</v>
      </c>
      <c r="AV364" s="39">
        <v>5</v>
      </c>
      <c r="AW364" s="40">
        <v>0</v>
      </c>
      <c r="AX364" s="166">
        <f t="shared" si="1825"/>
        <v>5</v>
      </c>
      <c r="AY364" s="168" t="s">
        <v>1823</v>
      </c>
      <c r="AZ364" s="166">
        <f t="shared" si="1826"/>
        <v>5</v>
      </c>
      <c r="BA364" s="168" t="s">
        <v>1823</v>
      </c>
      <c r="BB364" s="18">
        <v>5</v>
      </c>
      <c r="BC364" s="40">
        <v>0</v>
      </c>
      <c r="BD364" s="18">
        <v>5</v>
      </c>
      <c r="BE364" s="5">
        <v>0</v>
      </c>
      <c r="BF364" s="18">
        <v>5</v>
      </c>
      <c r="BG364" s="5">
        <v>0</v>
      </c>
      <c r="BH364" s="184">
        <f t="shared" ref="BH364:BH365" si="1835">+BF364</f>
        <v>5</v>
      </c>
      <c r="BI364" s="168" t="s">
        <v>1823</v>
      </c>
      <c r="BJ364" s="184">
        <f t="shared" ref="BJ364:BJ365" si="1836">+BH364</f>
        <v>5</v>
      </c>
      <c r="BK364" s="168" t="s">
        <v>1823</v>
      </c>
      <c r="BL364" s="184">
        <f t="shared" ref="BL364:BL365" si="1837">+BJ364</f>
        <v>5</v>
      </c>
      <c r="BM364" s="168" t="s">
        <v>1823</v>
      </c>
      <c r="BN364" s="184">
        <f t="shared" ref="BN364:BN365" si="1838">+BL364</f>
        <v>5</v>
      </c>
      <c r="BO364" s="168" t="s">
        <v>1823</v>
      </c>
      <c r="BP364" s="133"/>
      <c r="BQ364" s="147"/>
      <c r="BR364" s="148"/>
      <c r="BS364" s="147"/>
      <c r="BT364" s="148"/>
      <c r="BU364" s="147"/>
      <c r="BV364" s="148"/>
      <c r="BW364" s="96"/>
      <c r="BX364" s="55"/>
      <c r="BY364" s="96"/>
      <c r="BZ364" s="148"/>
      <c r="CA364" s="147"/>
      <c r="CB364" s="147"/>
      <c r="CC364" s="38" t="s">
        <v>260</v>
      </c>
      <c r="CD364" t="s">
        <v>864</v>
      </c>
    </row>
    <row r="365" spans="1:82" ht="16.5">
      <c r="A365" t="s">
        <v>2145</v>
      </c>
      <c r="B365" t="s">
        <v>4</v>
      </c>
      <c r="C365" s="16" t="s">
        <v>1052</v>
      </c>
      <c r="D365" t="s">
        <v>1040</v>
      </c>
      <c r="E365" s="16" t="s">
        <v>1052</v>
      </c>
      <c r="F365" s="200" t="s">
        <v>2153</v>
      </c>
      <c r="G365" s="10"/>
      <c r="H365" s="21"/>
      <c r="I365" s="166">
        <f t="shared" ref="I365" si="1839">+K365</f>
        <v>0</v>
      </c>
      <c r="J365" s="168" t="s">
        <v>1823</v>
      </c>
      <c r="K365" s="30">
        <v>0</v>
      </c>
      <c r="L365" s="10">
        <v>0</v>
      </c>
      <c r="M365" s="3">
        <v>0</v>
      </c>
      <c r="N365" s="4">
        <v>0</v>
      </c>
      <c r="O365" s="166">
        <f t="shared" ref="O365" si="1840">+M365</f>
        <v>0</v>
      </c>
      <c r="P365" s="168" t="s">
        <v>1823</v>
      </c>
      <c r="Q365" s="3">
        <v>0</v>
      </c>
      <c r="R365" s="4">
        <v>0</v>
      </c>
      <c r="S365" s="166">
        <f>+Q365</f>
        <v>0</v>
      </c>
      <c r="T365" s="168" t="s">
        <v>1823</v>
      </c>
      <c r="U365" s="166">
        <f t="shared" si="1799"/>
        <v>0</v>
      </c>
      <c r="V365" s="168" t="s">
        <v>1823</v>
      </c>
      <c r="W365" s="166">
        <f>+Y365</f>
        <v>0</v>
      </c>
      <c r="X365" s="168" t="s">
        <v>1823</v>
      </c>
      <c r="Y365" s="30">
        <v>0</v>
      </c>
      <c r="Z365" s="4">
        <v>0</v>
      </c>
      <c r="AA365" s="166">
        <f t="shared" ref="AA365:AA366" si="1841">+AC365</f>
        <v>0</v>
      </c>
      <c r="AB365" s="168" t="s">
        <v>1823</v>
      </c>
      <c r="AC365" s="166">
        <f t="shared" ref="AC365" si="1842">+AE365</f>
        <v>0</v>
      </c>
      <c r="AD365" s="168" t="s">
        <v>1823</v>
      </c>
      <c r="AE365" s="166">
        <f t="shared" ref="AE365" si="1843">+AG365</f>
        <v>0</v>
      </c>
      <c r="AF365" s="168" t="s">
        <v>1823</v>
      </c>
      <c r="AG365" s="18">
        <v>0</v>
      </c>
      <c r="AH365" s="5">
        <v>0</v>
      </c>
      <c r="AI365" s="166">
        <f t="shared" si="1822"/>
        <v>0</v>
      </c>
      <c r="AJ365" s="168" t="s">
        <v>1823</v>
      </c>
      <c r="AK365" s="166">
        <f t="shared" si="1823"/>
        <v>0</v>
      </c>
      <c r="AL365" s="168" t="s">
        <v>1823</v>
      </c>
      <c r="AM365" s="166">
        <f t="shared" si="1824"/>
        <v>0</v>
      </c>
      <c r="AN365" s="168" t="s">
        <v>1823</v>
      </c>
      <c r="AO365" s="136"/>
      <c r="AP365" s="166">
        <f t="shared" si="1809"/>
        <v>0</v>
      </c>
      <c r="AQ365" s="168" t="s">
        <v>1823</v>
      </c>
      <c r="AR365" s="166">
        <f t="shared" si="1811"/>
        <v>0</v>
      </c>
      <c r="AS365" s="168" t="s">
        <v>1823</v>
      </c>
      <c r="AT365" s="39">
        <v>0</v>
      </c>
      <c r="AU365" s="40">
        <v>0</v>
      </c>
      <c r="AV365" s="98">
        <v>0</v>
      </c>
      <c r="AW365" s="40">
        <v>0</v>
      </c>
      <c r="AX365" s="166">
        <f t="shared" si="1825"/>
        <v>0</v>
      </c>
      <c r="AY365" s="168" t="s">
        <v>1823</v>
      </c>
      <c r="AZ365" s="166">
        <f t="shared" si="1826"/>
        <v>0</v>
      </c>
      <c r="BA365" s="168" t="s">
        <v>1823</v>
      </c>
      <c r="BB365" s="98">
        <v>0</v>
      </c>
      <c r="BC365" s="40">
        <v>0</v>
      </c>
      <c r="BD365" s="18">
        <v>0</v>
      </c>
      <c r="BE365" s="5">
        <v>0</v>
      </c>
      <c r="BF365" s="18">
        <v>0</v>
      </c>
      <c r="BG365" s="5">
        <v>0</v>
      </c>
      <c r="BH365" s="184">
        <f t="shared" si="1835"/>
        <v>0</v>
      </c>
      <c r="BI365" s="168" t="s">
        <v>1823</v>
      </c>
      <c r="BJ365" s="184">
        <f t="shared" si="1836"/>
        <v>0</v>
      </c>
      <c r="BK365" s="168" t="s">
        <v>1823</v>
      </c>
      <c r="BL365" s="184">
        <f t="shared" si="1837"/>
        <v>0</v>
      </c>
      <c r="BM365" s="168" t="s">
        <v>1823</v>
      </c>
      <c r="BN365" s="184">
        <f t="shared" si="1838"/>
        <v>0</v>
      </c>
      <c r="BO365" s="168" t="s">
        <v>1823</v>
      </c>
      <c r="BP365" s="133"/>
      <c r="BQ365" s="147"/>
      <c r="BR365" s="148"/>
      <c r="BS365" s="147"/>
      <c r="BT365" s="148"/>
      <c r="BU365" s="147"/>
      <c r="BV365" s="148"/>
      <c r="BW365" s="96"/>
      <c r="BX365" s="55"/>
      <c r="BY365" s="96"/>
      <c r="BZ365" s="148"/>
      <c r="CA365" s="147"/>
      <c r="CB365" s="147"/>
      <c r="CC365" s="38"/>
      <c r="CD365" t="s">
        <v>1161</v>
      </c>
    </row>
    <row r="366" spans="1:82" ht="16.5">
      <c r="A366" t="s">
        <v>2146</v>
      </c>
      <c r="B366" t="s">
        <v>4</v>
      </c>
      <c r="C366" s="16" t="s">
        <v>222</v>
      </c>
      <c r="D366" t="s">
        <v>1040</v>
      </c>
      <c r="E366" s="16" t="s">
        <v>222</v>
      </c>
      <c r="F366" s="200" t="s">
        <v>2154</v>
      </c>
      <c r="G366" s="10">
        <v>0</v>
      </c>
      <c r="H366" s="4">
        <v>0</v>
      </c>
      <c r="I366" s="3">
        <v>0</v>
      </c>
      <c r="J366" s="4">
        <v>0</v>
      </c>
      <c r="K366" s="10">
        <v>9</v>
      </c>
      <c r="L366" s="10">
        <v>2</v>
      </c>
      <c r="M366" s="3">
        <v>9</v>
      </c>
      <c r="N366" s="4">
        <v>2</v>
      </c>
      <c r="O366" s="20">
        <f>+M366</f>
        <v>9</v>
      </c>
      <c r="P366" s="21">
        <f>+R366</f>
        <v>1</v>
      </c>
      <c r="Q366" s="3">
        <v>9</v>
      </c>
      <c r="R366" s="4">
        <v>1</v>
      </c>
      <c r="S366" s="166">
        <f>+Q366</f>
        <v>9</v>
      </c>
      <c r="T366" s="168">
        <f>+R366</f>
        <v>1</v>
      </c>
      <c r="U366" s="166">
        <f t="shared" ref="U366:U369" si="1844">+S366</f>
        <v>9</v>
      </c>
      <c r="V366" s="168">
        <f t="shared" ref="V366" si="1845">+T366</f>
        <v>1</v>
      </c>
      <c r="W366" s="166">
        <f>+Y366</f>
        <v>0</v>
      </c>
      <c r="X366" s="168" t="s">
        <v>1823</v>
      </c>
      <c r="Y366" s="10">
        <v>0</v>
      </c>
      <c r="Z366" s="4">
        <v>0</v>
      </c>
      <c r="AA366" s="166">
        <f t="shared" si="1841"/>
        <v>0</v>
      </c>
      <c r="AB366" s="168" t="s">
        <v>1823</v>
      </c>
      <c r="AC366" s="3">
        <v>0</v>
      </c>
      <c r="AD366" s="5">
        <v>0</v>
      </c>
      <c r="AE366" s="3">
        <v>0</v>
      </c>
      <c r="AF366" s="5">
        <v>0</v>
      </c>
      <c r="AG366" s="166">
        <f t="shared" ref="AG366:AG367" si="1846">+AE366</f>
        <v>0</v>
      </c>
      <c r="AH366" s="168" t="s">
        <v>1823</v>
      </c>
      <c r="AI366" s="166">
        <f t="shared" ref="AI366:AI367" si="1847">+AG366</f>
        <v>0</v>
      </c>
      <c r="AJ366" s="168" t="s">
        <v>1823</v>
      </c>
      <c r="AK366" s="166">
        <f t="shared" ref="AK366:AK367" si="1848">+AI366</f>
        <v>0</v>
      </c>
      <c r="AL366" s="168" t="s">
        <v>1823</v>
      </c>
      <c r="AM366" s="166">
        <f t="shared" si="1824"/>
        <v>0</v>
      </c>
      <c r="AN366" s="168" t="s">
        <v>1823</v>
      </c>
      <c r="AO366" s="133"/>
      <c r="AP366" s="166">
        <f t="shared" si="1809"/>
        <v>0</v>
      </c>
      <c r="AQ366" s="168" t="s">
        <v>1823</v>
      </c>
      <c r="AR366" s="166">
        <f t="shared" si="1811"/>
        <v>0</v>
      </c>
      <c r="AS366" s="168" t="s">
        <v>1823</v>
      </c>
      <c r="AT366" s="39">
        <v>0</v>
      </c>
      <c r="AU366" s="40">
        <v>0</v>
      </c>
      <c r="AV366" s="166">
        <f t="shared" ref="AV366" si="1849">+AX366</f>
        <v>0</v>
      </c>
      <c r="AW366" s="168" t="s">
        <v>1823</v>
      </c>
      <c r="AX366" s="166">
        <f t="shared" ref="AX366" si="1850">+AZ366</f>
        <v>0</v>
      </c>
      <c r="AY366" s="168" t="s">
        <v>1823</v>
      </c>
      <c r="AZ366" s="166">
        <f t="shared" ref="AZ366" si="1851">+BB366</f>
        <v>0</v>
      </c>
      <c r="BA366" s="168" t="s">
        <v>1823</v>
      </c>
      <c r="BB366" s="98">
        <v>0</v>
      </c>
      <c r="BC366" s="40">
        <v>0</v>
      </c>
      <c r="BD366" s="18">
        <v>0</v>
      </c>
      <c r="BE366" s="5">
        <v>0</v>
      </c>
      <c r="BF366" s="18">
        <v>0</v>
      </c>
      <c r="BG366" s="5">
        <v>0</v>
      </c>
      <c r="BH366" s="184">
        <f t="shared" ref="BH366" si="1852">+BF366</f>
        <v>0</v>
      </c>
      <c r="BI366" s="168" t="s">
        <v>1823</v>
      </c>
      <c r="BJ366" s="184">
        <f t="shared" ref="BJ366:BJ367" si="1853">+BH366</f>
        <v>0</v>
      </c>
      <c r="BK366" s="168" t="s">
        <v>1823</v>
      </c>
      <c r="BL366" s="184">
        <f t="shared" ref="BL366:BL367" si="1854">+BJ366</f>
        <v>0</v>
      </c>
      <c r="BM366" s="168" t="s">
        <v>1823</v>
      </c>
      <c r="BN366" s="184">
        <f t="shared" ref="BN366:BN367" si="1855">+BL366</f>
        <v>0</v>
      </c>
      <c r="BO366" s="168" t="s">
        <v>1823</v>
      </c>
      <c r="BP366" s="133"/>
      <c r="BQ366" s="147"/>
      <c r="BR366" s="148"/>
      <c r="BS366" s="147"/>
      <c r="BT366" s="148"/>
      <c r="BU366" s="147"/>
      <c r="BV366" s="148"/>
      <c r="BW366" s="96"/>
      <c r="BX366" s="55"/>
      <c r="BY366" s="96"/>
      <c r="BZ366" s="148"/>
      <c r="CA366" s="147"/>
      <c r="CB366" s="147"/>
    </row>
    <row r="367" spans="1:82" ht="16.5">
      <c r="A367" t="s">
        <v>2146</v>
      </c>
      <c r="B367" t="s">
        <v>4</v>
      </c>
      <c r="C367" s="16" t="s">
        <v>222</v>
      </c>
      <c r="D367" t="s">
        <v>1040</v>
      </c>
      <c r="E367" s="16" t="s">
        <v>222</v>
      </c>
      <c r="F367" s="200" t="s">
        <v>2155</v>
      </c>
      <c r="G367" s="10">
        <v>0</v>
      </c>
      <c r="H367" s="4">
        <v>0</v>
      </c>
      <c r="I367" s="3">
        <v>0</v>
      </c>
      <c r="J367" s="4">
        <v>0</v>
      </c>
      <c r="K367" s="10">
        <v>0</v>
      </c>
      <c r="L367" s="10">
        <v>0</v>
      </c>
      <c r="M367" s="3">
        <v>0</v>
      </c>
      <c r="N367" s="4">
        <v>0</v>
      </c>
      <c r="O367" s="166">
        <f t="shared" ref="O367:O371" si="1856">+M367</f>
        <v>0</v>
      </c>
      <c r="P367" s="168" t="s">
        <v>1823</v>
      </c>
      <c r="Q367" s="3">
        <v>0</v>
      </c>
      <c r="R367" s="4">
        <v>0</v>
      </c>
      <c r="S367" s="3">
        <v>0</v>
      </c>
      <c r="T367" s="4">
        <v>0</v>
      </c>
      <c r="U367" s="166">
        <f t="shared" si="1844"/>
        <v>0</v>
      </c>
      <c r="V367" s="168" t="s">
        <v>1823</v>
      </c>
      <c r="W367" s="10">
        <v>6</v>
      </c>
      <c r="X367" s="4">
        <v>3</v>
      </c>
      <c r="Y367" s="10">
        <v>5</v>
      </c>
      <c r="Z367" s="4">
        <v>3</v>
      </c>
      <c r="AA367" s="166">
        <f t="shared" ref="AA367" si="1857">+Y367</f>
        <v>5</v>
      </c>
      <c r="AB367" s="168">
        <f t="shared" ref="AB367" si="1858">+Z367</f>
        <v>3</v>
      </c>
      <c r="AC367" s="3">
        <v>9</v>
      </c>
      <c r="AD367" s="5">
        <v>3</v>
      </c>
      <c r="AE367" s="3">
        <v>9</v>
      </c>
      <c r="AF367" s="5">
        <v>3</v>
      </c>
      <c r="AG367" s="166">
        <f t="shared" si="1846"/>
        <v>9</v>
      </c>
      <c r="AH367" s="168">
        <f t="shared" ref="AH367" si="1859">+AF367</f>
        <v>3</v>
      </c>
      <c r="AI367" s="166">
        <f t="shared" si="1847"/>
        <v>9</v>
      </c>
      <c r="AJ367" s="168">
        <f t="shared" ref="AJ367" si="1860">+AH367</f>
        <v>3</v>
      </c>
      <c r="AK367" s="166">
        <f t="shared" si="1848"/>
        <v>9</v>
      </c>
      <c r="AL367" s="168">
        <f t="shared" ref="AL367" si="1861">+AJ367</f>
        <v>3</v>
      </c>
      <c r="AM367" s="166">
        <f t="shared" si="1824"/>
        <v>9</v>
      </c>
      <c r="AN367" s="168">
        <f t="shared" ref="AN367" si="1862">+AL367</f>
        <v>3</v>
      </c>
      <c r="AO367" s="133"/>
      <c r="AP367" s="166">
        <f t="shared" si="1809"/>
        <v>9</v>
      </c>
      <c r="AQ367" s="168">
        <f>+AS367</f>
        <v>1</v>
      </c>
      <c r="AR367" s="166">
        <f t="shared" si="1811"/>
        <v>9</v>
      </c>
      <c r="AS367" s="168">
        <f>+AU367</f>
        <v>1</v>
      </c>
      <c r="AT367" s="39">
        <v>9</v>
      </c>
      <c r="AU367" s="5">
        <v>1</v>
      </c>
      <c r="AV367" s="166">
        <f t="shared" ref="AV367:BA367" si="1863">+AT367</f>
        <v>9</v>
      </c>
      <c r="AW367" s="168">
        <f t="shared" si="1863"/>
        <v>1</v>
      </c>
      <c r="AX367" s="166">
        <f t="shared" si="1863"/>
        <v>9</v>
      </c>
      <c r="AY367" s="168">
        <f t="shared" si="1863"/>
        <v>1</v>
      </c>
      <c r="AZ367" s="166">
        <f t="shared" si="1863"/>
        <v>9</v>
      </c>
      <c r="BA367" s="168">
        <f t="shared" si="1863"/>
        <v>1</v>
      </c>
      <c r="BB367" s="180">
        <v>8</v>
      </c>
      <c r="BC367" s="181">
        <v>3</v>
      </c>
      <c r="BD367" s="18">
        <v>10</v>
      </c>
      <c r="BE367" s="5">
        <v>3</v>
      </c>
      <c r="BF367" s="1033">
        <v>9</v>
      </c>
      <c r="BG367" s="211">
        <v>3</v>
      </c>
      <c r="BH367" s="184">
        <f t="shared" ref="BH367" si="1864">+BF367</f>
        <v>9</v>
      </c>
      <c r="BI367" s="168">
        <f>+BG367</f>
        <v>3</v>
      </c>
      <c r="BJ367" s="184">
        <f t="shared" si="1853"/>
        <v>9</v>
      </c>
      <c r="BK367" s="168">
        <f>+BI367</f>
        <v>3</v>
      </c>
      <c r="BL367" s="184">
        <f t="shared" si="1854"/>
        <v>9</v>
      </c>
      <c r="BM367" s="168">
        <f>+BK367</f>
        <v>3</v>
      </c>
      <c r="BN367" s="184">
        <f t="shared" si="1855"/>
        <v>9</v>
      </c>
      <c r="BO367" s="168">
        <f>+BM367</f>
        <v>3</v>
      </c>
      <c r="BP367" s="133" t="s">
        <v>967</v>
      </c>
      <c r="BQ367" s="147"/>
      <c r="BR367" s="148"/>
      <c r="BS367" s="147"/>
      <c r="BT367" s="148"/>
      <c r="BU367" s="147"/>
      <c r="BV367" s="148"/>
      <c r="BW367" s="96"/>
      <c r="BX367" s="55"/>
      <c r="BY367" s="96"/>
      <c r="BZ367" s="148"/>
      <c r="CA367" s="148"/>
      <c r="CB367" s="148"/>
      <c r="CC367" s="103" t="s">
        <v>271</v>
      </c>
      <c r="CD367" t="s">
        <v>865</v>
      </c>
    </row>
    <row r="368" spans="1:82" ht="16.5">
      <c r="A368" t="s">
        <v>2146</v>
      </c>
      <c r="B368" t="s">
        <v>4</v>
      </c>
      <c r="C368" s="16" t="s">
        <v>222</v>
      </c>
      <c r="D368" t="s">
        <v>1040</v>
      </c>
      <c r="E368" s="16" t="s">
        <v>222</v>
      </c>
      <c r="F368" s="200" t="s">
        <v>2156</v>
      </c>
      <c r="G368" s="10"/>
      <c r="H368" s="21"/>
      <c r="I368" s="3"/>
      <c r="J368" s="21"/>
      <c r="K368" s="10">
        <v>4</v>
      </c>
      <c r="L368" s="10">
        <v>0</v>
      </c>
      <c r="M368" s="3">
        <v>3</v>
      </c>
      <c r="N368" s="4">
        <v>0</v>
      </c>
      <c r="O368" s="166">
        <f t="shared" si="1856"/>
        <v>3</v>
      </c>
      <c r="P368" s="168" t="s">
        <v>1823</v>
      </c>
      <c r="Q368" s="3">
        <v>6</v>
      </c>
      <c r="R368" s="4">
        <v>0</v>
      </c>
      <c r="S368" s="10">
        <v>5</v>
      </c>
      <c r="T368" s="4">
        <v>0</v>
      </c>
      <c r="U368" s="166">
        <f t="shared" si="1844"/>
        <v>5</v>
      </c>
      <c r="V368" s="168" t="s">
        <v>1823</v>
      </c>
      <c r="W368" s="3">
        <v>0</v>
      </c>
      <c r="X368" s="4">
        <v>0</v>
      </c>
      <c r="Y368" s="3">
        <v>0</v>
      </c>
      <c r="Z368" s="4">
        <v>0</v>
      </c>
      <c r="AA368" s="30">
        <v>0</v>
      </c>
      <c r="AB368" s="4">
        <v>0</v>
      </c>
      <c r="AC368" s="10">
        <v>0</v>
      </c>
      <c r="AD368" s="10">
        <v>0</v>
      </c>
      <c r="AE368" s="3">
        <v>0</v>
      </c>
      <c r="AF368" s="5">
        <v>0</v>
      </c>
      <c r="AG368" s="166">
        <f t="shared" ref="AG368" si="1865">+AE368</f>
        <v>0</v>
      </c>
      <c r="AH368" s="168" t="s">
        <v>1823</v>
      </c>
      <c r="AI368" s="166">
        <f t="shared" ref="AI368" si="1866">+AG368</f>
        <v>0</v>
      </c>
      <c r="AJ368" s="168" t="s">
        <v>1823</v>
      </c>
      <c r="AK368" s="166">
        <f t="shared" ref="AK368" si="1867">+AI368</f>
        <v>0</v>
      </c>
      <c r="AL368" s="168" t="s">
        <v>1823</v>
      </c>
      <c r="AM368" s="166">
        <f t="shared" ref="AM368" si="1868">+AK368</f>
        <v>0</v>
      </c>
      <c r="AN368" s="168" t="s">
        <v>1823</v>
      </c>
      <c r="AO368" s="133"/>
      <c r="AP368" s="166">
        <f t="shared" si="1809"/>
        <v>0</v>
      </c>
      <c r="AQ368" s="168" t="s">
        <v>1823</v>
      </c>
      <c r="AR368" s="166">
        <f t="shared" si="1811"/>
        <v>0</v>
      </c>
      <c r="AS368" s="168" t="s">
        <v>1823</v>
      </c>
      <c r="AT368" s="39">
        <v>0</v>
      </c>
      <c r="AU368" s="40">
        <v>0</v>
      </c>
      <c r="AV368" s="166">
        <f t="shared" ref="AV368:AV372" si="1869">+AX368</f>
        <v>0</v>
      </c>
      <c r="AW368" s="168" t="s">
        <v>1823</v>
      </c>
      <c r="AX368" s="166">
        <f t="shared" ref="AX368:AX372" si="1870">+AZ368</f>
        <v>0</v>
      </c>
      <c r="AY368" s="168" t="s">
        <v>1823</v>
      </c>
      <c r="AZ368" s="166">
        <f t="shared" ref="AZ368:AZ372" si="1871">+BB368</f>
        <v>0</v>
      </c>
      <c r="BA368" s="168" t="s">
        <v>1823</v>
      </c>
      <c r="BB368" s="98">
        <v>0</v>
      </c>
      <c r="BC368" s="40">
        <v>0</v>
      </c>
      <c r="BD368" s="18">
        <v>0</v>
      </c>
      <c r="BE368" s="5">
        <v>0</v>
      </c>
      <c r="BF368" s="18">
        <v>0</v>
      </c>
      <c r="BG368" s="5">
        <v>0</v>
      </c>
      <c r="BH368" s="166">
        <f>+BF368</f>
        <v>0</v>
      </c>
      <c r="BI368" s="168" t="s">
        <v>1823</v>
      </c>
      <c r="BJ368" s="166">
        <f t="shared" ref="BJ368" si="1872">+BH368</f>
        <v>0</v>
      </c>
      <c r="BK368" s="168" t="s">
        <v>1823</v>
      </c>
      <c r="BL368" s="166">
        <f t="shared" ref="BL368" si="1873">+BJ368</f>
        <v>0</v>
      </c>
      <c r="BM368" s="168" t="s">
        <v>1823</v>
      </c>
      <c r="BN368" s="166">
        <f t="shared" ref="BN368" si="1874">+BL368</f>
        <v>0</v>
      </c>
      <c r="BO368" s="168" t="s">
        <v>1823</v>
      </c>
      <c r="BP368" s="133"/>
      <c r="BQ368" s="147"/>
      <c r="BR368" s="148"/>
      <c r="BS368" s="147"/>
      <c r="BT368" s="148"/>
      <c r="BU368" s="147"/>
      <c r="BV368" s="148"/>
      <c r="BW368" s="96"/>
      <c r="BX368" s="55"/>
      <c r="BY368" s="96"/>
      <c r="BZ368" s="148"/>
      <c r="CA368" s="148"/>
      <c r="CB368" s="148"/>
      <c r="CC368" s="103" t="s">
        <v>271</v>
      </c>
      <c r="CD368" t="s">
        <v>866</v>
      </c>
    </row>
    <row r="369" spans="1:89" ht="16.5">
      <c r="A369" t="s">
        <v>2146</v>
      </c>
      <c r="B369" t="s">
        <v>4</v>
      </c>
      <c r="C369" s="16" t="s">
        <v>222</v>
      </c>
      <c r="D369" t="s">
        <v>1040</v>
      </c>
      <c r="E369" s="16" t="s">
        <v>222</v>
      </c>
      <c r="F369" s="200" t="s">
        <v>2157</v>
      </c>
      <c r="G369" s="10"/>
      <c r="H369" s="4"/>
      <c r="I369" s="3"/>
      <c r="J369" s="4"/>
      <c r="K369" s="10">
        <v>2</v>
      </c>
      <c r="L369" s="10">
        <v>0</v>
      </c>
      <c r="M369" s="3">
        <v>2</v>
      </c>
      <c r="N369" s="4">
        <v>0</v>
      </c>
      <c r="O369" s="166">
        <f t="shared" si="1856"/>
        <v>2</v>
      </c>
      <c r="P369" s="168" t="s">
        <v>1823</v>
      </c>
      <c r="Q369" s="165">
        <v>3</v>
      </c>
      <c r="R369" s="425">
        <v>2</v>
      </c>
      <c r="S369" s="10">
        <v>0</v>
      </c>
      <c r="T369" s="4">
        <v>0</v>
      </c>
      <c r="U369" s="166">
        <f t="shared" si="1844"/>
        <v>0</v>
      </c>
      <c r="V369" s="168" t="s">
        <v>1823</v>
      </c>
      <c r="W369" s="3">
        <v>0</v>
      </c>
      <c r="X369" s="4">
        <v>0</v>
      </c>
      <c r="Y369" s="3">
        <v>0</v>
      </c>
      <c r="Z369" s="4">
        <v>0</v>
      </c>
      <c r="AA369" s="166">
        <f t="shared" ref="AA369:AA370" si="1875">+AC369</f>
        <v>3</v>
      </c>
      <c r="AB369" s="168" t="s">
        <v>1823</v>
      </c>
      <c r="AC369" s="3">
        <v>3</v>
      </c>
      <c r="AD369" s="5">
        <v>0</v>
      </c>
      <c r="AE369" s="3">
        <v>3</v>
      </c>
      <c r="AF369" s="5">
        <v>0</v>
      </c>
      <c r="AG369" s="166">
        <f t="shared" ref="AG369" si="1876">+AE369</f>
        <v>3</v>
      </c>
      <c r="AH369" s="168" t="s">
        <v>1823</v>
      </c>
      <c r="AI369" s="166">
        <f t="shared" ref="AI369" si="1877">+AG369</f>
        <v>3</v>
      </c>
      <c r="AJ369" s="168" t="s">
        <v>1823</v>
      </c>
      <c r="AK369" s="166">
        <f t="shared" ref="AK369" si="1878">+AI369</f>
        <v>3</v>
      </c>
      <c r="AL369" s="168" t="s">
        <v>1823</v>
      </c>
      <c r="AM369" s="166">
        <f t="shared" si="1824"/>
        <v>3</v>
      </c>
      <c r="AN369" s="168" t="s">
        <v>1823</v>
      </c>
      <c r="AO369" s="133"/>
      <c r="AP369" s="166">
        <f t="shared" si="1809"/>
        <v>0</v>
      </c>
      <c r="AQ369" s="168" t="s">
        <v>1823</v>
      </c>
      <c r="AR369" s="166">
        <f t="shared" si="1811"/>
        <v>0</v>
      </c>
      <c r="AS369" s="168" t="s">
        <v>1823</v>
      </c>
      <c r="AT369" s="39">
        <v>0</v>
      </c>
      <c r="AU369" s="40">
        <v>0</v>
      </c>
      <c r="AV369" s="166">
        <f t="shared" si="1869"/>
        <v>0</v>
      </c>
      <c r="AW369" s="168" t="s">
        <v>1823</v>
      </c>
      <c r="AX369" s="166">
        <f t="shared" si="1870"/>
        <v>0</v>
      </c>
      <c r="AY369" s="168" t="s">
        <v>1823</v>
      </c>
      <c r="AZ369" s="166">
        <f t="shared" si="1871"/>
        <v>0</v>
      </c>
      <c r="BA369" s="168" t="s">
        <v>1823</v>
      </c>
      <c r="BB369" s="98">
        <v>0</v>
      </c>
      <c r="BC369" s="40">
        <v>0</v>
      </c>
      <c r="BD369" s="18">
        <v>0</v>
      </c>
      <c r="BE369" s="5">
        <v>0</v>
      </c>
      <c r="BF369" s="18">
        <v>0</v>
      </c>
      <c r="BG369" s="5">
        <v>0</v>
      </c>
      <c r="BH369" s="166">
        <f>+BF369</f>
        <v>0</v>
      </c>
      <c r="BI369" s="168" t="s">
        <v>1823</v>
      </c>
      <c r="BJ369" s="166">
        <f t="shared" ref="BJ369" si="1879">+BH369</f>
        <v>0</v>
      </c>
      <c r="BK369" s="168" t="s">
        <v>1823</v>
      </c>
      <c r="BL369" s="166">
        <f t="shared" ref="BL369" si="1880">+BJ369</f>
        <v>0</v>
      </c>
      <c r="BM369" s="168" t="s">
        <v>1823</v>
      </c>
      <c r="BN369" s="166">
        <f t="shared" ref="BN369" si="1881">+BL369</f>
        <v>0</v>
      </c>
      <c r="BO369" s="168" t="s">
        <v>1823</v>
      </c>
      <c r="BP369" s="133"/>
      <c r="BQ369" s="147"/>
      <c r="BR369" s="148"/>
      <c r="BS369" s="147"/>
      <c r="BT369" s="148"/>
      <c r="BU369" s="147"/>
      <c r="BV369" s="148"/>
      <c r="BW369" s="96"/>
      <c r="BX369" s="55"/>
      <c r="BY369" s="96"/>
      <c r="BZ369" s="148"/>
      <c r="CA369" s="148"/>
      <c r="CB369" s="148"/>
      <c r="CC369" s="103" t="s">
        <v>271</v>
      </c>
      <c r="CD369" t="s">
        <v>866</v>
      </c>
    </row>
    <row r="370" spans="1:89" ht="16.5">
      <c r="A370" t="s">
        <v>2146</v>
      </c>
      <c r="B370" t="s">
        <v>4</v>
      </c>
      <c r="C370" s="16" t="s">
        <v>222</v>
      </c>
      <c r="D370" t="s">
        <v>1040</v>
      </c>
      <c r="E370" s="16" t="s">
        <v>222</v>
      </c>
      <c r="F370" s="200" t="s">
        <v>2168</v>
      </c>
      <c r="G370" s="10"/>
      <c r="H370" s="4"/>
      <c r="I370" s="166">
        <f t="shared" ref="I370:I371" si="1882">+K370</f>
        <v>1</v>
      </c>
      <c r="J370" s="168" t="s">
        <v>1823</v>
      </c>
      <c r="K370" s="10">
        <v>1</v>
      </c>
      <c r="L370" s="10">
        <v>0</v>
      </c>
      <c r="M370" s="3">
        <v>2</v>
      </c>
      <c r="N370" s="4">
        <v>0</v>
      </c>
      <c r="O370" s="166">
        <f t="shared" si="1856"/>
        <v>2</v>
      </c>
      <c r="P370" s="168" t="s">
        <v>1823</v>
      </c>
      <c r="Q370" s="3">
        <v>1</v>
      </c>
      <c r="R370" s="4">
        <v>0</v>
      </c>
      <c r="S370" s="166">
        <f t="shared" ref="S370" si="1883">+U370</f>
        <v>1</v>
      </c>
      <c r="T370" s="168" t="s">
        <v>1823</v>
      </c>
      <c r="U370" s="166">
        <f t="shared" ref="U370" si="1884">+W370</f>
        <v>1</v>
      </c>
      <c r="V370" s="168" t="s">
        <v>1823</v>
      </c>
      <c r="W370" s="3">
        <v>1</v>
      </c>
      <c r="X370" s="4">
        <v>0</v>
      </c>
      <c r="Y370" s="3">
        <v>2</v>
      </c>
      <c r="Z370" s="4">
        <v>0</v>
      </c>
      <c r="AA370" s="166">
        <f t="shared" si="1875"/>
        <v>1</v>
      </c>
      <c r="AB370" s="168" t="s">
        <v>1823</v>
      </c>
      <c r="AC370" s="3">
        <v>1</v>
      </c>
      <c r="AD370" s="5">
        <v>0</v>
      </c>
      <c r="AE370" s="3">
        <v>1</v>
      </c>
      <c r="AF370" s="5">
        <v>0</v>
      </c>
      <c r="AG370" s="166">
        <f t="shared" ref="AG370" si="1885">+AE370</f>
        <v>1</v>
      </c>
      <c r="AH370" s="168" t="s">
        <v>1823</v>
      </c>
      <c r="AI370" s="166">
        <f t="shared" ref="AI370" si="1886">+AG370</f>
        <v>1</v>
      </c>
      <c r="AJ370" s="168" t="s">
        <v>1823</v>
      </c>
      <c r="AK370" s="166">
        <f t="shared" ref="AK370" si="1887">+AI370</f>
        <v>1</v>
      </c>
      <c r="AL370" s="168" t="s">
        <v>1823</v>
      </c>
      <c r="AM370" s="166">
        <f t="shared" si="1824"/>
        <v>1</v>
      </c>
      <c r="AN370" s="168" t="s">
        <v>1823</v>
      </c>
      <c r="AO370" s="133"/>
      <c r="AP370" s="166">
        <f t="shared" si="1809"/>
        <v>0</v>
      </c>
      <c r="AQ370" s="168" t="s">
        <v>1823</v>
      </c>
      <c r="AR370" s="166">
        <f t="shared" si="1811"/>
        <v>0</v>
      </c>
      <c r="AS370" s="168" t="s">
        <v>1823</v>
      </c>
      <c r="AT370" s="39">
        <v>0</v>
      </c>
      <c r="AU370" s="40">
        <v>0</v>
      </c>
      <c r="AV370" s="166">
        <f t="shared" si="1869"/>
        <v>0</v>
      </c>
      <c r="AW370" s="168" t="s">
        <v>1823</v>
      </c>
      <c r="AX370" s="166">
        <f t="shared" si="1870"/>
        <v>0</v>
      </c>
      <c r="AY370" s="168" t="s">
        <v>1823</v>
      </c>
      <c r="AZ370" s="166">
        <f t="shared" si="1871"/>
        <v>0</v>
      </c>
      <c r="BA370" s="168" t="s">
        <v>1823</v>
      </c>
      <c r="BB370" s="98">
        <v>0</v>
      </c>
      <c r="BC370" s="40">
        <v>0</v>
      </c>
      <c r="BD370" s="18">
        <v>0</v>
      </c>
      <c r="BE370" s="5">
        <v>0</v>
      </c>
      <c r="BF370" s="18">
        <v>0</v>
      </c>
      <c r="BG370" s="5">
        <v>0</v>
      </c>
      <c r="BH370" s="166">
        <f>+BF370</f>
        <v>0</v>
      </c>
      <c r="BI370" s="168" t="s">
        <v>1823</v>
      </c>
      <c r="BJ370" s="166">
        <f t="shared" ref="BJ370" si="1888">+BH370</f>
        <v>0</v>
      </c>
      <c r="BK370" s="168" t="s">
        <v>1823</v>
      </c>
      <c r="BL370" s="166">
        <f t="shared" ref="BL370" si="1889">+BJ370</f>
        <v>0</v>
      </c>
      <c r="BM370" s="168" t="s">
        <v>1823</v>
      </c>
      <c r="BN370" s="166">
        <f t="shared" ref="BN370" si="1890">+BL370</f>
        <v>0</v>
      </c>
      <c r="BO370" s="168" t="s">
        <v>1823</v>
      </c>
      <c r="BP370" s="133"/>
      <c r="BQ370" s="147"/>
      <c r="BR370" s="148"/>
      <c r="BS370" s="147"/>
      <c r="BT370" s="148"/>
      <c r="BU370" s="147"/>
      <c r="BV370" s="148"/>
      <c r="BW370" s="96"/>
      <c r="BX370" s="55"/>
      <c r="BY370" s="96"/>
      <c r="BZ370" s="148"/>
      <c r="CA370" s="148"/>
      <c r="CB370" s="148"/>
      <c r="CC370" s="103" t="s">
        <v>271</v>
      </c>
      <c r="CD370" t="s">
        <v>867</v>
      </c>
    </row>
    <row r="371" spans="1:89" ht="16.5">
      <c r="A371" t="s">
        <v>2146</v>
      </c>
      <c r="B371" t="s">
        <v>4</v>
      </c>
      <c r="C371" s="16" t="s">
        <v>222</v>
      </c>
      <c r="D371" t="s">
        <v>1040</v>
      </c>
      <c r="E371" s="16" t="s">
        <v>222</v>
      </c>
      <c r="F371" s="200" t="s">
        <v>2169</v>
      </c>
      <c r="G371" s="10"/>
      <c r="H371" s="4"/>
      <c r="I371" s="166">
        <f t="shared" si="1882"/>
        <v>3</v>
      </c>
      <c r="J371" s="168" t="s">
        <v>1823</v>
      </c>
      <c r="K371" s="10">
        <v>3</v>
      </c>
      <c r="L371" s="10">
        <v>0</v>
      </c>
      <c r="M371" s="3">
        <v>3</v>
      </c>
      <c r="N371" s="4">
        <v>1</v>
      </c>
      <c r="O371" s="166">
        <f t="shared" si="1856"/>
        <v>3</v>
      </c>
      <c r="P371" s="168">
        <f>+N371</f>
        <v>1</v>
      </c>
      <c r="Q371" s="3">
        <v>2</v>
      </c>
      <c r="R371" s="4">
        <v>0</v>
      </c>
      <c r="S371" s="10">
        <v>0</v>
      </c>
      <c r="T371" s="4">
        <v>0</v>
      </c>
      <c r="U371" s="166">
        <f t="shared" ref="U371" si="1891">+W371</f>
        <v>0</v>
      </c>
      <c r="V371" s="168" t="s">
        <v>1823</v>
      </c>
      <c r="W371" s="3">
        <v>0</v>
      </c>
      <c r="X371" s="4">
        <v>0</v>
      </c>
      <c r="Y371" s="3">
        <v>0</v>
      </c>
      <c r="Z371" s="4">
        <v>0</v>
      </c>
      <c r="AA371" s="22">
        <f>+Y371</f>
        <v>0</v>
      </c>
      <c r="AB371" s="21">
        <f>+Z371</f>
        <v>0</v>
      </c>
      <c r="AC371" s="3">
        <v>0</v>
      </c>
      <c r="AD371" s="22">
        <v>0</v>
      </c>
      <c r="AE371" s="3">
        <v>0</v>
      </c>
      <c r="AF371" s="5">
        <v>0</v>
      </c>
      <c r="AG371" s="166">
        <f t="shared" ref="AG371" si="1892">+AE371</f>
        <v>0</v>
      </c>
      <c r="AH371" s="168" t="s">
        <v>1823</v>
      </c>
      <c r="AI371" s="166">
        <f t="shared" ref="AI371" si="1893">+AG371</f>
        <v>0</v>
      </c>
      <c r="AJ371" s="168" t="s">
        <v>1823</v>
      </c>
      <c r="AK371" s="166">
        <f t="shared" ref="AK371" si="1894">+AI371</f>
        <v>0</v>
      </c>
      <c r="AL371" s="168" t="s">
        <v>1823</v>
      </c>
      <c r="AM371" s="166">
        <f t="shared" si="1824"/>
        <v>0</v>
      </c>
      <c r="AN371" s="168" t="s">
        <v>1823</v>
      </c>
      <c r="AO371" s="133"/>
      <c r="AP371" s="166">
        <f t="shared" si="1809"/>
        <v>0</v>
      </c>
      <c r="AQ371" s="168" t="s">
        <v>1823</v>
      </c>
      <c r="AR371" s="166">
        <f t="shared" si="1811"/>
        <v>0</v>
      </c>
      <c r="AS371" s="168" t="s">
        <v>1823</v>
      </c>
      <c r="AT371" s="39">
        <v>0</v>
      </c>
      <c r="AU371" s="40">
        <v>0</v>
      </c>
      <c r="AV371" s="166">
        <f t="shared" si="1869"/>
        <v>0</v>
      </c>
      <c r="AW371" s="168" t="s">
        <v>1823</v>
      </c>
      <c r="AX371" s="166">
        <f t="shared" si="1870"/>
        <v>0</v>
      </c>
      <c r="AY371" s="168" t="s">
        <v>1823</v>
      </c>
      <c r="AZ371" s="166">
        <f t="shared" si="1871"/>
        <v>0</v>
      </c>
      <c r="BA371" s="168" t="s">
        <v>1823</v>
      </c>
      <c r="BB371" s="98">
        <v>0</v>
      </c>
      <c r="BC371" s="40">
        <v>0</v>
      </c>
      <c r="BD371" s="18">
        <v>0</v>
      </c>
      <c r="BE371" s="5">
        <v>0</v>
      </c>
      <c r="BF371" s="18">
        <v>0</v>
      </c>
      <c r="BG371" s="5">
        <v>0</v>
      </c>
      <c r="BH371" s="166">
        <f>+BF371</f>
        <v>0</v>
      </c>
      <c r="BI371" s="168" t="s">
        <v>1823</v>
      </c>
      <c r="BJ371" s="166">
        <f t="shared" ref="BJ371" si="1895">+BH371</f>
        <v>0</v>
      </c>
      <c r="BK371" s="168" t="s">
        <v>1823</v>
      </c>
      <c r="BL371" s="166">
        <f t="shared" ref="BL371" si="1896">+BJ371</f>
        <v>0</v>
      </c>
      <c r="BM371" s="168" t="s">
        <v>1823</v>
      </c>
      <c r="BN371" s="166">
        <f t="shared" ref="BN371" si="1897">+BL371</f>
        <v>0</v>
      </c>
      <c r="BO371" s="168" t="s">
        <v>1823</v>
      </c>
      <c r="BP371" s="133"/>
      <c r="BQ371" s="147"/>
      <c r="BR371" s="148"/>
      <c r="BS371" s="147"/>
      <c r="BT371" s="148"/>
      <c r="BU371" s="147"/>
      <c r="BV371" s="148"/>
      <c r="BW371" s="96"/>
      <c r="BX371" s="55"/>
      <c r="BY371" s="96"/>
      <c r="BZ371" s="148"/>
      <c r="CA371" s="148"/>
      <c r="CB371" s="148"/>
      <c r="CC371" s="103" t="s">
        <v>271</v>
      </c>
      <c r="CD371" t="s">
        <v>868</v>
      </c>
    </row>
    <row r="372" spans="1:89" ht="16.5">
      <c r="A372" t="s">
        <v>2146</v>
      </c>
      <c r="B372" t="s">
        <v>4</v>
      </c>
      <c r="C372" s="16" t="s">
        <v>222</v>
      </c>
      <c r="D372" t="s">
        <v>1040</v>
      </c>
      <c r="E372" s="16" t="s">
        <v>222</v>
      </c>
      <c r="F372" s="200" t="s">
        <v>2170</v>
      </c>
      <c r="G372" s="10"/>
      <c r="H372" s="4"/>
      <c r="I372" s="166">
        <f t="shared" ref="I372" si="1898">+K372</f>
        <v>0</v>
      </c>
      <c r="J372" s="168" t="s">
        <v>1823</v>
      </c>
      <c r="K372" s="10">
        <v>0</v>
      </c>
      <c r="L372" s="10">
        <v>0</v>
      </c>
      <c r="M372" s="3">
        <v>0</v>
      </c>
      <c r="N372" s="4">
        <v>0</v>
      </c>
      <c r="O372" s="166">
        <f t="shared" ref="O372" si="1899">+M372</f>
        <v>0</v>
      </c>
      <c r="P372" s="168" t="s">
        <v>1823</v>
      </c>
      <c r="Q372" s="3">
        <v>0</v>
      </c>
      <c r="R372" s="4">
        <v>0</v>
      </c>
      <c r="S372" s="10">
        <v>0</v>
      </c>
      <c r="T372" s="4">
        <v>0</v>
      </c>
      <c r="U372" s="166">
        <f t="shared" ref="U372" si="1900">+W372</f>
        <v>0</v>
      </c>
      <c r="V372" s="168" t="s">
        <v>1823</v>
      </c>
      <c r="W372" s="3">
        <v>0</v>
      </c>
      <c r="X372" s="4">
        <v>0</v>
      </c>
      <c r="Y372" s="3">
        <v>0</v>
      </c>
      <c r="Z372" s="4">
        <v>0</v>
      </c>
      <c r="AA372" s="22">
        <f>+Y372</f>
        <v>0</v>
      </c>
      <c r="AB372" s="21">
        <f>+Z372</f>
        <v>0</v>
      </c>
      <c r="AC372" s="3">
        <v>0</v>
      </c>
      <c r="AD372" s="22">
        <v>0</v>
      </c>
      <c r="AE372" s="3">
        <v>0</v>
      </c>
      <c r="AF372" s="5">
        <v>0</v>
      </c>
      <c r="AG372" s="166">
        <f t="shared" ref="AG372" si="1901">+AE372</f>
        <v>0</v>
      </c>
      <c r="AH372" s="168" t="s">
        <v>1823</v>
      </c>
      <c r="AI372" s="166">
        <f t="shared" ref="AI372" si="1902">+AG372</f>
        <v>0</v>
      </c>
      <c r="AJ372" s="168" t="s">
        <v>1823</v>
      </c>
      <c r="AK372" s="166">
        <f t="shared" ref="AK372" si="1903">+AI372</f>
        <v>0</v>
      </c>
      <c r="AL372" s="168" t="s">
        <v>1823</v>
      </c>
      <c r="AM372" s="166">
        <f t="shared" si="1824"/>
        <v>0</v>
      </c>
      <c r="AN372" s="168" t="s">
        <v>1823</v>
      </c>
      <c r="AO372" s="133"/>
      <c r="AP372" s="166">
        <f t="shared" si="1809"/>
        <v>0</v>
      </c>
      <c r="AQ372" s="168" t="s">
        <v>1823</v>
      </c>
      <c r="AR372" s="166">
        <f t="shared" si="1811"/>
        <v>0</v>
      </c>
      <c r="AS372" s="168" t="s">
        <v>1823</v>
      </c>
      <c r="AT372" s="39">
        <v>0</v>
      </c>
      <c r="AU372" s="40">
        <v>0</v>
      </c>
      <c r="AV372" s="166">
        <f t="shared" si="1869"/>
        <v>0</v>
      </c>
      <c r="AW372" s="168" t="s">
        <v>1823</v>
      </c>
      <c r="AX372" s="166">
        <f t="shared" si="1870"/>
        <v>0</v>
      </c>
      <c r="AY372" s="168" t="s">
        <v>1823</v>
      </c>
      <c r="AZ372" s="166">
        <f t="shared" si="1871"/>
        <v>0</v>
      </c>
      <c r="BA372" s="168" t="s">
        <v>1823</v>
      </c>
      <c r="BB372" s="98">
        <v>0</v>
      </c>
      <c r="BC372" s="40">
        <v>0</v>
      </c>
      <c r="BD372" s="18">
        <v>0</v>
      </c>
      <c r="BE372" s="5">
        <v>0</v>
      </c>
      <c r="BF372" s="18">
        <v>0</v>
      </c>
      <c r="BG372" s="5">
        <v>0</v>
      </c>
      <c r="BH372" s="166">
        <f>+BF372</f>
        <v>0</v>
      </c>
      <c r="BI372" s="168" t="s">
        <v>1823</v>
      </c>
      <c r="BJ372" s="166">
        <f t="shared" ref="BJ372" si="1904">+BH372</f>
        <v>0</v>
      </c>
      <c r="BK372" s="168" t="s">
        <v>1823</v>
      </c>
      <c r="BL372" s="166">
        <f t="shared" ref="BL372" si="1905">+BJ372</f>
        <v>0</v>
      </c>
      <c r="BM372" s="168" t="s">
        <v>1823</v>
      </c>
      <c r="BN372" s="166">
        <f t="shared" ref="BN372" si="1906">+BL372</f>
        <v>0</v>
      </c>
      <c r="BO372" s="168" t="s">
        <v>1823</v>
      </c>
      <c r="BP372" s="133"/>
      <c r="BQ372" s="147"/>
      <c r="BR372" s="148"/>
      <c r="BS372" s="147"/>
      <c r="BT372" s="148"/>
      <c r="BU372" s="147"/>
      <c r="BV372" s="148"/>
      <c r="BW372" s="96"/>
      <c r="BX372" s="55"/>
      <c r="BY372" s="96"/>
      <c r="BZ372" s="148"/>
      <c r="CA372" s="148"/>
      <c r="CB372" s="148"/>
      <c r="CC372" s="103" t="s">
        <v>271</v>
      </c>
      <c r="CD372" t="s">
        <v>869</v>
      </c>
    </row>
    <row r="373" spans="1:89">
      <c r="G373" s="10"/>
      <c r="H373" s="4"/>
      <c r="I373" s="3"/>
      <c r="J373" s="4"/>
      <c r="K373" s="22"/>
      <c r="L373" s="213"/>
      <c r="M373" s="22"/>
      <c r="N373" s="167"/>
      <c r="O373" s="3"/>
      <c r="P373" s="4"/>
      <c r="Q373" s="3"/>
      <c r="R373" s="4"/>
      <c r="S373" s="10"/>
      <c r="T373" s="10"/>
      <c r="U373" s="10"/>
      <c r="V373" s="4"/>
      <c r="W373" s="10"/>
      <c r="X373" s="10"/>
      <c r="Y373" s="3"/>
      <c r="Z373" s="4"/>
      <c r="AA373" s="10"/>
      <c r="AB373" s="1056"/>
      <c r="AC373" s="10"/>
      <c r="AD373" s="10"/>
      <c r="AE373" s="3"/>
      <c r="AF373" s="5"/>
      <c r="AG373" s="18"/>
      <c r="AH373" s="18"/>
      <c r="AI373" s="18"/>
      <c r="AJ373" s="18"/>
      <c r="AK373" s="18"/>
      <c r="AL373" s="18"/>
      <c r="AM373" s="3"/>
      <c r="AN373" s="5"/>
      <c r="AO373" s="136"/>
      <c r="AP373" s="166"/>
      <c r="AQ373" s="168"/>
      <c r="AR373" s="166"/>
      <c r="AS373" s="168"/>
      <c r="AT373" s="39"/>
      <c r="AU373" s="170"/>
      <c r="AV373" s="166"/>
      <c r="AW373" s="168"/>
      <c r="AX373" s="166"/>
      <c r="AY373" s="168"/>
      <c r="AZ373" s="166"/>
      <c r="BA373" s="168"/>
      <c r="BB373" s="39"/>
      <c r="BC373" s="170"/>
      <c r="BD373" s="18"/>
      <c r="BE373" s="40"/>
      <c r="BF373" s="18"/>
      <c r="BG373" s="40"/>
      <c r="BH373" s="106"/>
      <c r="BI373" s="100"/>
      <c r="BJ373" s="106"/>
      <c r="BK373" s="100"/>
      <c r="BL373" s="106"/>
      <c r="BM373" s="100"/>
      <c r="BN373" s="106"/>
      <c r="BO373" s="100"/>
      <c r="BP373" s="136"/>
      <c r="BQ373" s="147"/>
      <c r="BR373" s="148"/>
      <c r="BS373" s="147"/>
      <c r="BT373" s="148"/>
      <c r="BU373" s="147"/>
      <c r="BV373" s="148"/>
      <c r="BW373" s="96"/>
      <c r="BX373" s="55"/>
      <c r="BY373" s="96"/>
      <c r="BZ373" s="148"/>
      <c r="CA373" s="148"/>
      <c r="CB373" s="148"/>
      <c r="CC373" s="103"/>
    </row>
    <row r="374" spans="1:89">
      <c r="B374" t="s">
        <v>4</v>
      </c>
      <c r="C374" s="16" t="s">
        <v>4</v>
      </c>
      <c r="D374" t="s">
        <v>1043</v>
      </c>
      <c r="G374" s="198">
        <f t="shared" ref="G374:AN374" si="1907">SUM(G3:G373)</f>
        <v>219</v>
      </c>
      <c r="H374" s="50">
        <f t="shared" si="1907"/>
        <v>99</v>
      </c>
      <c r="I374" s="50">
        <f t="shared" si="1907"/>
        <v>1455</v>
      </c>
      <c r="J374" s="50">
        <f t="shared" si="1907"/>
        <v>459</v>
      </c>
      <c r="K374" s="198">
        <f t="shared" si="1907"/>
        <v>1517</v>
      </c>
      <c r="L374" s="50">
        <f t="shared" si="1907"/>
        <v>456</v>
      </c>
      <c r="M374" s="50">
        <f t="shared" si="1907"/>
        <v>1531</v>
      </c>
      <c r="N374" s="50">
        <f t="shared" si="1907"/>
        <v>495</v>
      </c>
      <c r="O374" s="50">
        <f t="shared" si="1907"/>
        <v>1471</v>
      </c>
      <c r="P374" s="50">
        <f t="shared" si="1907"/>
        <v>532</v>
      </c>
      <c r="Q374" s="50">
        <f t="shared" si="1907"/>
        <v>1378</v>
      </c>
      <c r="R374" s="50">
        <f t="shared" si="1907"/>
        <v>489</v>
      </c>
      <c r="S374" s="50">
        <f t="shared" si="1907"/>
        <v>1413</v>
      </c>
      <c r="T374" s="50">
        <f t="shared" si="1907"/>
        <v>589</v>
      </c>
      <c r="U374" s="50">
        <f t="shared" si="1907"/>
        <v>1362</v>
      </c>
      <c r="V374" s="50">
        <f t="shared" si="1907"/>
        <v>642</v>
      </c>
      <c r="W374" s="50">
        <f t="shared" si="1907"/>
        <v>1406</v>
      </c>
      <c r="X374" s="50">
        <f t="shared" si="1907"/>
        <v>627</v>
      </c>
      <c r="Y374" s="50">
        <f t="shared" si="1907"/>
        <v>1391</v>
      </c>
      <c r="Z374" s="50">
        <f t="shared" si="1907"/>
        <v>619</v>
      </c>
      <c r="AA374" s="50">
        <f t="shared" si="1907"/>
        <v>1343</v>
      </c>
      <c r="AB374" s="50">
        <f t="shared" si="1907"/>
        <v>601</v>
      </c>
      <c r="AC374" s="50">
        <f t="shared" si="1907"/>
        <v>1322</v>
      </c>
      <c r="AD374" s="50">
        <f t="shared" si="1907"/>
        <v>594</v>
      </c>
      <c r="AE374" s="50">
        <f t="shared" si="1907"/>
        <v>1412</v>
      </c>
      <c r="AF374" s="50">
        <f t="shared" si="1907"/>
        <v>609</v>
      </c>
      <c r="AG374" s="50">
        <f t="shared" si="1907"/>
        <v>1382</v>
      </c>
      <c r="AH374" s="50">
        <f t="shared" si="1907"/>
        <v>544</v>
      </c>
      <c r="AI374" s="50">
        <f t="shared" si="1907"/>
        <v>1400</v>
      </c>
      <c r="AJ374" s="50">
        <f t="shared" si="1907"/>
        <v>556</v>
      </c>
      <c r="AK374" s="50">
        <f t="shared" si="1907"/>
        <v>1359</v>
      </c>
      <c r="AL374" s="50">
        <f t="shared" si="1907"/>
        <v>590</v>
      </c>
      <c r="AM374" s="50">
        <f t="shared" si="1907"/>
        <v>1252</v>
      </c>
      <c r="AN374" s="50">
        <f t="shared" si="1907"/>
        <v>585</v>
      </c>
      <c r="AO374" s="144"/>
      <c r="AP374" s="50">
        <f t="shared" ref="AP374:BI374" si="1908">SUM(AP3:AP373)</f>
        <v>1163</v>
      </c>
      <c r="AQ374" s="50">
        <f t="shared" si="1908"/>
        <v>593</v>
      </c>
      <c r="AR374" s="50">
        <f t="shared" si="1908"/>
        <v>1206</v>
      </c>
      <c r="AS374" s="50">
        <f t="shared" si="1908"/>
        <v>591</v>
      </c>
      <c r="AT374" s="50">
        <f t="shared" si="1908"/>
        <v>1204</v>
      </c>
      <c r="AU374" s="50">
        <f t="shared" si="1908"/>
        <v>586</v>
      </c>
      <c r="AV374" s="50">
        <f t="shared" si="1908"/>
        <v>1107</v>
      </c>
      <c r="AW374" s="50">
        <f t="shared" si="1908"/>
        <v>537</v>
      </c>
      <c r="AX374" s="50">
        <f t="shared" si="1908"/>
        <v>1113</v>
      </c>
      <c r="AY374" s="50">
        <f t="shared" si="1908"/>
        <v>580</v>
      </c>
      <c r="AZ374" s="50">
        <f t="shared" si="1908"/>
        <v>1031</v>
      </c>
      <c r="BA374" s="50">
        <f t="shared" si="1908"/>
        <v>573</v>
      </c>
      <c r="BB374" s="50">
        <f t="shared" si="1908"/>
        <v>946</v>
      </c>
      <c r="BC374" s="50">
        <f t="shared" si="1908"/>
        <v>617</v>
      </c>
      <c r="BD374" s="50">
        <f t="shared" si="1908"/>
        <v>978</v>
      </c>
      <c r="BE374" s="50">
        <f t="shared" si="1908"/>
        <v>577</v>
      </c>
      <c r="BF374" s="50">
        <f t="shared" si="1908"/>
        <v>1026</v>
      </c>
      <c r="BG374" s="50">
        <f t="shared" si="1908"/>
        <v>581</v>
      </c>
      <c r="BH374" s="50">
        <f t="shared" si="1908"/>
        <v>986</v>
      </c>
      <c r="BI374" s="50">
        <f t="shared" si="1908"/>
        <v>557</v>
      </c>
      <c r="BJ374" s="50"/>
      <c r="BK374" s="50"/>
      <c r="BL374" s="198">
        <f>SUM(BL3:BL373)</f>
        <v>945</v>
      </c>
      <c r="BM374" s="50">
        <f>SUM(BM3:BM373)</f>
        <v>520</v>
      </c>
      <c r="BN374" s="50">
        <f>SUM(BN3:BN373)</f>
        <v>942</v>
      </c>
      <c r="BO374" s="50">
        <f>SUM(BO3:BO373)</f>
        <v>471</v>
      </c>
      <c r="BP374" s="144"/>
      <c r="BQ374" s="159"/>
      <c r="BR374" s="159"/>
      <c r="BS374" s="159"/>
      <c r="BT374" s="160"/>
      <c r="BU374" s="159"/>
      <c r="BV374" s="159"/>
      <c r="BW374" s="159"/>
      <c r="BX374" s="159"/>
      <c r="BY374" s="159"/>
      <c r="BZ374" s="159"/>
      <c r="CA374" s="159"/>
      <c r="CB374" s="159"/>
      <c r="CK374" s="47" t="s">
        <v>458</v>
      </c>
    </row>
    <row r="375" spans="1:89">
      <c r="B375" t="s">
        <v>4</v>
      </c>
      <c r="C375" s="16" t="s">
        <v>4</v>
      </c>
      <c r="D375" t="s">
        <v>1043</v>
      </c>
      <c r="H375" s="28">
        <f>+H374+G374</f>
        <v>318</v>
      </c>
      <c r="J375" s="1037">
        <f>+J374+I374</f>
        <v>1914</v>
      </c>
      <c r="L375" s="28">
        <f>+L374+K374</f>
        <v>1973</v>
      </c>
      <c r="N375" s="28">
        <f>+N374+M374</f>
        <v>2026</v>
      </c>
      <c r="P375" s="28">
        <f>+P374+O374</f>
        <v>2003</v>
      </c>
      <c r="R375" s="1037">
        <f>+R374+Q374</f>
        <v>1867</v>
      </c>
      <c r="S375"/>
      <c r="T375" s="1037">
        <f>+T374+S374</f>
        <v>2002</v>
      </c>
      <c r="V375" s="1037">
        <f>+V374+U374</f>
        <v>2004</v>
      </c>
      <c r="X375" s="1037">
        <f>+X374+W374</f>
        <v>2033</v>
      </c>
      <c r="Z375" s="28">
        <f>+Z374+Y374</f>
        <v>2010</v>
      </c>
      <c r="AB375" s="28">
        <f>+AB374+AA374</f>
        <v>1944</v>
      </c>
      <c r="AD375" s="1037">
        <f>+AD374+AC374</f>
        <v>1916</v>
      </c>
      <c r="AF375" s="28">
        <f>+AF374+AE374</f>
        <v>2021</v>
      </c>
      <c r="AH375" s="28">
        <f>+AH374+AG374</f>
        <v>1926</v>
      </c>
      <c r="AJ375" s="28">
        <f>+AJ374+AI374</f>
        <v>1956</v>
      </c>
      <c r="AL375" s="28">
        <f>+AL374+AK374</f>
        <v>1949</v>
      </c>
      <c r="AN375" s="28">
        <f>+AN374+AM374</f>
        <v>1837</v>
      </c>
      <c r="AO375" s="145"/>
      <c r="AQ375" s="28">
        <f>+AQ374+AP374</f>
        <v>1756</v>
      </c>
      <c r="AS375" s="28">
        <f>+AS374+AR374</f>
        <v>1797</v>
      </c>
      <c r="AU375" s="207">
        <f>+AU374+AT374</f>
        <v>1790</v>
      </c>
      <c r="AV375"/>
      <c r="AW375" s="28">
        <f>+AW374+AV374</f>
        <v>1644</v>
      </c>
      <c r="AX375"/>
      <c r="AY375" s="28">
        <f>+AY374+AX374</f>
        <v>1693</v>
      </c>
      <c r="AZ375"/>
      <c r="BA375" s="28">
        <f>+BA374+AZ374</f>
        <v>1604</v>
      </c>
      <c r="BB375"/>
      <c r="BC375" s="28">
        <f>+BC374+BB374</f>
        <v>1563</v>
      </c>
      <c r="BD375"/>
      <c r="BE375" s="28">
        <f t="shared" ref="BE375" si="1909">+BE374+BD374</f>
        <v>1555</v>
      </c>
      <c r="BF375"/>
      <c r="BG375" s="28">
        <f t="shared" ref="BG375" si="1910">+BG374+BF374</f>
        <v>1607</v>
      </c>
      <c r="BH375"/>
      <c r="BI375" s="28">
        <f t="shared" ref="BI375" si="1911">+BI374+BH374</f>
        <v>1543</v>
      </c>
      <c r="BJ375" s="28"/>
      <c r="BK375" s="1037"/>
      <c r="BL375"/>
      <c r="BM375" s="28">
        <f t="shared" ref="BM375" si="1912">+BM374+BL374</f>
        <v>1465</v>
      </c>
      <c r="BN375"/>
      <c r="BO375" s="28">
        <f t="shared" ref="BO375" si="1913">+BO374+BN374</f>
        <v>1413</v>
      </c>
      <c r="BP375" s="145"/>
      <c r="BQ375" s="159"/>
      <c r="BR375" s="159"/>
      <c r="BS375" s="159"/>
      <c r="BT375" s="160"/>
      <c r="BU375" s="159"/>
      <c r="BV375" s="159"/>
      <c r="BW375" s="159"/>
      <c r="BX375" s="159"/>
      <c r="BY375" s="159"/>
      <c r="BZ375" s="159"/>
      <c r="CA375" s="159"/>
      <c r="CB375" s="159"/>
    </row>
    <row r="376" spans="1:89">
      <c r="AZ376" s="11"/>
      <c r="BA376" s="11"/>
      <c r="BB376" s="11"/>
      <c r="BC376" s="19"/>
      <c r="BD376" s="19"/>
      <c r="BE376" s="19"/>
      <c r="BF376" s="19"/>
      <c r="BG376" s="19"/>
      <c r="CK376" s="47" t="s">
        <v>463</v>
      </c>
    </row>
    <row r="377" spans="1:89" s="1058" customFormat="1" ht="15.75" thickBot="1">
      <c r="A377" s="1058" t="s">
        <v>1496</v>
      </c>
      <c r="C377" s="1059"/>
      <c r="E377" s="1059"/>
      <c r="F377" s="1060"/>
      <c r="J377" s="1059"/>
      <c r="R377" s="1059"/>
      <c r="V377" s="1059"/>
      <c r="AO377" s="1061"/>
      <c r="BK377" s="1059"/>
      <c r="BP377" s="1061"/>
      <c r="BQ377" s="1062"/>
      <c r="BR377" s="1062"/>
      <c r="BS377" s="1062"/>
      <c r="BT377" s="1063"/>
      <c r="BU377" s="1062"/>
      <c r="BV377" s="1062"/>
      <c r="BW377" s="1062"/>
      <c r="BX377" s="1062"/>
      <c r="BY377" s="1062"/>
      <c r="BZ377" s="1062"/>
      <c r="CA377" s="1062"/>
      <c r="CB377" s="1062"/>
      <c r="CK377" s="1058" t="s">
        <v>465</v>
      </c>
    </row>
    <row r="378" spans="1:89" ht="15.75" thickTop="1">
      <c r="A378" t="s">
        <v>2132</v>
      </c>
      <c r="C378" s="16" t="s">
        <v>1039</v>
      </c>
      <c r="D378" t="s">
        <v>1040</v>
      </c>
      <c r="E378" s="16" t="s">
        <v>1039</v>
      </c>
      <c r="I378" s="1064">
        <f t="shared" ref="I378:AN378" si="1914">SUM(I3:I66)</f>
        <v>569</v>
      </c>
      <c r="J378" s="1068">
        <f t="shared" si="1914"/>
        <v>145</v>
      </c>
      <c r="K378" s="1064">
        <f t="shared" si="1914"/>
        <v>610</v>
      </c>
      <c r="L378" s="1065">
        <f t="shared" si="1914"/>
        <v>135</v>
      </c>
      <c r="M378" s="1064">
        <f t="shared" si="1914"/>
        <v>690</v>
      </c>
      <c r="N378" s="1065">
        <f t="shared" si="1914"/>
        <v>174</v>
      </c>
      <c r="O378" s="1064">
        <f t="shared" si="1914"/>
        <v>676</v>
      </c>
      <c r="P378" s="1065">
        <f t="shared" si="1914"/>
        <v>128</v>
      </c>
      <c r="Q378" s="1064">
        <f t="shared" si="1914"/>
        <v>678</v>
      </c>
      <c r="R378" s="1065">
        <f t="shared" si="1914"/>
        <v>141</v>
      </c>
      <c r="S378" s="1064">
        <f t="shared" si="1914"/>
        <v>688</v>
      </c>
      <c r="T378" s="1065">
        <f t="shared" si="1914"/>
        <v>139</v>
      </c>
      <c r="U378" s="1064">
        <f t="shared" si="1914"/>
        <v>598</v>
      </c>
      <c r="V378" s="1065">
        <f t="shared" si="1914"/>
        <v>103</v>
      </c>
      <c r="W378" s="1064">
        <f t="shared" si="1914"/>
        <v>618</v>
      </c>
      <c r="X378" s="1065">
        <f t="shared" si="1914"/>
        <v>85</v>
      </c>
      <c r="Y378" s="1064">
        <f t="shared" si="1914"/>
        <v>570</v>
      </c>
      <c r="Z378" s="1065">
        <f t="shared" si="1914"/>
        <v>58</v>
      </c>
      <c r="AA378" s="1064">
        <f t="shared" si="1914"/>
        <v>568</v>
      </c>
      <c r="AB378" s="1065">
        <f t="shared" si="1914"/>
        <v>52</v>
      </c>
      <c r="AC378" s="1064">
        <f t="shared" si="1914"/>
        <v>493</v>
      </c>
      <c r="AD378" s="1065">
        <f t="shared" si="1914"/>
        <v>49</v>
      </c>
      <c r="AE378" s="1064">
        <f t="shared" si="1914"/>
        <v>547</v>
      </c>
      <c r="AF378" s="1065">
        <f t="shared" si="1914"/>
        <v>52</v>
      </c>
      <c r="AG378" s="1064">
        <f t="shared" si="1914"/>
        <v>552</v>
      </c>
      <c r="AH378" s="1065">
        <f t="shared" si="1914"/>
        <v>26</v>
      </c>
      <c r="AI378" s="1064">
        <f t="shared" si="1914"/>
        <v>547</v>
      </c>
      <c r="AJ378" s="1065">
        <f t="shared" si="1914"/>
        <v>26</v>
      </c>
      <c r="AK378" s="1064">
        <f t="shared" si="1914"/>
        <v>536</v>
      </c>
      <c r="AL378" s="1065">
        <f t="shared" si="1914"/>
        <v>36</v>
      </c>
      <c r="AM378" s="1064">
        <f t="shared" si="1914"/>
        <v>469</v>
      </c>
      <c r="AN378" s="1065">
        <f t="shared" si="1914"/>
        <v>42</v>
      </c>
      <c r="AZ378" s="11"/>
      <c r="BA378" s="11"/>
      <c r="BB378" s="11"/>
    </row>
    <row r="379" spans="1:89" s="421" customFormat="1" ht="12">
      <c r="A379" s="421" t="s">
        <v>2132</v>
      </c>
      <c r="C379" s="422"/>
      <c r="E379" s="422" t="s">
        <v>1039</v>
      </c>
      <c r="F379" s="1094"/>
      <c r="I379" s="1099">
        <f>+I65+I66</f>
        <v>0</v>
      </c>
      <c r="J379" s="1100">
        <v>0</v>
      </c>
      <c r="K379" s="1099">
        <f>+K65+K66</f>
        <v>0</v>
      </c>
      <c r="L379" s="1100">
        <v>0</v>
      </c>
      <c r="M379" s="1099">
        <f>+M65+M66</f>
        <v>0</v>
      </c>
      <c r="N379" s="1100">
        <v>0</v>
      </c>
      <c r="O379" s="1099">
        <f>+O378</f>
        <v>676</v>
      </c>
      <c r="P379" s="1100">
        <f>+P378</f>
        <v>128</v>
      </c>
      <c r="Q379" s="1099">
        <f>+Q64+Q58+Q57+Q56+Q54+Q53+Q52+Q51+Q48+Q47+Q46+Q45+Q7+Q6+Q3</f>
        <v>133</v>
      </c>
      <c r="R379" s="1100">
        <f>+R53</f>
        <v>13</v>
      </c>
      <c r="S379" s="1099">
        <f>+S378-S46-S32-S18-S13</f>
        <v>622</v>
      </c>
      <c r="T379" s="1100">
        <f>+T378</f>
        <v>139</v>
      </c>
      <c r="U379" s="1099">
        <f>+U378-(+U3+U4+U5+U6+U7+U32+U33+U46+U47+U48+U52+U51+U45++U53+U54+U55+U56+U57+U58+U34+U26)</f>
        <v>448</v>
      </c>
      <c r="V379" s="1100">
        <f>+V378-(+V3+V4+V5+V6+V7+V32+V33+V46+V47+V48+V52+V51+V45++V53+V54+V55+V56+V57+V58+V34+V26)</f>
        <v>94</v>
      </c>
      <c r="W379" s="1099">
        <v>0</v>
      </c>
      <c r="X379" s="1100">
        <v>0</v>
      </c>
      <c r="Y379" s="1099">
        <v>0</v>
      </c>
      <c r="Z379" s="1100">
        <v>0</v>
      </c>
      <c r="AA379" s="1099">
        <f>+AA378</f>
        <v>568</v>
      </c>
      <c r="AB379" s="1100">
        <f>+AB378</f>
        <v>52</v>
      </c>
      <c r="AC379" s="1099">
        <f>+AC52</f>
        <v>2</v>
      </c>
      <c r="AD379" s="1100">
        <v>0</v>
      </c>
      <c r="AE379" s="1099">
        <v>0</v>
      </c>
      <c r="AF379" s="1100">
        <v>0</v>
      </c>
      <c r="AG379" s="1099">
        <f t="shared" ref="AG379:AL379" si="1915">+AG378</f>
        <v>552</v>
      </c>
      <c r="AH379" s="1100">
        <f t="shared" si="1915"/>
        <v>26</v>
      </c>
      <c r="AI379" s="1099">
        <f t="shared" si="1915"/>
        <v>547</v>
      </c>
      <c r="AJ379" s="1100">
        <f t="shared" si="1915"/>
        <v>26</v>
      </c>
      <c r="AK379" s="1099">
        <f t="shared" si="1915"/>
        <v>536</v>
      </c>
      <c r="AL379" s="1100">
        <f t="shared" si="1915"/>
        <v>36</v>
      </c>
      <c r="AM379" s="1099">
        <f>+AM26</f>
        <v>3</v>
      </c>
      <c r="AN379" s="1100">
        <v>0</v>
      </c>
      <c r="AO379" s="1096"/>
      <c r="AV379" s="1097"/>
      <c r="AW379" s="1097"/>
      <c r="AX379" s="1097"/>
      <c r="AY379" s="1097"/>
      <c r="AZ379" s="1097"/>
      <c r="BA379" s="1097"/>
      <c r="BB379" s="1097"/>
      <c r="BC379" s="1097"/>
      <c r="BD379" s="1097"/>
      <c r="BE379" s="1097"/>
      <c r="BF379" s="1097"/>
      <c r="BG379" s="1097"/>
      <c r="BH379" s="1097"/>
      <c r="BI379" s="1097"/>
      <c r="BJ379" s="1097"/>
      <c r="BK379" s="422"/>
      <c r="BL379" s="1097"/>
      <c r="BM379" s="1097"/>
      <c r="BN379" s="1097"/>
      <c r="BO379" s="1097"/>
      <c r="BP379" s="1096"/>
      <c r="BQ379" s="1097"/>
      <c r="BR379" s="1097"/>
      <c r="BS379" s="1097"/>
      <c r="BT379" s="422"/>
      <c r="BU379" s="1097"/>
      <c r="BV379" s="1097"/>
      <c r="BW379" s="1097"/>
      <c r="BX379" s="1097"/>
      <c r="BY379" s="1097"/>
      <c r="BZ379" s="1097"/>
      <c r="CA379" s="1097"/>
      <c r="CB379" s="1097"/>
      <c r="CK379" s="421" t="s">
        <v>466</v>
      </c>
    </row>
    <row r="380" spans="1:89">
      <c r="A380" t="s">
        <v>2133</v>
      </c>
      <c r="C380" s="16" t="s">
        <v>955</v>
      </c>
      <c r="D380" t="s">
        <v>1040</v>
      </c>
      <c r="E380" s="16" t="s">
        <v>1039</v>
      </c>
      <c r="I380" s="1064">
        <f t="shared" ref="I380:AN380" si="1916">SUM(I67:I75)</f>
        <v>2</v>
      </c>
      <c r="J380" s="1065">
        <f t="shared" si="1916"/>
        <v>0</v>
      </c>
      <c r="K380" s="1064">
        <f t="shared" si="1916"/>
        <v>2</v>
      </c>
      <c r="L380" s="1065">
        <f t="shared" si="1916"/>
        <v>0</v>
      </c>
      <c r="M380" s="1064">
        <f t="shared" si="1916"/>
        <v>4</v>
      </c>
      <c r="N380" s="1065">
        <f t="shared" si="1916"/>
        <v>1</v>
      </c>
      <c r="O380" s="1064">
        <f t="shared" si="1916"/>
        <v>4</v>
      </c>
      <c r="P380" s="1065">
        <f t="shared" si="1916"/>
        <v>0</v>
      </c>
      <c r="Q380" s="1064">
        <f t="shared" si="1916"/>
        <v>8</v>
      </c>
      <c r="R380" s="1065">
        <f t="shared" si="1916"/>
        <v>0</v>
      </c>
      <c r="S380" s="1064">
        <f t="shared" si="1916"/>
        <v>0</v>
      </c>
      <c r="T380" s="1065">
        <f t="shared" si="1916"/>
        <v>0</v>
      </c>
      <c r="U380" s="1064">
        <f t="shared" si="1916"/>
        <v>7</v>
      </c>
      <c r="V380" s="1065">
        <f t="shared" si="1916"/>
        <v>0</v>
      </c>
      <c r="W380" s="1064">
        <f t="shared" si="1916"/>
        <v>5</v>
      </c>
      <c r="X380" s="1065">
        <f t="shared" si="1916"/>
        <v>0</v>
      </c>
      <c r="Y380" s="1064">
        <f t="shared" si="1916"/>
        <v>14</v>
      </c>
      <c r="Z380" s="1065">
        <f t="shared" si="1916"/>
        <v>0</v>
      </c>
      <c r="AA380" s="1064">
        <f t="shared" si="1916"/>
        <v>6</v>
      </c>
      <c r="AB380" s="1065">
        <f t="shared" si="1916"/>
        <v>0</v>
      </c>
      <c r="AC380" s="1064">
        <f t="shared" si="1916"/>
        <v>6</v>
      </c>
      <c r="AD380" s="1065">
        <f t="shared" si="1916"/>
        <v>0</v>
      </c>
      <c r="AE380" s="1064">
        <f t="shared" si="1916"/>
        <v>8</v>
      </c>
      <c r="AF380" s="1065">
        <f t="shared" si="1916"/>
        <v>0</v>
      </c>
      <c r="AG380" s="1064">
        <f t="shared" si="1916"/>
        <v>8</v>
      </c>
      <c r="AH380" s="1065">
        <f t="shared" si="1916"/>
        <v>0</v>
      </c>
      <c r="AI380" s="1064">
        <f t="shared" si="1916"/>
        <v>8</v>
      </c>
      <c r="AJ380" s="1065">
        <f t="shared" si="1916"/>
        <v>0</v>
      </c>
      <c r="AK380" s="1064">
        <f t="shared" si="1916"/>
        <v>2</v>
      </c>
      <c r="AL380" s="1065">
        <f t="shared" si="1916"/>
        <v>0</v>
      </c>
      <c r="AM380" s="1064">
        <f t="shared" si="1916"/>
        <v>2</v>
      </c>
      <c r="AN380" s="1065">
        <f t="shared" si="1916"/>
        <v>0</v>
      </c>
      <c r="AZ380" s="11"/>
      <c r="BA380" s="11"/>
      <c r="BB380" s="11"/>
    </row>
    <row r="381" spans="1:89" s="421" customFormat="1" ht="12">
      <c r="A381" s="421" t="s">
        <v>2133</v>
      </c>
      <c r="C381" s="422"/>
      <c r="E381" s="422" t="s">
        <v>1039</v>
      </c>
      <c r="F381" s="1094"/>
      <c r="I381" s="1099">
        <f>+I380</f>
        <v>2</v>
      </c>
      <c r="J381" s="1100">
        <f>+J380</f>
        <v>0</v>
      </c>
      <c r="K381" s="1011"/>
      <c r="L381" s="422"/>
      <c r="M381" s="1011"/>
      <c r="N381" s="422"/>
      <c r="O381" s="1099">
        <f>+O380-O73-O75</f>
        <v>4</v>
      </c>
      <c r="P381" s="1100">
        <f>+P380-P73-P75</f>
        <v>0</v>
      </c>
      <c r="Q381" s="1099">
        <f>+Q69+Q70</f>
        <v>0</v>
      </c>
      <c r="R381" s="1100">
        <v>0</v>
      </c>
      <c r="S381" s="1099">
        <f>+S380-S71-S69-S68</f>
        <v>0</v>
      </c>
      <c r="T381" s="1100">
        <f>+T380-T71-T69-T68</f>
        <v>0</v>
      </c>
      <c r="U381" s="1099">
        <f>+U71+U68</f>
        <v>0</v>
      </c>
      <c r="V381" s="1100">
        <v>0</v>
      </c>
      <c r="W381" s="1099">
        <f>+W71</f>
        <v>0</v>
      </c>
      <c r="X381" s="1100">
        <v>0</v>
      </c>
      <c r="Y381" s="1099">
        <f>+Y73+Y75</f>
        <v>3</v>
      </c>
      <c r="Z381" s="1100">
        <v>0</v>
      </c>
      <c r="AA381" s="1099">
        <f>+AA380</f>
        <v>6</v>
      </c>
      <c r="AB381" s="1100">
        <f>+AB380</f>
        <v>0</v>
      </c>
      <c r="AC381" s="1099">
        <f>+AC71+AC68</f>
        <v>0</v>
      </c>
      <c r="AD381" s="1100">
        <v>0</v>
      </c>
      <c r="AE381" s="1099">
        <f>+AE71</f>
        <v>0</v>
      </c>
      <c r="AF381" s="1100">
        <v>0</v>
      </c>
      <c r="AG381" s="1099">
        <f>+AG380</f>
        <v>8</v>
      </c>
      <c r="AH381" s="1100">
        <f>+AH380</f>
        <v>0</v>
      </c>
      <c r="AI381" s="1099">
        <f>+AI380</f>
        <v>8</v>
      </c>
      <c r="AJ381" s="1100">
        <f>+AJ380</f>
        <v>0</v>
      </c>
      <c r="AK381" s="1099">
        <f>+AK380-AK72-AK73-AK75</f>
        <v>0</v>
      </c>
      <c r="AL381" s="1100">
        <f>+AL380-AL72-AL73-AL75</f>
        <v>0</v>
      </c>
      <c r="AM381" s="1099">
        <f>+AM380</f>
        <v>2</v>
      </c>
      <c r="AN381" s="1100">
        <f>+AN380</f>
        <v>0</v>
      </c>
      <c r="AO381" s="1096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97"/>
      <c r="BJ381" s="1097"/>
      <c r="BK381" s="422"/>
      <c r="BL381" s="1097"/>
      <c r="BM381" s="1097"/>
      <c r="BN381" s="1097"/>
      <c r="BO381" s="1097"/>
      <c r="BP381" s="1096"/>
      <c r="BQ381" s="1097"/>
      <c r="BR381" s="1097"/>
      <c r="BS381" s="1097"/>
      <c r="BT381" s="422"/>
      <c r="BU381" s="1097"/>
      <c r="BV381" s="1097"/>
      <c r="BW381" s="1097"/>
      <c r="BX381" s="1097"/>
      <c r="BY381" s="1097"/>
      <c r="BZ381" s="1097"/>
      <c r="CA381" s="1097"/>
      <c r="CB381" s="1097"/>
    </row>
    <row r="382" spans="1:89">
      <c r="A382" t="s">
        <v>2140</v>
      </c>
      <c r="C382" s="16" t="s">
        <v>29</v>
      </c>
      <c r="D382" t="s">
        <v>1042</v>
      </c>
      <c r="E382" s="16" t="s">
        <v>1054</v>
      </c>
      <c r="I382" s="1064">
        <f t="shared" ref="I382:AN382" si="1917">SUM(I77:I84)</f>
        <v>1</v>
      </c>
      <c r="J382" s="1065">
        <f t="shared" si="1917"/>
        <v>0</v>
      </c>
      <c r="K382" s="1064">
        <f t="shared" si="1917"/>
        <v>1</v>
      </c>
      <c r="L382" s="1065">
        <f t="shared" si="1917"/>
        <v>0</v>
      </c>
      <c r="M382" s="1064">
        <f t="shared" si="1917"/>
        <v>3</v>
      </c>
      <c r="N382" s="1065">
        <f t="shared" si="1917"/>
        <v>7</v>
      </c>
      <c r="O382" s="1064">
        <f t="shared" si="1917"/>
        <v>0</v>
      </c>
      <c r="P382" s="1065">
        <f t="shared" si="1917"/>
        <v>0</v>
      </c>
      <c r="Q382" s="1064">
        <f t="shared" si="1917"/>
        <v>0</v>
      </c>
      <c r="R382" s="1065">
        <f t="shared" si="1917"/>
        <v>1</v>
      </c>
      <c r="S382" s="1064">
        <f t="shared" si="1917"/>
        <v>0</v>
      </c>
      <c r="T382" s="1065">
        <f t="shared" si="1917"/>
        <v>1</v>
      </c>
      <c r="U382" s="1064">
        <f t="shared" si="1917"/>
        <v>0</v>
      </c>
      <c r="V382" s="1065">
        <f t="shared" si="1917"/>
        <v>2</v>
      </c>
      <c r="W382" s="1064">
        <f t="shared" si="1917"/>
        <v>0</v>
      </c>
      <c r="X382" s="1065">
        <f t="shared" si="1917"/>
        <v>1</v>
      </c>
      <c r="Y382" s="1064">
        <f t="shared" si="1917"/>
        <v>0</v>
      </c>
      <c r="Z382" s="1065">
        <f t="shared" si="1917"/>
        <v>0</v>
      </c>
      <c r="AA382" s="1064">
        <f t="shared" si="1917"/>
        <v>0</v>
      </c>
      <c r="AB382" s="1065">
        <f t="shared" si="1917"/>
        <v>0</v>
      </c>
      <c r="AC382" s="1064">
        <f t="shared" si="1917"/>
        <v>1</v>
      </c>
      <c r="AD382" s="1065">
        <f t="shared" si="1917"/>
        <v>0</v>
      </c>
      <c r="AE382" s="1064">
        <f t="shared" si="1917"/>
        <v>1</v>
      </c>
      <c r="AF382" s="1065">
        <f t="shared" si="1917"/>
        <v>1</v>
      </c>
      <c r="AG382" s="1064">
        <f t="shared" si="1917"/>
        <v>1</v>
      </c>
      <c r="AH382" s="1065">
        <f t="shared" si="1917"/>
        <v>0</v>
      </c>
      <c r="AI382" s="1064">
        <f t="shared" si="1917"/>
        <v>1</v>
      </c>
      <c r="AJ382" s="1065">
        <f t="shared" si="1917"/>
        <v>0</v>
      </c>
      <c r="AK382" s="1064">
        <f t="shared" si="1917"/>
        <v>1</v>
      </c>
      <c r="AL382" s="1065">
        <f t="shared" si="1917"/>
        <v>0</v>
      </c>
      <c r="AM382" s="1064">
        <f t="shared" si="1917"/>
        <v>3</v>
      </c>
      <c r="AN382" s="1065">
        <f t="shared" si="1917"/>
        <v>3</v>
      </c>
      <c r="AZ382" s="11"/>
      <c r="BA382" s="11"/>
      <c r="BB382" s="11"/>
    </row>
    <row r="383" spans="1:89" s="421" customFormat="1" ht="12">
      <c r="A383" s="421" t="s">
        <v>2140</v>
      </c>
      <c r="C383" s="422"/>
      <c r="E383" s="422" t="s">
        <v>1054</v>
      </c>
      <c r="F383" s="1094"/>
      <c r="I383" s="1099">
        <f>+I382</f>
        <v>1</v>
      </c>
      <c r="J383" s="1100">
        <f>+J382</f>
        <v>0</v>
      </c>
      <c r="K383" s="1099">
        <v>0</v>
      </c>
      <c r="L383" s="1100">
        <v>0</v>
      </c>
      <c r="M383" s="1099">
        <v>0</v>
      </c>
      <c r="N383" s="1100">
        <v>0</v>
      </c>
      <c r="O383" s="1099">
        <f>+O382-O84</f>
        <v>0</v>
      </c>
      <c r="P383" s="1100">
        <f>+P382-P84</f>
        <v>0</v>
      </c>
      <c r="Q383" s="1099">
        <f>+Q79+Q80+Q81</f>
        <v>0</v>
      </c>
      <c r="R383" s="1100">
        <v>0</v>
      </c>
      <c r="S383" s="1099">
        <v>0</v>
      </c>
      <c r="T383" s="1100">
        <f>+T77</f>
        <v>1</v>
      </c>
      <c r="U383" s="1099">
        <v>0</v>
      </c>
      <c r="V383" s="1100">
        <f>+V77</f>
        <v>1</v>
      </c>
      <c r="W383" s="1099">
        <v>0</v>
      </c>
      <c r="X383" s="1100">
        <v>0</v>
      </c>
      <c r="Y383" s="1099">
        <v>0</v>
      </c>
      <c r="Z383" s="1100">
        <v>0</v>
      </c>
      <c r="AA383" s="1099">
        <f>+AA382</f>
        <v>0</v>
      </c>
      <c r="AB383" s="1100">
        <f>+AB382</f>
        <v>0</v>
      </c>
      <c r="AC383" s="1099">
        <f>+AC77</f>
        <v>0</v>
      </c>
      <c r="AD383" s="1100">
        <v>0</v>
      </c>
      <c r="AE383" s="1099">
        <v>0</v>
      </c>
      <c r="AF383" s="1100">
        <v>0</v>
      </c>
      <c r="AG383" s="166">
        <f>+AG382-AG77</f>
        <v>1</v>
      </c>
      <c r="AH383" s="168">
        <f>+AH382</f>
        <v>0</v>
      </c>
      <c r="AI383" s="166">
        <f>+AI382</f>
        <v>1</v>
      </c>
      <c r="AJ383" s="168">
        <f>+AJ382</f>
        <v>0</v>
      </c>
      <c r="AK383" s="166">
        <f>+AK382</f>
        <v>1</v>
      </c>
      <c r="AL383" s="168">
        <f>+AL382</f>
        <v>0</v>
      </c>
      <c r="AM383" s="166">
        <f>+AM382-AM84-AM83-AM77</f>
        <v>3</v>
      </c>
      <c r="AN383" s="168">
        <v>0</v>
      </c>
      <c r="AO383" s="1096"/>
      <c r="AV383" s="1097"/>
      <c r="AW383" s="1097"/>
      <c r="AX383" s="1097"/>
      <c r="AY383" s="1097"/>
      <c r="AZ383" s="1097"/>
      <c r="BA383" s="1097"/>
      <c r="BB383" s="1097"/>
      <c r="BC383" s="1097"/>
      <c r="BD383" s="1097"/>
      <c r="BE383" s="1097"/>
      <c r="BF383" s="1097"/>
      <c r="BG383" s="1097"/>
      <c r="BH383" s="1097"/>
      <c r="BI383" s="1097"/>
      <c r="BJ383" s="1097"/>
      <c r="BK383" s="422"/>
      <c r="BL383" s="1097"/>
      <c r="BM383" s="1097"/>
      <c r="BN383" s="1097"/>
      <c r="BO383" s="1097"/>
      <c r="BP383" s="1096"/>
      <c r="BQ383" s="1097"/>
      <c r="BR383" s="1097"/>
      <c r="BS383" s="1097"/>
      <c r="BT383" s="422"/>
      <c r="BU383" s="1097"/>
      <c r="BV383" s="1097"/>
      <c r="BW383" s="1097"/>
      <c r="BX383" s="1097"/>
      <c r="BY383" s="1097"/>
      <c r="BZ383" s="1097"/>
      <c r="CA383" s="1097"/>
      <c r="CB383" s="1097"/>
    </row>
    <row r="384" spans="1:89">
      <c r="A384" t="s">
        <v>1040</v>
      </c>
      <c r="C384" s="16" t="s">
        <v>1020</v>
      </c>
      <c r="D384" t="s">
        <v>1042</v>
      </c>
      <c r="E384" s="16" t="s">
        <v>1053</v>
      </c>
      <c r="I384" s="1064">
        <f t="shared" ref="I384:AN384" si="1918">SUM(I86:I112)</f>
        <v>5</v>
      </c>
      <c r="J384" s="1065">
        <f t="shared" si="1918"/>
        <v>10</v>
      </c>
      <c r="K384" s="1064">
        <f t="shared" si="1918"/>
        <v>5</v>
      </c>
      <c r="L384" s="1065">
        <f t="shared" si="1918"/>
        <v>15</v>
      </c>
      <c r="M384" s="1064">
        <f t="shared" si="1918"/>
        <v>9</v>
      </c>
      <c r="N384" s="1065">
        <f t="shared" si="1918"/>
        <v>14</v>
      </c>
      <c r="O384" s="1064">
        <f t="shared" si="1918"/>
        <v>3</v>
      </c>
      <c r="P384" s="1065">
        <f t="shared" si="1918"/>
        <v>13</v>
      </c>
      <c r="Q384" s="1064">
        <f t="shared" si="1918"/>
        <v>1</v>
      </c>
      <c r="R384" s="1065">
        <f t="shared" si="1918"/>
        <v>10</v>
      </c>
      <c r="S384" s="1064">
        <f t="shared" si="1918"/>
        <v>4</v>
      </c>
      <c r="T384" s="1065">
        <f t="shared" si="1918"/>
        <v>9</v>
      </c>
      <c r="U384" s="1064">
        <f t="shared" si="1918"/>
        <v>5</v>
      </c>
      <c r="V384" s="1065">
        <f t="shared" si="1918"/>
        <v>11</v>
      </c>
      <c r="W384" s="1064">
        <f t="shared" si="1918"/>
        <v>6</v>
      </c>
      <c r="X384" s="1065">
        <f t="shared" si="1918"/>
        <v>5</v>
      </c>
      <c r="Y384" s="1064">
        <f t="shared" si="1918"/>
        <v>6</v>
      </c>
      <c r="Z384" s="1065">
        <f t="shared" si="1918"/>
        <v>5</v>
      </c>
      <c r="AA384" s="1064">
        <f t="shared" si="1918"/>
        <v>7</v>
      </c>
      <c r="AB384" s="1065">
        <f t="shared" si="1918"/>
        <v>5</v>
      </c>
      <c r="AC384" s="1064">
        <f t="shared" si="1918"/>
        <v>6</v>
      </c>
      <c r="AD384" s="1065">
        <f t="shared" si="1918"/>
        <v>7</v>
      </c>
      <c r="AE384" s="1064">
        <f t="shared" si="1918"/>
        <v>10</v>
      </c>
      <c r="AF384" s="1065">
        <f t="shared" si="1918"/>
        <v>11</v>
      </c>
      <c r="AG384" s="1064">
        <f t="shared" si="1918"/>
        <v>10</v>
      </c>
      <c r="AH384" s="1065">
        <f t="shared" si="1918"/>
        <v>10</v>
      </c>
      <c r="AI384" s="1064">
        <f t="shared" si="1918"/>
        <v>9</v>
      </c>
      <c r="AJ384" s="1065">
        <f t="shared" si="1918"/>
        <v>10</v>
      </c>
      <c r="AK384" s="1064">
        <f t="shared" si="1918"/>
        <v>9</v>
      </c>
      <c r="AL384" s="1065">
        <f t="shared" si="1918"/>
        <v>8</v>
      </c>
      <c r="AM384" s="1064">
        <f t="shared" si="1918"/>
        <v>8</v>
      </c>
      <c r="AN384" s="1065">
        <f t="shared" si="1918"/>
        <v>8</v>
      </c>
      <c r="AZ384" s="11"/>
      <c r="BA384" s="11"/>
      <c r="BB384" s="11"/>
    </row>
    <row r="385" spans="1:80" s="421" customFormat="1" ht="12">
      <c r="A385" s="421" t="s">
        <v>1040</v>
      </c>
      <c r="C385" s="422"/>
      <c r="E385" s="422" t="s">
        <v>1053</v>
      </c>
      <c r="F385" s="1094"/>
      <c r="I385" s="166">
        <f>+I384</f>
        <v>5</v>
      </c>
      <c r="J385" s="168">
        <f>+J384</f>
        <v>10</v>
      </c>
      <c r="K385" s="166">
        <v>0</v>
      </c>
      <c r="L385" s="168">
        <v>0</v>
      </c>
      <c r="M385" s="166">
        <f>+M112</f>
        <v>1</v>
      </c>
      <c r="N385" s="168">
        <f>+N110+N111</f>
        <v>2</v>
      </c>
      <c r="O385" s="166">
        <v>0</v>
      </c>
      <c r="P385" s="168">
        <v>0</v>
      </c>
      <c r="Q385" s="166">
        <v>0</v>
      </c>
      <c r="R385" s="168">
        <v>0</v>
      </c>
      <c r="S385" s="166">
        <f>+S384</f>
        <v>4</v>
      </c>
      <c r="T385" s="168">
        <f>+T384</f>
        <v>9</v>
      </c>
      <c r="U385" s="166">
        <v>0</v>
      </c>
      <c r="V385" s="168">
        <v>0</v>
      </c>
      <c r="W385" s="166">
        <f>+W384-SUBTOTAL(9,W81:W93)</f>
        <v>2</v>
      </c>
      <c r="X385" s="168">
        <f>+X384-SUBTOTAL(9,X81:X93)</f>
        <v>5</v>
      </c>
      <c r="Y385" s="166">
        <f>+Y384</f>
        <v>6</v>
      </c>
      <c r="Z385" s="168">
        <f>+Z384</f>
        <v>5</v>
      </c>
      <c r="AA385" s="166">
        <f>+AA384-AA109-AA110-AA111-AA112</f>
        <v>6</v>
      </c>
      <c r="AB385" s="168">
        <f>+AB384-AB109-AB110-AB111-AB112</f>
        <v>5</v>
      </c>
      <c r="AC385" s="166">
        <v>0</v>
      </c>
      <c r="AD385" s="168">
        <v>0</v>
      </c>
      <c r="AE385" s="166">
        <v>0</v>
      </c>
      <c r="AF385" s="168">
        <v>0</v>
      </c>
      <c r="AG385" s="166">
        <f>+AG384</f>
        <v>10</v>
      </c>
      <c r="AH385" s="168">
        <f>+AH384</f>
        <v>10</v>
      </c>
      <c r="AI385" s="166">
        <f>+AI384</f>
        <v>9</v>
      </c>
      <c r="AJ385" s="168">
        <f>+AJ384</f>
        <v>10</v>
      </c>
      <c r="AK385" s="166">
        <f>+AK99</f>
        <v>0</v>
      </c>
      <c r="AL385" s="168">
        <v>0</v>
      </c>
      <c r="AM385" s="166">
        <f>+AM384</f>
        <v>8</v>
      </c>
      <c r="AN385" s="168">
        <f>+AN384</f>
        <v>8</v>
      </c>
      <c r="AO385" s="1096"/>
      <c r="AP385" s="1099">
        <f>+AP384</f>
        <v>0</v>
      </c>
      <c r="AQ385" s="1100">
        <f>+AQ384</f>
        <v>0</v>
      </c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097"/>
      <c r="BJ385" s="1097"/>
      <c r="BK385" s="422"/>
      <c r="BL385" s="1097"/>
      <c r="BM385" s="1097"/>
      <c r="BN385" s="1097"/>
      <c r="BO385" s="1097"/>
      <c r="BP385" s="1096"/>
      <c r="BQ385" s="1097"/>
      <c r="BR385" s="1097"/>
      <c r="BS385" s="1097"/>
      <c r="BT385" s="422"/>
      <c r="BU385" s="1097"/>
      <c r="BV385" s="1097"/>
      <c r="BW385" s="1097"/>
      <c r="BX385" s="1097"/>
      <c r="BY385" s="1097"/>
      <c r="BZ385" s="1097"/>
      <c r="CA385" s="1097"/>
      <c r="CB385" s="1097"/>
    </row>
    <row r="386" spans="1:80">
      <c r="A386" t="s">
        <v>2131</v>
      </c>
      <c r="C386" s="433" t="s">
        <v>23</v>
      </c>
      <c r="D386" t="s">
        <v>1043</v>
      </c>
      <c r="E386" s="16" t="s">
        <v>1039</v>
      </c>
      <c r="I386" s="1064">
        <f t="shared" ref="I386:AN386" si="1919">SUM(I114:I119)</f>
        <v>20</v>
      </c>
      <c r="J386" s="1065">
        <f t="shared" si="1919"/>
        <v>37</v>
      </c>
      <c r="K386" s="1064">
        <f t="shared" si="1919"/>
        <v>20</v>
      </c>
      <c r="L386" s="1065">
        <f t="shared" si="1919"/>
        <v>37</v>
      </c>
      <c r="M386" s="1064">
        <f t="shared" si="1919"/>
        <v>9</v>
      </c>
      <c r="N386" s="1065">
        <f t="shared" si="1919"/>
        <v>20</v>
      </c>
      <c r="O386" s="1064">
        <f t="shared" si="1919"/>
        <v>12</v>
      </c>
      <c r="P386" s="1065">
        <f t="shared" si="1919"/>
        <v>42</v>
      </c>
      <c r="Q386" s="1064">
        <f t="shared" si="1919"/>
        <v>13</v>
      </c>
      <c r="R386" s="1065">
        <f t="shared" si="1919"/>
        <v>60</v>
      </c>
      <c r="S386" s="1064">
        <f t="shared" si="1919"/>
        <v>15</v>
      </c>
      <c r="T386" s="1065">
        <f t="shared" si="1919"/>
        <v>48</v>
      </c>
      <c r="U386" s="1064">
        <f t="shared" si="1919"/>
        <v>16</v>
      </c>
      <c r="V386" s="1065">
        <f t="shared" si="1919"/>
        <v>40</v>
      </c>
      <c r="W386" s="1064">
        <f t="shared" si="1919"/>
        <v>16</v>
      </c>
      <c r="X386" s="1065">
        <f t="shared" si="1919"/>
        <v>42</v>
      </c>
      <c r="Y386" s="1064">
        <f t="shared" si="1919"/>
        <v>15</v>
      </c>
      <c r="Z386" s="1065">
        <f t="shared" si="1919"/>
        <v>44</v>
      </c>
      <c r="AA386" s="1064">
        <f t="shared" si="1919"/>
        <v>15</v>
      </c>
      <c r="AB386" s="1065">
        <f t="shared" si="1919"/>
        <v>44</v>
      </c>
      <c r="AC386" s="1064">
        <f t="shared" si="1919"/>
        <v>24</v>
      </c>
      <c r="AD386" s="1065">
        <f t="shared" si="1919"/>
        <v>13</v>
      </c>
      <c r="AE386" s="1064">
        <f t="shared" si="1919"/>
        <v>19</v>
      </c>
      <c r="AF386" s="1065">
        <f t="shared" si="1919"/>
        <v>32</v>
      </c>
      <c r="AG386" s="1064">
        <f t="shared" si="1919"/>
        <v>19</v>
      </c>
      <c r="AH386" s="1065">
        <f t="shared" si="1919"/>
        <v>32</v>
      </c>
      <c r="AI386" s="1064">
        <f t="shared" si="1919"/>
        <v>19</v>
      </c>
      <c r="AJ386" s="1065">
        <f t="shared" si="1919"/>
        <v>32</v>
      </c>
      <c r="AK386" s="1064">
        <f t="shared" si="1919"/>
        <v>19</v>
      </c>
      <c r="AL386" s="1065">
        <f t="shared" si="1919"/>
        <v>32</v>
      </c>
      <c r="AM386" s="1064">
        <f t="shared" si="1919"/>
        <v>19</v>
      </c>
      <c r="AN386" s="1065">
        <f t="shared" si="1919"/>
        <v>32</v>
      </c>
      <c r="AP386" s="1064">
        <f>SUM(AP114:AP119)</f>
        <v>0</v>
      </c>
      <c r="AQ386" s="1065">
        <f>SUM(AQ114:AQ119)</f>
        <v>0</v>
      </c>
      <c r="AZ386" s="11"/>
      <c r="BA386" s="11"/>
      <c r="BB386" s="11"/>
    </row>
    <row r="387" spans="1:80" s="421" customFormat="1">
      <c r="A387" s="421" t="s">
        <v>2131</v>
      </c>
      <c r="C387" s="422" t="s">
        <v>23</v>
      </c>
      <c r="E387" s="422" t="s">
        <v>1039</v>
      </c>
      <c r="F387" s="37"/>
      <c r="I387" s="1011"/>
      <c r="J387" s="422"/>
      <c r="K387" s="413">
        <v>0</v>
      </c>
      <c r="L387" s="168">
        <v>0</v>
      </c>
      <c r="M387" s="413">
        <v>0</v>
      </c>
      <c r="N387" s="168">
        <v>0</v>
      </c>
      <c r="O387" s="1099">
        <f>+O386</f>
        <v>12</v>
      </c>
      <c r="P387" s="1100">
        <f>+P386</f>
        <v>42</v>
      </c>
      <c r="Q387" s="1099">
        <f>+Q117+Q118+Q119</f>
        <v>0</v>
      </c>
      <c r="R387" s="168">
        <v>0</v>
      </c>
      <c r="S387" s="1099">
        <f>+S386</f>
        <v>15</v>
      </c>
      <c r="T387" s="1100">
        <f>+T386</f>
        <v>48</v>
      </c>
      <c r="U387" s="413">
        <v>0</v>
      </c>
      <c r="V387" s="168">
        <v>0</v>
      </c>
      <c r="W387" s="413">
        <v>0</v>
      </c>
      <c r="X387" s="168">
        <v>0</v>
      </c>
      <c r="Y387" s="413">
        <v>0</v>
      </c>
      <c r="Z387" s="168">
        <v>0</v>
      </c>
      <c r="AA387" s="1099">
        <f>+AA386</f>
        <v>15</v>
      </c>
      <c r="AB387" s="1100">
        <f>+AB386</f>
        <v>44</v>
      </c>
      <c r="AC387" s="413">
        <v>0</v>
      </c>
      <c r="AD387" s="168">
        <v>0</v>
      </c>
      <c r="AE387" s="413">
        <v>0</v>
      </c>
      <c r="AF387" s="168">
        <v>0</v>
      </c>
      <c r="AG387" s="166">
        <f t="shared" ref="AG387:AN387" si="1920">+AG386</f>
        <v>19</v>
      </c>
      <c r="AH387" s="168">
        <f t="shared" si="1920"/>
        <v>32</v>
      </c>
      <c r="AI387" s="166">
        <f t="shared" si="1920"/>
        <v>19</v>
      </c>
      <c r="AJ387" s="168">
        <f t="shared" si="1920"/>
        <v>32</v>
      </c>
      <c r="AK387" s="166">
        <f t="shared" si="1920"/>
        <v>19</v>
      </c>
      <c r="AL387" s="168">
        <f t="shared" si="1920"/>
        <v>32</v>
      </c>
      <c r="AM387" s="166">
        <f t="shared" si="1920"/>
        <v>19</v>
      </c>
      <c r="AN387" s="168">
        <f t="shared" si="1920"/>
        <v>32</v>
      </c>
      <c r="AO387" s="1096"/>
      <c r="AP387" s="1099">
        <f t="shared" ref="AP387" si="1921">+AP386</f>
        <v>0</v>
      </c>
      <c r="AQ387" s="1100">
        <f t="shared" ref="AQ387" si="1922">+AQ386</f>
        <v>0</v>
      </c>
      <c r="AV387" s="1097"/>
      <c r="AW387" s="1097"/>
      <c r="AX387" s="1097"/>
      <c r="AY387" s="1097"/>
      <c r="AZ387" s="1097"/>
      <c r="BA387" s="1097"/>
      <c r="BB387" s="1097"/>
      <c r="BC387" s="1097"/>
      <c r="BD387" s="1097"/>
      <c r="BE387" s="1097"/>
      <c r="BF387" s="1097"/>
      <c r="BG387" s="1097"/>
      <c r="BH387" s="1097"/>
      <c r="BI387" s="1097"/>
      <c r="BJ387" s="1097"/>
      <c r="BK387" s="422"/>
      <c r="BL387" s="1097"/>
      <c r="BM387" s="1097"/>
      <c r="BN387" s="1097"/>
      <c r="BO387" s="1097"/>
      <c r="BP387" s="1096"/>
      <c r="BQ387" s="1097"/>
      <c r="BR387" s="1097"/>
      <c r="BS387" s="1097"/>
      <c r="BT387" s="422"/>
      <c r="BU387" s="1097"/>
      <c r="BV387" s="1097"/>
      <c r="BW387" s="1097"/>
      <c r="BX387" s="1097"/>
      <c r="BY387" s="1097"/>
      <c r="BZ387" s="1097"/>
      <c r="CA387" s="1097"/>
      <c r="CB387" s="1097"/>
    </row>
    <row r="388" spans="1:80">
      <c r="A388" t="s">
        <v>1042</v>
      </c>
      <c r="C388" s="433" t="s">
        <v>24</v>
      </c>
      <c r="D388" t="s">
        <v>1040</v>
      </c>
      <c r="E388" s="16" t="s">
        <v>1039</v>
      </c>
      <c r="I388" s="1064">
        <f t="shared" ref="I388:AN388" si="1923">SUM(I121:I132)</f>
        <v>38</v>
      </c>
      <c r="J388" s="1065">
        <f t="shared" si="1923"/>
        <v>6</v>
      </c>
      <c r="K388" s="1064">
        <f t="shared" si="1923"/>
        <v>35</v>
      </c>
      <c r="L388" s="1065">
        <f t="shared" si="1923"/>
        <v>6</v>
      </c>
      <c r="M388" s="1064">
        <f t="shared" si="1923"/>
        <v>53</v>
      </c>
      <c r="N388" s="1065">
        <f t="shared" si="1923"/>
        <v>23</v>
      </c>
      <c r="O388" s="1064">
        <f t="shared" si="1923"/>
        <v>33</v>
      </c>
      <c r="P388" s="1065">
        <f t="shared" si="1923"/>
        <v>29</v>
      </c>
      <c r="Q388" s="1064">
        <f t="shared" si="1923"/>
        <v>65</v>
      </c>
      <c r="R388" s="1065">
        <f t="shared" si="1923"/>
        <v>27</v>
      </c>
      <c r="S388" s="1064">
        <f t="shared" si="1923"/>
        <v>66</v>
      </c>
      <c r="T388" s="1065">
        <f t="shared" si="1923"/>
        <v>14</v>
      </c>
      <c r="U388" s="1064">
        <f t="shared" si="1923"/>
        <v>71</v>
      </c>
      <c r="V388" s="1065">
        <f t="shared" si="1923"/>
        <v>5</v>
      </c>
      <c r="W388" s="1064">
        <f t="shared" si="1923"/>
        <v>60</v>
      </c>
      <c r="X388" s="1065">
        <f t="shared" si="1923"/>
        <v>5</v>
      </c>
      <c r="Y388" s="1064">
        <f t="shared" si="1923"/>
        <v>70</v>
      </c>
      <c r="Z388" s="1065">
        <f t="shared" si="1923"/>
        <v>9</v>
      </c>
      <c r="AA388" s="1064">
        <f t="shared" si="1923"/>
        <v>18</v>
      </c>
      <c r="AB388" s="1065">
        <f t="shared" si="1923"/>
        <v>2</v>
      </c>
      <c r="AC388" s="1064">
        <f t="shared" si="1923"/>
        <v>18</v>
      </c>
      <c r="AD388" s="1065">
        <f t="shared" si="1923"/>
        <v>2</v>
      </c>
      <c r="AE388" s="1064">
        <f t="shared" si="1923"/>
        <v>23</v>
      </c>
      <c r="AF388" s="1065">
        <f t="shared" si="1923"/>
        <v>2</v>
      </c>
      <c r="AG388" s="1064">
        <f t="shared" si="1923"/>
        <v>23</v>
      </c>
      <c r="AH388" s="1065">
        <f t="shared" si="1923"/>
        <v>2</v>
      </c>
      <c r="AI388" s="1064">
        <f t="shared" si="1923"/>
        <v>23</v>
      </c>
      <c r="AJ388" s="1065">
        <f t="shared" si="1923"/>
        <v>2</v>
      </c>
      <c r="AK388" s="1064">
        <f t="shared" si="1923"/>
        <v>23</v>
      </c>
      <c r="AL388" s="1065">
        <f t="shared" si="1923"/>
        <v>2</v>
      </c>
      <c r="AM388" s="1064">
        <f t="shared" si="1923"/>
        <v>23</v>
      </c>
      <c r="AN388" s="1065">
        <f t="shared" si="1923"/>
        <v>2</v>
      </c>
      <c r="AZ388" s="11"/>
      <c r="BA388" s="11"/>
      <c r="BB388" s="11"/>
    </row>
    <row r="389" spans="1:80" s="421" customFormat="1">
      <c r="A389" s="421" t="s">
        <v>1042</v>
      </c>
      <c r="C389" s="422" t="s">
        <v>24</v>
      </c>
      <c r="E389" s="422" t="s">
        <v>1039</v>
      </c>
      <c r="F389" s="37"/>
      <c r="I389" s="1011"/>
      <c r="J389" s="422"/>
      <c r="K389" s="166">
        <v>0</v>
      </c>
      <c r="L389" s="168">
        <v>0</v>
      </c>
      <c r="M389" s="166">
        <v>0</v>
      </c>
      <c r="N389" s="168">
        <v>0</v>
      </c>
      <c r="O389" s="166">
        <f>+O388-O126-O127-O128</f>
        <v>8</v>
      </c>
      <c r="P389" s="168">
        <f>+P388-P126-P127-P128</f>
        <v>0</v>
      </c>
      <c r="Q389" s="166">
        <f>SUBTOTAL(9,Q121:Q125)</f>
        <v>25</v>
      </c>
      <c r="R389" s="168">
        <v>0</v>
      </c>
      <c r="S389" s="166">
        <f>+S388</f>
        <v>66</v>
      </c>
      <c r="T389" s="168">
        <f>+T388</f>
        <v>14</v>
      </c>
      <c r="U389" s="166">
        <v>0</v>
      </c>
      <c r="V389" s="168">
        <v>0</v>
      </c>
      <c r="W389" s="166">
        <v>0</v>
      </c>
      <c r="X389" s="168">
        <v>0</v>
      </c>
      <c r="Y389" s="166">
        <v>0</v>
      </c>
      <c r="Z389" s="168">
        <v>0</v>
      </c>
      <c r="AA389" s="166">
        <f>+AA388</f>
        <v>18</v>
      </c>
      <c r="AB389" s="168">
        <f>+AB388</f>
        <v>2</v>
      </c>
      <c r="AC389" s="166">
        <v>0</v>
      </c>
      <c r="AD389" s="168">
        <v>0</v>
      </c>
      <c r="AE389" s="166">
        <v>0</v>
      </c>
      <c r="AF389" s="166">
        <v>0</v>
      </c>
      <c r="AG389" s="166">
        <f t="shared" ref="AG389:AN389" si="1924">+AG388</f>
        <v>23</v>
      </c>
      <c r="AH389" s="168">
        <f t="shared" si="1924"/>
        <v>2</v>
      </c>
      <c r="AI389" s="166">
        <f t="shared" si="1924"/>
        <v>23</v>
      </c>
      <c r="AJ389" s="168">
        <f t="shared" si="1924"/>
        <v>2</v>
      </c>
      <c r="AK389" s="166">
        <f t="shared" si="1924"/>
        <v>23</v>
      </c>
      <c r="AL389" s="168">
        <f t="shared" si="1924"/>
        <v>2</v>
      </c>
      <c r="AM389" s="166">
        <f t="shared" si="1924"/>
        <v>23</v>
      </c>
      <c r="AN389" s="168">
        <f t="shared" si="1924"/>
        <v>2</v>
      </c>
      <c r="AO389" s="1096"/>
      <c r="AV389" s="1097"/>
      <c r="AW389" s="1097"/>
      <c r="AX389" s="1097"/>
      <c r="AY389" s="1097"/>
      <c r="AZ389" s="1011"/>
      <c r="BA389" s="422"/>
      <c r="BB389" s="1011"/>
      <c r="BC389" s="1097"/>
      <c r="BD389" s="1097"/>
      <c r="BE389" s="1097"/>
      <c r="BF389" s="1097"/>
      <c r="BG389" s="1097"/>
      <c r="BH389" s="1097"/>
      <c r="BI389" s="1097"/>
      <c r="BJ389" s="1097"/>
      <c r="BK389" s="422"/>
      <c r="BL389" s="1097"/>
      <c r="BM389" s="1097"/>
      <c r="BN389" s="1097"/>
      <c r="BO389" s="1097"/>
      <c r="BP389" s="1096"/>
      <c r="BQ389" s="1097"/>
      <c r="BR389" s="1097"/>
      <c r="BS389" s="1097"/>
      <c r="BT389" s="422"/>
      <c r="BU389" s="1097"/>
      <c r="BV389" s="1097"/>
      <c r="BW389" s="1097"/>
      <c r="BX389" s="1097"/>
      <c r="BY389" s="1097"/>
      <c r="BZ389" s="1097"/>
      <c r="CA389" s="1097"/>
      <c r="CB389" s="1097"/>
    </row>
    <row r="390" spans="1:80">
      <c r="A390" t="s">
        <v>2141</v>
      </c>
      <c r="C390" s="433" t="s">
        <v>1044</v>
      </c>
      <c r="D390" t="s">
        <v>1043</v>
      </c>
      <c r="E390" s="16" t="s">
        <v>567</v>
      </c>
      <c r="G390" s="1089"/>
      <c r="H390" s="1089"/>
      <c r="I390" s="1064">
        <f t="shared" ref="I390:AN390" si="1925">SUM(I134:I144)</f>
        <v>82</v>
      </c>
      <c r="J390" s="1065">
        <f t="shared" si="1925"/>
        <v>89</v>
      </c>
      <c r="K390" s="1064">
        <f t="shared" si="1925"/>
        <v>82</v>
      </c>
      <c r="L390" s="1065">
        <f t="shared" si="1925"/>
        <v>89</v>
      </c>
      <c r="M390" s="1064">
        <f t="shared" si="1925"/>
        <v>89</v>
      </c>
      <c r="N390" s="1065">
        <f t="shared" si="1925"/>
        <v>76</v>
      </c>
      <c r="O390" s="1064">
        <f t="shared" si="1925"/>
        <v>83</v>
      </c>
      <c r="P390" s="1065">
        <f t="shared" si="1925"/>
        <v>76</v>
      </c>
      <c r="Q390" s="1064">
        <f t="shared" si="1925"/>
        <v>0</v>
      </c>
      <c r="R390" s="1065">
        <f t="shared" si="1925"/>
        <v>0</v>
      </c>
      <c r="S390" s="1064">
        <f t="shared" si="1925"/>
        <v>0</v>
      </c>
      <c r="T390" s="1065">
        <f t="shared" si="1925"/>
        <v>0</v>
      </c>
      <c r="U390" s="1064">
        <f t="shared" si="1925"/>
        <v>23</v>
      </c>
      <c r="V390" s="1065">
        <f t="shared" si="1925"/>
        <v>14</v>
      </c>
      <c r="W390" s="1064">
        <f t="shared" si="1925"/>
        <v>33</v>
      </c>
      <c r="X390" s="1065">
        <f t="shared" si="1925"/>
        <v>15</v>
      </c>
      <c r="Y390" s="1064">
        <f t="shared" si="1925"/>
        <v>27</v>
      </c>
      <c r="Z390" s="1065">
        <f t="shared" si="1925"/>
        <v>16</v>
      </c>
      <c r="AA390" s="1064">
        <f t="shared" si="1925"/>
        <v>27</v>
      </c>
      <c r="AB390" s="1065">
        <f t="shared" si="1925"/>
        <v>16</v>
      </c>
      <c r="AC390" s="1064">
        <f t="shared" si="1925"/>
        <v>24</v>
      </c>
      <c r="AD390" s="1065">
        <f t="shared" si="1925"/>
        <v>16</v>
      </c>
      <c r="AE390" s="1064">
        <f t="shared" si="1925"/>
        <v>27</v>
      </c>
      <c r="AF390" s="1065">
        <f t="shared" si="1925"/>
        <v>16</v>
      </c>
      <c r="AG390" s="1064">
        <f t="shared" si="1925"/>
        <v>22</v>
      </c>
      <c r="AH390" s="1065">
        <f t="shared" si="1925"/>
        <v>16</v>
      </c>
      <c r="AI390" s="1064">
        <f t="shared" si="1925"/>
        <v>22</v>
      </c>
      <c r="AJ390" s="1065">
        <f t="shared" si="1925"/>
        <v>16</v>
      </c>
      <c r="AK390" s="1064">
        <f t="shared" si="1925"/>
        <v>22</v>
      </c>
      <c r="AL390" s="1065">
        <f t="shared" si="1925"/>
        <v>16</v>
      </c>
      <c r="AM390" s="1064">
        <f t="shared" si="1925"/>
        <v>22</v>
      </c>
      <c r="AN390" s="1065">
        <f t="shared" si="1925"/>
        <v>16</v>
      </c>
    </row>
    <row r="391" spans="1:80" s="421" customFormat="1">
      <c r="A391" s="421" t="s">
        <v>2141</v>
      </c>
      <c r="C391" s="422" t="s">
        <v>1044</v>
      </c>
      <c r="E391" s="422" t="s">
        <v>567</v>
      </c>
      <c r="F391" s="37"/>
      <c r="G391" s="1097"/>
      <c r="H391" s="1097"/>
      <c r="I391" s="1011"/>
      <c r="J391" s="422"/>
      <c r="K391" s="166">
        <v>0</v>
      </c>
      <c r="L391" s="168">
        <v>0</v>
      </c>
      <c r="M391" s="166">
        <v>0</v>
      </c>
      <c r="N391" s="168">
        <v>0</v>
      </c>
      <c r="O391" s="166">
        <f>+O390</f>
        <v>83</v>
      </c>
      <c r="P391" s="168">
        <f>+P390</f>
        <v>76</v>
      </c>
      <c r="Q391" s="1099">
        <f>+Q134+Q135+Q136</f>
        <v>0</v>
      </c>
      <c r="R391" s="168">
        <f>+R390</f>
        <v>0</v>
      </c>
      <c r="S391" s="166">
        <f>+S390</f>
        <v>0</v>
      </c>
      <c r="T391" s="168">
        <f>+T390</f>
        <v>0</v>
      </c>
      <c r="U391" s="166">
        <v>0</v>
      </c>
      <c r="V391" s="168">
        <v>0</v>
      </c>
      <c r="W391" s="166">
        <v>0</v>
      </c>
      <c r="X391" s="168">
        <v>0</v>
      </c>
      <c r="Y391" s="166">
        <v>0</v>
      </c>
      <c r="Z391" s="168">
        <v>0</v>
      </c>
      <c r="AA391" s="166">
        <f>+AA390</f>
        <v>27</v>
      </c>
      <c r="AB391" s="168">
        <f>+AB390</f>
        <v>16</v>
      </c>
      <c r="AC391" s="166">
        <v>0</v>
      </c>
      <c r="AD391" s="168">
        <v>0</v>
      </c>
      <c r="AE391" s="166">
        <v>0</v>
      </c>
      <c r="AF391" s="168">
        <v>0</v>
      </c>
      <c r="AG391" s="166">
        <f t="shared" ref="AG391:AN391" si="1926">+AG390</f>
        <v>22</v>
      </c>
      <c r="AH391" s="168">
        <f t="shared" si="1926"/>
        <v>16</v>
      </c>
      <c r="AI391" s="166">
        <f t="shared" si="1926"/>
        <v>22</v>
      </c>
      <c r="AJ391" s="168">
        <f t="shared" si="1926"/>
        <v>16</v>
      </c>
      <c r="AK391" s="166">
        <f t="shared" si="1926"/>
        <v>22</v>
      </c>
      <c r="AL391" s="168">
        <f t="shared" si="1926"/>
        <v>16</v>
      </c>
      <c r="AM391" s="166">
        <f t="shared" si="1926"/>
        <v>22</v>
      </c>
      <c r="AN391" s="168">
        <f t="shared" si="1926"/>
        <v>16</v>
      </c>
      <c r="AO391" s="1096"/>
      <c r="AV391" s="1097"/>
      <c r="AW391" s="1097"/>
      <c r="AX391" s="1097"/>
      <c r="AY391" s="1097"/>
      <c r="AZ391" s="1011"/>
      <c r="BA391" s="422"/>
      <c r="BB391" s="1011"/>
      <c r="BC391" s="1097"/>
      <c r="BD391" s="1097"/>
      <c r="BE391" s="1097"/>
      <c r="BF391" s="1097"/>
      <c r="BG391" s="1097"/>
      <c r="BH391" s="1097"/>
      <c r="BI391" s="1097"/>
      <c r="BJ391" s="1097"/>
      <c r="BK391" s="422"/>
      <c r="BL391" s="1097"/>
      <c r="BM391" s="1097"/>
      <c r="BN391" s="1097"/>
      <c r="BO391" s="1097"/>
      <c r="BP391" s="1096"/>
      <c r="BQ391" s="1097"/>
      <c r="BR391" s="1097"/>
      <c r="BS391" s="1097"/>
      <c r="BT391" s="422"/>
      <c r="BU391" s="1097"/>
      <c r="BV391" s="1097"/>
      <c r="BW391" s="1097"/>
      <c r="BX391" s="1097"/>
      <c r="BY391" s="1097"/>
      <c r="BZ391" s="1097"/>
      <c r="CA391" s="1097"/>
      <c r="CB391" s="1097"/>
    </row>
    <row r="392" spans="1:80">
      <c r="A392" t="s">
        <v>1472</v>
      </c>
      <c r="C392" s="1090" t="s">
        <v>472</v>
      </c>
      <c r="D392" s="11" t="s">
        <v>1043</v>
      </c>
      <c r="E392" s="16" t="s">
        <v>567</v>
      </c>
      <c r="G392" s="11"/>
      <c r="H392" s="11"/>
      <c r="I392" s="1064">
        <f t="shared" ref="I392:AN392" si="1927">SUM(I145:I156)</f>
        <v>91</v>
      </c>
      <c r="J392" s="1065">
        <f t="shared" si="1927"/>
        <v>4</v>
      </c>
      <c r="K392" s="1064">
        <f t="shared" si="1927"/>
        <v>91</v>
      </c>
      <c r="L392" s="1065">
        <f t="shared" si="1927"/>
        <v>4</v>
      </c>
      <c r="M392" s="1064">
        <f t="shared" si="1927"/>
        <v>0</v>
      </c>
      <c r="N392" s="1065">
        <f t="shared" si="1927"/>
        <v>1</v>
      </c>
      <c r="O392" s="1064">
        <f t="shared" si="1927"/>
        <v>0</v>
      </c>
      <c r="P392" s="1065">
        <f t="shared" si="1927"/>
        <v>1</v>
      </c>
      <c r="Q392" s="1064">
        <f t="shared" si="1927"/>
        <v>0</v>
      </c>
      <c r="R392" s="1065">
        <f t="shared" si="1927"/>
        <v>0</v>
      </c>
      <c r="S392" s="1064">
        <f t="shared" si="1927"/>
        <v>0</v>
      </c>
      <c r="T392" s="1065">
        <f t="shared" si="1927"/>
        <v>0</v>
      </c>
      <c r="U392" s="1064">
        <f t="shared" si="1927"/>
        <v>33</v>
      </c>
      <c r="V392" s="1065">
        <f t="shared" si="1927"/>
        <v>83</v>
      </c>
      <c r="W392" s="1064">
        <f t="shared" si="1927"/>
        <v>35</v>
      </c>
      <c r="X392" s="1065">
        <f t="shared" si="1927"/>
        <v>87</v>
      </c>
      <c r="Y392" s="1064">
        <f t="shared" si="1927"/>
        <v>35</v>
      </c>
      <c r="Z392" s="1065">
        <f t="shared" si="1927"/>
        <v>85</v>
      </c>
      <c r="AA392" s="1064">
        <f t="shared" si="1927"/>
        <v>36</v>
      </c>
      <c r="AB392" s="1065">
        <f t="shared" si="1927"/>
        <v>85</v>
      </c>
      <c r="AC392" s="1064">
        <f t="shared" si="1927"/>
        <v>39</v>
      </c>
      <c r="AD392" s="1065">
        <f t="shared" si="1927"/>
        <v>83</v>
      </c>
      <c r="AE392" s="1064">
        <f t="shared" si="1927"/>
        <v>49</v>
      </c>
      <c r="AF392" s="1065">
        <f t="shared" si="1927"/>
        <v>89</v>
      </c>
      <c r="AG392" s="1064">
        <f t="shared" si="1927"/>
        <v>49</v>
      </c>
      <c r="AH392" s="1065">
        <f t="shared" si="1927"/>
        <v>89</v>
      </c>
      <c r="AI392" s="1064">
        <f t="shared" si="1927"/>
        <v>49</v>
      </c>
      <c r="AJ392" s="1065">
        <f t="shared" si="1927"/>
        <v>89</v>
      </c>
      <c r="AK392" s="1064">
        <f t="shared" si="1927"/>
        <v>49</v>
      </c>
      <c r="AL392" s="1065">
        <f t="shared" si="1927"/>
        <v>89</v>
      </c>
      <c r="AM392" s="1064">
        <f t="shared" si="1927"/>
        <v>49</v>
      </c>
      <c r="AN392" s="1065">
        <f t="shared" si="1927"/>
        <v>89</v>
      </c>
    </row>
    <row r="393" spans="1:80" s="421" customFormat="1" ht="12">
      <c r="A393" s="421" t="s">
        <v>1472</v>
      </c>
      <c r="C393" s="1094" t="s">
        <v>472</v>
      </c>
      <c r="D393" s="1097"/>
      <c r="E393" s="422" t="s">
        <v>567</v>
      </c>
      <c r="F393" s="1094"/>
      <c r="G393" s="1097"/>
      <c r="H393" s="1097"/>
      <c r="I393" s="1011"/>
      <c r="J393" s="422"/>
      <c r="K393" s="413">
        <v>0</v>
      </c>
      <c r="L393" s="168">
        <v>0</v>
      </c>
      <c r="M393" s="413">
        <v>0</v>
      </c>
      <c r="N393" s="168">
        <v>0</v>
      </c>
      <c r="O393" s="166">
        <f>+O392</f>
        <v>0</v>
      </c>
      <c r="P393" s="168">
        <f>+P392</f>
        <v>1</v>
      </c>
      <c r="Q393" s="413">
        <v>0</v>
      </c>
      <c r="R393" s="168">
        <v>0</v>
      </c>
      <c r="S393" s="413">
        <f>+S392</f>
        <v>0</v>
      </c>
      <c r="T393" s="168">
        <f>+T392</f>
        <v>0</v>
      </c>
      <c r="U393" s="413">
        <v>0</v>
      </c>
      <c r="V393" s="168">
        <v>0</v>
      </c>
      <c r="W393" s="413">
        <v>0</v>
      </c>
      <c r="X393" s="168">
        <v>0</v>
      </c>
      <c r="Y393" s="413">
        <v>0</v>
      </c>
      <c r="Z393" s="168">
        <v>0</v>
      </c>
      <c r="AA393" s="166">
        <f>+AA392</f>
        <v>36</v>
      </c>
      <c r="AB393" s="168">
        <f>+AB392</f>
        <v>85</v>
      </c>
      <c r="AC393" s="413">
        <v>0</v>
      </c>
      <c r="AD393" s="168">
        <v>0</v>
      </c>
      <c r="AE393" s="413">
        <v>0</v>
      </c>
      <c r="AF393" s="168">
        <v>0</v>
      </c>
      <c r="AG393" s="166">
        <f t="shared" ref="AG393:AN393" si="1928">+AG392</f>
        <v>49</v>
      </c>
      <c r="AH393" s="168">
        <f t="shared" si="1928"/>
        <v>89</v>
      </c>
      <c r="AI393" s="166">
        <f t="shared" si="1928"/>
        <v>49</v>
      </c>
      <c r="AJ393" s="168">
        <f t="shared" si="1928"/>
        <v>89</v>
      </c>
      <c r="AK393" s="166">
        <f t="shared" si="1928"/>
        <v>49</v>
      </c>
      <c r="AL393" s="168">
        <f t="shared" si="1928"/>
        <v>89</v>
      </c>
      <c r="AM393" s="166">
        <f t="shared" si="1928"/>
        <v>49</v>
      </c>
      <c r="AN393" s="168">
        <f t="shared" si="1928"/>
        <v>89</v>
      </c>
      <c r="AO393" s="1096"/>
      <c r="AV393" s="1097"/>
      <c r="AW393" s="1097"/>
      <c r="AX393" s="1097"/>
      <c r="AY393" s="1097"/>
      <c r="AZ393" s="1011"/>
      <c r="BA393" s="422"/>
      <c r="BB393" s="1011"/>
      <c r="BC393" s="1097"/>
      <c r="BD393" s="1097"/>
      <c r="BE393" s="1097"/>
      <c r="BF393" s="1097"/>
      <c r="BG393" s="1097"/>
      <c r="BH393" s="1097"/>
      <c r="BI393" s="1097"/>
      <c r="BJ393" s="1097"/>
      <c r="BK393" s="422"/>
      <c r="BL393" s="1097"/>
      <c r="BM393" s="1097"/>
      <c r="BN393" s="1097"/>
      <c r="BO393" s="1097"/>
      <c r="BP393" s="1096"/>
      <c r="BQ393" s="1097"/>
      <c r="BR393" s="1097"/>
      <c r="BS393" s="1097"/>
      <c r="BT393" s="422"/>
      <c r="BU393" s="1097"/>
      <c r="BV393" s="1097"/>
      <c r="BW393" s="1097"/>
      <c r="BX393" s="1097"/>
      <c r="BY393" s="1097"/>
      <c r="BZ393" s="1097"/>
      <c r="CA393" s="1097"/>
      <c r="CB393" s="1097"/>
    </row>
    <row r="394" spans="1:80">
      <c r="A394" t="s">
        <v>2138</v>
      </c>
      <c r="C394" s="1090" t="s">
        <v>228</v>
      </c>
      <c r="D394" s="11" t="s">
        <v>1043</v>
      </c>
      <c r="E394" s="16" t="s">
        <v>567</v>
      </c>
      <c r="G394" s="11"/>
      <c r="H394" s="11"/>
      <c r="I394" s="1064">
        <f t="shared" ref="I394:AN394" si="1929">SUM(I157:I171)</f>
        <v>0</v>
      </c>
      <c r="J394" s="1065">
        <f t="shared" si="1929"/>
        <v>0</v>
      </c>
      <c r="K394" s="1064">
        <f t="shared" si="1929"/>
        <v>0</v>
      </c>
      <c r="L394" s="1065">
        <f t="shared" si="1929"/>
        <v>0</v>
      </c>
      <c r="M394" s="1064">
        <f t="shared" si="1929"/>
        <v>0</v>
      </c>
      <c r="N394" s="1065">
        <f t="shared" si="1929"/>
        <v>0</v>
      </c>
      <c r="O394" s="1064">
        <f t="shared" si="1929"/>
        <v>0</v>
      </c>
      <c r="P394" s="1065">
        <f t="shared" si="1929"/>
        <v>0</v>
      </c>
      <c r="Q394" s="1064">
        <f t="shared" si="1929"/>
        <v>0</v>
      </c>
      <c r="R394" s="1065">
        <f t="shared" si="1929"/>
        <v>0</v>
      </c>
      <c r="S394" s="1064">
        <f t="shared" si="1929"/>
        <v>0</v>
      </c>
      <c r="T394" s="1065">
        <f t="shared" si="1929"/>
        <v>0</v>
      </c>
      <c r="U394" s="1064">
        <f t="shared" si="1929"/>
        <v>4</v>
      </c>
      <c r="V394" s="1065">
        <f t="shared" si="1929"/>
        <v>33</v>
      </c>
      <c r="W394" s="1064">
        <f t="shared" si="1929"/>
        <v>5</v>
      </c>
      <c r="X394" s="1065">
        <f t="shared" si="1929"/>
        <v>33</v>
      </c>
      <c r="Y394" s="1064">
        <f t="shared" si="1929"/>
        <v>4</v>
      </c>
      <c r="Z394" s="1065">
        <f t="shared" si="1929"/>
        <v>33</v>
      </c>
      <c r="AA394" s="1064">
        <f t="shared" si="1929"/>
        <v>8</v>
      </c>
      <c r="AB394" s="1065">
        <f t="shared" si="1929"/>
        <v>32</v>
      </c>
      <c r="AC394" s="1064">
        <f t="shared" si="1929"/>
        <v>8</v>
      </c>
      <c r="AD394" s="1065">
        <f t="shared" si="1929"/>
        <v>32</v>
      </c>
      <c r="AE394" s="1064">
        <f t="shared" si="1929"/>
        <v>5</v>
      </c>
      <c r="AF394" s="1065">
        <f t="shared" si="1929"/>
        <v>41</v>
      </c>
      <c r="AG394" s="1064">
        <f t="shared" si="1929"/>
        <v>5</v>
      </c>
      <c r="AH394" s="1065">
        <f t="shared" si="1929"/>
        <v>41</v>
      </c>
      <c r="AI394" s="1064">
        <f t="shared" si="1929"/>
        <v>5</v>
      </c>
      <c r="AJ394" s="1065">
        <f t="shared" si="1929"/>
        <v>41</v>
      </c>
      <c r="AK394" s="1064">
        <f t="shared" si="1929"/>
        <v>5</v>
      </c>
      <c r="AL394" s="1065">
        <f t="shared" si="1929"/>
        <v>41</v>
      </c>
      <c r="AM394" s="1064">
        <f t="shared" si="1929"/>
        <v>5</v>
      </c>
      <c r="AN394" s="1065">
        <f t="shared" si="1929"/>
        <v>41</v>
      </c>
    </row>
    <row r="395" spans="1:80" s="421" customFormat="1" ht="12">
      <c r="A395" s="421" t="s">
        <v>2138</v>
      </c>
      <c r="C395" s="1094" t="s">
        <v>228</v>
      </c>
      <c r="D395" s="1097"/>
      <c r="E395" s="422" t="s">
        <v>567</v>
      </c>
      <c r="F395" s="1094"/>
      <c r="G395" s="1097"/>
      <c r="H395" s="1097"/>
      <c r="I395" s="1011"/>
      <c r="J395" s="422"/>
      <c r="K395" s="413">
        <v>0</v>
      </c>
      <c r="L395" s="168">
        <v>0</v>
      </c>
      <c r="M395" s="413">
        <v>0</v>
      </c>
      <c r="N395" s="168">
        <v>0</v>
      </c>
      <c r="O395" s="413">
        <f>+O394</f>
        <v>0</v>
      </c>
      <c r="P395" s="168">
        <f>+P394</f>
        <v>0</v>
      </c>
      <c r="Q395" s="413">
        <v>0</v>
      </c>
      <c r="R395" s="168">
        <v>0</v>
      </c>
      <c r="S395" s="413">
        <f>+S394</f>
        <v>0</v>
      </c>
      <c r="T395" s="168">
        <f>+T394</f>
        <v>0</v>
      </c>
      <c r="U395" s="413">
        <v>0</v>
      </c>
      <c r="V395" s="168">
        <v>0</v>
      </c>
      <c r="W395" s="413">
        <v>0</v>
      </c>
      <c r="X395" s="168">
        <v>0</v>
      </c>
      <c r="Y395" s="413">
        <v>0</v>
      </c>
      <c r="Z395" s="168">
        <v>0</v>
      </c>
      <c r="AA395" s="166">
        <f>+AA394</f>
        <v>8</v>
      </c>
      <c r="AB395" s="168">
        <f>+AB394</f>
        <v>32</v>
      </c>
      <c r="AC395" s="413">
        <v>0</v>
      </c>
      <c r="AD395" s="168">
        <v>0</v>
      </c>
      <c r="AE395" s="413">
        <v>0</v>
      </c>
      <c r="AF395" s="168">
        <v>0</v>
      </c>
      <c r="AG395" s="166">
        <f t="shared" ref="AG395:AN395" si="1930">+AG394</f>
        <v>5</v>
      </c>
      <c r="AH395" s="168">
        <f t="shared" si="1930"/>
        <v>41</v>
      </c>
      <c r="AI395" s="166">
        <f t="shared" si="1930"/>
        <v>5</v>
      </c>
      <c r="AJ395" s="168">
        <f t="shared" si="1930"/>
        <v>41</v>
      </c>
      <c r="AK395" s="166">
        <f t="shared" si="1930"/>
        <v>5</v>
      </c>
      <c r="AL395" s="168">
        <f t="shared" si="1930"/>
        <v>41</v>
      </c>
      <c r="AM395" s="166">
        <f t="shared" si="1930"/>
        <v>5</v>
      </c>
      <c r="AN395" s="168">
        <f t="shared" si="1930"/>
        <v>41</v>
      </c>
      <c r="AO395" s="1096"/>
      <c r="AV395" s="1097"/>
      <c r="AW395" s="1097"/>
      <c r="AX395" s="1097"/>
      <c r="AY395" s="1097"/>
      <c r="AZ395" s="1011"/>
      <c r="BA395" s="422"/>
      <c r="BB395" s="1011"/>
      <c r="BC395" s="1097"/>
      <c r="BD395" s="1097"/>
      <c r="BE395" s="1097"/>
      <c r="BF395" s="1097"/>
      <c r="BG395" s="1097"/>
      <c r="BH395" s="1097"/>
      <c r="BI395" s="1097"/>
      <c r="BJ395" s="1097"/>
      <c r="BK395" s="422"/>
      <c r="BL395" s="1097"/>
      <c r="BM395" s="1097"/>
      <c r="BN395" s="1097"/>
      <c r="BO395" s="1097"/>
      <c r="BP395" s="1096"/>
      <c r="BQ395" s="1097"/>
      <c r="BR395" s="1097"/>
      <c r="BS395" s="1097"/>
      <c r="BT395" s="422"/>
      <c r="BU395" s="1097"/>
      <c r="BV395" s="1097"/>
      <c r="BW395" s="1097"/>
      <c r="BX395" s="1097"/>
      <c r="BY395" s="1097"/>
      <c r="BZ395" s="1097"/>
      <c r="CA395" s="1097"/>
      <c r="CB395" s="1097"/>
    </row>
    <row r="396" spans="1:80">
      <c r="A396" t="s">
        <v>2142</v>
      </c>
      <c r="C396" s="1090" t="s">
        <v>1045</v>
      </c>
      <c r="D396" s="11" t="s">
        <v>1043</v>
      </c>
      <c r="E396" s="16" t="s">
        <v>1046</v>
      </c>
      <c r="G396" s="11"/>
      <c r="H396" s="11"/>
      <c r="I396" s="1064">
        <f t="shared" ref="I396:AN396" si="1931">SUM(I173:I179)</f>
        <v>0</v>
      </c>
      <c r="J396" s="1065">
        <f t="shared" si="1931"/>
        <v>0</v>
      </c>
      <c r="K396" s="1064">
        <f t="shared" si="1931"/>
        <v>0</v>
      </c>
      <c r="L396" s="1065">
        <f t="shared" si="1931"/>
        <v>0</v>
      </c>
      <c r="M396" s="1064">
        <f t="shared" si="1931"/>
        <v>0</v>
      </c>
      <c r="N396" s="1065">
        <f t="shared" si="1931"/>
        <v>0</v>
      </c>
      <c r="O396" s="1064">
        <f t="shared" si="1931"/>
        <v>0</v>
      </c>
      <c r="P396" s="1065">
        <f t="shared" si="1931"/>
        <v>0</v>
      </c>
      <c r="Q396" s="1064">
        <f t="shared" si="1931"/>
        <v>8</v>
      </c>
      <c r="R396" s="1065">
        <f t="shared" si="1931"/>
        <v>6</v>
      </c>
      <c r="S396" s="1064">
        <f t="shared" si="1931"/>
        <v>10</v>
      </c>
      <c r="T396" s="1065">
        <f t="shared" si="1931"/>
        <v>74</v>
      </c>
      <c r="U396" s="1064">
        <f t="shared" si="1931"/>
        <v>10</v>
      </c>
      <c r="V396" s="1065">
        <f t="shared" si="1931"/>
        <v>74</v>
      </c>
      <c r="W396" s="1064">
        <f t="shared" si="1931"/>
        <v>10</v>
      </c>
      <c r="X396" s="1065">
        <f t="shared" si="1931"/>
        <v>84</v>
      </c>
      <c r="Y396" s="1064">
        <f t="shared" si="1931"/>
        <v>10</v>
      </c>
      <c r="Z396" s="1065">
        <f t="shared" si="1931"/>
        <v>84</v>
      </c>
      <c r="AA396" s="1064">
        <f t="shared" si="1931"/>
        <v>10</v>
      </c>
      <c r="AB396" s="1065">
        <f t="shared" si="1931"/>
        <v>84</v>
      </c>
      <c r="AC396" s="1064">
        <f t="shared" si="1931"/>
        <v>10</v>
      </c>
      <c r="AD396" s="1065">
        <f t="shared" si="1931"/>
        <v>84</v>
      </c>
      <c r="AE396" s="1064">
        <f t="shared" si="1931"/>
        <v>13</v>
      </c>
      <c r="AF396" s="1065">
        <f t="shared" si="1931"/>
        <v>76</v>
      </c>
      <c r="AG396" s="1064">
        <f t="shared" si="1931"/>
        <v>13</v>
      </c>
      <c r="AH396" s="1065">
        <f t="shared" si="1931"/>
        <v>76</v>
      </c>
      <c r="AI396" s="1064">
        <f t="shared" si="1931"/>
        <v>23</v>
      </c>
      <c r="AJ396" s="1065">
        <f t="shared" si="1931"/>
        <v>113</v>
      </c>
      <c r="AK396" s="1064">
        <f t="shared" si="1931"/>
        <v>36</v>
      </c>
      <c r="AL396" s="1065">
        <f t="shared" si="1931"/>
        <v>113</v>
      </c>
      <c r="AM396" s="1064">
        <f t="shared" si="1931"/>
        <v>36</v>
      </c>
      <c r="AN396" s="1065">
        <f t="shared" si="1931"/>
        <v>113</v>
      </c>
    </row>
    <row r="397" spans="1:80" s="421" customFormat="1" ht="12">
      <c r="A397" s="421" t="s">
        <v>2142</v>
      </c>
      <c r="C397" s="1094" t="s">
        <v>1045</v>
      </c>
      <c r="D397" s="1097"/>
      <c r="E397" s="422" t="s">
        <v>1046</v>
      </c>
      <c r="F397" s="1094"/>
      <c r="G397" s="1097"/>
      <c r="H397" s="1097"/>
      <c r="I397" s="166"/>
      <c r="J397" s="168"/>
      <c r="K397" s="166">
        <v>0</v>
      </c>
      <c r="L397" s="168">
        <v>0</v>
      </c>
      <c r="M397" s="166">
        <v>0</v>
      </c>
      <c r="N397" s="168">
        <v>0</v>
      </c>
      <c r="O397" s="166">
        <f>+O173</f>
        <v>0</v>
      </c>
      <c r="P397" s="168">
        <v>0</v>
      </c>
      <c r="Q397" s="166">
        <v>0</v>
      </c>
      <c r="R397" s="168">
        <v>0</v>
      </c>
      <c r="S397" s="166">
        <f>+S396</f>
        <v>10</v>
      </c>
      <c r="T397" s="168">
        <f>+T396</f>
        <v>74</v>
      </c>
      <c r="U397" s="166">
        <v>0</v>
      </c>
      <c r="V397" s="168">
        <v>0</v>
      </c>
      <c r="W397" s="166">
        <f t="shared" ref="W397:AB397" si="1932">+W396</f>
        <v>10</v>
      </c>
      <c r="X397" s="168">
        <f t="shared" si="1932"/>
        <v>84</v>
      </c>
      <c r="Y397" s="166">
        <f t="shared" si="1932"/>
        <v>10</v>
      </c>
      <c r="Z397" s="168">
        <f t="shared" si="1932"/>
        <v>84</v>
      </c>
      <c r="AA397" s="166">
        <f t="shared" si="1932"/>
        <v>10</v>
      </c>
      <c r="AB397" s="168">
        <f t="shared" si="1932"/>
        <v>84</v>
      </c>
      <c r="AC397" s="166">
        <v>0</v>
      </c>
      <c r="AD397" s="168">
        <v>0</v>
      </c>
      <c r="AE397" s="166">
        <v>0</v>
      </c>
      <c r="AF397" s="168">
        <v>0</v>
      </c>
      <c r="AG397" s="166">
        <f t="shared" ref="AG397" si="1933">+AG396</f>
        <v>13</v>
      </c>
      <c r="AH397" s="168">
        <f t="shared" ref="AH397" si="1934">+AH396</f>
        <v>76</v>
      </c>
      <c r="AI397" s="166">
        <f t="shared" ref="AI397" si="1935">+AI396</f>
        <v>23</v>
      </c>
      <c r="AJ397" s="168">
        <f t="shared" ref="AJ397" si="1936">+AJ396</f>
        <v>113</v>
      </c>
      <c r="AK397" s="166">
        <v>0</v>
      </c>
      <c r="AL397" s="168">
        <v>0</v>
      </c>
      <c r="AM397" s="166">
        <f t="shared" ref="AM397" si="1937">+AM396</f>
        <v>36</v>
      </c>
      <c r="AN397" s="168">
        <f t="shared" ref="AN397" si="1938">+AN396</f>
        <v>113</v>
      </c>
      <c r="AO397" s="1096"/>
      <c r="AV397" s="1097"/>
      <c r="AW397" s="1097"/>
      <c r="AX397" s="1097"/>
      <c r="AY397" s="1097"/>
      <c r="AZ397" s="1011"/>
      <c r="BA397" s="422"/>
      <c r="BB397" s="1011"/>
      <c r="BC397" s="1097"/>
      <c r="BD397" s="1097"/>
      <c r="BE397" s="1097"/>
      <c r="BF397" s="1097"/>
      <c r="BG397" s="1097"/>
      <c r="BH397" s="1097"/>
      <c r="BI397" s="1097"/>
      <c r="BJ397" s="1097"/>
      <c r="BK397" s="422"/>
      <c r="BL397" s="1097"/>
      <c r="BM397" s="1097"/>
      <c r="BN397" s="1097"/>
      <c r="BO397" s="1097"/>
      <c r="BP397" s="1096"/>
      <c r="BQ397" s="1097"/>
      <c r="BR397" s="1097"/>
      <c r="BS397" s="1097"/>
      <c r="BT397" s="422"/>
      <c r="BU397" s="1097"/>
      <c r="BV397" s="1097"/>
      <c r="BW397" s="1097"/>
      <c r="BX397" s="1097"/>
      <c r="BY397" s="1097"/>
      <c r="BZ397" s="1097"/>
      <c r="CA397" s="1097"/>
      <c r="CB397" s="1097"/>
    </row>
    <row r="398" spans="1:80">
      <c r="A398" t="s">
        <v>2136</v>
      </c>
      <c r="C398" s="1090" t="s">
        <v>471</v>
      </c>
      <c r="D398" s="11" t="s">
        <v>1043</v>
      </c>
      <c r="E398" s="16" t="s">
        <v>1046</v>
      </c>
      <c r="G398" s="11"/>
      <c r="H398" s="11"/>
      <c r="I398" s="1064">
        <f t="shared" ref="I398:AN398" si="1939">SUM(I180:I184)</f>
        <v>0</v>
      </c>
      <c r="J398" s="1065">
        <f t="shared" si="1939"/>
        <v>0</v>
      </c>
      <c r="K398" s="1064">
        <f t="shared" si="1939"/>
        <v>0</v>
      </c>
      <c r="L398" s="1065">
        <f t="shared" si="1939"/>
        <v>0</v>
      </c>
      <c r="M398" s="1064">
        <f t="shared" si="1939"/>
        <v>0</v>
      </c>
      <c r="N398" s="1065">
        <f t="shared" si="1939"/>
        <v>0</v>
      </c>
      <c r="O398" s="1064">
        <f t="shared" si="1939"/>
        <v>0</v>
      </c>
      <c r="P398" s="1065">
        <f t="shared" si="1939"/>
        <v>0</v>
      </c>
      <c r="Q398" s="1064">
        <f t="shared" si="1939"/>
        <v>0</v>
      </c>
      <c r="R398" s="1065">
        <f t="shared" si="1939"/>
        <v>0</v>
      </c>
      <c r="S398" s="1064">
        <f t="shared" si="1939"/>
        <v>41</v>
      </c>
      <c r="T398" s="1065">
        <f t="shared" si="1939"/>
        <v>62</v>
      </c>
      <c r="U398" s="1064">
        <f t="shared" si="1939"/>
        <v>41</v>
      </c>
      <c r="V398" s="1065">
        <f t="shared" si="1939"/>
        <v>62</v>
      </c>
      <c r="W398" s="1064">
        <f t="shared" si="1939"/>
        <v>30</v>
      </c>
      <c r="X398" s="1065">
        <f t="shared" si="1939"/>
        <v>52</v>
      </c>
      <c r="Y398" s="1064">
        <f t="shared" si="1939"/>
        <v>30</v>
      </c>
      <c r="Z398" s="1065">
        <f t="shared" si="1939"/>
        <v>52</v>
      </c>
      <c r="AA398" s="1064">
        <f t="shared" si="1939"/>
        <v>15</v>
      </c>
      <c r="AB398" s="1065">
        <f t="shared" si="1939"/>
        <v>19</v>
      </c>
      <c r="AC398" s="1064">
        <f t="shared" si="1939"/>
        <v>15</v>
      </c>
      <c r="AD398" s="1065">
        <f t="shared" si="1939"/>
        <v>19</v>
      </c>
      <c r="AE398" s="1064">
        <f t="shared" si="1939"/>
        <v>17</v>
      </c>
      <c r="AF398" s="1065">
        <f t="shared" si="1939"/>
        <v>20</v>
      </c>
      <c r="AG398" s="1064">
        <f t="shared" si="1939"/>
        <v>17</v>
      </c>
      <c r="AH398" s="1065">
        <f t="shared" si="1939"/>
        <v>20</v>
      </c>
      <c r="AI398" s="1064">
        <f t="shared" si="1939"/>
        <v>13</v>
      </c>
      <c r="AJ398" s="1065">
        <f t="shared" si="1939"/>
        <v>17</v>
      </c>
      <c r="AK398" s="1064">
        <f t="shared" si="1939"/>
        <v>14</v>
      </c>
      <c r="AL398" s="1065">
        <f t="shared" si="1939"/>
        <v>17</v>
      </c>
      <c r="AM398" s="1064">
        <f t="shared" si="1939"/>
        <v>14</v>
      </c>
      <c r="AN398" s="1065">
        <f t="shared" si="1939"/>
        <v>17</v>
      </c>
    </row>
    <row r="399" spans="1:80" s="421" customFormat="1" ht="12">
      <c r="A399" s="421" t="s">
        <v>2136</v>
      </c>
      <c r="C399" s="1093" t="s">
        <v>471</v>
      </c>
      <c r="E399" s="422" t="s">
        <v>1046</v>
      </c>
      <c r="F399" s="1094"/>
      <c r="G399" s="1095"/>
      <c r="H399" s="1095"/>
      <c r="I399" s="413">
        <f>+I398</f>
        <v>0</v>
      </c>
      <c r="J399" s="168">
        <f>+J398</f>
        <v>0</v>
      </c>
      <c r="K399" s="413">
        <v>0</v>
      </c>
      <c r="L399" s="168">
        <v>0</v>
      </c>
      <c r="M399" s="413">
        <v>0</v>
      </c>
      <c r="N399" s="168">
        <v>0</v>
      </c>
      <c r="O399" s="413">
        <v>0</v>
      </c>
      <c r="P399" s="168">
        <v>0</v>
      </c>
      <c r="Q399" s="413">
        <v>0</v>
      </c>
      <c r="R399" s="168">
        <v>0</v>
      </c>
      <c r="S399" s="413">
        <f>+S398</f>
        <v>41</v>
      </c>
      <c r="T399" s="168">
        <f>+T398</f>
        <v>62</v>
      </c>
      <c r="U399" s="413">
        <v>0</v>
      </c>
      <c r="V399" s="168">
        <v>0</v>
      </c>
      <c r="W399" s="413">
        <v>0</v>
      </c>
      <c r="X399" s="168">
        <v>0</v>
      </c>
      <c r="Y399" s="413">
        <f t="shared" ref="Y399:AB399" si="1940">+Y398</f>
        <v>30</v>
      </c>
      <c r="Z399" s="168">
        <f t="shared" si="1940"/>
        <v>52</v>
      </c>
      <c r="AA399" s="413">
        <f t="shared" si="1940"/>
        <v>15</v>
      </c>
      <c r="AB399" s="168">
        <f t="shared" si="1940"/>
        <v>19</v>
      </c>
      <c r="AC399" s="413">
        <v>0</v>
      </c>
      <c r="AD399" s="168">
        <v>0</v>
      </c>
      <c r="AE399" s="413">
        <v>0</v>
      </c>
      <c r="AF399" s="168">
        <v>0</v>
      </c>
      <c r="AG399" s="166">
        <f t="shared" ref="AG399" si="1941">+AG398</f>
        <v>17</v>
      </c>
      <c r="AH399" s="168">
        <f t="shared" ref="AH399" si="1942">+AH398</f>
        <v>20</v>
      </c>
      <c r="AI399" s="166">
        <f t="shared" ref="AI399" si="1943">+AI398</f>
        <v>13</v>
      </c>
      <c r="AJ399" s="168">
        <f t="shared" ref="AJ399" si="1944">+AJ398</f>
        <v>17</v>
      </c>
      <c r="AK399" s="166">
        <v>0</v>
      </c>
      <c r="AL399" s="168">
        <v>0</v>
      </c>
      <c r="AM399" s="166">
        <f t="shared" ref="AM399" si="1945">+AM398</f>
        <v>14</v>
      </c>
      <c r="AN399" s="168">
        <f t="shared" ref="AN399" si="1946">+AN398</f>
        <v>17</v>
      </c>
      <c r="AO399" s="1096"/>
      <c r="AV399" s="1097"/>
      <c r="AW399" s="1097"/>
      <c r="AX399" s="1097"/>
      <c r="AY399" s="1097"/>
      <c r="AZ399" s="1011"/>
      <c r="BA399" s="422"/>
      <c r="BB399" s="1011"/>
      <c r="BC399" s="1097"/>
      <c r="BD399" s="1097"/>
      <c r="BE399" s="1097"/>
      <c r="BF399" s="1097"/>
      <c r="BG399" s="1097"/>
      <c r="BH399" s="1097"/>
      <c r="BI399" s="1097"/>
      <c r="BJ399" s="1097"/>
      <c r="BK399" s="422"/>
      <c r="BL399" s="1097"/>
      <c r="BM399" s="1097"/>
      <c r="BN399" s="1097"/>
      <c r="BO399" s="1097"/>
      <c r="BP399" s="1096"/>
      <c r="BQ399" s="1097"/>
      <c r="BR399" s="1097"/>
      <c r="BS399" s="1097"/>
      <c r="BT399" s="422"/>
      <c r="BU399" s="1097"/>
      <c r="BV399" s="1097"/>
      <c r="BW399" s="1097"/>
      <c r="BX399" s="1097"/>
      <c r="BY399" s="1097"/>
      <c r="BZ399" s="1097"/>
      <c r="CA399" s="1097"/>
      <c r="CB399" s="1097"/>
    </row>
    <row r="400" spans="1:80">
      <c r="A400" t="s">
        <v>2139</v>
      </c>
      <c r="C400" s="1075" t="s">
        <v>1046</v>
      </c>
      <c r="D400" t="s">
        <v>1040</v>
      </c>
      <c r="E400" s="16" t="s">
        <v>1046</v>
      </c>
      <c r="I400" s="1064">
        <f t="shared" ref="I400:AN400" si="1947">SUM(I186:I218)</f>
        <v>135</v>
      </c>
      <c r="J400" s="1065">
        <f t="shared" si="1947"/>
        <v>24</v>
      </c>
      <c r="K400" s="1064">
        <f t="shared" si="1947"/>
        <v>135</v>
      </c>
      <c r="L400" s="1065">
        <f t="shared" si="1947"/>
        <v>24</v>
      </c>
      <c r="M400" s="1064">
        <f t="shared" si="1947"/>
        <v>146</v>
      </c>
      <c r="N400" s="1065">
        <f t="shared" si="1947"/>
        <v>20</v>
      </c>
      <c r="O400" s="1064">
        <f t="shared" si="1947"/>
        <v>145</v>
      </c>
      <c r="P400" s="1065">
        <f t="shared" si="1947"/>
        <v>57</v>
      </c>
      <c r="Q400" s="1064">
        <f t="shared" si="1947"/>
        <v>164</v>
      </c>
      <c r="R400" s="1065">
        <f t="shared" si="1947"/>
        <v>56</v>
      </c>
      <c r="S400" s="1064">
        <f t="shared" si="1947"/>
        <v>164</v>
      </c>
      <c r="T400" s="1065">
        <f t="shared" si="1947"/>
        <v>57</v>
      </c>
      <c r="U400" s="1064">
        <f t="shared" si="1947"/>
        <v>163</v>
      </c>
      <c r="V400" s="1065">
        <f t="shared" si="1947"/>
        <v>24</v>
      </c>
      <c r="W400" s="1064">
        <f t="shared" si="1947"/>
        <v>142</v>
      </c>
      <c r="X400" s="1065">
        <f t="shared" si="1947"/>
        <v>22</v>
      </c>
      <c r="Y400" s="1064">
        <f t="shared" si="1947"/>
        <v>141</v>
      </c>
      <c r="Z400" s="1065">
        <f t="shared" si="1947"/>
        <v>22</v>
      </c>
      <c r="AA400" s="1064">
        <f t="shared" si="1947"/>
        <v>141</v>
      </c>
      <c r="AB400" s="1065">
        <f t="shared" si="1947"/>
        <v>22</v>
      </c>
      <c r="AC400" s="1064">
        <f t="shared" si="1947"/>
        <v>144</v>
      </c>
      <c r="AD400" s="1065">
        <f t="shared" si="1947"/>
        <v>42</v>
      </c>
      <c r="AE400" s="1064">
        <f t="shared" si="1947"/>
        <v>162</v>
      </c>
      <c r="AF400" s="1065">
        <f t="shared" si="1947"/>
        <v>50</v>
      </c>
      <c r="AG400" s="1064">
        <f t="shared" si="1947"/>
        <v>156</v>
      </c>
      <c r="AH400" s="1065">
        <f t="shared" si="1947"/>
        <v>24</v>
      </c>
      <c r="AI400" s="1064">
        <f t="shared" si="1947"/>
        <v>143</v>
      </c>
      <c r="AJ400" s="1065">
        <f t="shared" si="1947"/>
        <v>30</v>
      </c>
      <c r="AK400" s="1064">
        <f t="shared" si="1947"/>
        <v>121</v>
      </c>
      <c r="AL400" s="1065">
        <f t="shared" si="1947"/>
        <v>45</v>
      </c>
      <c r="AM400" s="1064">
        <f t="shared" si="1947"/>
        <v>121</v>
      </c>
      <c r="AN400" s="1065">
        <f t="shared" si="1947"/>
        <v>43</v>
      </c>
    </row>
    <row r="401" spans="1:80" s="421" customFormat="1" ht="12">
      <c r="A401" s="421" t="s">
        <v>2139</v>
      </c>
      <c r="C401" s="1093" t="s">
        <v>1046</v>
      </c>
      <c r="E401" s="422" t="s">
        <v>1046</v>
      </c>
      <c r="F401" s="1094"/>
      <c r="G401" s="1095"/>
      <c r="H401" s="1095"/>
      <c r="I401" s="413">
        <f>+I400</f>
        <v>135</v>
      </c>
      <c r="J401" s="168">
        <f>+J400</f>
        <v>24</v>
      </c>
      <c r="K401" s="413">
        <v>0</v>
      </c>
      <c r="L401" s="168">
        <v>0</v>
      </c>
      <c r="M401" s="413">
        <f>+M213+M214</f>
        <v>1</v>
      </c>
      <c r="N401" s="168">
        <v>0</v>
      </c>
      <c r="O401" s="413">
        <f>+O186+O187</f>
        <v>10</v>
      </c>
      <c r="P401" s="168">
        <f>+P187</f>
        <v>2</v>
      </c>
      <c r="Q401" s="413">
        <v>0</v>
      </c>
      <c r="R401" s="168">
        <v>0</v>
      </c>
      <c r="S401" s="413">
        <f>+S400</f>
        <v>164</v>
      </c>
      <c r="T401" s="168">
        <f>+T400</f>
        <v>57</v>
      </c>
      <c r="U401" s="413">
        <v>0</v>
      </c>
      <c r="V401" s="168">
        <v>0</v>
      </c>
      <c r="W401" s="413">
        <f>+W400-W186-W187</f>
        <v>126</v>
      </c>
      <c r="X401" s="168">
        <f>+X400-X186-X187</f>
        <v>19</v>
      </c>
      <c r="Y401" s="413">
        <f>+Y400-Y186-Y187</f>
        <v>127</v>
      </c>
      <c r="Z401" s="168">
        <f>+Z400-Z186-Z187</f>
        <v>19</v>
      </c>
      <c r="AA401" s="413">
        <f>+AA186+AA187+AA216+AA217+AA218</f>
        <v>14</v>
      </c>
      <c r="AB401" s="168">
        <f>+AB187</f>
        <v>3</v>
      </c>
      <c r="AC401" s="413">
        <v>0</v>
      </c>
      <c r="AD401" s="168">
        <v>0</v>
      </c>
      <c r="AE401" s="413">
        <v>0</v>
      </c>
      <c r="AF401" s="168">
        <v>0</v>
      </c>
      <c r="AG401" s="166">
        <f>+AG400</f>
        <v>156</v>
      </c>
      <c r="AH401" s="168">
        <f>+AH400</f>
        <v>24</v>
      </c>
      <c r="AI401" s="166">
        <f>+AI400</f>
        <v>143</v>
      </c>
      <c r="AJ401" s="168">
        <f>+AJ400</f>
        <v>30</v>
      </c>
      <c r="AK401" s="166">
        <f>+AK201+AK196+AK192</f>
        <v>3</v>
      </c>
      <c r="AL401" s="168">
        <v>0</v>
      </c>
      <c r="AM401" s="166">
        <f>+AM400</f>
        <v>121</v>
      </c>
      <c r="AN401" s="168">
        <f>+AN400</f>
        <v>43</v>
      </c>
      <c r="AO401" s="1096"/>
      <c r="AV401" s="1097"/>
      <c r="AW401" s="1097"/>
      <c r="AX401" s="1097"/>
      <c r="AY401" s="1097"/>
      <c r="AZ401" s="1011"/>
      <c r="BA401" s="422"/>
      <c r="BB401" s="1011"/>
      <c r="BC401" s="1097"/>
      <c r="BD401" s="1097"/>
      <c r="BE401" s="1097"/>
      <c r="BF401" s="1097"/>
      <c r="BG401" s="1097"/>
      <c r="BH401" s="1097"/>
      <c r="BI401" s="1097"/>
      <c r="BJ401" s="1097"/>
      <c r="BK401" s="422"/>
      <c r="BL401" s="1097"/>
      <c r="BM401" s="1097"/>
      <c r="BN401" s="1097"/>
      <c r="BO401" s="1097"/>
      <c r="BP401" s="1096"/>
      <c r="BQ401" s="1097"/>
      <c r="BR401" s="1097"/>
      <c r="BS401" s="1097"/>
      <c r="BT401" s="422"/>
      <c r="BU401" s="1097"/>
      <c r="BV401" s="1097"/>
      <c r="BW401" s="1097"/>
      <c r="BX401" s="1097"/>
      <c r="BY401" s="1097"/>
      <c r="BZ401" s="1097"/>
      <c r="CA401" s="1097"/>
      <c r="CB401" s="1097"/>
    </row>
    <row r="402" spans="1:80">
      <c r="A402" t="s">
        <v>2135</v>
      </c>
      <c r="C402" s="433" t="s">
        <v>1190</v>
      </c>
      <c r="D402" t="s">
        <v>1040</v>
      </c>
      <c r="E402" s="16" t="s">
        <v>1047</v>
      </c>
      <c r="I402" s="1064">
        <f t="shared" ref="I402:AN402" si="1948">SUM(I220:I239)</f>
        <v>131</v>
      </c>
      <c r="J402" s="1065">
        <f t="shared" si="1948"/>
        <v>18</v>
      </c>
      <c r="K402" s="1064">
        <f t="shared" si="1948"/>
        <v>131</v>
      </c>
      <c r="L402" s="1065">
        <f t="shared" si="1948"/>
        <v>18</v>
      </c>
      <c r="M402" s="1064">
        <f t="shared" si="1948"/>
        <v>130</v>
      </c>
      <c r="N402" s="1065">
        <f t="shared" si="1948"/>
        <v>18</v>
      </c>
      <c r="O402" s="1064">
        <f t="shared" si="1948"/>
        <v>133</v>
      </c>
      <c r="P402" s="1065">
        <f t="shared" si="1948"/>
        <v>35</v>
      </c>
      <c r="Q402" s="1064">
        <f t="shared" si="1948"/>
        <v>131</v>
      </c>
      <c r="R402" s="1065">
        <f t="shared" si="1948"/>
        <v>39</v>
      </c>
      <c r="S402" s="1064">
        <f t="shared" si="1948"/>
        <v>131</v>
      </c>
      <c r="T402" s="1065">
        <f t="shared" si="1948"/>
        <v>39</v>
      </c>
      <c r="U402" s="1064">
        <f t="shared" si="1948"/>
        <v>124</v>
      </c>
      <c r="V402" s="1065">
        <f t="shared" si="1948"/>
        <v>31</v>
      </c>
      <c r="W402" s="1064">
        <f t="shared" si="1948"/>
        <v>147</v>
      </c>
      <c r="X402" s="1065">
        <f t="shared" si="1948"/>
        <v>34</v>
      </c>
      <c r="Y402" s="1064">
        <f t="shared" si="1948"/>
        <v>147</v>
      </c>
      <c r="Z402" s="1065">
        <f t="shared" si="1948"/>
        <v>34</v>
      </c>
      <c r="AA402" s="1064">
        <f t="shared" si="1948"/>
        <v>128</v>
      </c>
      <c r="AB402" s="1065">
        <f t="shared" si="1948"/>
        <v>29</v>
      </c>
      <c r="AC402" s="1064">
        <f t="shared" si="1948"/>
        <v>108</v>
      </c>
      <c r="AD402" s="1065">
        <f t="shared" si="1948"/>
        <v>25</v>
      </c>
      <c r="AE402" s="1064">
        <f t="shared" si="1948"/>
        <v>120</v>
      </c>
      <c r="AF402" s="1065">
        <f t="shared" si="1948"/>
        <v>25</v>
      </c>
      <c r="AG402" s="1064">
        <f t="shared" si="1948"/>
        <v>100</v>
      </c>
      <c r="AH402" s="1065">
        <f t="shared" si="1948"/>
        <v>25</v>
      </c>
      <c r="AI402" s="1064">
        <f t="shared" si="1948"/>
        <v>92</v>
      </c>
      <c r="AJ402" s="1065">
        <f t="shared" si="1948"/>
        <v>20</v>
      </c>
      <c r="AK402" s="1064">
        <f t="shared" si="1948"/>
        <v>92</v>
      </c>
      <c r="AL402" s="1065">
        <f t="shared" si="1948"/>
        <v>20</v>
      </c>
      <c r="AM402" s="1064">
        <f t="shared" si="1948"/>
        <v>61</v>
      </c>
      <c r="AN402" s="1065">
        <f t="shared" si="1948"/>
        <v>8</v>
      </c>
    </row>
    <row r="403" spans="1:80" s="421" customFormat="1" ht="12">
      <c r="A403" s="421" t="s">
        <v>2135</v>
      </c>
      <c r="C403" s="422" t="s">
        <v>1190</v>
      </c>
      <c r="E403" s="422" t="s">
        <v>1047</v>
      </c>
      <c r="F403" s="1094"/>
      <c r="I403" s="166">
        <f>+I402</f>
        <v>131</v>
      </c>
      <c r="J403" s="168">
        <f>+J402</f>
        <v>18</v>
      </c>
      <c r="K403" s="166">
        <f>K402-SUBTOTAL(9,K220:K224)-K232</f>
        <v>74</v>
      </c>
      <c r="L403" s="168">
        <f>L402-SUBTOTAL(9,L220:L224)-L232</f>
        <v>6</v>
      </c>
      <c r="M403" s="166">
        <f>+M402</f>
        <v>130</v>
      </c>
      <c r="N403" s="168">
        <f>+N402</f>
        <v>18</v>
      </c>
      <c r="O403" s="166">
        <v>0</v>
      </c>
      <c r="P403" s="168">
        <v>0</v>
      </c>
      <c r="Q403" s="166">
        <v>0</v>
      </c>
      <c r="R403" s="168">
        <v>0</v>
      </c>
      <c r="S403" s="166">
        <f>+S402</f>
        <v>131</v>
      </c>
      <c r="T403" s="168">
        <f>+T402</f>
        <v>39</v>
      </c>
      <c r="U403" s="166">
        <v>0</v>
      </c>
      <c r="V403" s="168">
        <v>0</v>
      </c>
      <c r="W403" s="166">
        <f>+W402</f>
        <v>147</v>
      </c>
      <c r="X403" s="168">
        <f>+X402</f>
        <v>34</v>
      </c>
      <c r="Y403" s="166">
        <v>0</v>
      </c>
      <c r="Z403" s="168">
        <v>0</v>
      </c>
      <c r="AA403" s="166">
        <v>0</v>
      </c>
      <c r="AB403" s="168">
        <v>0</v>
      </c>
      <c r="AC403" s="166">
        <f>+AC224</f>
        <v>4</v>
      </c>
      <c r="AD403" s="168">
        <v>0</v>
      </c>
      <c r="AE403" s="166">
        <v>0</v>
      </c>
      <c r="AF403" s="168">
        <v>0</v>
      </c>
      <c r="AG403" s="166">
        <f>+AG402</f>
        <v>100</v>
      </c>
      <c r="AH403" s="168">
        <f>+AH402</f>
        <v>25</v>
      </c>
      <c r="AI403" s="166">
        <f>+AI402</f>
        <v>92</v>
      </c>
      <c r="AJ403" s="168">
        <f>+AJ402</f>
        <v>20</v>
      </c>
      <c r="AK403" s="166">
        <f>+AK237</f>
        <v>0</v>
      </c>
      <c r="AL403" s="168">
        <v>0</v>
      </c>
      <c r="AM403" s="166">
        <f>+AM237+AM234</f>
        <v>4</v>
      </c>
      <c r="AN403" s="168">
        <v>0</v>
      </c>
      <c r="AO403" s="1096"/>
      <c r="AV403" s="1097"/>
      <c r="AW403" s="1097"/>
      <c r="AX403" s="1097"/>
      <c r="AY403" s="1097"/>
      <c r="AZ403" s="1011"/>
      <c r="BA403" s="422"/>
      <c r="BB403" s="1011"/>
      <c r="BC403" s="1097"/>
      <c r="BD403" s="1097"/>
      <c r="BE403" s="1097"/>
      <c r="BF403" s="1097"/>
      <c r="BG403" s="1097"/>
      <c r="BH403" s="1097"/>
      <c r="BI403" s="1097"/>
      <c r="BJ403" s="1097"/>
      <c r="BK403" s="422"/>
      <c r="BL403" s="1097"/>
      <c r="BM403" s="1097"/>
      <c r="BN403" s="1097"/>
      <c r="BO403" s="1097"/>
      <c r="BP403" s="1096"/>
      <c r="BQ403" s="1097"/>
      <c r="BR403" s="1097"/>
      <c r="BS403" s="1097"/>
      <c r="BT403" s="422"/>
      <c r="BU403" s="1097"/>
      <c r="BV403" s="1097"/>
      <c r="BW403" s="1097"/>
      <c r="BX403" s="1097"/>
      <c r="BY403" s="1097"/>
      <c r="BZ403" s="1097"/>
      <c r="CA403" s="1097"/>
      <c r="CB403" s="1097"/>
    </row>
    <row r="404" spans="1:80">
      <c r="A404" t="s">
        <v>1021</v>
      </c>
      <c r="C404" s="16" t="s">
        <v>337</v>
      </c>
      <c r="D404" t="s">
        <v>1043</v>
      </c>
      <c r="E404" s="16" t="s">
        <v>1047</v>
      </c>
      <c r="I404" s="1064">
        <f t="shared" ref="I404:AN404" si="1949">SUM(I241:I247)</f>
        <v>15</v>
      </c>
      <c r="J404" s="1065">
        <f t="shared" si="1949"/>
        <v>15</v>
      </c>
      <c r="K404" s="1064">
        <f t="shared" si="1949"/>
        <v>15</v>
      </c>
      <c r="L404" s="1065">
        <f t="shared" si="1949"/>
        <v>15</v>
      </c>
      <c r="M404" s="1064">
        <f t="shared" si="1949"/>
        <v>17</v>
      </c>
      <c r="N404" s="1065">
        <f t="shared" si="1949"/>
        <v>15</v>
      </c>
      <c r="O404" s="1064">
        <f t="shared" si="1949"/>
        <v>17</v>
      </c>
      <c r="P404" s="1065">
        <f t="shared" si="1949"/>
        <v>20</v>
      </c>
      <c r="Q404" s="1064">
        <f t="shared" si="1949"/>
        <v>13</v>
      </c>
      <c r="R404" s="1065">
        <f t="shared" si="1949"/>
        <v>14</v>
      </c>
      <c r="S404" s="1064">
        <f t="shared" si="1949"/>
        <v>13</v>
      </c>
      <c r="T404" s="1065">
        <f t="shared" si="1949"/>
        <v>13</v>
      </c>
      <c r="U404" s="1064">
        <f t="shared" si="1949"/>
        <v>3</v>
      </c>
      <c r="V404" s="1065">
        <f t="shared" si="1949"/>
        <v>30</v>
      </c>
      <c r="W404" s="1064">
        <f t="shared" si="1949"/>
        <v>2</v>
      </c>
      <c r="X404" s="1065">
        <f t="shared" si="1949"/>
        <v>0</v>
      </c>
      <c r="Y404" s="1064">
        <f t="shared" si="1949"/>
        <v>2</v>
      </c>
      <c r="Z404" s="1065">
        <f t="shared" si="1949"/>
        <v>0</v>
      </c>
      <c r="AA404" s="1064">
        <f t="shared" si="1949"/>
        <v>1</v>
      </c>
      <c r="AB404" s="1065">
        <f t="shared" si="1949"/>
        <v>0</v>
      </c>
      <c r="AC404" s="1064">
        <f t="shared" si="1949"/>
        <v>9</v>
      </c>
      <c r="AD404" s="1065">
        <f t="shared" si="1949"/>
        <v>0</v>
      </c>
      <c r="AE404" s="1064">
        <f t="shared" si="1949"/>
        <v>0</v>
      </c>
      <c r="AF404" s="1065">
        <f t="shared" si="1949"/>
        <v>0</v>
      </c>
      <c r="AG404" s="1064">
        <f t="shared" si="1949"/>
        <v>0</v>
      </c>
      <c r="AH404" s="1065">
        <f t="shared" si="1949"/>
        <v>0</v>
      </c>
      <c r="AI404" s="1064">
        <f t="shared" si="1949"/>
        <v>0</v>
      </c>
      <c r="AJ404" s="1065">
        <f t="shared" si="1949"/>
        <v>0</v>
      </c>
      <c r="AK404" s="1064">
        <f t="shared" si="1949"/>
        <v>0</v>
      </c>
      <c r="AL404" s="1065">
        <f t="shared" si="1949"/>
        <v>0</v>
      </c>
      <c r="AM404" s="1064">
        <f t="shared" si="1949"/>
        <v>0</v>
      </c>
      <c r="AN404" s="1065">
        <f t="shared" si="1949"/>
        <v>0</v>
      </c>
    </row>
    <row r="405" spans="1:80" s="421" customFormat="1" ht="12">
      <c r="A405" s="421" t="s">
        <v>1021</v>
      </c>
      <c r="C405" s="422" t="s">
        <v>337</v>
      </c>
      <c r="E405" s="422" t="s">
        <v>1047</v>
      </c>
      <c r="F405" s="1094"/>
      <c r="G405" s="1095"/>
      <c r="H405" s="1095"/>
      <c r="I405" s="166">
        <f t="shared" ref="I405:N405" si="1950">+I404</f>
        <v>15</v>
      </c>
      <c r="J405" s="168">
        <f t="shared" si="1950"/>
        <v>15</v>
      </c>
      <c r="K405" s="166">
        <f t="shared" si="1950"/>
        <v>15</v>
      </c>
      <c r="L405" s="168">
        <f t="shared" si="1950"/>
        <v>15</v>
      </c>
      <c r="M405" s="166">
        <f t="shared" si="1950"/>
        <v>17</v>
      </c>
      <c r="N405" s="168">
        <f t="shared" si="1950"/>
        <v>15</v>
      </c>
      <c r="O405" s="166">
        <v>0</v>
      </c>
      <c r="P405" s="168">
        <v>0</v>
      </c>
      <c r="Q405" s="166">
        <f>+Q247</f>
        <v>2</v>
      </c>
      <c r="R405" s="168">
        <f>+R247</f>
        <v>5</v>
      </c>
      <c r="S405" s="166">
        <f>+S404</f>
        <v>13</v>
      </c>
      <c r="T405" s="168">
        <f>+T404</f>
        <v>13</v>
      </c>
      <c r="U405" s="166">
        <v>0</v>
      </c>
      <c r="V405" s="168">
        <v>0</v>
      </c>
      <c r="W405" s="166">
        <f>+W404</f>
        <v>2</v>
      </c>
      <c r="X405" s="168">
        <f>+X404</f>
        <v>0</v>
      </c>
      <c r="Y405" s="166">
        <f>+Y247</f>
        <v>0</v>
      </c>
      <c r="Z405" s="168">
        <v>0</v>
      </c>
      <c r="AA405" s="166">
        <v>0</v>
      </c>
      <c r="AB405" s="168">
        <v>0</v>
      </c>
      <c r="AC405" s="166">
        <v>0</v>
      </c>
      <c r="AD405" s="168">
        <v>0</v>
      </c>
      <c r="AE405" s="166">
        <v>0</v>
      </c>
      <c r="AF405" s="168">
        <v>0</v>
      </c>
      <c r="AG405" s="166">
        <f>+AG404</f>
        <v>0</v>
      </c>
      <c r="AH405" s="168">
        <f>+AH404</f>
        <v>0</v>
      </c>
      <c r="AI405" s="166">
        <f>+AI404</f>
        <v>0</v>
      </c>
      <c r="AJ405" s="168">
        <f>+AJ404</f>
        <v>0</v>
      </c>
      <c r="AK405" s="166">
        <v>0</v>
      </c>
      <c r="AL405" s="168">
        <v>0</v>
      </c>
      <c r="AM405" s="166">
        <f>+AM247</f>
        <v>0</v>
      </c>
      <c r="AN405" s="168">
        <v>0</v>
      </c>
      <c r="AO405" s="1096"/>
      <c r="AV405" s="1097"/>
      <c r="AW405" s="1097"/>
      <c r="AX405" s="1097"/>
      <c r="AY405" s="1097"/>
      <c r="AZ405" s="1011"/>
      <c r="BA405" s="422"/>
      <c r="BB405" s="1011"/>
      <c r="BC405" s="1097"/>
      <c r="BD405" s="1097"/>
      <c r="BE405" s="1097"/>
      <c r="BF405" s="1097"/>
      <c r="BG405" s="1097"/>
      <c r="BH405" s="1097"/>
      <c r="BI405" s="1097"/>
      <c r="BJ405" s="1097"/>
      <c r="BK405" s="422"/>
      <c r="BL405" s="1097"/>
      <c r="BM405" s="1097"/>
      <c r="BN405" s="1097"/>
      <c r="BO405" s="1097"/>
      <c r="BP405" s="1096"/>
      <c r="BQ405" s="1097"/>
      <c r="BR405" s="1097"/>
      <c r="BS405" s="1097"/>
      <c r="BT405" s="422"/>
      <c r="BU405" s="1097"/>
      <c r="BV405" s="1097"/>
      <c r="BW405" s="1097"/>
      <c r="BX405" s="1097"/>
      <c r="BY405" s="1097"/>
      <c r="BZ405" s="1097"/>
      <c r="CA405" s="1097"/>
      <c r="CB405" s="1097"/>
    </row>
    <row r="406" spans="1:80">
      <c r="A406" t="s">
        <v>2137</v>
      </c>
      <c r="C406" s="433" t="s">
        <v>335</v>
      </c>
      <c r="D406" t="s">
        <v>1042</v>
      </c>
      <c r="E406" s="16" t="s">
        <v>1055</v>
      </c>
      <c r="I406" s="1064">
        <f t="shared" ref="I406:AN406" si="1951">SUM(I249:I275)</f>
        <v>0</v>
      </c>
      <c r="J406" s="1065">
        <f t="shared" si="1951"/>
        <v>0</v>
      </c>
      <c r="K406" s="1064">
        <f t="shared" si="1951"/>
        <v>1</v>
      </c>
      <c r="L406" s="1065">
        <f t="shared" si="1951"/>
        <v>0</v>
      </c>
      <c r="M406" s="1064">
        <f t="shared" si="1951"/>
        <v>2</v>
      </c>
      <c r="N406" s="1065">
        <f t="shared" si="1951"/>
        <v>0</v>
      </c>
      <c r="O406" s="1064">
        <f t="shared" si="1951"/>
        <v>3</v>
      </c>
      <c r="P406" s="1065">
        <f t="shared" si="1951"/>
        <v>0</v>
      </c>
      <c r="Q406" s="1064">
        <f t="shared" si="1951"/>
        <v>3</v>
      </c>
      <c r="R406" s="1065">
        <f t="shared" si="1951"/>
        <v>0</v>
      </c>
      <c r="S406" s="1064">
        <f t="shared" si="1951"/>
        <v>3</v>
      </c>
      <c r="T406" s="1065">
        <f t="shared" si="1951"/>
        <v>0</v>
      </c>
      <c r="U406" s="1064">
        <f t="shared" si="1951"/>
        <v>2</v>
      </c>
      <c r="V406" s="1065">
        <f t="shared" si="1951"/>
        <v>0</v>
      </c>
      <c r="W406" s="1064">
        <f t="shared" si="1951"/>
        <v>8</v>
      </c>
      <c r="X406" s="1065">
        <f t="shared" si="1951"/>
        <v>1</v>
      </c>
      <c r="Y406" s="1064">
        <f t="shared" si="1951"/>
        <v>9</v>
      </c>
      <c r="Z406" s="1065">
        <f t="shared" si="1951"/>
        <v>2</v>
      </c>
      <c r="AA406" s="1064">
        <f t="shared" si="1951"/>
        <v>17</v>
      </c>
      <c r="AB406" s="1065">
        <f t="shared" si="1951"/>
        <v>13</v>
      </c>
      <c r="AC406" s="1064">
        <f t="shared" si="1951"/>
        <v>6</v>
      </c>
      <c r="AD406" s="1065">
        <f t="shared" si="1951"/>
        <v>10</v>
      </c>
      <c r="AE406" s="1064">
        <f t="shared" si="1951"/>
        <v>6</v>
      </c>
      <c r="AF406" s="1065">
        <f t="shared" si="1951"/>
        <v>10</v>
      </c>
      <c r="AG406" s="1064">
        <f t="shared" si="1951"/>
        <v>4</v>
      </c>
      <c r="AH406" s="1065">
        <f t="shared" si="1951"/>
        <v>6</v>
      </c>
      <c r="AI406" s="1064">
        <f t="shared" si="1951"/>
        <v>1</v>
      </c>
      <c r="AJ406" s="1065">
        <f t="shared" si="1951"/>
        <v>4</v>
      </c>
      <c r="AK406" s="1064">
        <f t="shared" si="1951"/>
        <v>3</v>
      </c>
      <c r="AL406" s="1065">
        <f t="shared" si="1951"/>
        <v>4</v>
      </c>
      <c r="AM406" s="1064">
        <f t="shared" si="1951"/>
        <v>3</v>
      </c>
      <c r="AN406" s="1065">
        <f t="shared" si="1951"/>
        <v>4</v>
      </c>
    </row>
    <row r="407" spans="1:80" s="421" customFormat="1" ht="12">
      <c r="A407" s="421" t="s">
        <v>2137</v>
      </c>
      <c r="C407" s="422" t="s">
        <v>335</v>
      </c>
      <c r="E407" s="422" t="s">
        <v>1055</v>
      </c>
      <c r="F407" s="1094"/>
      <c r="G407" s="1095"/>
      <c r="H407" s="1095"/>
      <c r="I407" s="413">
        <f>SUBTOTAL(9,I255:I268)+I251+I250+I249</f>
        <v>0</v>
      </c>
      <c r="J407" s="168">
        <v>0</v>
      </c>
      <c r="K407" s="413">
        <f>+K406-K272-K271-K254-K253</f>
        <v>0</v>
      </c>
      <c r="L407" s="168">
        <v>0</v>
      </c>
      <c r="M407" s="413">
        <f>+M406</f>
        <v>2</v>
      </c>
      <c r="N407" s="168">
        <v>0</v>
      </c>
      <c r="O407" s="413">
        <v>0</v>
      </c>
      <c r="P407" s="168">
        <v>0</v>
      </c>
      <c r="Q407" s="413">
        <f>+Q274+Q275</f>
        <v>0</v>
      </c>
      <c r="R407" s="168">
        <v>0</v>
      </c>
      <c r="S407" s="413">
        <f>+S406</f>
        <v>3</v>
      </c>
      <c r="T407" s="168">
        <v>0</v>
      </c>
      <c r="U407" s="413">
        <v>0</v>
      </c>
      <c r="V407" s="168">
        <v>0</v>
      </c>
      <c r="W407" s="413">
        <f>+W253+W251</f>
        <v>5</v>
      </c>
      <c r="X407" s="168">
        <f>+X253</f>
        <v>1</v>
      </c>
      <c r="Y407" s="413">
        <v>0</v>
      </c>
      <c r="Z407" s="168">
        <v>0</v>
      </c>
      <c r="AA407" s="413">
        <v>0</v>
      </c>
      <c r="AB407" s="168">
        <v>0</v>
      </c>
      <c r="AC407" s="413">
        <f>+AC406</f>
        <v>6</v>
      </c>
      <c r="AD407" s="168">
        <f>+AD406</f>
        <v>10</v>
      </c>
      <c r="AE407" s="413">
        <v>0</v>
      </c>
      <c r="AF407" s="168">
        <v>0</v>
      </c>
      <c r="AG407" s="413">
        <f>+AG406</f>
        <v>4</v>
      </c>
      <c r="AH407" s="168">
        <f>+AH406</f>
        <v>6</v>
      </c>
      <c r="AI407" s="413">
        <f>+AI406</f>
        <v>1</v>
      </c>
      <c r="AJ407" s="168">
        <f>+AJ406</f>
        <v>4</v>
      </c>
      <c r="AK407" s="413">
        <v>0</v>
      </c>
      <c r="AL407" s="168">
        <v>0</v>
      </c>
      <c r="AM407" s="413">
        <f>+AM406-AM253</f>
        <v>2</v>
      </c>
      <c r="AN407" s="168">
        <f>+AN406</f>
        <v>4</v>
      </c>
      <c r="AO407" s="1096"/>
      <c r="AV407" s="1097"/>
      <c r="AW407" s="1097"/>
      <c r="AX407" s="1097"/>
      <c r="AY407" s="1097"/>
      <c r="AZ407" s="1011"/>
      <c r="BA407" s="422"/>
      <c r="BB407" s="1011"/>
      <c r="BC407" s="1097"/>
      <c r="BD407" s="1097"/>
      <c r="BE407" s="1097"/>
      <c r="BF407" s="1097"/>
      <c r="BG407" s="1097"/>
      <c r="BH407" s="1097"/>
      <c r="BI407" s="1097"/>
      <c r="BJ407" s="1097"/>
      <c r="BK407" s="422"/>
      <c r="BL407" s="1097"/>
      <c r="BM407" s="1097"/>
      <c r="BN407" s="1097"/>
      <c r="BO407" s="1097"/>
      <c r="BP407" s="1096"/>
      <c r="BQ407" s="1097"/>
      <c r="BR407" s="1097"/>
      <c r="BS407" s="1097"/>
      <c r="BT407" s="422"/>
      <c r="BU407" s="1097"/>
      <c r="BV407" s="1097"/>
      <c r="BW407" s="1097"/>
      <c r="BX407" s="1097"/>
      <c r="BY407" s="1097"/>
      <c r="BZ407" s="1097"/>
      <c r="CA407" s="1097"/>
      <c r="CB407" s="1097"/>
    </row>
    <row r="408" spans="1:80">
      <c r="A408" t="s">
        <v>1351</v>
      </c>
      <c r="C408" s="16" t="s">
        <v>884</v>
      </c>
      <c r="D408" t="s">
        <v>1040</v>
      </c>
      <c r="E408" s="16" t="s">
        <v>1131</v>
      </c>
      <c r="I408" s="1064">
        <f t="shared" ref="I408:AN408" si="1952">SUM(I277:I292)</f>
        <v>5</v>
      </c>
      <c r="J408" s="1065">
        <f t="shared" si="1952"/>
        <v>0</v>
      </c>
      <c r="K408" s="1064">
        <f t="shared" si="1952"/>
        <v>11</v>
      </c>
      <c r="L408" s="1065">
        <f t="shared" si="1952"/>
        <v>0</v>
      </c>
      <c r="M408" s="1064">
        <f t="shared" si="1952"/>
        <v>17</v>
      </c>
      <c r="N408" s="1065">
        <f t="shared" si="1952"/>
        <v>9</v>
      </c>
      <c r="O408" s="1064">
        <f t="shared" si="1952"/>
        <v>17</v>
      </c>
      <c r="P408" s="1065">
        <f t="shared" si="1952"/>
        <v>9</v>
      </c>
      <c r="Q408" s="1064">
        <f t="shared" si="1952"/>
        <v>17</v>
      </c>
      <c r="R408" s="1065">
        <f t="shared" si="1952"/>
        <v>8</v>
      </c>
      <c r="S408" s="1064">
        <f t="shared" si="1952"/>
        <v>17</v>
      </c>
      <c r="T408" s="1065">
        <f t="shared" si="1952"/>
        <v>8</v>
      </c>
      <c r="U408" s="1064">
        <f t="shared" si="1952"/>
        <v>15</v>
      </c>
      <c r="V408" s="1065">
        <f t="shared" si="1952"/>
        <v>4</v>
      </c>
      <c r="W408" s="1064">
        <f t="shared" si="1952"/>
        <v>15</v>
      </c>
      <c r="X408" s="1065">
        <f t="shared" si="1952"/>
        <v>8</v>
      </c>
      <c r="Y408" s="1064">
        <f t="shared" si="1952"/>
        <v>15</v>
      </c>
      <c r="Z408" s="1065">
        <f t="shared" si="1952"/>
        <v>8</v>
      </c>
      <c r="AA408" s="1064">
        <f t="shared" si="1952"/>
        <v>14</v>
      </c>
      <c r="AB408" s="1065">
        <f t="shared" si="1952"/>
        <v>14</v>
      </c>
      <c r="AC408" s="1064">
        <f t="shared" si="1952"/>
        <v>15</v>
      </c>
      <c r="AD408" s="1065">
        <f t="shared" si="1952"/>
        <v>7</v>
      </c>
      <c r="AE408" s="1064">
        <f t="shared" si="1952"/>
        <v>20</v>
      </c>
      <c r="AF408" s="1065">
        <f t="shared" si="1952"/>
        <v>5</v>
      </c>
      <c r="AG408" s="1064">
        <f t="shared" si="1952"/>
        <v>10</v>
      </c>
      <c r="AH408" s="1065">
        <f t="shared" si="1952"/>
        <v>3</v>
      </c>
      <c r="AI408" s="1064">
        <f t="shared" si="1952"/>
        <v>8</v>
      </c>
      <c r="AJ408" s="1065">
        <f t="shared" si="1952"/>
        <v>4</v>
      </c>
      <c r="AK408" s="1064">
        <f t="shared" si="1952"/>
        <v>13</v>
      </c>
      <c r="AL408" s="1065">
        <f t="shared" si="1952"/>
        <v>12</v>
      </c>
      <c r="AM408" s="1064">
        <f t="shared" si="1952"/>
        <v>9</v>
      </c>
      <c r="AN408" s="1065">
        <f t="shared" si="1952"/>
        <v>12</v>
      </c>
    </row>
    <row r="409" spans="1:80" s="421" customFormat="1" ht="12">
      <c r="A409" s="421" t="s">
        <v>1351</v>
      </c>
      <c r="C409" s="422" t="s">
        <v>884</v>
      </c>
      <c r="E409" s="422" t="s">
        <v>1131</v>
      </c>
      <c r="F409" s="1094"/>
      <c r="G409" s="1095"/>
      <c r="H409" s="1095"/>
      <c r="I409" s="413">
        <f>+I292+I291+I290+I289</f>
        <v>0</v>
      </c>
      <c r="J409" s="168">
        <v>0</v>
      </c>
      <c r="K409" s="413">
        <f>+K281</f>
        <v>2</v>
      </c>
      <c r="L409" s="168">
        <v>0</v>
      </c>
      <c r="M409" s="413">
        <f>+M408</f>
        <v>17</v>
      </c>
      <c r="N409" s="168">
        <v>0</v>
      </c>
      <c r="O409" s="413">
        <v>0</v>
      </c>
      <c r="P409" s="168">
        <v>0</v>
      </c>
      <c r="Q409" s="413">
        <v>0</v>
      </c>
      <c r="R409" s="168">
        <v>0</v>
      </c>
      <c r="S409" s="413">
        <f>+S408</f>
        <v>17</v>
      </c>
      <c r="T409" s="168">
        <f>+T408</f>
        <v>8</v>
      </c>
      <c r="U409" s="413">
        <v>0</v>
      </c>
      <c r="V409" s="168">
        <v>0</v>
      </c>
      <c r="W409" s="413">
        <f>+W408</f>
        <v>15</v>
      </c>
      <c r="X409" s="168">
        <f>+X408</f>
        <v>8</v>
      </c>
      <c r="Y409" s="413">
        <v>0</v>
      </c>
      <c r="Z409" s="168">
        <v>0</v>
      </c>
      <c r="AA409" s="413">
        <v>0</v>
      </c>
      <c r="AB409" s="168">
        <v>0</v>
      </c>
      <c r="AC409" s="413">
        <f>+AC288+AC287+AC286+AC284+AC281</f>
        <v>4</v>
      </c>
      <c r="AD409" s="168">
        <v>0</v>
      </c>
      <c r="AE409" s="413">
        <v>0</v>
      </c>
      <c r="AF409" s="168">
        <v>0</v>
      </c>
      <c r="AG409" s="413">
        <f>+AG408</f>
        <v>10</v>
      </c>
      <c r="AH409" s="168">
        <f>+AH408</f>
        <v>3</v>
      </c>
      <c r="AI409" s="413">
        <f>+AI408</f>
        <v>8</v>
      </c>
      <c r="AJ409" s="168">
        <f>+AJ408</f>
        <v>4</v>
      </c>
      <c r="AK409" s="413">
        <v>0</v>
      </c>
      <c r="AL409" s="168">
        <v>0</v>
      </c>
      <c r="AM409" s="413">
        <f>+AM408-AM278</f>
        <v>8</v>
      </c>
      <c r="AN409" s="168">
        <f>+AN408</f>
        <v>12</v>
      </c>
      <c r="AO409" s="1096"/>
      <c r="AV409" s="1097"/>
      <c r="AW409" s="1097"/>
      <c r="AX409" s="1097"/>
      <c r="AY409" s="1097"/>
      <c r="AZ409" s="1011"/>
      <c r="BA409" s="422"/>
      <c r="BB409" s="1011"/>
      <c r="BC409" s="1097"/>
      <c r="BD409" s="1097"/>
      <c r="BE409" s="1097"/>
      <c r="BF409" s="1097"/>
      <c r="BG409" s="1097"/>
      <c r="BH409" s="1097"/>
      <c r="BI409" s="1097"/>
      <c r="BJ409" s="1097"/>
      <c r="BK409" s="422"/>
      <c r="BL409" s="1097"/>
      <c r="BM409" s="1097"/>
      <c r="BN409" s="1097"/>
      <c r="BO409" s="1097"/>
      <c r="BP409" s="1096"/>
      <c r="BQ409" s="1097"/>
      <c r="BR409" s="1097"/>
      <c r="BS409" s="1097"/>
      <c r="BT409" s="422"/>
      <c r="BU409" s="1097"/>
      <c r="BV409" s="1097"/>
      <c r="BW409" s="1097"/>
      <c r="BX409" s="1097"/>
      <c r="BY409" s="1097"/>
      <c r="BZ409" s="1097"/>
      <c r="CA409" s="1097"/>
      <c r="CB409" s="1097"/>
    </row>
    <row r="410" spans="1:80">
      <c r="A410" t="s">
        <v>2143</v>
      </c>
      <c r="C410" s="433" t="s">
        <v>1205</v>
      </c>
      <c r="D410" t="s">
        <v>1043</v>
      </c>
      <c r="E410" s="16" t="s">
        <v>43</v>
      </c>
      <c r="I410" s="1064">
        <f t="shared" ref="I410:AN410" si="1953">SUM(I294:I308)</f>
        <v>1</v>
      </c>
      <c r="J410" s="1065">
        <f t="shared" si="1953"/>
        <v>0</v>
      </c>
      <c r="K410" s="1064">
        <f t="shared" si="1953"/>
        <v>1</v>
      </c>
      <c r="L410" s="1065">
        <f t="shared" si="1953"/>
        <v>0</v>
      </c>
      <c r="M410" s="1064">
        <f t="shared" si="1953"/>
        <v>1</v>
      </c>
      <c r="N410" s="1065">
        <f t="shared" si="1953"/>
        <v>0</v>
      </c>
      <c r="O410" s="1064">
        <f t="shared" si="1953"/>
        <v>2</v>
      </c>
      <c r="P410" s="1065">
        <f t="shared" si="1953"/>
        <v>0</v>
      </c>
      <c r="Q410" s="1064">
        <f t="shared" si="1953"/>
        <v>8</v>
      </c>
      <c r="R410" s="1065">
        <f t="shared" si="1953"/>
        <v>0</v>
      </c>
      <c r="S410" s="1064">
        <f t="shared" si="1953"/>
        <v>8</v>
      </c>
      <c r="T410" s="1065">
        <f t="shared" si="1953"/>
        <v>0</v>
      </c>
      <c r="U410" s="1064">
        <f t="shared" si="1953"/>
        <v>1</v>
      </c>
      <c r="V410" s="1065">
        <f t="shared" si="1953"/>
        <v>0</v>
      </c>
      <c r="W410" s="1064">
        <f t="shared" si="1953"/>
        <v>12</v>
      </c>
      <c r="X410" s="1065">
        <f t="shared" si="1953"/>
        <v>14</v>
      </c>
      <c r="Y410" s="1064">
        <f t="shared" si="1953"/>
        <v>36</v>
      </c>
      <c r="Z410" s="1065">
        <f t="shared" si="1953"/>
        <v>32</v>
      </c>
      <c r="AA410" s="1064">
        <f t="shared" si="1953"/>
        <v>25</v>
      </c>
      <c r="AB410" s="1065">
        <f t="shared" si="1953"/>
        <v>8</v>
      </c>
      <c r="AC410" s="1064">
        <f t="shared" si="1953"/>
        <v>54</v>
      </c>
      <c r="AD410" s="1065">
        <f t="shared" si="1953"/>
        <v>28</v>
      </c>
      <c r="AE410" s="1064">
        <f t="shared" si="1953"/>
        <v>61</v>
      </c>
      <c r="AF410" s="1065">
        <f t="shared" si="1953"/>
        <v>28</v>
      </c>
      <c r="AG410" s="1064">
        <f t="shared" si="1953"/>
        <v>56</v>
      </c>
      <c r="AH410" s="1065">
        <f t="shared" si="1953"/>
        <v>27</v>
      </c>
      <c r="AI410" s="1064">
        <f t="shared" si="1953"/>
        <v>26</v>
      </c>
      <c r="AJ410" s="1065">
        <f t="shared" si="1953"/>
        <v>0</v>
      </c>
      <c r="AK410" s="1064">
        <f t="shared" si="1953"/>
        <v>26</v>
      </c>
      <c r="AL410" s="1065">
        <f t="shared" si="1953"/>
        <v>0</v>
      </c>
      <c r="AM410" s="1064">
        <f t="shared" si="1953"/>
        <v>26</v>
      </c>
      <c r="AN410" s="1065">
        <f t="shared" si="1953"/>
        <v>0</v>
      </c>
    </row>
    <row r="411" spans="1:80" s="421" customFormat="1" ht="12">
      <c r="A411" s="421" t="s">
        <v>2143</v>
      </c>
      <c r="C411" s="422" t="s">
        <v>1205</v>
      </c>
      <c r="E411" s="422" t="s">
        <v>43</v>
      </c>
      <c r="F411" s="1094"/>
      <c r="G411" s="1095"/>
      <c r="H411" s="1095"/>
      <c r="I411" s="166">
        <f t="shared" ref="I411:N411" si="1954">+I410</f>
        <v>1</v>
      </c>
      <c r="J411" s="166">
        <f t="shared" si="1954"/>
        <v>0</v>
      </c>
      <c r="K411" s="166">
        <f t="shared" si="1954"/>
        <v>1</v>
      </c>
      <c r="L411" s="168">
        <f t="shared" si="1954"/>
        <v>0</v>
      </c>
      <c r="M411" s="166">
        <f t="shared" si="1954"/>
        <v>1</v>
      </c>
      <c r="N411" s="168">
        <f t="shared" si="1954"/>
        <v>0</v>
      </c>
      <c r="O411" s="413">
        <v>0</v>
      </c>
      <c r="P411" s="168">
        <v>0</v>
      </c>
      <c r="Q411" s="166">
        <v>0</v>
      </c>
      <c r="R411" s="168">
        <v>0</v>
      </c>
      <c r="S411" s="166">
        <f>+S410</f>
        <v>8</v>
      </c>
      <c r="T411" s="168">
        <f>+T410</f>
        <v>0</v>
      </c>
      <c r="U411" s="166">
        <v>0</v>
      </c>
      <c r="V411" s="168">
        <v>0</v>
      </c>
      <c r="W411" s="166">
        <f>+W410-SUBTOTAL(9,W296:W302)</f>
        <v>5</v>
      </c>
      <c r="X411" s="168">
        <f>+X410-SUBTOTAL(9,X296:X302)</f>
        <v>0</v>
      </c>
      <c r="Y411" s="166">
        <v>0</v>
      </c>
      <c r="Z411" s="166">
        <v>0</v>
      </c>
      <c r="AA411" s="413">
        <v>0</v>
      </c>
      <c r="AB411" s="168">
        <v>0</v>
      </c>
      <c r="AC411" s="166">
        <f>+AC410-AC308-AC307-AC306-AC304-AC296-AC294-AC303</f>
        <v>30</v>
      </c>
      <c r="AD411" s="166">
        <f>+AD410-AD308-AD307-AD306-AD304-AD296-AD294-AD303</f>
        <v>24</v>
      </c>
      <c r="AE411" s="413">
        <v>0</v>
      </c>
      <c r="AF411" s="168">
        <v>0</v>
      </c>
      <c r="AG411" s="166">
        <f>+AG410</f>
        <v>56</v>
      </c>
      <c r="AH411" s="168">
        <f>+AH410</f>
        <v>27</v>
      </c>
      <c r="AI411" s="166">
        <f>+AI410</f>
        <v>26</v>
      </c>
      <c r="AJ411" s="168">
        <f>+AJ410</f>
        <v>0</v>
      </c>
      <c r="AK411" s="166">
        <v>0</v>
      </c>
      <c r="AL411" s="168">
        <v>0</v>
      </c>
      <c r="AM411" s="166">
        <f>+AM410</f>
        <v>26</v>
      </c>
      <c r="AN411" s="168">
        <f>+AN410</f>
        <v>0</v>
      </c>
      <c r="AO411" s="1096"/>
      <c r="AV411" s="1097"/>
      <c r="AW411" s="1097"/>
      <c r="AX411" s="1097"/>
      <c r="AY411" s="1097"/>
      <c r="AZ411" s="1011"/>
      <c r="BA411" s="422"/>
      <c r="BB411" s="1011"/>
      <c r="BC411" s="1097"/>
      <c r="BD411" s="1097"/>
      <c r="BE411" s="1097"/>
      <c r="BF411" s="1097"/>
      <c r="BG411" s="1097"/>
      <c r="BH411" s="1097"/>
      <c r="BI411" s="1097"/>
      <c r="BJ411" s="1097"/>
      <c r="BK411" s="422"/>
      <c r="BL411" s="1097"/>
      <c r="BM411" s="1097"/>
      <c r="BN411" s="1097"/>
      <c r="BO411" s="1097"/>
      <c r="BP411" s="1096"/>
      <c r="BQ411" s="1097"/>
      <c r="BR411" s="1097"/>
      <c r="BS411" s="1097"/>
      <c r="BT411" s="422"/>
      <c r="BU411" s="1097"/>
      <c r="BV411" s="1097"/>
      <c r="BW411" s="1097"/>
      <c r="BX411" s="1097"/>
      <c r="BY411" s="1097"/>
      <c r="BZ411" s="1097"/>
      <c r="CA411" s="1097"/>
      <c r="CB411" s="1097"/>
    </row>
    <row r="412" spans="1:80">
      <c r="A412" t="s">
        <v>1094</v>
      </c>
      <c r="C412" s="16" t="s">
        <v>1048</v>
      </c>
      <c r="D412" t="s">
        <v>1040</v>
      </c>
      <c r="E412" s="16" t="s">
        <v>1049</v>
      </c>
      <c r="I412" s="1064">
        <f t="shared" ref="I412:AN412" si="1955">SUM(I310:I317)</f>
        <v>26</v>
      </c>
      <c r="J412" s="1065">
        <f t="shared" si="1955"/>
        <v>0</v>
      </c>
      <c r="K412" s="1064">
        <f t="shared" si="1955"/>
        <v>26</v>
      </c>
      <c r="L412" s="1065">
        <f t="shared" si="1955"/>
        <v>0</v>
      </c>
      <c r="M412" s="1064">
        <f t="shared" si="1955"/>
        <v>29</v>
      </c>
      <c r="N412" s="1065">
        <f t="shared" si="1955"/>
        <v>5</v>
      </c>
      <c r="O412" s="1064">
        <f t="shared" si="1955"/>
        <v>30</v>
      </c>
      <c r="P412" s="1065">
        <f t="shared" si="1955"/>
        <v>8</v>
      </c>
      <c r="Q412" s="1064">
        <f t="shared" si="1955"/>
        <v>30</v>
      </c>
      <c r="R412" s="1065">
        <f t="shared" si="1955"/>
        <v>8</v>
      </c>
      <c r="S412" s="1064">
        <f t="shared" si="1955"/>
        <v>30</v>
      </c>
      <c r="T412" s="1065">
        <f t="shared" si="1955"/>
        <v>8</v>
      </c>
      <c r="U412" s="1064">
        <f t="shared" si="1955"/>
        <v>34</v>
      </c>
      <c r="V412" s="1065">
        <f t="shared" si="1955"/>
        <v>7</v>
      </c>
      <c r="W412" s="1064">
        <f t="shared" si="1955"/>
        <v>37</v>
      </c>
      <c r="X412" s="1065">
        <f t="shared" si="1955"/>
        <v>7</v>
      </c>
      <c r="Y412" s="1064">
        <f t="shared" si="1955"/>
        <v>33</v>
      </c>
      <c r="Z412" s="1065">
        <f t="shared" si="1955"/>
        <v>7</v>
      </c>
      <c r="AA412" s="1064">
        <f t="shared" si="1955"/>
        <v>23</v>
      </c>
      <c r="AB412" s="1065">
        <f t="shared" si="1955"/>
        <v>7</v>
      </c>
      <c r="AC412" s="1064">
        <f t="shared" si="1955"/>
        <v>32</v>
      </c>
      <c r="AD412" s="1065">
        <f t="shared" si="1955"/>
        <v>8</v>
      </c>
      <c r="AE412" s="1064">
        <f t="shared" si="1955"/>
        <v>35</v>
      </c>
      <c r="AF412" s="1065">
        <f t="shared" si="1955"/>
        <v>8</v>
      </c>
      <c r="AG412" s="1064">
        <f t="shared" si="1955"/>
        <v>17</v>
      </c>
      <c r="AH412" s="1065">
        <f t="shared" si="1955"/>
        <v>4</v>
      </c>
      <c r="AI412" s="1064">
        <f t="shared" si="1955"/>
        <v>34</v>
      </c>
      <c r="AJ412" s="1065">
        <f t="shared" si="1955"/>
        <v>8</v>
      </c>
      <c r="AK412" s="1064">
        <f t="shared" si="1955"/>
        <v>34</v>
      </c>
      <c r="AL412" s="1065">
        <f t="shared" si="1955"/>
        <v>11</v>
      </c>
      <c r="AM412" s="1064">
        <f t="shared" si="1955"/>
        <v>34</v>
      </c>
      <c r="AN412" s="1065">
        <f t="shared" si="1955"/>
        <v>11</v>
      </c>
    </row>
    <row r="413" spans="1:80" s="421" customFormat="1" ht="12">
      <c r="A413" s="421" t="s">
        <v>1094</v>
      </c>
      <c r="C413" s="422" t="s">
        <v>1048</v>
      </c>
      <c r="E413" s="422" t="s">
        <v>1049</v>
      </c>
      <c r="F413" s="1094"/>
      <c r="G413" s="1095"/>
      <c r="H413" s="1095"/>
      <c r="I413" s="413">
        <f>+I412</f>
        <v>26</v>
      </c>
      <c r="J413" s="168">
        <v>0</v>
      </c>
      <c r="K413" s="413">
        <v>0</v>
      </c>
      <c r="L413" s="168">
        <v>0</v>
      </c>
      <c r="M413" s="413">
        <v>0</v>
      </c>
      <c r="N413" s="168">
        <v>0</v>
      </c>
      <c r="O413" s="413">
        <f>+O412</f>
        <v>30</v>
      </c>
      <c r="P413" s="168">
        <f>+P412</f>
        <v>8</v>
      </c>
      <c r="Q413" s="413">
        <v>0</v>
      </c>
      <c r="R413" s="168">
        <v>0</v>
      </c>
      <c r="S413" s="413">
        <f>+S412</f>
        <v>30</v>
      </c>
      <c r="T413" s="168">
        <f>+T412</f>
        <v>8</v>
      </c>
      <c r="U413" s="413">
        <v>0</v>
      </c>
      <c r="V413" s="168">
        <v>0</v>
      </c>
      <c r="W413" s="413">
        <v>0</v>
      </c>
      <c r="X413" s="168">
        <v>0</v>
      </c>
      <c r="Y413" s="413">
        <v>0</v>
      </c>
      <c r="Z413" s="168">
        <v>0</v>
      </c>
      <c r="AA413" s="413">
        <f>+AA412</f>
        <v>23</v>
      </c>
      <c r="AB413" s="168">
        <f>+AB412</f>
        <v>7</v>
      </c>
      <c r="AC413" s="413">
        <v>0</v>
      </c>
      <c r="AD413" s="168">
        <v>0</v>
      </c>
      <c r="AE413" s="413">
        <v>0</v>
      </c>
      <c r="AF413" s="168">
        <v>0</v>
      </c>
      <c r="AG413" s="413">
        <f>+AG412</f>
        <v>17</v>
      </c>
      <c r="AH413" s="168">
        <f>+AH412</f>
        <v>4</v>
      </c>
      <c r="AI413" s="413">
        <f>+AI412</f>
        <v>34</v>
      </c>
      <c r="AJ413" s="168">
        <f>+AJ412</f>
        <v>8</v>
      </c>
      <c r="AK413" s="413">
        <f>+AK310+AK311</f>
        <v>13</v>
      </c>
      <c r="AL413" s="168">
        <f>+AL310</f>
        <v>4</v>
      </c>
      <c r="AM413" s="413">
        <f>+AM412</f>
        <v>34</v>
      </c>
      <c r="AN413" s="168">
        <f>+AN412</f>
        <v>11</v>
      </c>
      <c r="AO413" s="1096"/>
      <c r="AV413" s="1097"/>
      <c r="AW413" s="1097"/>
      <c r="AX413" s="1097"/>
      <c r="AY413" s="1097"/>
      <c r="AZ413" s="1011"/>
      <c r="BA413" s="422"/>
      <c r="BB413" s="1011"/>
      <c r="BC413" s="1097"/>
      <c r="BD413" s="1097"/>
      <c r="BE413" s="1097"/>
      <c r="BF413" s="1097"/>
      <c r="BG413" s="1097"/>
      <c r="BH413" s="1097"/>
      <c r="BI413" s="1097"/>
      <c r="BJ413" s="1097"/>
      <c r="BK413" s="422"/>
      <c r="BL413" s="1097"/>
      <c r="BM413" s="1097"/>
      <c r="BN413" s="1097"/>
      <c r="BO413" s="1097"/>
      <c r="BP413" s="1096"/>
      <c r="BQ413" s="1097"/>
      <c r="BR413" s="1097"/>
      <c r="BS413" s="1097"/>
      <c r="BT413" s="422"/>
      <c r="BU413" s="1097"/>
      <c r="BV413" s="1097"/>
      <c r="BW413" s="1097"/>
      <c r="BX413" s="1097"/>
      <c r="BY413" s="1097"/>
      <c r="BZ413" s="1097"/>
      <c r="CA413" s="1097"/>
      <c r="CB413" s="1097"/>
    </row>
    <row r="414" spans="1:80">
      <c r="A414" t="s">
        <v>1496</v>
      </c>
      <c r="C414" s="16" t="s">
        <v>1186</v>
      </c>
      <c r="D414" t="s">
        <v>1043</v>
      </c>
      <c r="E414" s="16" t="s">
        <v>1049</v>
      </c>
      <c r="I414" s="1064">
        <f t="shared" ref="I414:AN414" si="1956">SUM(I319:I326)</f>
        <v>87</v>
      </c>
      <c r="J414" s="1065">
        <f t="shared" si="1956"/>
        <v>37</v>
      </c>
      <c r="K414" s="1064">
        <f t="shared" si="1956"/>
        <v>87</v>
      </c>
      <c r="L414" s="1065">
        <f t="shared" si="1956"/>
        <v>37</v>
      </c>
      <c r="M414" s="1064">
        <f t="shared" si="1956"/>
        <v>53</v>
      </c>
      <c r="N414" s="1065">
        <f t="shared" si="1956"/>
        <v>45</v>
      </c>
      <c r="O414" s="1064">
        <f t="shared" si="1956"/>
        <v>36</v>
      </c>
      <c r="P414" s="1065">
        <f t="shared" si="1956"/>
        <v>46</v>
      </c>
      <c r="Q414" s="1064">
        <f t="shared" si="1956"/>
        <v>32</v>
      </c>
      <c r="R414" s="1065">
        <f t="shared" si="1956"/>
        <v>43</v>
      </c>
      <c r="S414" s="1064">
        <f t="shared" si="1956"/>
        <v>32</v>
      </c>
      <c r="T414" s="1065">
        <f t="shared" si="1956"/>
        <v>43</v>
      </c>
      <c r="U414" s="1064">
        <f t="shared" si="1956"/>
        <v>16</v>
      </c>
      <c r="V414" s="1065">
        <f t="shared" si="1956"/>
        <v>36</v>
      </c>
      <c r="W414" s="1064">
        <f t="shared" si="1956"/>
        <v>12</v>
      </c>
      <c r="X414" s="1065">
        <f t="shared" si="1956"/>
        <v>44</v>
      </c>
      <c r="Y414" s="1064">
        <f t="shared" si="1956"/>
        <v>12</v>
      </c>
      <c r="Z414" s="1065">
        <f t="shared" si="1956"/>
        <v>42</v>
      </c>
      <c r="AA414" s="1064">
        <f t="shared" si="1956"/>
        <v>72</v>
      </c>
      <c r="AB414" s="1065">
        <f t="shared" si="1956"/>
        <v>81</v>
      </c>
      <c r="AC414" s="1064">
        <f t="shared" si="1956"/>
        <v>72</v>
      </c>
      <c r="AD414" s="1065">
        <f t="shared" si="1956"/>
        <v>81</v>
      </c>
      <c r="AE414" s="1064">
        <f t="shared" si="1956"/>
        <v>66</v>
      </c>
      <c r="AF414" s="1065">
        <f t="shared" si="1956"/>
        <v>80</v>
      </c>
      <c r="AG414" s="1064">
        <f t="shared" si="1956"/>
        <v>66</v>
      </c>
      <c r="AH414" s="1065">
        <f t="shared" si="1956"/>
        <v>80</v>
      </c>
      <c r="AI414" s="1064">
        <f t="shared" si="1956"/>
        <v>110</v>
      </c>
      <c r="AJ414" s="1065">
        <f t="shared" si="1956"/>
        <v>108</v>
      </c>
      <c r="AK414" s="1064">
        <f t="shared" si="1956"/>
        <v>110</v>
      </c>
      <c r="AL414" s="1065">
        <f t="shared" si="1956"/>
        <v>108</v>
      </c>
      <c r="AM414" s="1064">
        <f t="shared" si="1956"/>
        <v>110</v>
      </c>
      <c r="AN414" s="1065">
        <f t="shared" si="1956"/>
        <v>108</v>
      </c>
    </row>
    <row r="415" spans="1:80" s="421" customFormat="1" ht="12">
      <c r="A415" s="421" t="s">
        <v>1496</v>
      </c>
      <c r="C415" s="422" t="s">
        <v>1186</v>
      </c>
      <c r="E415" s="422" t="s">
        <v>1049</v>
      </c>
      <c r="F415" s="1094"/>
      <c r="G415" s="1095"/>
      <c r="H415" s="1095"/>
      <c r="I415" s="413">
        <f>+I414</f>
        <v>87</v>
      </c>
      <c r="J415" s="168">
        <f>+J414</f>
        <v>37</v>
      </c>
      <c r="K415" s="413">
        <v>0</v>
      </c>
      <c r="L415" s="168">
        <v>0</v>
      </c>
      <c r="M415" s="413">
        <v>0</v>
      </c>
      <c r="N415" s="168">
        <v>0</v>
      </c>
      <c r="O415" s="413">
        <f>+O323</f>
        <v>0</v>
      </c>
      <c r="P415" s="168">
        <v>0</v>
      </c>
      <c r="Q415" s="413">
        <f>+Q324+Q321+Q319</f>
        <v>29</v>
      </c>
      <c r="R415" s="168">
        <f>+R321</f>
        <v>34</v>
      </c>
      <c r="S415" s="413">
        <f>+S414</f>
        <v>32</v>
      </c>
      <c r="T415" s="168">
        <f>+T414</f>
        <v>43</v>
      </c>
      <c r="U415" s="413">
        <v>0</v>
      </c>
      <c r="V415" s="168">
        <v>0</v>
      </c>
      <c r="W415" s="413">
        <v>0</v>
      </c>
      <c r="X415" s="168">
        <v>0</v>
      </c>
      <c r="Y415" s="413">
        <f>+Y414</f>
        <v>12</v>
      </c>
      <c r="Z415" s="168">
        <f>+Z414</f>
        <v>42</v>
      </c>
      <c r="AA415" s="413">
        <f>+AA414</f>
        <v>72</v>
      </c>
      <c r="AB415" s="168">
        <f>+AB414</f>
        <v>81</v>
      </c>
      <c r="AC415" s="413">
        <v>0</v>
      </c>
      <c r="AD415" s="168">
        <v>0</v>
      </c>
      <c r="AE415" s="413">
        <v>0</v>
      </c>
      <c r="AF415" s="168">
        <v>0</v>
      </c>
      <c r="AG415" s="413">
        <f>+AG414</f>
        <v>66</v>
      </c>
      <c r="AH415" s="168">
        <f>+AH414</f>
        <v>80</v>
      </c>
      <c r="AI415" s="413">
        <f>+AI414</f>
        <v>110</v>
      </c>
      <c r="AJ415" s="168">
        <f>+AJ414</f>
        <v>108</v>
      </c>
      <c r="AK415" s="413">
        <v>0</v>
      </c>
      <c r="AL415" s="168">
        <v>0</v>
      </c>
      <c r="AM415" s="413">
        <f>+AM414</f>
        <v>110</v>
      </c>
      <c r="AN415" s="168">
        <f>+AN414</f>
        <v>108</v>
      </c>
      <c r="AO415" s="1096"/>
      <c r="AV415" s="1097"/>
      <c r="AW415" s="1097"/>
      <c r="AX415" s="1097"/>
      <c r="AY415" s="1097"/>
      <c r="AZ415" s="1011"/>
      <c r="BA415" s="422"/>
      <c r="BB415" s="1011"/>
      <c r="BC415" s="1097"/>
      <c r="BD415" s="1097"/>
      <c r="BE415" s="1097"/>
      <c r="BF415" s="1097"/>
      <c r="BG415" s="1097"/>
      <c r="BH415" s="1097"/>
      <c r="BI415" s="1097"/>
      <c r="BJ415" s="1097"/>
      <c r="BK415" s="422"/>
      <c r="BL415" s="1097"/>
      <c r="BM415" s="1097"/>
      <c r="BN415" s="1097"/>
      <c r="BO415" s="1097"/>
      <c r="BP415" s="1096"/>
      <c r="BQ415" s="1097"/>
      <c r="BR415" s="1097"/>
      <c r="BS415" s="1097"/>
      <c r="BT415" s="422"/>
      <c r="BU415" s="1097"/>
      <c r="BV415" s="1097"/>
      <c r="BW415" s="1097"/>
      <c r="BX415" s="1097"/>
      <c r="BY415" s="1097"/>
      <c r="BZ415" s="1097"/>
      <c r="CA415" s="1097"/>
      <c r="CB415" s="1097"/>
    </row>
    <row r="416" spans="1:80">
      <c r="A416" t="s">
        <v>2134</v>
      </c>
      <c r="C416" s="433" t="s">
        <v>1049</v>
      </c>
      <c r="D416" t="s">
        <v>1040</v>
      </c>
      <c r="E416" s="16" t="s">
        <v>1049</v>
      </c>
      <c r="I416" s="1064">
        <f t="shared" ref="I416:AN416" si="1957">SUM(I328:I346)</f>
        <v>54</v>
      </c>
      <c r="J416" s="1065">
        <f t="shared" si="1957"/>
        <v>26</v>
      </c>
      <c r="K416" s="1064">
        <f t="shared" si="1957"/>
        <v>56</v>
      </c>
      <c r="L416" s="1065">
        <f t="shared" si="1957"/>
        <v>26</v>
      </c>
      <c r="M416" s="1064">
        <f t="shared" si="1957"/>
        <v>50</v>
      </c>
      <c r="N416" s="1065">
        <f t="shared" si="1957"/>
        <v>23</v>
      </c>
      <c r="O416" s="1064">
        <f t="shared" si="1957"/>
        <v>48</v>
      </c>
      <c r="P416" s="1065">
        <f t="shared" si="1957"/>
        <v>26</v>
      </c>
      <c r="Q416" s="1064">
        <f t="shared" si="1957"/>
        <v>45</v>
      </c>
      <c r="R416" s="1065">
        <f t="shared" si="1957"/>
        <v>19</v>
      </c>
      <c r="S416" s="1064">
        <f t="shared" si="1957"/>
        <v>45</v>
      </c>
      <c r="T416" s="1065">
        <f t="shared" si="1957"/>
        <v>19</v>
      </c>
      <c r="U416" s="1064">
        <f t="shared" si="1957"/>
        <v>50</v>
      </c>
      <c r="V416" s="1065">
        <f t="shared" si="1957"/>
        <v>28</v>
      </c>
      <c r="W416" s="1064">
        <f t="shared" si="1957"/>
        <v>39</v>
      </c>
      <c r="X416" s="1065">
        <f t="shared" si="1957"/>
        <v>28</v>
      </c>
      <c r="Y416" s="1064">
        <f t="shared" si="1957"/>
        <v>40</v>
      </c>
      <c r="Z416" s="1065">
        <f t="shared" si="1957"/>
        <v>26</v>
      </c>
      <c r="AA416" s="1064">
        <f t="shared" si="1957"/>
        <v>45</v>
      </c>
      <c r="AB416" s="1065">
        <f t="shared" si="1957"/>
        <v>28</v>
      </c>
      <c r="AC416" s="1064">
        <f t="shared" si="1957"/>
        <v>45</v>
      </c>
      <c r="AD416" s="1065">
        <f t="shared" si="1957"/>
        <v>28</v>
      </c>
      <c r="AE416" s="1064">
        <f t="shared" si="1957"/>
        <v>30</v>
      </c>
      <c r="AF416" s="1065">
        <f t="shared" si="1957"/>
        <v>27</v>
      </c>
      <c r="AG416" s="1064">
        <f t="shared" si="1957"/>
        <v>30</v>
      </c>
      <c r="AH416" s="1065">
        <f t="shared" si="1957"/>
        <v>27</v>
      </c>
      <c r="AI416" s="1064">
        <f t="shared" si="1957"/>
        <v>43</v>
      </c>
      <c r="AJ416" s="1065">
        <f t="shared" si="1957"/>
        <v>0</v>
      </c>
      <c r="AK416" s="1064">
        <f t="shared" si="1957"/>
        <v>160</v>
      </c>
      <c r="AL416" s="1065">
        <f t="shared" si="1957"/>
        <v>0</v>
      </c>
      <c r="AM416" s="1064">
        <f t="shared" si="1957"/>
        <v>154</v>
      </c>
      <c r="AN416" s="1065">
        <f t="shared" si="1957"/>
        <v>0</v>
      </c>
    </row>
    <row r="417" spans="1:80" s="421" customFormat="1" ht="12">
      <c r="A417" s="421" t="s">
        <v>2134</v>
      </c>
      <c r="C417" s="422" t="s">
        <v>1049</v>
      </c>
      <c r="D417" s="421" t="s">
        <v>1040</v>
      </c>
      <c r="E417" s="422" t="s">
        <v>1049</v>
      </c>
      <c r="F417" s="1094"/>
      <c r="G417" s="1095"/>
      <c r="H417" s="1095"/>
      <c r="I417" s="413">
        <f>+I416</f>
        <v>54</v>
      </c>
      <c r="J417" s="168">
        <f>+J416</f>
        <v>26</v>
      </c>
      <c r="K417" s="413">
        <v>0</v>
      </c>
      <c r="L417" s="168">
        <v>0</v>
      </c>
      <c r="M417" s="413">
        <v>0</v>
      </c>
      <c r="N417" s="168">
        <v>0</v>
      </c>
      <c r="O417" s="413">
        <v>0</v>
      </c>
      <c r="P417" s="168">
        <v>0</v>
      </c>
      <c r="Q417" s="413">
        <f>+Q346+Q343+Q342+Q32</f>
        <v>2</v>
      </c>
      <c r="R417" s="168">
        <v>0</v>
      </c>
      <c r="S417" s="413">
        <f>+S416</f>
        <v>45</v>
      </c>
      <c r="T417" s="168">
        <f>+T416</f>
        <v>19</v>
      </c>
      <c r="U417" s="413">
        <f>+U341</f>
        <v>0</v>
      </c>
      <c r="V417" s="168">
        <v>0</v>
      </c>
      <c r="W417" s="413">
        <f>+W343+W342+W341+W333+W332</f>
        <v>2</v>
      </c>
      <c r="X417" s="168">
        <v>0</v>
      </c>
      <c r="Y417" s="413">
        <f>+Y343+Y342+Y341+Y333+Y332+Y331+Y330</f>
        <v>14</v>
      </c>
      <c r="Z417" s="168">
        <v>0</v>
      </c>
      <c r="AA417" s="413">
        <f>+AA416</f>
        <v>45</v>
      </c>
      <c r="AB417" s="168">
        <f>+AB416</f>
        <v>28</v>
      </c>
      <c r="AC417" s="413">
        <f>+AC341</f>
        <v>0</v>
      </c>
      <c r="AD417" s="168">
        <v>0</v>
      </c>
      <c r="AE417" s="413">
        <f>+AE341</f>
        <v>0</v>
      </c>
      <c r="AF417" s="168">
        <v>0</v>
      </c>
      <c r="AG417" s="413">
        <f>+AG416</f>
        <v>30</v>
      </c>
      <c r="AH417" s="168">
        <f>+AH416</f>
        <v>27</v>
      </c>
      <c r="AI417" s="413">
        <f>+AI416</f>
        <v>43</v>
      </c>
      <c r="AJ417" s="168">
        <f>+AJ416</f>
        <v>0</v>
      </c>
      <c r="AK417" s="413">
        <v>0</v>
      </c>
      <c r="AL417" s="168">
        <v>0</v>
      </c>
      <c r="AM417" s="413">
        <f>+AM416</f>
        <v>154</v>
      </c>
      <c r="AN417" s="168">
        <f>+AN416</f>
        <v>0</v>
      </c>
      <c r="AO417" s="1096"/>
      <c r="AP417" s="1098"/>
      <c r="AV417" s="1097"/>
      <c r="AW417" s="1097"/>
      <c r="AX417" s="1097"/>
      <c r="AY417" s="1097"/>
      <c r="AZ417" s="1011"/>
      <c r="BA417" s="422"/>
      <c r="BB417" s="1011"/>
      <c r="BC417" s="1097"/>
      <c r="BD417" s="1097"/>
      <c r="BE417" s="1097"/>
      <c r="BF417" s="1097"/>
      <c r="BG417" s="1097"/>
      <c r="BH417" s="1097"/>
      <c r="BI417" s="1097"/>
      <c r="BJ417" s="1097"/>
      <c r="BK417" s="422"/>
      <c r="BL417" s="1097"/>
      <c r="BM417" s="1097"/>
      <c r="BN417" s="1097"/>
      <c r="BO417" s="1097"/>
      <c r="BP417" s="1096"/>
      <c r="BQ417" s="1097"/>
      <c r="BR417" s="1097"/>
      <c r="BS417" s="1097"/>
      <c r="BT417" s="422"/>
      <c r="BU417" s="1097"/>
      <c r="BV417" s="1097"/>
      <c r="BW417" s="1097"/>
      <c r="BX417" s="1097"/>
      <c r="BY417" s="1097"/>
      <c r="BZ417" s="1097"/>
      <c r="CA417" s="1097"/>
      <c r="CB417" s="1097"/>
    </row>
    <row r="418" spans="1:80">
      <c r="A418" t="s">
        <v>2144</v>
      </c>
      <c r="C418" s="16" t="s">
        <v>859</v>
      </c>
      <c r="D418" t="s">
        <v>1040</v>
      </c>
      <c r="E418" s="16" t="s">
        <v>1050</v>
      </c>
      <c r="I418" s="1064">
        <f t="shared" ref="I418:AN418" si="1958">SUM(I348:I360)</f>
        <v>179</v>
      </c>
      <c r="J418" s="1065">
        <f t="shared" si="1958"/>
        <v>40</v>
      </c>
      <c r="K418" s="1064">
        <f t="shared" si="1958"/>
        <v>179</v>
      </c>
      <c r="L418" s="1065">
        <f t="shared" si="1958"/>
        <v>40</v>
      </c>
      <c r="M418" s="1064">
        <f t="shared" si="1958"/>
        <v>197</v>
      </c>
      <c r="N418" s="1065">
        <f t="shared" si="1958"/>
        <v>32</v>
      </c>
      <c r="O418" s="1064">
        <f t="shared" si="1958"/>
        <v>197</v>
      </c>
      <c r="P418" s="1065">
        <f t="shared" si="1958"/>
        <v>32</v>
      </c>
      <c r="Q418" s="1064">
        <f t="shared" si="1958"/>
        <v>128</v>
      </c>
      <c r="R418" s="1065">
        <f t="shared" si="1958"/>
        <v>46</v>
      </c>
      <c r="S418" s="1064">
        <f t="shared" si="1958"/>
        <v>118</v>
      </c>
      <c r="T418" s="1065">
        <f t="shared" si="1958"/>
        <v>46</v>
      </c>
      <c r="U418" s="1064">
        <f t="shared" si="1958"/>
        <v>118</v>
      </c>
      <c r="V418" s="1065">
        <f t="shared" si="1958"/>
        <v>46</v>
      </c>
      <c r="W418" s="1064">
        <f t="shared" si="1958"/>
        <v>159</v>
      </c>
      <c r="X418" s="1065">
        <f t="shared" si="1958"/>
        <v>42</v>
      </c>
      <c r="Y418" s="1064">
        <f t="shared" si="1958"/>
        <v>160</v>
      </c>
      <c r="Z418" s="1065">
        <f t="shared" si="1958"/>
        <v>42</v>
      </c>
      <c r="AA418" s="1064">
        <f t="shared" si="1958"/>
        <v>149</v>
      </c>
      <c r="AB418" s="1065">
        <f t="shared" si="1958"/>
        <v>42</v>
      </c>
      <c r="AC418" s="1064">
        <f t="shared" si="1958"/>
        <v>171</v>
      </c>
      <c r="AD418" s="1065">
        <f t="shared" si="1958"/>
        <v>42</v>
      </c>
      <c r="AE418" s="1064">
        <f t="shared" si="1958"/>
        <v>172</v>
      </c>
      <c r="AF418" s="1065">
        <f t="shared" si="1958"/>
        <v>28</v>
      </c>
      <c r="AG418" s="1064">
        <f t="shared" si="1958"/>
        <v>201</v>
      </c>
      <c r="AH418" s="1065">
        <f t="shared" si="1958"/>
        <v>28</v>
      </c>
      <c r="AI418" s="1064">
        <f t="shared" si="1958"/>
        <v>201</v>
      </c>
      <c r="AJ418" s="1065">
        <f t="shared" si="1958"/>
        <v>28</v>
      </c>
      <c r="AK418" s="1064">
        <f t="shared" si="1958"/>
        <v>61</v>
      </c>
      <c r="AL418" s="1065">
        <f t="shared" si="1958"/>
        <v>28</v>
      </c>
      <c r="AM418" s="1064">
        <f t="shared" si="1958"/>
        <v>61</v>
      </c>
      <c r="AN418" s="1065">
        <f t="shared" si="1958"/>
        <v>28</v>
      </c>
    </row>
    <row r="419" spans="1:80" s="421" customFormat="1" ht="12">
      <c r="A419" s="421" t="s">
        <v>2144</v>
      </c>
      <c r="C419" s="422" t="s">
        <v>859</v>
      </c>
      <c r="E419" s="422" t="s">
        <v>1050</v>
      </c>
      <c r="F419" s="1094"/>
      <c r="G419" s="1095"/>
      <c r="H419" s="1095"/>
      <c r="I419" s="166">
        <f>+I418</f>
        <v>179</v>
      </c>
      <c r="J419" s="168">
        <v>0</v>
      </c>
      <c r="K419" s="166">
        <f>+K350</f>
        <v>102</v>
      </c>
      <c r="L419" s="168">
        <v>0</v>
      </c>
      <c r="M419" s="166">
        <v>0</v>
      </c>
      <c r="N419" s="168">
        <v>0</v>
      </c>
      <c r="O419" s="166">
        <f>+O418</f>
        <v>197</v>
      </c>
      <c r="P419" s="168">
        <f>+P418</f>
        <v>32</v>
      </c>
      <c r="Q419" s="166">
        <v>0</v>
      </c>
      <c r="R419" s="168">
        <v>0</v>
      </c>
      <c r="S419" s="166">
        <f>+S360+S355</f>
        <v>30</v>
      </c>
      <c r="T419" s="168">
        <f>+T360</f>
        <v>46</v>
      </c>
      <c r="U419" s="166">
        <f>+U418</f>
        <v>118</v>
      </c>
      <c r="V419" s="168">
        <f>+V418</f>
        <v>46</v>
      </c>
      <c r="W419" s="166">
        <f>+W418-W348-W349</f>
        <v>159</v>
      </c>
      <c r="X419" s="168">
        <f>+X418-X348-X349</f>
        <v>42</v>
      </c>
      <c r="Y419" s="166">
        <v>0</v>
      </c>
      <c r="Z419" s="168">
        <v>0</v>
      </c>
      <c r="AA419" s="166">
        <f>+AA360+AA357</f>
        <v>32</v>
      </c>
      <c r="AB419" s="168">
        <f>+AB360</f>
        <v>42</v>
      </c>
      <c r="AC419" s="166">
        <f>+AC418</f>
        <v>171</v>
      </c>
      <c r="AD419" s="168">
        <f>+AD418</f>
        <v>42</v>
      </c>
      <c r="AE419" s="166">
        <f>+AE359+AE358+AE356</f>
        <v>12</v>
      </c>
      <c r="AF419" s="168">
        <v>0</v>
      </c>
      <c r="AG419" s="166">
        <v>0</v>
      </c>
      <c r="AH419" s="168">
        <v>0</v>
      </c>
      <c r="AI419" s="166">
        <f t="shared" ref="AI419:AN419" si="1959">+AI418</f>
        <v>201</v>
      </c>
      <c r="AJ419" s="168">
        <f t="shared" si="1959"/>
        <v>28</v>
      </c>
      <c r="AK419" s="166">
        <f t="shared" si="1959"/>
        <v>61</v>
      </c>
      <c r="AL419" s="168">
        <f t="shared" si="1959"/>
        <v>28</v>
      </c>
      <c r="AM419" s="167">
        <f t="shared" si="1959"/>
        <v>61</v>
      </c>
      <c r="AN419" s="169">
        <f t="shared" si="1959"/>
        <v>28</v>
      </c>
      <c r="AO419" s="1096"/>
      <c r="AV419" s="1097"/>
      <c r="AW419" s="1097"/>
      <c r="AX419" s="1097"/>
      <c r="AY419" s="1097"/>
      <c r="AZ419" s="1011"/>
      <c r="BA419" s="422"/>
      <c r="BB419" s="1011"/>
      <c r="BC419" s="1097"/>
      <c r="BD419" s="1097"/>
      <c r="BE419" s="1097"/>
      <c r="BF419" s="1097"/>
      <c r="BG419" s="1097"/>
      <c r="BH419" s="1097"/>
      <c r="BI419" s="1097"/>
      <c r="BJ419" s="1097"/>
      <c r="BK419" s="422"/>
      <c r="BL419" s="1097"/>
      <c r="BM419" s="1097"/>
      <c r="BN419" s="1097"/>
      <c r="BO419" s="1097"/>
      <c r="BP419" s="1096"/>
      <c r="BQ419" s="1097"/>
      <c r="BR419" s="1097"/>
      <c r="BS419" s="1097"/>
      <c r="BT419" s="422"/>
      <c r="BU419" s="1097"/>
      <c r="BV419" s="1097"/>
      <c r="BW419" s="1097"/>
      <c r="BX419" s="1097"/>
      <c r="BY419" s="1097"/>
      <c r="BZ419" s="1097"/>
      <c r="CA419" s="1097"/>
      <c r="CB419" s="1097"/>
    </row>
    <row r="420" spans="1:80">
      <c r="A420" t="s">
        <v>2145</v>
      </c>
      <c r="C420" s="16" t="s">
        <v>1052</v>
      </c>
      <c r="D420" t="s">
        <v>1040</v>
      </c>
      <c r="E420" s="16" t="s">
        <v>1052</v>
      </c>
      <c r="I420" s="1064">
        <f t="shared" ref="I420:AN420" si="1960">SUM(I362:I365)</f>
        <v>10</v>
      </c>
      <c r="J420" s="1065">
        <f t="shared" si="1960"/>
        <v>8</v>
      </c>
      <c r="K420" s="1064">
        <f t="shared" si="1960"/>
        <v>10</v>
      </c>
      <c r="L420" s="1065">
        <f t="shared" si="1960"/>
        <v>8</v>
      </c>
      <c r="M420" s="1064">
        <f t="shared" si="1960"/>
        <v>13</v>
      </c>
      <c r="N420" s="1065">
        <f t="shared" si="1960"/>
        <v>9</v>
      </c>
      <c r="O420" s="1064">
        <f t="shared" si="1960"/>
        <v>13</v>
      </c>
      <c r="P420" s="1065">
        <f t="shared" si="1960"/>
        <v>8</v>
      </c>
      <c r="Q420" s="1064">
        <f t="shared" si="1960"/>
        <v>13</v>
      </c>
      <c r="R420" s="1065">
        <f t="shared" si="1960"/>
        <v>8</v>
      </c>
      <c r="S420" s="1064">
        <f t="shared" si="1960"/>
        <v>13</v>
      </c>
      <c r="T420" s="1065">
        <f t="shared" si="1960"/>
        <v>8</v>
      </c>
      <c r="U420" s="1064">
        <f t="shared" si="1960"/>
        <v>13</v>
      </c>
      <c r="V420" s="1065">
        <f t="shared" si="1960"/>
        <v>8</v>
      </c>
      <c r="W420" s="1064">
        <f t="shared" si="1960"/>
        <v>8</v>
      </c>
      <c r="X420" s="1065">
        <f t="shared" si="1960"/>
        <v>15</v>
      </c>
      <c r="Y420" s="1064">
        <f t="shared" si="1960"/>
        <v>8</v>
      </c>
      <c r="Z420" s="1065">
        <f t="shared" si="1960"/>
        <v>15</v>
      </c>
      <c r="AA420" s="1064">
        <f t="shared" si="1960"/>
        <v>9</v>
      </c>
      <c r="AB420" s="1065">
        <f t="shared" si="1960"/>
        <v>15</v>
      </c>
      <c r="AC420" s="1064">
        <f t="shared" si="1960"/>
        <v>9</v>
      </c>
      <c r="AD420" s="1065">
        <f t="shared" si="1960"/>
        <v>15</v>
      </c>
      <c r="AE420" s="1064">
        <f t="shared" si="1960"/>
        <v>8</v>
      </c>
      <c r="AF420" s="1065">
        <f t="shared" si="1960"/>
        <v>5</v>
      </c>
      <c r="AG420" s="1064">
        <f t="shared" si="1960"/>
        <v>10</v>
      </c>
      <c r="AH420" s="1065">
        <f t="shared" si="1960"/>
        <v>5</v>
      </c>
      <c r="AI420" s="1064">
        <f t="shared" si="1960"/>
        <v>10</v>
      </c>
      <c r="AJ420" s="1065">
        <f t="shared" si="1960"/>
        <v>5</v>
      </c>
      <c r="AK420" s="1064">
        <f t="shared" si="1960"/>
        <v>10</v>
      </c>
      <c r="AL420" s="1065">
        <f t="shared" si="1960"/>
        <v>5</v>
      </c>
      <c r="AM420" s="1064">
        <f t="shared" si="1960"/>
        <v>10</v>
      </c>
      <c r="AN420" s="1065">
        <f t="shared" si="1960"/>
        <v>5</v>
      </c>
      <c r="AP420" s="1064">
        <f t="shared" ref="AP420:BO420" si="1961">SUM(AP362:AP365)</f>
        <v>9</v>
      </c>
      <c r="AQ420" s="1065">
        <f t="shared" si="1961"/>
        <v>5</v>
      </c>
      <c r="AR420" s="1064">
        <f t="shared" si="1961"/>
        <v>9</v>
      </c>
      <c r="AS420" s="1065">
        <f t="shared" si="1961"/>
        <v>5</v>
      </c>
      <c r="AT420" s="1064">
        <f t="shared" si="1961"/>
        <v>9</v>
      </c>
      <c r="AU420" s="1065">
        <f t="shared" si="1961"/>
        <v>5</v>
      </c>
      <c r="AV420" s="1064">
        <f t="shared" si="1961"/>
        <v>5</v>
      </c>
      <c r="AW420" s="1065">
        <f t="shared" si="1961"/>
        <v>9</v>
      </c>
      <c r="AX420" s="1064">
        <f t="shared" si="1961"/>
        <v>5</v>
      </c>
      <c r="AY420" s="1065">
        <f t="shared" si="1961"/>
        <v>1</v>
      </c>
      <c r="AZ420" s="1064">
        <f t="shared" si="1961"/>
        <v>5</v>
      </c>
      <c r="BA420" s="1065">
        <f t="shared" si="1961"/>
        <v>1</v>
      </c>
      <c r="BB420" s="1064">
        <f t="shared" si="1961"/>
        <v>5</v>
      </c>
      <c r="BC420" s="1065">
        <f t="shared" si="1961"/>
        <v>1</v>
      </c>
      <c r="BD420" s="1064">
        <f t="shared" si="1961"/>
        <v>5</v>
      </c>
      <c r="BE420" s="1065">
        <f t="shared" si="1961"/>
        <v>1</v>
      </c>
      <c r="BF420" s="1064">
        <f t="shared" si="1961"/>
        <v>7</v>
      </c>
      <c r="BG420" s="1065">
        <f t="shared" si="1961"/>
        <v>1</v>
      </c>
      <c r="BH420" s="1064">
        <f t="shared" si="1961"/>
        <v>7</v>
      </c>
      <c r="BI420" s="1065">
        <f t="shared" si="1961"/>
        <v>1</v>
      </c>
      <c r="BJ420" s="1064">
        <f t="shared" si="1961"/>
        <v>7</v>
      </c>
      <c r="BK420" s="1065">
        <f t="shared" si="1961"/>
        <v>1</v>
      </c>
      <c r="BL420" s="1064">
        <f t="shared" si="1961"/>
        <v>7</v>
      </c>
      <c r="BM420" s="1065">
        <f t="shared" si="1961"/>
        <v>1</v>
      </c>
      <c r="BN420" s="1064">
        <f t="shared" si="1961"/>
        <v>7</v>
      </c>
      <c r="BO420" s="1065">
        <f t="shared" si="1961"/>
        <v>1</v>
      </c>
    </row>
    <row r="421" spans="1:80" s="421" customFormat="1" ht="12">
      <c r="A421" s="421" t="s">
        <v>2145</v>
      </c>
      <c r="C421" s="422" t="s">
        <v>1052</v>
      </c>
      <c r="E421" s="422" t="s">
        <v>1052</v>
      </c>
      <c r="F421" s="1094"/>
      <c r="G421" s="1095"/>
      <c r="H421" s="1095"/>
      <c r="I421" s="413">
        <v>0</v>
      </c>
      <c r="J421" s="168">
        <v>0</v>
      </c>
      <c r="K421" s="413">
        <f>+K363</f>
        <v>0</v>
      </c>
      <c r="L421" s="168">
        <v>0</v>
      </c>
      <c r="M421" s="413">
        <v>0</v>
      </c>
      <c r="N421" s="168">
        <v>0</v>
      </c>
      <c r="O421" s="413"/>
      <c r="P421" s="168"/>
      <c r="Q421" s="413"/>
      <c r="R421" s="168"/>
      <c r="S421" s="413"/>
      <c r="T421" s="168"/>
      <c r="U421" s="413"/>
      <c r="V421" s="168"/>
      <c r="W421" s="413"/>
      <c r="X421" s="168"/>
      <c r="Y421" s="413">
        <v>0</v>
      </c>
      <c r="Z421" s="168">
        <v>0</v>
      </c>
      <c r="AA421" s="413">
        <v>0</v>
      </c>
      <c r="AB421" s="168">
        <v>0</v>
      </c>
      <c r="AC421" s="413"/>
      <c r="AD421" s="168"/>
      <c r="AE421" s="413">
        <f>+AE365</f>
        <v>0</v>
      </c>
      <c r="AF421" s="168">
        <v>0</v>
      </c>
      <c r="AG421" s="413">
        <v>0</v>
      </c>
      <c r="AH421" s="168">
        <v>0</v>
      </c>
      <c r="AI421" s="413">
        <f t="shared" ref="AI421:AN421" si="1962">+AI420</f>
        <v>10</v>
      </c>
      <c r="AJ421" s="168">
        <f t="shared" si="1962"/>
        <v>5</v>
      </c>
      <c r="AK421" s="413">
        <f t="shared" si="1962"/>
        <v>10</v>
      </c>
      <c r="AL421" s="168">
        <f t="shared" si="1962"/>
        <v>5</v>
      </c>
      <c r="AM421" s="413">
        <f t="shared" si="1962"/>
        <v>10</v>
      </c>
      <c r="AN421" s="168">
        <f t="shared" si="1962"/>
        <v>5</v>
      </c>
      <c r="AO421" s="1096"/>
      <c r="AP421" s="413">
        <f t="shared" ref="AP421:BO421" si="1963">+AP420</f>
        <v>9</v>
      </c>
      <c r="AQ421" s="168">
        <f t="shared" si="1963"/>
        <v>5</v>
      </c>
      <c r="AR421" s="413">
        <f t="shared" si="1963"/>
        <v>9</v>
      </c>
      <c r="AS421" s="168">
        <f t="shared" si="1963"/>
        <v>5</v>
      </c>
      <c r="AT421" s="413">
        <v>0</v>
      </c>
      <c r="AU421" s="168">
        <v>0</v>
      </c>
      <c r="AV421" s="413">
        <v>0</v>
      </c>
      <c r="AW421" s="168">
        <v>0</v>
      </c>
      <c r="AX421" s="413">
        <f t="shared" si="1963"/>
        <v>5</v>
      </c>
      <c r="AY421" s="168">
        <f t="shared" si="1963"/>
        <v>1</v>
      </c>
      <c r="AZ421" s="413">
        <f t="shared" si="1963"/>
        <v>5</v>
      </c>
      <c r="BA421" s="168">
        <f t="shared" si="1963"/>
        <v>1</v>
      </c>
      <c r="BB421" s="413">
        <v>0</v>
      </c>
      <c r="BC421" s="168">
        <v>0</v>
      </c>
      <c r="BD421" s="413">
        <v>0</v>
      </c>
      <c r="BE421" s="168">
        <v>0</v>
      </c>
      <c r="BF421" s="413">
        <v>0</v>
      </c>
      <c r="BG421" s="168">
        <v>0</v>
      </c>
      <c r="BH421" s="413">
        <f t="shared" si="1963"/>
        <v>7</v>
      </c>
      <c r="BI421" s="168">
        <f t="shared" si="1963"/>
        <v>1</v>
      </c>
      <c r="BJ421" s="413">
        <f t="shared" si="1963"/>
        <v>7</v>
      </c>
      <c r="BK421" s="168">
        <f t="shared" si="1963"/>
        <v>1</v>
      </c>
      <c r="BL421" s="413">
        <f t="shared" si="1963"/>
        <v>7</v>
      </c>
      <c r="BM421" s="168">
        <f t="shared" si="1963"/>
        <v>1</v>
      </c>
      <c r="BN421" s="413">
        <f t="shared" si="1963"/>
        <v>7</v>
      </c>
      <c r="BO421" s="168">
        <f t="shared" si="1963"/>
        <v>1</v>
      </c>
      <c r="BP421" s="1096"/>
      <c r="BQ421" s="1097"/>
      <c r="BR421" s="1097"/>
      <c r="BS421" s="1097"/>
      <c r="BT421" s="422"/>
      <c r="BU421" s="1097"/>
      <c r="BV421" s="1097"/>
      <c r="BW421" s="1097"/>
      <c r="BX421" s="1097"/>
      <c r="BY421" s="1097"/>
      <c r="BZ421" s="1097"/>
      <c r="CA421" s="1097"/>
      <c r="CB421" s="1097"/>
    </row>
    <row r="422" spans="1:80">
      <c r="A422" t="s">
        <v>2146</v>
      </c>
      <c r="C422" s="16" t="s">
        <v>222</v>
      </c>
      <c r="D422" t="s">
        <v>1040</v>
      </c>
      <c r="E422" s="16" t="s">
        <v>222</v>
      </c>
      <c r="I422" s="1064">
        <f t="shared" ref="I422:AN422" si="1964">SUM(I366:I373)</f>
        <v>4</v>
      </c>
      <c r="J422" s="1065">
        <f t="shared" si="1964"/>
        <v>0</v>
      </c>
      <c r="K422" s="1064">
        <f t="shared" si="1964"/>
        <v>19</v>
      </c>
      <c r="L422" s="1065">
        <f t="shared" si="1964"/>
        <v>2</v>
      </c>
      <c r="M422" s="1064">
        <f t="shared" si="1964"/>
        <v>19</v>
      </c>
      <c r="N422" s="1065">
        <f t="shared" si="1964"/>
        <v>3</v>
      </c>
      <c r="O422" s="1064">
        <f t="shared" si="1964"/>
        <v>19</v>
      </c>
      <c r="P422" s="1065">
        <f t="shared" si="1964"/>
        <v>2</v>
      </c>
      <c r="Q422" s="1064">
        <f t="shared" si="1964"/>
        <v>21</v>
      </c>
      <c r="R422" s="1065">
        <f t="shared" si="1964"/>
        <v>3</v>
      </c>
      <c r="S422" s="1064">
        <f t="shared" si="1964"/>
        <v>15</v>
      </c>
      <c r="T422" s="1065">
        <f t="shared" si="1964"/>
        <v>1</v>
      </c>
      <c r="U422" s="1064">
        <f t="shared" si="1964"/>
        <v>15</v>
      </c>
      <c r="V422" s="1065">
        <f t="shared" si="1964"/>
        <v>1</v>
      </c>
      <c r="W422" s="1064">
        <f t="shared" si="1964"/>
        <v>7</v>
      </c>
      <c r="X422" s="1065">
        <f t="shared" si="1964"/>
        <v>3</v>
      </c>
      <c r="Y422" s="1064">
        <f t="shared" si="1964"/>
        <v>7</v>
      </c>
      <c r="Z422" s="1065">
        <f t="shared" si="1964"/>
        <v>3</v>
      </c>
      <c r="AA422" s="1064">
        <f t="shared" si="1964"/>
        <v>9</v>
      </c>
      <c r="AB422" s="1065">
        <f t="shared" si="1964"/>
        <v>3</v>
      </c>
      <c r="AC422" s="1064">
        <f t="shared" si="1964"/>
        <v>13</v>
      </c>
      <c r="AD422" s="1065">
        <f t="shared" si="1964"/>
        <v>3</v>
      </c>
      <c r="AE422" s="1064">
        <f t="shared" si="1964"/>
        <v>13</v>
      </c>
      <c r="AF422" s="1065">
        <f t="shared" si="1964"/>
        <v>3</v>
      </c>
      <c r="AG422" s="1064">
        <f t="shared" si="1964"/>
        <v>13</v>
      </c>
      <c r="AH422" s="1065">
        <f t="shared" si="1964"/>
        <v>3</v>
      </c>
      <c r="AI422" s="1064">
        <f t="shared" si="1964"/>
        <v>13</v>
      </c>
      <c r="AJ422" s="1065">
        <f t="shared" si="1964"/>
        <v>3</v>
      </c>
      <c r="AK422" s="1064">
        <f t="shared" si="1964"/>
        <v>13</v>
      </c>
      <c r="AL422" s="1065">
        <f t="shared" si="1964"/>
        <v>3</v>
      </c>
      <c r="AM422" s="1064">
        <f t="shared" si="1964"/>
        <v>13</v>
      </c>
      <c r="AN422" s="1065">
        <f t="shared" si="1964"/>
        <v>3</v>
      </c>
      <c r="AP422" s="1064">
        <f t="shared" ref="AP422:BO422" si="1965">SUM(AP366:AP373)</f>
        <v>9</v>
      </c>
      <c r="AQ422" s="1065">
        <f t="shared" si="1965"/>
        <v>1</v>
      </c>
      <c r="AR422" s="1064">
        <f t="shared" si="1965"/>
        <v>9</v>
      </c>
      <c r="AS422" s="1065">
        <f t="shared" si="1965"/>
        <v>1</v>
      </c>
      <c r="AT422" s="1064">
        <f t="shared" si="1965"/>
        <v>9</v>
      </c>
      <c r="AU422" s="1065">
        <f t="shared" si="1965"/>
        <v>1</v>
      </c>
      <c r="AV422" s="1064">
        <f t="shared" si="1965"/>
        <v>9</v>
      </c>
      <c r="AW422" s="1065">
        <f t="shared" si="1965"/>
        <v>1</v>
      </c>
      <c r="AX422" s="1064">
        <f t="shared" si="1965"/>
        <v>9</v>
      </c>
      <c r="AY422" s="1065">
        <f t="shared" si="1965"/>
        <v>1</v>
      </c>
      <c r="AZ422" s="1064">
        <f t="shared" si="1965"/>
        <v>9</v>
      </c>
      <c r="BA422" s="1065">
        <f t="shared" si="1965"/>
        <v>1</v>
      </c>
      <c r="BB422" s="1064">
        <f t="shared" si="1965"/>
        <v>8</v>
      </c>
      <c r="BC422" s="1065">
        <f t="shared" si="1965"/>
        <v>3</v>
      </c>
      <c r="BD422" s="1064">
        <f t="shared" si="1965"/>
        <v>10</v>
      </c>
      <c r="BE422" s="1065">
        <f t="shared" si="1965"/>
        <v>3</v>
      </c>
      <c r="BF422" s="1064">
        <f t="shared" si="1965"/>
        <v>9</v>
      </c>
      <c r="BG422" s="1065">
        <f t="shared" si="1965"/>
        <v>3</v>
      </c>
      <c r="BH422" s="1064">
        <f t="shared" si="1965"/>
        <v>9</v>
      </c>
      <c r="BI422" s="1065">
        <f t="shared" si="1965"/>
        <v>3</v>
      </c>
      <c r="BJ422" s="1064">
        <f t="shared" si="1965"/>
        <v>9</v>
      </c>
      <c r="BK422" s="1065">
        <f t="shared" si="1965"/>
        <v>3</v>
      </c>
      <c r="BL422" s="1064">
        <f t="shared" si="1965"/>
        <v>9</v>
      </c>
      <c r="BM422" s="1065">
        <f t="shared" si="1965"/>
        <v>3</v>
      </c>
      <c r="BN422" s="1064">
        <f t="shared" si="1965"/>
        <v>9</v>
      </c>
      <c r="BO422" s="1065">
        <f t="shared" si="1965"/>
        <v>3</v>
      </c>
    </row>
    <row r="423" spans="1:80" s="421" customFormat="1" ht="12">
      <c r="A423" s="421" t="s">
        <v>2146</v>
      </c>
      <c r="C423" s="422" t="s">
        <v>222</v>
      </c>
      <c r="E423" s="422" t="s">
        <v>222</v>
      </c>
      <c r="F423" s="1094"/>
      <c r="G423" s="1095"/>
      <c r="H423" s="1095"/>
      <c r="I423" s="1099">
        <f>+I422</f>
        <v>4</v>
      </c>
      <c r="J423" s="1100">
        <f>+J422</f>
        <v>0</v>
      </c>
      <c r="K423" s="1099">
        <v>0</v>
      </c>
      <c r="L423" s="1100">
        <v>0</v>
      </c>
      <c r="M423" s="1099">
        <v>0</v>
      </c>
      <c r="N423" s="1100">
        <v>0</v>
      </c>
      <c r="O423" s="1099">
        <f>+O422</f>
        <v>19</v>
      </c>
      <c r="P423" s="1100">
        <f>+P422</f>
        <v>2</v>
      </c>
      <c r="Q423" s="1099">
        <v>0</v>
      </c>
      <c r="R423" s="1100">
        <v>0</v>
      </c>
      <c r="S423" s="1099">
        <f>+S370+S366</f>
        <v>10</v>
      </c>
      <c r="T423" s="1100">
        <f>+T366</f>
        <v>1</v>
      </c>
      <c r="U423" s="1099">
        <f>+U422</f>
        <v>15</v>
      </c>
      <c r="V423" s="1100">
        <f>+V422</f>
        <v>1</v>
      </c>
      <c r="W423" s="1099">
        <v>0</v>
      </c>
      <c r="X423" s="1100">
        <v>0</v>
      </c>
      <c r="Y423" s="1099">
        <v>0</v>
      </c>
      <c r="Z423" s="1100">
        <v>0</v>
      </c>
      <c r="AA423" s="1099">
        <f>+AA422-AA368</f>
        <v>9</v>
      </c>
      <c r="AB423" s="1100">
        <f>+AB422-AB368</f>
        <v>3</v>
      </c>
      <c r="AC423" s="1099">
        <v>0</v>
      </c>
      <c r="AD423" s="1100">
        <v>0</v>
      </c>
      <c r="AE423" s="1099">
        <v>0</v>
      </c>
      <c r="AF423" s="1100">
        <v>0</v>
      </c>
      <c r="AG423" s="1099">
        <f t="shared" ref="AG423:AN423" si="1966">+AG422</f>
        <v>13</v>
      </c>
      <c r="AH423" s="1100">
        <f t="shared" si="1966"/>
        <v>3</v>
      </c>
      <c r="AI423" s="1099">
        <f t="shared" si="1966"/>
        <v>13</v>
      </c>
      <c r="AJ423" s="1100">
        <f t="shared" si="1966"/>
        <v>3</v>
      </c>
      <c r="AK423" s="1099">
        <f t="shared" si="1966"/>
        <v>13</v>
      </c>
      <c r="AL423" s="1100">
        <f t="shared" si="1966"/>
        <v>3</v>
      </c>
      <c r="AM423" s="1099">
        <f t="shared" si="1966"/>
        <v>13</v>
      </c>
      <c r="AN423" s="1100">
        <f t="shared" si="1966"/>
        <v>3</v>
      </c>
      <c r="AO423" s="1096"/>
      <c r="AP423" s="1099">
        <f t="shared" ref="AP423:BO423" si="1967">+AP422</f>
        <v>9</v>
      </c>
      <c r="AQ423" s="1100">
        <f t="shared" si="1967"/>
        <v>1</v>
      </c>
      <c r="AR423" s="1099">
        <f t="shared" si="1967"/>
        <v>9</v>
      </c>
      <c r="AS423" s="1100">
        <f t="shared" si="1967"/>
        <v>1</v>
      </c>
      <c r="AT423" s="1099">
        <v>0</v>
      </c>
      <c r="AU423" s="1100">
        <v>0</v>
      </c>
      <c r="AV423" s="1099">
        <f t="shared" si="1967"/>
        <v>9</v>
      </c>
      <c r="AW423" s="1100">
        <f t="shared" si="1967"/>
        <v>1</v>
      </c>
      <c r="AX423" s="1099">
        <f t="shared" si="1967"/>
        <v>9</v>
      </c>
      <c r="AY423" s="1100">
        <f t="shared" si="1967"/>
        <v>1</v>
      </c>
      <c r="AZ423" s="1099">
        <f t="shared" si="1967"/>
        <v>9</v>
      </c>
      <c r="BA423" s="1100">
        <f t="shared" si="1967"/>
        <v>1</v>
      </c>
      <c r="BB423" s="1099">
        <v>0</v>
      </c>
      <c r="BC423" s="1100">
        <v>0</v>
      </c>
      <c r="BD423" s="1099">
        <v>0</v>
      </c>
      <c r="BE423" s="1100">
        <v>0</v>
      </c>
      <c r="BF423" s="1099">
        <v>0</v>
      </c>
      <c r="BG423" s="1100">
        <v>0</v>
      </c>
      <c r="BH423" s="1099">
        <f t="shared" si="1967"/>
        <v>9</v>
      </c>
      <c r="BI423" s="1100">
        <f t="shared" si="1967"/>
        <v>3</v>
      </c>
      <c r="BJ423" s="1099">
        <f t="shared" si="1967"/>
        <v>9</v>
      </c>
      <c r="BK423" s="1100">
        <f t="shared" si="1967"/>
        <v>3</v>
      </c>
      <c r="BL423" s="1099">
        <f t="shared" si="1967"/>
        <v>9</v>
      </c>
      <c r="BM423" s="1100">
        <f t="shared" si="1967"/>
        <v>3</v>
      </c>
      <c r="BN423" s="1099">
        <f t="shared" si="1967"/>
        <v>9</v>
      </c>
      <c r="BO423" s="1100">
        <f t="shared" si="1967"/>
        <v>3</v>
      </c>
      <c r="BP423" s="1096"/>
      <c r="BQ423" s="1097"/>
      <c r="BR423" s="1097"/>
      <c r="BS423" s="1097"/>
      <c r="BT423" s="422"/>
      <c r="BU423" s="1097"/>
      <c r="BV423" s="1097"/>
      <c r="BW423" s="1097"/>
      <c r="BX423" s="1097"/>
      <c r="BY423" s="1097"/>
      <c r="BZ423" s="1097"/>
      <c r="CA423" s="1097"/>
      <c r="CB423" s="1097"/>
    </row>
    <row r="424" spans="1:80">
      <c r="A424" t="s">
        <v>2180</v>
      </c>
      <c r="I424" s="15"/>
      <c r="K424" s="15"/>
      <c r="L424" s="16"/>
      <c r="M424" s="15"/>
      <c r="N424" s="16"/>
      <c r="O424" s="15"/>
      <c r="P424" s="16"/>
      <c r="Q424" s="15"/>
      <c r="S424" s="15"/>
      <c r="T424" s="16"/>
      <c r="U424" s="15"/>
      <c r="W424" s="15"/>
      <c r="X424" s="16"/>
      <c r="Y424" s="15"/>
      <c r="Z424" s="16"/>
      <c r="AA424" s="15"/>
      <c r="AB424" s="16"/>
      <c r="AC424" s="15"/>
      <c r="AD424" s="16"/>
      <c r="AE424" s="15"/>
      <c r="AF424" s="16"/>
      <c r="AG424" s="15"/>
      <c r="AH424" s="16"/>
      <c r="AI424" s="15"/>
      <c r="AJ424" s="16"/>
      <c r="AK424" s="15"/>
      <c r="AL424" s="16"/>
      <c r="AM424" s="15"/>
      <c r="AN424" s="16"/>
    </row>
    <row r="425" spans="1:80">
      <c r="A425" t="s">
        <v>2180</v>
      </c>
      <c r="C425" s="16" t="s">
        <v>367</v>
      </c>
      <c r="I425" s="415">
        <f t="shared" ref="I425:R425" si="1968">+I422+I420+I418+I416+I414+I412+I410+I408+I406+I404+I402+I400+I388+I378+I380+I382+I384+I386+I390+I392+I394+I396+I398</f>
        <v>1455</v>
      </c>
      <c r="J425" s="415">
        <f t="shared" si="1968"/>
        <v>459</v>
      </c>
      <c r="K425" s="415">
        <f t="shared" si="1968"/>
        <v>1517</v>
      </c>
      <c r="L425" s="415">
        <f t="shared" si="1968"/>
        <v>456</v>
      </c>
      <c r="M425" s="415">
        <f t="shared" si="1968"/>
        <v>1531</v>
      </c>
      <c r="N425" s="415">
        <f t="shared" si="1968"/>
        <v>495</v>
      </c>
      <c r="O425" s="415">
        <f t="shared" si="1968"/>
        <v>1471</v>
      </c>
      <c r="P425" s="415">
        <f t="shared" si="1968"/>
        <v>532</v>
      </c>
      <c r="Q425" s="415">
        <f t="shared" si="1968"/>
        <v>1378</v>
      </c>
      <c r="R425" s="415">
        <f t="shared" si="1968"/>
        <v>489</v>
      </c>
      <c r="S425" s="415">
        <f t="shared" ref="S425:AN425" si="1969">+S422+S420+S418+S416+S414+S412+S410+S408+S406+S404+S402+S400+S388+S378+S380+S382+S384+S386+S390+S392+S394+S396+S398</f>
        <v>1413</v>
      </c>
      <c r="T425" s="415">
        <f t="shared" si="1969"/>
        <v>589</v>
      </c>
      <c r="U425" s="415">
        <f t="shared" si="1969"/>
        <v>1362</v>
      </c>
      <c r="V425" s="415">
        <f t="shared" si="1969"/>
        <v>642</v>
      </c>
      <c r="W425" s="415">
        <f t="shared" si="1969"/>
        <v>1406</v>
      </c>
      <c r="X425" s="415">
        <f t="shared" si="1969"/>
        <v>627</v>
      </c>
      <c r="Y425" s="415">
        <f t="shared" si="1969"/>
        <v>1391</v>
      </c>
      <c r="Z425" s="415">
        <f t="shared" si="1969"/>
        <v>619</v>
      </c>
      <c r="AA425" s="415">
        <f t="shared" si="1969"/>
        <v>1343</v>
      </c>
      <c r="AB425" s="415">
        <f t="shared" si="1969"/>
        <v>601</v>
      </c>
      <c r="AC425" s="415">
        <f t="shared" si="1969"/>
        <v>1322</v>
      </c>
      <c r="AD425" s="415">
        <f t="shared" si="1969"/>
        <v>594</v>
      </c>
      <c r="AE425" s="415">
        <f t="shared" si="1969"/>
        <v>1412</v>
      </c>
      <c r="AF425" s="415">
        <f t="shared" si="1969"/>
        <v>609</v>
      </c>
      <c r="AG425" s="415">
        <f t="shared" si="1969"/>
        <v>1382</v>
      </c>
      <c r="AH425" s="415">
        <f t="shared" si="1969"/>
        <v>544</v>
      </c>
      <c r="AI425" s="415">
        <f t="shared" si="1969"/>
        <v>1400</v>
      </c>
      <c r="AJ425" s="415">
        <f t="shared" si="1969"/>
        <v>556</v>
      </c>
      <c r="AK425" s="415">
        <f t="shared" si="1969"/>
        <v>1359</v>
      </c>
      <c r="AL425" s="415">
        <f t="shared" si="1969"/>
        <v>590</v>
      </c>
      <c r="AM425" s="415">
        <f t="shared" si="1969"/>
        <v>1252</v>
      </c>
      <c r="AN425" s="415">
        <f t="shared" si="1969"/>
        <v>585</v>
      </c>
    </row>
    <row r="426" spans="1:80">
      <c r="A426" t="s">
        <v>2180</v>
      </c>
      <c r="C426" s="16" t="s">
        <v>557</v>
      </c>
      <c r="I426" s="1066">
        <f t="shared" ref="I426:AN426" si="1970">+I425-I374</f>
        <v>0</v>
      </c>
      <c r="J426" s="1067">
        <f t="shared" si="1970"/>
        <v>0</v>
      </c>
      <c r="K426" s="1066">
        <f t="shared" si="1970"/>
        <v>0</v>
      </c>
      <c r="L426" s="1067">
        <f t="shared" si="1970"/>
        <v>0</v>
      </c>
      <c r="M426" s="1066">
        <f t="shared" si="1970"/>
        <v>0</v>
      </c>
      <c r="N426" s="1067">
        <f t="shared" si="1970"/>
        <v>0</v>
      </c>
      <c r="O426" s="1066">
        <f t="shared" si="1970"/>
        <v>0</v>
      </c>
      <c r="P426" s="1067">
        <f t="shared" si="1970"/>
        <v>0</v>
      </c>
      <c r="Q426" s="1066">
        <f t="shared" si="1970"/>
        <v>0</v>
      </c>
      <c r="R426" s="1067">
        <f t="shared" si="1970"/>
        <v>0</v>
      </c>
      <c r="S426" s="1066">
        <f t="shared" si="1970"/>
        <v>0</v>
      </c>
      <c r="T426" s="1067">
        <f t="shared" si="1970"/>
        <v>0</v>
      </c>
      <c r="U426" s="1066">
        <f t="shared" si="1970"/>
        <v>0</v>
      </c>
      <c r="V426" s="1067">
        <f t="shared" si="1970"/>
        <v>0</v>
      </c>
      <c r="W426" s="1066">
        <f t="shared" si="1970"/>
        <v>0</v>
      </c>
      <c r="X426" s="1067">
        <f t="shared" si="1970"/>
        <v>0</v>
      </c>
      <c r="Y426" s="1066">
        <f t="shared" si="1970"/>
        <v>0</v>
      </c>
      <c r="Z426" s="1067">
        <f t="shared" si="1970"/>
        <v>0</v>
      </c>
      <c r="AA426" s="1066">
        <f t="shared" si="1970"/>
        <v>0</v>
      </c>
      <c r="AB426" s="1067">
        <f t="shared" si="1970"/>
        <v>0</v>
      </c>
      <c r="AC426" s="1066">
        <f t="shared" si="1970"/>
        <v>0</v>
      </c>
      <c r="AD426" s="1067">
        <f t="shared" si="1970"/>
        <v>0</v>
      </c>
      <c r="AE426" s="1066">
        <f t="shared" si="1970"/>
        <v>0</v>
      </c>
      <c r="AF426" s="1067">
        <f t="shared" si="1970"/>
        <v>0</v>
      </c>
      <c r="AG426" s="1066">
        <f t="shared" si="1970"/>
        <v>0</v>
      </c>
      <c r="AH426" s="1067">
        <f t="shared" si="1970"/>
        <v>0</v>
      </c>
      <c r="AI426" s="1066">
        <f t="shared" si="1970"/>
        <v>0</v>
      </c>
      <c r="AJ426" s="1067">
        <f t="shared" si="1970"/>
        <v>0</v>
      </c>
      <c r="AK426" s="1066">
        <f t="shared" si="1970"/>
        <v>0</v>
      </c>
      <c r="AL426" s="1067">
        <f t="shared" si="1970"/>
        <v>0</v>
      </c>
      <c r="AM426" s="1066">
        <f t="shared" si="1970"/>
        <v>0</v>
      </c>
      <c r="AN426" s="1067">
        <f t="shared" si="1970"/>
        <v>0</v>
      </c>
    </row>
    <row r="427" spans="1:80">
      <c r="A427" t="s">
        <v>2180</v>
      </c>
      <c r="C427" s="16" t="s">
        <v>367</v>
      </c>
      <c r="J427" s="1065">
        <f>+J425+I425</f>
        <v>1914</v>
      </c>
      <c r="L427" s="1065">
        <f>+L425+K425</f>
        <v>1973</v>
      </c>
      <c r="N427" s="1065">
        <f>+N425+M425</f>
        <v>2026</v>
      </c>
      <c r="P427" s="1065">
        <f>+P425+O425</f>
        <v>2003</v>
      </c>
      <c r="R427" s="1065">
        <f>+R425+Q425</f>
        <v>1867</v>
      </c>
      <c r="T427" s="1065">
        <f>+T425+S425</f>
        <v>2002</v>
      </c>
      <c r="V427" s="1065">
        <f>+V425+U425</f>
        <v>2004</v>
      </c>
      <c r="X427" s="1065">
        <f>+X425+W425</f>
        <v>2033</v>
      </c>
      <c r="Z427" s="1065">
        <f>+Z425+Y425</f>
        <v>2010</v>
      </c>
      <c r="AB427" s="1065">
        <f>+AB425+AA425</f>
        <v>1944</v>
      </c>
      <c r="AD427" s="1065">
        <f>+AD425+AC425</f>
        <v>1916</v>
      </c>
      <c r="AF427" s="1065">
        <f>+AF425+AE425</f>
        <v>2021</v>
      </c>
      <c r="AH427" s="1065">
        <f>+AH425+AG425</f>
        <v>1926</v>
      </c>
      <c r="AJ427" s="1065">
        <f>+AJ425+AI425</f>
        <v>1956</v>
      </c>
      <c r="AL427" s="1065">
        <f>+AL425+AK425</f>
        <v>1949</v>
      </c>
      <c r="AN427" s="1065">
        <f>+AN425+AM425</f>
        <v>1837</v>
      </c>
    </row>
    <row r="429" spans="1:80">
      <c r="A429" t="s">
        <v>2180</v>
      </c>
      <c r="C429" s="16" t="s">
        <v>414</v>
      </c>
      <c r="I429" s="1070">
        <f>+I423+I421+I419+I417+I415+I413+I411+I409+I407+I405+I403+I401+I389+I379+I381+I383+I385+I387+I391+I393+I395+I397+I399</f>
        <v>640</v>
      </c>
      <c r="J429" s="1071">
        <f>+J423+J421+J419+J417+J415+J413+J411+J409+J407+J405+J403+J401+J389+J379+J381+J383+J385+J387+J391+J393+J395+J397+J399</f>
        <v>130</v>
      </c>
      <c r="K429" s="1070">
        <f>+K423+K421+K419+K417+K415+K413+K411+K409+K407+K405+K403+K401+K389+K379+K381+K383+K385+K387+K391+K393+K395+K397+K399</f>
        <v>194</v>
      </c>
      <c r="L429" s="1071">
        <f t="shared" ref="L429:AN429" si="1971">+L423+L421+L419+L417+L415+L413+L411+L409+L407+L405+L403+L401+L389+L379+L381+L383+L385+L387+L391+L393+L395+L397+L399</f>
        <v>21</v>
      </c>
      <c r="M429" s="1080">
        <f t="shared" si="1971"/>
        <v>169</v>
      </c>
      <c r="N429" s="1081">
        <f t="shared" si="1971"/>
        <v>35</v>
      </c>
      <c r="O429" s="1070">
        <f t="shared" si="1971"/>
        <v>1039</v>
      </c>
      <c r="P429" s="1071">
        <f t="shared" si="1971"/>
        <v>291</v>
      </c>
      <c r="Q429" s="1070">
        <f t="shared" si="1971"/>
        <v>191</v>
      </c>
      <c r="R429" s="1071">
        <f t="shared" si="1971"/>
        <v>52</v>
      </c>
      <c r="S429" s="1070">
        <f t="shared" si="1971"/>
        <v>1241</v>
      </c>
      <c r="T429" s="1071">
        <f t="shared" si="1971"/>
        <v>581</v>
      </c>
      <c r="U429" s="1070">
        <f t="shared" si="1971"/>
        <v>581</v>
      </c>
      <c r="V429" s="1071">
        <f t="shared" si="1971"/>
        <v>142</v>
      </c>
      <c r="W429" s="1070">
        <f t="shared" si="1971"/>
        <v>473</v>
      </c>
      <c r="X429" s="1071">
        <f t="shared" si="1971"/>
        <v>193</v>
      </c>
      <c r="Y429" s="1070">
        <f t="shared" si="1971"/>
        <v>202</v>
      </c>
      <c r="Z429" s="1071">
        <f t="shared" si="1971"/>
        <v>202</v>
      </c>
      <c r="AA429" s="1070">
        <f t="shared" si="1971"/>
        <v>904</v>
      </c>
      <c r="AB429" s="1071">
        <f t="shared" si="1971"/>
        <v>503</v>
      </c>
      <c r="AC429" s="1070">
        <f t="shared" si="1971"/>
        <v>217</v>
      </c>
      <c r="AD429" s="1071">
        <f t="shared" si="1971"/>
        <v>76</v>
      </c>
      <c r="AE429" s="1070">
        <f t="shared" si="1971"/>
        <v>12</v>
      </c>
      <c r="AF429" s="1071">
        <f t="shared" si="1971"/>
        <v>0</v>
      </c>
      <c r="AG429" s="1070">
        <f t="shared" si="1971"/>
        <v>1171</v>
      </c>
      <c r="AH429" s="1071">
        <f t="shared" si="1971"/>
        <v>511</v>
      </c>
      <c r="AI429" s="1070">
        <f t="shared" si="1971"/>
        <v>1400</v>
      </c>
      <c r="AJ429" s="1071">
        <f t="shared" si="1971"/>
        <v>556</v>
      </c>
      <c r="AK429" s="1070">
        <f t="shared" si="1971"/>
        <v>755</v>
      </c>
      <c r="AL429" s="1071">
        <f t="shared" si="1971"/>
        <v>256</v>
      </c>
      <c r="AM429" s="1070">
        <f t="shared" si="1971"/>
        <v>727</v>
      </c>
      <c r="AN429" s="1071">
        <f t="shared" si="1971"/>
        <v>532</v>
      </c>
    </row>
    <row r="430" spans="1:80">
      <c r="A430" t="s">
        <v>2180</v>
      </c>
      <c r="C430" s="16" t="s">
        <v>464</v>
      </c>
      <c r="I430" s="1072">
        <f>+I429/I425</f>
        <v>0.43986254295532645</v>
      </c>
      <c r="J430" s="1069">
        <f>+J429/J425</f>
        <v>0.28322440087145967</v>
      </c>
      <c r="K430" s="1082">
        <f t="shared" ref="K430:AN430" si="1972">+K429/K425</f>
        <v>0.12788398154251812</v>
      </c>
      <c r="L430" s="1083">
        <f t="shared" si="1972"/>
        <v>4.6052631578947366E-2</v>
      </c>
      <c r="M430" s="1082">
        <f t="shared" si="1972"/>
        <v>0.11038536903984324</v>
      </c>
      <c r="N430" s="1083">
        <f t="shared" si="1972"/>
        <v>7.0707070707070704E-2</v>
      </c>
      <c r="O430" s="1072">
        <f t="shared" si="1972"/>
        <v>0.70632222977566284</v>
      </c>
      <c r="P430" s="1069">
        <f t="shared" si="1972"/>
        <v>0.54699248120300747</v>
      </c>
      <c r="Q430" s="1086">
        <f t="shared" si="1972"/>
        <v>0.13860667634252541</v>
      </c>
      <c r="R430" s="1087">
        <f t="shared" si="1972"/>
        <v>0.10633946830265849</v>
      </c>
      <c r="S430" s="1076">
        <f t="shared" si="1972"/>
        <v>0.87827317763623491</v>
      </c>
      <c r="T430" s="1077">
        <f t="shared" si="1972"/>
        <v>0.98641765704584039</v>
      </c>
      <c r="U430" s="1072">
        <f t="shared" si="1972"/>
        <v>0.4265785609397944</v>
      </c>
      <c r="V430" s="1069">
        <f t="shared" si="1972"/>
        <v>0.22118380062305296</v>
      </c>
      <c r="W430" s="1072">
        <f t="shared" si="1972"/>
        <v>0.33641536273115219</v>
      </c>
      <c r="X430" s="1069">
        <f t="shared" si="1972"/>
        <v>0.30781499202551832</v>
      </c>
      <c r="Y430" s="1072">
        <f t="shared" si="1972"/>
        <v>0.14521926671459381</v>
      </c>
      <c r="Z430" s="1069">
        <f t="shared" si="1972"/>
        <v>0.32633279483037159</v>
      </c>
      <c r="AA430" s="1072">
        <f t="shared" si="1972"/>
        <v>0.67311988086373786</v>
      </c>
      <c r="AB430" s="1069">
        <f t="shared" si="1972"/>
        <v>0.83693843594009987</v>
      </c>
      <c r="AC430" s="1072">
        <f t="shared" si="1972"/>
        <v>0.16414523449319213</v>
      </c>
      <c r="AD430" s="1069">
        <f t="shared" si="1972"/>
        <v>0.12794612794612795</v>
      </c>
      <c r="AE430" s="1082">
        <f t="shared" si="1972"/>
        <v>8.4985835694051E-3</v>
      </c>
      <c r="AF430" s="1083">
        <f t="shared" si="1972"/>
        <v>0</v>
      </c>
      <c r="AG430" s="1076">
        <f t="shared" si="1972"/>
        <v>0.84732272069464543</v>
      </c>
      <c r="AH430" s="1077">
        <f t="shared" si="1972"/>
        <v>0.93933823529411764</v>
      </c>
      <c r="AI430" s="1076">
        <f t="shared" si="1972"/>
        <v>1</v>
      </c>
      <c r="AJ430" s="1077">
        <f t="shared" si="1972"/>
        <v>1</v>
      </c>
      <c r="AK430" s="1072">
        <f t="shared" si="1972"/>
        <v>0.55555555555555558</v>
      </c>
      <c r="AL430" s="1069">
        <f t="shared" si="1972"/>
        <v>0.43389830508474575</v>
      </c>
      <c r="AM430" s="1076">
        <f t="shared" si="1972"/>
        <v>0.58067092651757191</v>
      </c>
      <c r="AN430" s="1077">
        <f t="shared" si="1972"/>
        <v>0.90940170940170939</v>
      </c>
    </row>
    <row r="431" spans="1:80">
      <c r="A431" t="s">
        <v>2180</v>
      </c>
      <c r="C431" s="16" t="s">
        <v>464</v>
      </c>
      <c r="I431" s="1073"/>
      <c r="J431" s="1074">
        <f>+(I429+J429)/J427</f>
        <v>0.40229885057471265</v>
      </c>
      <c r="K431" s="1084"/>
      <c r="L431" s="1085">
        <f t="shared" ref="L431" si="1973">+(K429+L429)/L427</f>
        <v>0.10897110998479473</v>
      </c>
      <c r="M431" s="1084"/>
      <c r="N431" s="1085">
        <f t="shared" ref="N431" si="1974">+(M429+N429)/N427</f>
        <v>0.10069101678183613</v>
      </c>
      <c r="O431" s="1073"/>
      <c r="P431" s="1074">
        <f t="shared" ref="P431" si="1975">+(O429+P429)/P427</f>
        <v>0.66400399400898658</v>
      </c>
      <c r="Q431" s="674"/>
      <c r="R431" s="1088">
        <f t="shared" ref="R431" si="1976">+(Q429+R429)/R427</f>
        <v>0.13015532940546332</v>
      </c>
      <c r="S431" s="1078"/>
      <c r="T431" s="1079">
        <f t="shared" ref="T431" si="1977">+(S429+T429)/T427</f>
        <v>0.91008991008991014</v>
      </c>
      <c r="U431" s="1073"/>
      <c r="V431" s="1074">
        <f t="shared" ref="V431" si="1978">+(U429+V429)/V427</f>
        <v>0.36077844311377244</v>
      </c>
      <c r="W431" s="1073"/>
      <c r="X431" s="1074">
        <f t="shared" ref="X431" si="1979">+(W429+X429)/X427</f>
        <v>0.32759468765371375</v>
      </c>
      <c r="Y431" s="1073"/>
      <c r="Z431" s="1085">
        <f t="shared" ref="Z431" si="1980">+(Y429+Z429)/Z427</f>
        <v>0.2009950248756219</v>
      </c>
      <c r="AA431" s="1073"/>
      <c r="AB431" s="1074">
        <f t="shared" ref="AB431" si="1981">+(AA429+AB429)/AB427</f>
        <v>0.72376543209876543</v>
      </c>
      <c r="AC431" s="1073"/>
      <c r="AD431" s="1074">
        <f t="shared" ref="AD431" si="1982">+(AC429+AD429)/AD427</f>
        <v>0.15292275574112735</v>
      </c>
      <c r="AE431" s="1084"/>
      <c r="AF431" s="1085">
        <f t="shared" ref="AF431" si="1983">+(AE429+AF429)/AF427</f>
        <v>5.9376546264225628E-3</v>
      </c>
      <c r="AG431" s="1078"/>
      <c r="AH431" s="1079">
        <f t="shared" ref="AH431" si="1984">+(AG429+AH429)/AH427</f>
        <v>0.8733125649013499</v>
      </c>
      <c r="AI431" s="1078"/>
      <c r="AJ431" s="1079">
        <f t="shared" ref="AJ431" si="1985">+(AI429+AJ429)/AJ427</f>
        <v>1</v>
      </c>
      <c r="AK431" s="1073"/>
      <c r="AL431" s="1074">
        <f t="shared" ref="AL431" si="1986">+(AK429+AL429)/AL427</f>
        <v>0.51872755259107239</v>
      </c>
      <c r="AM431" s="1078"/>
      <c r="AN431" s="1079">
        <f t="shared" ref="AN431" si="1987">+(AM429+AN429)/AN427</f>
        <v>0.68535655960805664</v>
      </c>
    </row>
    <row r="434" spans="1:40" ht="15.75" thickBot="1">
      <c r="A434" t="s">
        <v>2180</v>
      </c>
    </row>
    <row r="435" spans="1:40">
      <c r="A435" t="s">
        <v>2180</v>
      </c>
      <c r="C435" s="16" t="s">
        <v>4</v>
      </c>
      <c r="I435" s="1111">
        <f>+I378+I380+I386+I388+I390+I392+I394</f>
        <v>802</v>
      </c>
      <c r="J435" s="1112">
        <f>+J378+J380+J386+J388+J390+J392+J394</f>
        <v>281</v>
      </c>
      <c r="K435" s="1111">
        <f t="shared" ref="K435:AN435" si="1988">+K378+K380+K386+K388+K390+K392+K394</f>
        <v>840</v>
      </c>
      <c r="L435" s="1112">
        <f t="shared" si="1988"/>
        <v>271</v>
      </c>
      <c r="M435" s="1111">
        <f t="shared" si="1988"/>
        <v>845</v>
      </c>
      <c r="N435" s="1112">
        <f t="shared" si="1988"/>
        <v>295</v>
      </c>
      <c r="O435" s="1117">
        <f t="shared" si="1988"/>
        <v>808</v>
      </c>
      <c r="P435" s="1118">
        <f t="shared" si="1988"/>
        <v>276</v>
      </c>
      <c r="Q435" s="1103">
        <f t="shared" si="1988"/>
        <v>764</v>
      </c>
      <c r="R435" s="1104">
        <f t="shared" si="1988"/>
        <v>228</v>
      </c>
      <c r="S435" s="1117">
        <f t="shared" si="1988"/>
        <v>769</v>
      </c>
      <c r="T435" s="1118">
        <f t="shared" si="1988"/>
        <v>201</v>
      </c>
      <c r="U435" s="1103">
        <f t="shared" si="1988"/>
        <v>752</v>
      </c>
      <c r="V435" s="1104">
        <f t="shared" si="1988"/>
        <v>278</v>
      </c>
      <c r="W435" s="1111">
        <f t="shared" si="1988"/>
        <v>772</v>
      </c>
      <c r="X435" s="1112">
        <f t="shared" si="1988"/>
        <v>267</v>
      </c>
      <c r="Y435" s="1111">
        <f t="shared" si="1988"/>
        <v>735</v>
      </c>
      <c r="Z435" s="1112">
        <f t="shared" si="1988"/>
        <v>245</v>
      </c>
      <c r="AA435" s="1117">
        <f t="shared" si="1988"/>
        <v>678</v>
      </c>
      <c r="AB435" s="1118">
        <f t="shared" si="1988"/>
        <v>231</v>
      </c>
      <c r="AC435" s="1111">
        <f t="shared" si="1988"/>
        <v>612</v>
      </c>
      <c r="AD435" s="1112">
        <f t="shared" si="1988"/>
        <v>195</v>
      </c>
      <c r="AE435" s="1111">
        <f t="shared" si="1988"/>
        <v>678</v>
      </c>
      <c r="AF435" s="1112">
        <f t="shared" si="1988"/>
        <v>232</v>
      </c>
      <c r="AG435" s="1117">
        <f t="shared" si="1988"/>
        <v>678</v>
      </c>
      <c r="AH435" s="1118">
        <f t="shared" si="1988"/>
        <v>206</v>
      </c>
      <c r="AI435" s="1117">
        <f t="shared" si="1988"/>
        <v>673</v>
      </c>
      <c r="AJ435" s="1118">
        <f t="shared" si="1988"/>
        <v>206</v>
      </c>
      <c r="AK435" s="1117">
        <f t="shared" si="1988"/>
        <v>656</v>
      </c>
      <c r="AL435" s="1118">
        <f t="shared" si="1988"/>
        <v>216</v>
      </c>
      <c r="AM435" s="1103">
        <f t="shared" si="1988"/>
        <v>589</v>
      </c>
      <c r="AN435" s="1104">
        <f t="shared" si="1988"/>
        <v>222</v>
      </c>
    </row>
    <row r="436" spans="1:40">
      <c r="A436" t="s">
        <v>2180</v>
      </c>
      <c r="I436" s="1105">
        <f>+I379+I381+I387+I389+I391+I393+I395</f>
        <v>2</v>
      </c>
      <c r="J436" s="1106">
        <f>+J379+J381+J387+J389+J391+J393+J395</f>
        <v>0</v>
      </c>
      <c r="K436" s="1105">
        <f t="shared" ref="K436:AN436" si="1989">+K379+K381+K387+K389+K391+K393+K395</f>
        <v>0</v>
      </c>
      <c r="L436" s="1106">
        <f t="shared" si="1989"/>
        <v>0</v>
      </c>
      <c r="M436" s="1105">
        <f t="shared" si="1989"/>
        <v>0</v>
      </c>
      <c r="N436" s="1106">
        <f t="shared" si="1989"/>
        <v>0</v>
      </c>
      <c r="O436" s="1105">
        <f t="shared" si="1989"/>
        <v>783</v>
      </c>
      <c r="P436" s="1106">
        <f t="shared" si="1989"/>
        <v>247</v>
      </c>
      <c r="Q436" s="1105">
        <f t="shared" si="1989"/>
        <v>158</v>
      </c>
      <c r="R436" s="1106">
        <f t="shared" si="1989"/>
        <v>13</v>
      </c>
      <c r="S436" s="1105">
        <f t="shared" si="1989"/>
        <v>703</v>
      </c>
      <c r="T436" s="1106">
        <f t="shared" si="1989"/>
        <v>201</v>
      </c>
      <c r="U436" s="1105">
        <f t="shared" si="1989"/>
        <v>448</v>
      </c>
      <c r="V436" s="1106">
        <f t="shared" si="1989"/>
        <v>94</v>
      </c>
      <c r="W436" s="1105">
        <f t="shared" si="1989"/>
        <v>0</v>
      </c>
      <c r="X436" s="1106">
        <f t="shared" si="1989"/>
        <v>0</v>
      </c>
      <c r="Y436" s="1105">
        <f t="shared" si="1989"/>
        <v>3</v>
      </c>
      <c r="Z436" s="1106">
        <f t="shared" si="1989"/>
        <v>0</v>
      </c>
      <c r="AA436" s="1105">
        <f t="shared" si="1989"/>
        <v>678</v>
      </c>
      <c r="AB436" s="1106">
        <f t="shared" si="1989"/>
        <v>231</v>
      </c>
      <c r="AC436" s="1105">
        <f t="shared" si="1989"/>
        <v>2</v>
      </c>
      <c r="AD436" s="1106">
        <f t="shared" si="1989"/>
        <v>0</v>
      </c>
      <c r="AE436" s="1105">
        <f t="shared" si="1989"/>
        <v>0</v>
      </c>
      <c r="AF436" s="1106">
        <f t="shared" si="1989"/>
        <v>0</v>
      </c>
      <c r="AG436" s="1105">
        <f t="shared" si="1989"/>
        <v>678</v>
      </c>
      <c r="AH436" s="1106">
        <f t="shared" si="1989"/>
        <v>206</v>
      </c>
      <c r="AI436" s="1105">
        <f t="shared" si="1989"/>
        <v>673</v>
      </c>
      <c r="AJ436" s="1106">
        <f t="shared" si="1989"/>
        <v>206</v>
      </c>
      <c r="AK436" s="1105">
        <f t="shared" si="1989"/>
        <v>654</v>
      </c>
      <c r="AL436" s="1106">
        <f t="shared" si="1989"/>
        <v>216</v>
      </c>
      <c r="AM436" s="1105">
        <f t="shared" si="1989"/>
        <v>123</v>
      </c>
      <c r="AN436" s="1106">
        <f t="shared" si="1989"/>
        <v>180</v>
      </c>
    </row>
    <row r="437" spans="1:40">
      <c r="A437" t="s">
        <v>2180</v>
      </c>
      <c r="C437" s="16" t="s">
        <v>2175</v>
      </c>
      <c r="I437" s="1113">
        <f>+I382+I384</f>
        <v>6</v>
      </c>
      <c r="J437" s="1114">
        <f>+J382+J384</f>
        <v>10</v>
      </c>
      <c r="K437" s="1115">
        <f t="shared" ref="K437:AN437" si="1990">+K382+K384</f>
        <v>6</v>
      </c>
      <c r="L437" s="1116">
        <f t="shared" si="1990"/>
        <v>15</v>
      </c>
      <c r="M437" s="1115">
        <f t="shared" si="1990"/>
        <v>12</v>
      </c>
      <c r="N437" s="1116">
        <f t="shared" si="1990"/>
        <v>21</v>
      </c>
      <c r="O437" s="1115">
        <f t="shared" si="1990"/>
        <v>3</v>
      </c>
      <c r="P437" s="1116">
        <f t="shared" si="1990"/>
        <v>13</v>
      </c>
      <c r="Q437" s="1115">
        <f t="shared" si="1990"/>
        <v>1</v>
      </c>
      <c r="R437" s="1116">
        <f t="shared" si="1990"/>
        <v>11</v>
      </c>
      <c r="S437" s="1113">
        <f t="shared" si="1990"/>
        <v>4</v>
      </c>
      <c r="T437" s="1114">
        <f t="shared" si="1990"/>
        <v>10</v>
      </c>
      <c r="U437" s="1115">
        <f t="shared" si="1990"/>
        <v>5</v>
      </c>
      <c r="V437" s="1116">
        <f t="shared" si="1990"/>
        <v>13</v>
      </c>
      <c r="W437" s="1113">
        <f t="shared" si="1990"/>
        <v>6</v>
      </c>
      <c r="X437" s="1114">
        <f t="shared" si="1990"/>
        <v>6</v>
      </c>
      <c r="Y437" s="1113">
        <f t="shared" si="1990"/>
        <v>6</v>
      </c>
      <c r="Z437" s="1114">
        <f t="shared" si="1990"/>
        <v>5</v>
      </c>
      <c r="AA437" s="1113">
        <f t="shared" si="1990"/>
        <v>7</v>
      </c>
      <c r="AB437" s="1114">
        <f t="shared" si="1990"/>
        <v>5</v>
      </c>
      <c r="AC437" s="1115">
        <f t="shared" si="1990"/>
        <v>7</v>
      </c>
      <c r="AD437" s="1116">
        <f t="shared" si="1990"/>
        <v>7</v>
      </c>
      <c r="AE437" s="1115">
        <f t="shared" si="1990"/>
        <v>11</v>
      </c>
      <c r="AF437" s="1116">
        <f t="shared" si="1990"/>
        <v>12</v>
      </c>
      <c r="AG437" s="1113">
        <f t="shared" si="1990"/>
        <v>11</v>
      </c>
      <c r="AH437" s="1114">
        <f t="shared" si="1990"/>
        <v>10</v>
      </c>
      <c r="AI437" s="1113">
        <f t="shared" si="1990"/>
        <v>10</v>
      </c>
      <c r="AJ437" s="1114">
        <f t="shared" si="1990"/>
        <v>10</v>
      </c>
      <c r="AK437" s="1107">
        <f t="shared" si="1990"/>
        <v>10</v>
      </c>
      <c r="AL437" s="1108">
        <f t="shared" si="1990"/>
        <v>8</v>
      </c>
      <c r="AM437" s="1113">
        <f t="shared" si="1990"/>
        <v>11</v>
      </c>
      <c r="AN437" s="1114">
        <f t="shared" si="1990"/>
        <v>11</v>
      </c>
    </row>
    <row r="438" spans="1:40">
      <c r="A438" t="s">
        <v>2180</v>
      </c>
      <c r="I438" s="1105">
        <f>+I383+I385</f>
        <v>6</v>
      </c>
      <c r="J438" s="1106">
        <f>+J383+J385</f>
        <v>10</v>
      </c>
      <c r="K438" s="1105">
        <f t="shared" ref="K438:AN438" si="1991">+K383+K385</f>
        <v>0</v>
      </c>
      <c r="L438" s="1106">
        <f t="shared" si="1991"/>
        <v>0</v>
      </c>
      <c r="M438" s="1105">
        <f t="shared" si="1991"/>
        <v>1</v>
      </c>
      <c r="N438" s="1106">
        <f t="shared" si="1991"/>
        <v>2</v>
      </c>
      <c r="O438" s="1105">
        <f t="shared" si="1991"/>
        <v>0</v>
      </c>
      <c r="P438" s="1106">
        <f t="shared" si="1991"/>
        <v>0</v>
      </c>
      <c r="Q438" s="1105">
        <f t="shared" si="1991"/>
        <v>0</v>
      </c>
      <c r="R438" s="1106">
        <f t="shared" si="1991"/>
        <v>0</v>
      </c>
      <c r="S438" s="1105">
        <f t="shared" si="1991"/>
        <v>4</v>
      </c>
      <c r="T438" s="1106">
        <f t="shared" si="1991"/>
        <v>10</v>
      </c>
      <c r="U438" s="1105">
        <f t="shared" si="1991"/>
        <v>0</v>
      </c>
      <c r="V438" s="1106">
        <f t="shared" si="1991"/>
        <v>1</v>
      </c>
      <c r="W438" s="1105">
        <f t="shared" si="1991"/>
        <v>2</v>
      </c>
      <c r="X438" s="1106">
        <f t="shared" si="1991"/>
        <v>5</v>
      </c>
      <c r="Y438" s="1105">
        <f t="shared" si="1991"/>
        <v>6</v>
      </c>
      <c r="Z438" s="1106">
        <f t="shared" si="1991"/>
        <v>5</v>
      </c>
      <c r="AA438" s="1105">
        <f t="shared" si="1991"/>
        <v>6</v>
      </c>
      <c r="AB438" s="1106">
        <f t="shared" si="1991"/>
        <v>5</v>
      </c>
      <c r="AC438" s="1105">
        <f t="shared" si="1991"/>
        <v>0</v>
      </c>
      <c r="AD438" s="1106">
        <f t="shared" si="1991"/>
        <v>0</v>
      </c>
      <c r="AE438" s="1105">
        <f t="shared" si="1991"/>
        <v>0</v>
      </c>
      <c r="AF438" s="1106">
        <f t="shared" si="1991"/>
        <v>0</v>
      </c>
      <c r="AG438" s="1105">
        <f t="shared" si="1991"/>
        <v>11</v>
      </c>
      <c r="AH438" s="1106">
        <f t="shared" si="1991"/>
        <v>10</v>
      </c>
      <c r="AI438" s="1105">
        <f t="shared" si="1991"/>
        <v>10</v>
      </c>
      <c r="AJ438" s="1106">
        <f t="shared" si="1991"/>
        <v>10</v>
      </c>
      <c r="AK438" s="1105">
        <f t="shared" si="1991"/>
        <v>1</v>
      </c>
      <c r="AL438" s="1106">
        <f t="shared" si="1991"/>
        <v>0</v>
      </c>
      <c r="AM438" s="1105">
        <f t="shared" si="1991"/>
        <v>11</v>
      </c>
      <c r="AN438" s="1106">
        <f t="shared" si="1991"/>
        <v>8</v>
      </c>
    </row>
    <row r="439" spans="1:40">
      <c r="A439" t="s">
        <v>2180</v>
      </c>
      <c r="C439" s="16" t="s">
        <v>2176</v>
      </c>
      <c r="I439" s="1107">
        <f>+I396+I398</f>
        <v>0</v>
      </c>
      <c r="J439" s="1108">
        <f>+J396+J398</f>
        <v>0</v>
      </c>
      <c r="K439" s="1107">
        <f t="shared" ref="K439:AN439" si="1992">+K396+K398</f>
        <v>0</v>
      </c>
      <c r="L439" s="1108">
        <f t="shared" si="1992"/>
        <v>0</v>
      </c>
      <c r="M439" s="1107">
        <f t="shared" si="1992"/>
        <v>0</v>
      </c>
      <c r="N439" s="1108">
        <f t="shared" si="1992"/>
        <v>0</v>
      </c>
      <c r="O439" s="1107">
        <f t="shared" si="1992"/>
        <v>0</v>
      </c>
      <c r="P439" s="1108">
        <f t="shared" si="1992"/>
        <v>0</v>
      </c>
      <c r="Q439" s="1115">
        <f t="shared" si="1992"/>
        <v>8</v>
      </c>
      <c r="R439" s="1116">
        <f t="shared" si="1992"/>
        <v>6</v>
      </c>
      <c r="S439" s="1113">
        <f t="shared" si="1992"/>
        <v>51</v>
      </c>
      <c r="T439" s="1114">
        <f t="shared" si="1992"/>
        <v>136</v>
      </c>
      <c r="U439" s="1115">
        <f t="shared" si="1992"/>
        <v>51</v>
      </c>
      <c r="V439" s="1116">
        <f t="shared" si="1992"/>
        <v>136</v>
      </c>
      <c r="W439" s="1107">
        <f t="shared" si="1992"/>
        <v>40</v>
      </c>
      <c r="X439" s="1108">
        <f t="shared" si="1992"/>
        <v>136</v>
      </c>
      <c r="Y439" s="1113">
        <f t="shared" si="1992"/>
        <v>40</v>
      </c>
      <c r="Z439" s="1114">
        <f t="shared" si="1992"/>
        <v>136</v>
      </c>
      <c r="AA439" s="1113">
        <f t="shared" si="1992"/>
        <v>25</v>
      </c>
      <c r="AB439" s="1114">
        <f t="shared" si="1992"/>
        <v>103</v>
      </c>
      <c r="AC439" s="1115">
        <f t="shared" si="1992"/>
        <v>25</v>
      </c>
      <c r="AD439" s="1116">
        <f t="shared" si="1992"/>
        <v>103</v>
      </c>
      <c r="AE439" s="1115">
        <f t="shared" si="1992"/>
        <v>30</v>
      </c>
      <c r="AF439" s="1116">
        <f t="shared" si="1992"/>
        <v>96</v>
      </c>
      <c r="AG439" s="1113">
        <f t="shared" si="1992"/>
        <v>30</v>
      </c>
      <c r="AH439" s="1114">
        <f t="shared" si="1992"/>
        <v>96</v>
      </c>
      <c r="AI439" s="1113">
        <f t="shared" si="1992"/>
        <v>36</v>
      </c>
      <c r="AJ439" s="1114">
        <f t="shared" si="1992"/>
        <v>130</v>
      </c>
      <c r="AK439" s="1115">
        <f t="shared" si="1992"/>
        <v>50</v>
      </c>
      <c r="AL439" s="1116">
        <f t="shared" si="1992"/>
        <v>130</v>
      </c>
      <c r="AM439" s="1113">
        <f t="shared" si="1992"/>
        <v>50</v>
      </c>
      <c r="AN439" s="1114">
        <f t="shared" si="1992"/>
        <v>130</v>
      </c>
    </row>
    <row r="440" spans="1:40">
      <c r="A440" t="s">
        <v>2180</v>
      </c>
      <c r="I440" s="1105">
        <f>+I397+I399</f>
        <v>0</v>
      </c>
      <c r="J440" s="1106">
        <f>+J397+J399</f>
        <v>0</v>
      </c>
      <c r="K440" s="1105">
        <f t="shared" ref="K440:AN440" si="1993">+K397+K399</f>
        <v>0</v>
      </c>
      <c r="L440" s="1106">
        <f t="shared" si="1993"/>
        <v>0</v>
      </c>
      <c r="M440" s="1105">
        <f t="shared" si="1993"/>
        <v>0</v>
      </c>
      <c r="N440" s="1106">
        <f t="shared" si="1993"/>
        <v>0</v>
      </c>
      <c r="O440" s="1105">
        <f t="shared" si="1993"/>
        <v>0</v>
      </c>
      <c r="P440" s="1106">
        <f t="shared" si="1993"/>
        <v>0</v>
      </c>
      <c r="Q440" s="1105">
        <f t="shared" si="1993"/>
        <v>0</v>
      </c>
      <c r="R440" s="1106">
        <f t="shared" si="1993"/>
        <v>0</v>
      </c>
      <c r="S440" s="1105">
        <f t="shared" si="1993"/>
        <v>51</v>
      </c>
      <c r="T440" s="1106">
        <f t="shared" si="1993"/>
        <v>136</v>
      </c>
      <c r="U440" s="1105">
        <f t="shared" si="1993"/>
        <v>0</v>
      </c>
      <c r="V440" s="1106">
        <f t="shared" si="1993"/>
        <v>0</v>
      </c>
      <c r="W440" s="1105">
        <f t="shared" si="1993"/>
        <v>10</v>
      </c>
      <c r="X440" s="1106">
        <f t="shared" si="1993"/>
        <v>84</v>
      </c>
      <c r="Y440" s="1105">
        <f t="shared" si="1993"/>
        <v>40</v>
      </c>
      <c r="Z440" s="1106">
        <f t="shared" si="1993"/>
        <v>136</v>
      </c>
      <c r="AA440" s="1105">
        <f t="shared" si="1993"/>
        <v>25</v>
      </c>
      <c r="AB440" s="1106">
        <f t="shared" si="1993"/>
        <v>103</v>
      </c>
      <c r="AC440" s="1105">
        <f t="shared" si="1993"/>
        <v>0</v>
      </c>
      <c r="AD440" s="1106">
        <f t="shared" si="1993"/>
        <v>0</v>
      </c>
      <c r="AE440" s="1105">
        <f t="shared" si="1993"/>
        <v>0</v>
      </c>
      <c r="AF440" s="1106">
        <f t="shared" si="1993"/>
        <v>0</v>
      </c>
      <c r="AG440" s="1105">
        <f t="shared" si="1993"/>
        <v>30</v>
      </c>
      <c r="AH440" s="1106">
        <f t="shared" si="1993"/>
        <v>96</v>
      </c>
      <c r="AI440" s="1105">
        <f t="shared" si="1993"/>
        <v>36</v>
      </c>
      <c r="AJ440" s="1106">
        <f t="shared" si="1993"/>
        <v>130</v>
      </c>
      <c r="AK440" s="1105">
        <f t="shared" si="1993"/>
        <v>0</v>
      </c>
      <c r="AL440" s="1106">
        <f t="shared" si="1993"/>
        <v>0</v>
      </c>
      <c r="AM440" s="1105">
        <f t="shared" si="1993"/>
        <v>50</v>
      </c>
      <c r="AN440" s="1106">
        <f t="shared" si="1993"/>
        <v>130</v>
      </c>
    </row>
    <row r="441" spans="1:40">
      <c r="A441" t="s">
        <v>2180</v>
      </c>
      <c r="C441" s="16" t="s">
        <v>2177</v>
      </c>
      <c r="I441" s="1113">
        <f>+I400+I402+I404</f>
        <v>281</v>
      </c>
      <c r="J441" s="1114">
        <f>+J400+J402+J404</f>
        <v>57</v>
      </c>
      <c r="K441" s="1107">
        <f t="shared" ref="K441:AN441" si="1994">+K400+K402+K404</f>
        <v>281</v>
      </c>
      <c r="L441" s="1108">
        <f t="shared" si="1994"/>
        <v>57</v>
      </c>
      <c r="M441" s="1107">
        <f t="shared" si="1994"/>
        <v>293</v>
      </c>
      <c r="N441" s="1108">
        <f t="shared" si="1994"/>
        <v>53</v>
      </c>
      <c r="O441" s="1115">
        <f t="shared" si="1994"/>
        <v>295</v>
      </c>
      <c r="P441" s="1116">
        <f t="shared" si="1994"/>
        <v>112</v>
      </c>
      <c r="Q441" s="1115">
        <f t="shared" si="1994"/>
        <v>308</v>
      </c>
      <c r="R441" s="1116">
        <f t="shared" si="1994"/>
        <v>109</v>
      </c>
      <c r="S441" s="1113">
        <f t="shared" si="1994"/>
        <v>308</v>
      </c>
      <c r="T441" s="1114">
        <f t="shared" si="1994"/>
        <v>109</v>
      </c>
      <c r="U441" s="1115">
        <f t="shared" si="1994"/>
        <v>290</v>
      </c>
      <c r="V441" s="1116">
        <f t="shared" si="1994"/>
        <v>85</v>
      </c>
      <c r="W441" s="1113">
        <f t="shared" si="1994"/>
        <v>291</v>
      </c>
      <c r="X441" s="1114">
        <f t="shared" si="1994"/>
        <v>56</v>
      </c>
      <c r="Y441" s="1107">
        <f t="shared" si="1994"/>
        <v>290</v>
      </c>
      <c r="Z441" s="1108">
        <f t="shared" si="1994"/>
        <v>56</v>
      </c>
      <c r="AA441" s="1115">
        <f t="shared" si="1994"/>
        <v>270</v>
      </c>
      <c r="AB441" s="1116">
        <f t="shared" si="1994"/>
        <v>51</v>
      </c>
      <c r="AC441" s="1115">
        <f t="shared" si="1994"/>
        <v>261</v>
      </c>
      <c r="AD441" s="1116">
        <f t="shared" si="1994"/>
        <v>67</v>
      </c>
      <c r="AE441" s="1115">
        <f t="shared" si="1994"/>
        <v>282</v>
      </c>
      <c r="AF441" s="1116">
        <f t="shared" si="1994"/>
        <v>75</v>
      </c>
      <c r="AG441" s="1113">
        <f t="shared" si="1994"/>
        <v>256</v>
      </c>
      <c r="AH441" s="1114">
        <f t="shared" si="1994"/>
        <v>49</v>
      </c>
      <c r="AI441" s="1113">
        <f t="shared" si="1994"/>
        <v>235</v>
      </c>
      <c r="AJ441" s="1114">
        <f t="shared" si="1994"/>
        <v>50</v>
      </c>
      <c r="AK441" s="1115">
        <f t="shared" si="1994"/>
        <v>213</v>
      </c>
      <c r="AL441" s="1116">
        <f t="shared" si="1994"/>
        <v>65</v>
      </c>
      <c r="AM441" s="1107">
        <f t="shared" si="1994"/>
        <v>182</v>
      </c>
      <c r="AN441" s="1108">
        <f t="shared" si="1994"/>
        <v>51</v>
      </c>
    </row>
    <row r="442" spans="1:40">
      <c r="A442" t="s">
        <v>2180</v>
      </c>
      <c r="I442" s="1105">
        <f>+I401+I403+I405</f>
        <v>281</v>
      </c>
      <c r="J442" s="1106">
        <f>+J401+J403+J405</f>
        <v>57</v>
      </c>
      <c r="K442" s="1105">
        <f t="shared" ref="K442:AN442" si="1995">+K401+K403+K405</f>
        <v>89</v>
      </c>
      <c r="L442" s="1106">
        <f t="shared" si="1995"/>
        <v>21</v>
      </c>
      <c r="M442" s="1105">
        <f t="shared" si="1995"/>
        <v>148</v>
      </c>
      <c r="N442" s="1106">
        <f t="shared" si="1995"/>
        <v>33</v>
      </c>
      <c r="O442" s="1105">
        <f t="shared" si="1995"/>
        <v>10</v>
      </c>
      <c r="P442" s="1106">
        <f t="shared" si="1995"/>
        <v>2</v>
      </c>
      <c r="Q442" s="1105">
        <f t="shared" si="1995"/>
        <v>2</v>
      </c>
      <c r="R442" s="1106">
        <f t="shared" si="1995"/>
        <v>5</v>
      </c>
      <c r="S442" s="1105">
        <f t="shared" si="1995"/>
        <v>308</v>
      </c>
      <c r="T442" s="1106">
        <f t="shared" si="1995"/>
        <v>109</v>
      </c>
      <c r="U442" s="1105">
        <f t="shared" si="1995"/>
        <v>0</v>
      </c>
      <c r="V442" s="1106">
        <f t="shared" si="1995"/>
        <v>0</v>
      </c>
      <c r="W442" s="1105">
        <f t="shared" si="1995"/>
        <v>275</v>
      </c>
      <c r="X442" s="1106">
        <f t="shared" si="1995"/>
        <v>53</v>
      </c>
      <c r="Y442" s="1105">
        <f t="shared" si="1995"/>
        <v>127</v>
      </c>
      <c r="Z442" s="1106">
        <f t="shared" si="1995"/>
        <v>19</v>
      </c>
      <c r="AA442" s="1105">
        <f t="shared" si="1995"/>
        <v>14</v>
      </c>
      <c r="AB442" s="1106">
        <f t="shared" si="1995"/>
        <v>3</v>
      </c>
      <c r="AC442" s="1105">
        <f t="shared" si="1995"/>
        <v>4</v>
      </c>
      <c r="AD442" s="1106">
        <f t="shared" si="1995"/>
        <v>0</v>
      </c>
      <c r="AE442" s="1105">
        <f t="shared" si="1995"/>
        <v>0</v>
      </c>
      <c r="AF442" s="1106">
        <f t="shared" si="1995"/>
        <v>0</v>
      </c>
      <c r="AG442" s="1105">
        <f t="shared" si="1995"/>
        <v>256</v>
      </c>
      <c r="AH442" s="1106">
        <f t="shared" si="1995"/>
        <v>49</v>
      </c>
      <c r="AI442" s="1105">
        <f t="shared" si="1995"/>
        <v>235</v>
      </c>
      <c r="AJ442" s="1106">
        <f t="shared" si="1995"/>
        <v>50</v>
      </c>
      <c r="AK442" s="1105">
        <f t="shared" si="1995"/>
        <v>3</v>
      </c>
      <c r="AL442" s="1106">
        <f t="shared" si="1995"/>
        <v>0</v>
      </c>
      <c r="AM442" s="1105">
        <f t="shared" si="1995"/>
        <v>125</v>
      </c>
      <c r="AN442" s="1106">
        <f t="shared" si="1995"/>
        <v>43</v>
      </c>
    </row>
    <row r="443" spans="1:40">
      <c r="A443" t="s">
        <v>2180</v>
      </c>
      <c r="C443" s="16" t="s">
        <v>2178</v>
      </c>
      <c r="I443" s="1107">
        <f>+I406+I408</f>
        <v>5</v>
      </c>
      <c r="J443" s="1108">
        <f>+J406+J408</f>
        <v>0</v>
      </c>
      <c r="K443" s="1107">
        <f t="shared" ref="K443:AN443" si="1996">+K406+K408</f>
        <v>12</v>
      </c>
      <c r="L443" s="1108">
        <f t="shared" si="1996"/>
        <v>0</v>
      </c>
      <c r="M443" s="1113">
        <f t="shared" si="1996"/>
        <v>19</v>
      </c>
      <c r="N443" s="1116">
        <f t="shared" si="1996"/>
        <v>9</v>
      </c>
      <c r="O443" s="1115">
        <f t="shared" si="1996"/>
        <v>20</v>
      </c>
      <c r="P443" s="1116">
        <f t="shared" si="1996"/>
        <v>9</v>
      </c>
      <c r="Q443" s="1115">
        <f t="shared" si="1996"/>
        <v>20</v>
      </c>
      <c r="R443" s="1116">
        <f t="shared" si="1996"/>
        <v>8</v>
      </c>
      <c r="S443" s="1113">
        <f t="shared" si="1996"/>
        <v>20</v>
      </c>
      <c r="T443" s="1114">
        <f t="shared" si="1996"/>
        <v>8</v>
      </c>
      <c r="U443" s="1115">
        <f t="shared" si="1996"/>
        <v>17</v>
      </c>
      <c r="V443" s="1116">
        <f t="shared" si="1996"/>
        <v>4</v>
      </c>
      <c r="W443" s="1113">
        <f t="shared" si="1996"/>
        <v>23</v>
      </c>
      <c r="X443" s="1114">
        <f t="shared" si="1996"/>
        <v>9</v>
      </c>
      <c r="Y443" s="1115">
        <f t="shared" si="1996"/>
        <v>24</v>
      </c>
      <c r="Z443" s="1116">
        <f t="shared" si="1996"/>
        <v>10</v>
      </c>
      <c r="AA443" s="1115">
        <f t="shared" si="1996"/>
        <v>31</v>
      </c>
      <c r="AB443" s="1116">
        <f t="shared" si="1996"/>
        <v>27</v>
      </c>
      <c r="AC443" s="1107">
        <f t="shared" si="1996"/>
        <v>21</v>
      </c>
      <c r="AD443" s="1108">
        <f t="shared" si="1996"/>
        <v>17</v>
      </c>
      <c r="AE443" s="1115">
        <f t="shared" si="1996"/>
        <v>26</v>
      </c>
      <c r="AF443" s="1116">
        <f t="shared" si="1996"/>
        <v>15</v>
      </c>
      <c r="AG443" s="1113">
        <f t="shared" si="1996"/>
        <v>14</v>
      </c>
      <c r="AH443" s="1114">
        <f t="shared" si="1996"/>
        <v>9</v>
      </c>
      <c r="AI443" s="1113">
        <f t="shared" si="1996"/>
        <v>9</v>
      </c>
      <c r="AJ443" s="1114">
        <f t="shared" si="1996"/>
        <v>8</v>
      </c>
      <c r="AK443" s="1115">
        <f t="shared" si="1996"/>
        <v>16</v>
      </c>
      <c r="AL443" s="1116">
        <f t="shared" si="1996"/>
        <v>16</v>
      </c>
      <c r="AM443" s="1113">
        <f t="shared" si="1996"/>
        <v>12</v>
      </c>
      <c r="AN443" s="1114">
        <f t="shared" si="1996"/>
        <v>16</v>
      </c>
    </row>
    <row r="444" spans="1:40">
      <c r="A444" t="s">
        <v>2180</v>
      </c>
      <c r="I444" s="1105">
        <f>+I407+I409</f>
        <v>0</v>
      </c>
      <c r="J444" s="1106">
        <f>+J407+J409</f>
        <v>0</v>
      </c>
      <c r="K444" s="1105">
        <f t="shared" ref="K444:AN444" si="1997">+K407+K409</f>
        <v>2</v>
      </c>
      <c r="L444" s="1106">
        <f t="shared" si="1997"/>
        <v>0</v>
      </c>
      <c r="M444" s="1105">
        <f t="shared" si="1997"/>
        <v>19</v>
      </c>
      <c r="N444" s="1106">
        <f t="shared" si="1997"/>
        <v>0</v>
      </c>
      <c r="O444" s="1105">
        <f t="shared" si="1997"/>
        <v>0</v>
      </c>
      <c r="P444" s="1106">
        <f t="shared" si="1997"/>
        <v>0</v>
      </c>
      <c r="Q444" s="1105">
        <f t="shared" si="1997"/>
        <v>0</v>
      </c>
      <c r="R444" s="1106">
        <f t="shared" si="1997"/>
        <v>0</v>
      </c>
      <c r="S444" s="1105">
        <f t="shared" si="1997"/>
        <v>20</v>
      </c>
      <c r="T444" s="1106">
        <f t="shared" si="1997"/>
        <v>8</v>
      </c>
      <c r="U444" s="1105">
        <f t="shared" si="1997"/>
        <v>0</v>
      </c>
      <c r="V444" s="1106">
        <f t="shared" si="1997"/>
        <v>0</v>
      </c>
      <c r="W444" s="1105">
        <f t="shared" si="1997"/>
        <v>20</v>
      </c>
      <c r="X444" s="1106">
        <f t="shared" si="1997"/>
        <v>9</v>
      </c>
      <c r="Y444" s="1105">
        <f t="shared" si="1997"/>
        <v>0</v>
      </c>
      <c r="Z444" s="1106">
        <f t="shared" si="1997"/>
        <v>0</v>
      </c>
      <c r="AA444" s="1105">
        <f t="shared" si="1997"/>
        <v>0</v>
      </c>
      <c r="AB444" s="1106">
        <f t="shared" si="1997"/>
        <v>0</v>
      </c>
      <c r="AC444" s="1105">
        <f t="shared" si="1997"/>
        <v>10</v>
      </c>
      <c r="AD444" s="1106">
        <f t="shared" si="1997"/>
        <v>10</v>
      </c>
      <c r="AE444" s="1105">
        <f t="shared" si="1997"/>
        <v>0</v>
      </c>
      <c r="AF444" s="1106">
        <f t="shared" si="1997"/>
        <v>0</v>
      </c>
      <c r="AG444" s="1105">
        <f t="shared" si="1997"/>
        <v>14</v>
      </c>
      <c r="AH444" s="1106">
        <f t="shared" si="1997"/>
        <v>9</v>
      </c>
      <c r="AI444" s="1105">
        <f t="shared" si="1997"/>
        <v>9</v>
      </c>
      <c r="AJ444" s="1106">
        <f t="shared" si="1997"/>
        <v>8</v>
      </c>
      <c r="AK444" s="1105">
        <f t="shared" si="1997"/>
        <v>0</v>
      </c>
      <c r="AL444" s="1106">
        <f t="shared" si="1997"/>
        <v>0</v>
      </c>
      <c r="AM444" s="1105">
        <f t="shared" si="1997"/>
        <v>10</v>
      </c>
      <c r="AN444" s="1106">
        <f t="shared" si="1997"/>
        <v>16</v>
      </c>
    </row>
    <row r="445" spans="1:40">
      <c r="A445" t="s">
        <v>2180</v>
      </c>
      <c r="C445" s="16" t="s">
        <v>2179</v>
      </c>
      <c r="I445" s="1113">
        <f>+I412+I414+I416</f>
        <v>167</v>
      </c>
      <c r="J445" s="1114">
        <f>+J412+J414+J416</f>
        <v>63</v>
      </c>
      <c r="K445" s="1115">
        <f t="shared" ref="K445:AN445" si="1998">+K412+K414+K416</f>
        <v>169</v>
      </c>
      <c r="L445" s="1116">
        <f t="shared" si="1998"/>
        <v>63</v>
      </c>
      <c r="M445" s="1115">
        <f t="shared" si="1998"/>
        <v>132</v>
      </c>
      <c r="N445" s="1116">
        <f t="shared" si="1998"/>
        <v>73</v>
      </c>
      <c r="O445" s="1107">
        <f t="shared" si="1998"/>
        <v>114</v>
      </c>
      <c r="P445" s="1108">
        <f t="shared" si="1998"/>
        <v>80</v>
      </c>
      <c r="Q445" s="1107">
        <f t="shared" si="1998"/>
        <v>107</v>
      </c>
      <c r="R445" s="1108">
        <f t="shared" si="1998"/>
        <v>70</v>
      </c>
      <c r="S445" s="1113">
        <f t="shared" si="1998"/>
        <v>107</v>
      </c>
      <c r="T445" s="1114">
        <f t="shared" si="1998"/>
        <v>70</v>
      </c>
      <c r="U445" s="1115">
        <f t="shared" si="1998"/>
        <v>100</v>
      </c>
      <c r="V445" s="1116">
        <f t="shared" si="1998"/>
        <v>71</v>
      </c>
      <c r="W445" s="1115">
        <f t="shared" si="1998"/>
        <v>88</v>
      </c>
      <c r="X445" s="1116">
        <f t="shared" si="1998"/>
        <v>79</v>
      </c>
      <c r="Y445" s="1107">
        <f t="shared" si="1998"/>
        <v>85</v>
      </c>
      <c r="Z445" s="1108">
        <f t="shared" si="1998"/>
        <v>75</v>
      </c>
      <c r="AA445" s="1113">
        <f t="shared" si="1998"/>
        <v>140</v>
      </c>
      <c r="AB445" s="1114">
        <f t="shared" si="1998"/>
        <v>116</v>
      </c>
      <c r="AC445" s="1115">
        <f t="shared" si="1998"/>
        <v>149</v>
      </c>
      <c r="AD445" s="1116">
        <f t="shared" si="1998"/>
        <v>117</v>
      </c>
      <c r="AE445" s="1115">
        <f t="shared" si="1998"/>
        <v>131</v>
      </c>
      <c r="AF445" s="1116">
        <f t="shared" si="1998"/>
        <v>115</v>
      </c>
      <c r="AG445" s="1113">
        <f t="shared" si="1998"/>
        <v>113</v>
      </c>
      <c r="AH445" s="1114">
        <f t="shared" si="1998"/>
        <v>111</v>
      </c>
      <c r="AI445" s="1113">
        <f t="shared" si="1998"/>
        <v>187</v>
      </c>
      <c r="AJ445" s="1114">
        <f t="shared" si="1998"/>
        <v>116</v>
      </c>
      <c r="AK445" s="1115">
        <f t="shared" si="1998"/>
        <v>304</v>
      </c>
      <c r="AL445" s="1116">
        <f t="shared" si="1998"/>
        <v>119</v>
      </c>
      <c r="AM445" s="1113">
        <f t="shared" si="1998"/>
        <v>298</v>
      </c>
      <c r="AN445" s="1114">
        <f t="shared" si="1998"/>
        <v>119</v>
      </c>
    </row>
    <row r="446" spans="1:40">
      <c r="A446" t="s">
        <v>2180</v>
      </c>
      <c r="I446" s="1105">
        <f>+I413+I415+I417</f>
        <v>167</v>
      </c>
      <c r="J446" s="1106">
        <f>+J413+J415+J417</f>
        <v>63</v>
      </c>
      <c r="K446" s="1105">
        <f t="shared" ref="K446:AN446" si="1999">+K413+K415+K417</f>
        <v>0</v>
      </c>
      <c r="L446" s="1106">
        <f t="shared" si="1999"/>
        <v>0</v>
      </c>
      <c r="M446" s="1105">
        <f t="shared" si="1999"/>
        <v>0</v>
      </c>
      <c r="N446" s="1106">
        <f t="shared" si="1999"/>
        <v>0</v>
      </c>
      <c r="O446" s="1105">
        <f t="shared" si="1999"/>
        <v>30</v>
      </c>
      <c r="P446" s="1106">
        <f t="shared" si="1999"/>
        <v>8</v>
      </c>
      <c r="Q446" s="1105">
        <f t="shared" si="1999"/>
        <v>31</v>
      </c>
      <c r="R446" s="1106">
        <f t="shared" si="1999"/>
        <v>34</v>
      </c>
      <c r="S446" s="1105">
        <f t="shared" si="1999"/>
        <v>107</v>
      </c>
      <c r="T446" s="1106">
        <f t="shared" si="1999"/>
        <v>70</v>
      </c>
      <c r="U446" s="1105">
        <f t="shared" si="1999"/>
        <v>0</v>
      </c>
      <c r="V446" s="1106">
        <f t="shared" si="1999"/>
        <v>0</v>
      </c>
      <c r="W446" s="1105">
        <f t="shared" si="1999"/>
        <v>2</v>
      </c>
      <c r="X446" s="1106">
        <f t="shared" si="1999"/>
        <v>0</v>
      </c>
      <c r="Y446" s="1105">
        <f t="shared" si="1999"/>
        <v>26</v>
      </c>
      <c r="Z446" s="1106">
        <f t="shared" si="1999"/>
        <v>42</v>
      </c>
      <c r="AA446" s="1105">
        <f t="shared" si="1999"/>
        <v>140</v>
      </c>
      <c r="AB446" s="1106">
        <f t="shared" si="1999"/>
        <v>116</v>
      </c>
      <c r="AC446" s="1105">
        <f t="shared" si="1999"/>
        <v>0</v>
      </c>
      <c r="AD446" s="1106">
        <f t="shared" si="1999"/>
        <v>0</v>
      </c>
      <c r="AE446" s="1105">
        <f t="shared" si="1999"/>
        <v>0</v>
      </c>
      <c r="AF446" s="1106">
        <f t="shared" si="1999"/>
        <v>0</v>
      </c>
      <c r="AG446" s="1105">
        <f t="shared" si="1999"/>
        <v>113</v>
      </c>
      <c r="AH446" s="1106">
        <f t="shared" si="1999"/>
        <v>111</v>
      </c>
      <c r="AI446" s="1105">
        <f t="shared" si="1999"/>
        <v>187</v>
      </c>
      <c r="AJ446" s="1106">
        <f t="shared" si="1999"/>
        <v>116</v>
      </c>
      <c r="AK446" s="1105">
        <f t="shared" si="1999"/>
        <v>13</v>
      </c>
      <c r="AL446" s="1106">
        <f t="shared" si="1999"/>
        <v>4</v>
      </c>
      <c r="AM446" s="1105">
        <f t="shared" si="1999"/>
        <v>298</v>
      </c>
      <c r="AN446" s="1106">
        <f t="shared" si="1999"/>
        <v>119</v>
      </c>
    </row>
    <row r="447" spans="1:40">
      <c r="A447" t="s">
        <v>2180</v>
      </c>
      <c r="C447" s="16" t="s">
        <v>15</v>
      </c>
      <c r="I447" s="1113">
        <f>+I418</f>
        <v>179</v>
      </c>
      <c r="J447" s="1116">
        <f>+J418</f>
        <v>40</v>
      </c>
      <c r="K447" s="1107">
        <f t="shared" ref="K447:AN447" si="2000">+K418</f>
        <v>179</v>
      </c>
      <c r="L447" s="1116">
        <f t="shared" si="2000"/>
        <v>40</v>
      </c>
      <c r="M447" s="1115">
        <f t="shared" si="2000"/>
        <v>197</v>
      </c>
      <c r="N447" s="1116">
        <f t="shared" si="2000"/>
        <v>32</v>
      </c>
      <c r="O447" s="1113">
        <f t="shared" si="2000"/>
        <v>197</v>
      </c>
      <c r="P447" s="1114">
        <f t="shared" si="2000"/>
        <v>32</v>
      </c>
      <c r="Q447" s="1115">
        <f t="shared" si="2000"/>
        <v>128</v>
      </c>
      <c r="R447" s="1116">
        <f t="shared" si="2000"/>
        <v>46</v>
      </c>
      <c r="S447" s="1107">
        <f t="shared" si="2000"/>
        <v>118</v>
      </c>
      <c r="T447" s="1114">
        <f t="shared" si="2000"/>
        <v>46</v>
      </c>
      <c r="U447" s="1113">
        <f t="shared" si="2000"/>
        <v>118</v>
      </c>
      <c r="V447" s="1114">
        <f t="shared" si="2000"/>
        <v>46</v>
      </c>
      <c r="W447" s="1113">
        <f t="shared" si="2000"/>
        <v>159</v>
      </c>
      <c r="X447" s="1114">
        <f t="shared" si="2000"/>
        <v>42</v>
      </c>
      <c r="Y447" s="1115">
        <f t="shared" si="2000"/>
        <v>160</v>
      </c>
      <c r="Z447" s="1116">
        <f t="shared" si="2000"/>
        <v>42</v>
      </c>
      <c r="AA447" s="1107">
        <f t="shared" si="2000"/>
        <v>149</v>
      </c>
      <c r="AB447" s="1114">
        <f t="shared" si="2000"/>
        <v>42</v>
      </c>
      <c r="AC447" s="1113">
        <f t="shared" si="2000"/>
        <v>171</v>
      </c>
      <c r="AD447" s="1114">
        <f t="shared" si="2000"/>
        <v>42</v>
      </c>
      <c r="AE447" s="1115">
        <f t="shared" si="2000"/>
        <v>172</v>
      </c>
      <c r="AF447" s="1116">
        <f t="shared" si="2000"/>
        <v>28</v>
      </c>
      <c r="AG447" s="1115">
        <f t="shared" si="2000"/>
        <v>201</v>
      </c>
      <c r="AH447" s="1116">
        <f t="shared" si="2000"/>
        <v>28</v>
      </c>
      <c r="AI447" s="1113">
        <f t="shared" si="2000"/>
        <v>201</v>
      </c>
      <c r="AJ447" s="1114">
        <f t="shared" si="2000"/>
        <v>28</v>
      </c>
      <c r="AK447" s="1113">
        <f t="shared" si="2000"/>
        <v>61</v>
      </c>
      <c r="AL447" s="1114">
        <f t="shared" si="2000"/>
        <v>28</v>
      </c>
      <c r="AM447" s="1113">
        <f t="shared" si="2000"/>
        <v>61</v>
      </c>
      <c r="AN447" s="1114">
        <f t="shared" si="2000"/>
        <v>28</v>
      </c>
    </row>
    <row r="448" spans="1:40">
      <c r="A448" t="s">
        <v>2180</v>
      </c>
      <c r="I448" s="1105">
        <f>+I419</f>
        <v>179</v>
      </c>
      <c r="J448" s="1106">
        <f>+J419</f>
        <v>0</v>
      </c>
      <c r="K448" s="1105">
        <f t="shared" ref="K448:AN448" si="2001">+K419</f>
        <v>102</v>
      </c>
      <c r="L448" s="1106">
        <f t="shared" si="2001"/>
        <v>0</v>
      </c>
      <c r="M448" s="1105">
        <f t="shared" si="2001"/>
        <v>0</v>
      </c>
      <c r="N448" s="1106">
        <f t="shared" si="2001"/>
        <v>0</v>
      </c>
      <c r="O448" s="1105">
        <f t="shared" si="2001"/>
        <v>197</v>
      </c>
      <c r="P448" s="1106">
        <f t="shared" si="2001"/>
        <v>32</v>
      </c>
      <c r="Q448" s="1105">
        <f t="shared" si="2001"/>
        <v>0</v>
      </c>
      <c r="R448" s="1106">
        <f t="shared" si="2001"/>
        <v>0</v>
      </c>
      <c r="S448" s="1105">
        <f t="shared" si="2001"/>
        <v>30</v>
      </c>
      <c r="T448" s="1106">
        <f t="shared" si="2001"/>
        <v>46</v>
      </c>
      <c r="U448" s="1105">
        <f t="shared" si="2001"/>
        <v>118</v>
      </c>
      <c r="V448" s="1106">
        <f t="shared" si="2001"/>
        <v>46</v>
      </c>
      <c r="W448" s="1105">
        <f t="shared" si="2001"/>
        <v>159</v>
      </c>
      <c r="X448" s="1106">
        <f t="shared" si="2001"/>
        <v>42</v>
      </c>
      <c r="Y448" s="1105">
        <f t="shared" si="2001"/>
        <v>0</v>
      </c>
      <c r="Z448" s="1106">
        <f t="shared" si="2001"/>
        <v>0</v>
      </c>
      <c r="AA448" s="1105">
        <f t="shared" si="2001"/>
        <v>32</v>
      </c>
      <c r="AB448" s="1106">
        <f t="shared" si="2001"/>
        <v>42</v>
      </c>
      <c r="AC448" s="1105">
        <f t="shared" si="2001"/>
        <v>171</v>
      </c>
      <c r="AD448" s="1106">
        <f t="shared" si="2001"/>
        <v>42</v>
      </c>
      <c r="AE448" s="1105">
        <f t="shared" si="2001"/>
        <v>12</v>
      </c>
      <c r="AF448" s="1106">
        <f t="shared" si="2001"/>
        <v>0</v>
      </c>
      <c r="AG448" s="1119">
        <f t="shared" si="2001"/>
        <v>0</v>
      </c>
      <c r="AH448" s="1120">
        <f t="shared" si="2001"/>
        <v>0</v>
      </c>
      <c r="AI448" s="1105">
        <f t="shared" si="2001"/>
        <v>201</v>
      </c>
      <c r="AJ448" s="1106">
        <f t="shared" si="2001"/>
        <v>28</v>
      </c>
      <c r="AK448" s="1105">
        <f t="shared" si="2001"/>
        <v>61</v>
      </c>
      <c r="AL448" s="1106">
        <f t="shared" si="2001"/>
        <v>28</v>
      </c>
      <c r="AM448" s="1105">
        <f t="shared" si="2001"/>
        <v>61</v>
      </c>
      <c r="AN448" s="1106">
        <f t="shared" si="2001"/>
        <v>28</v>
      </c>
    </row>
    <row r="449" spans="1:40">
      <c r="A449" t="s">
        <v>2180</v>
      </c>
      <c r="C449" s="16" t="s">
        <v>2181</v>
      </c>
      <c r="I449" s="1107">
        <f>+I420+I422</f>
        <v>14</v>
      </c>
      <c r="J449" s="1116">
        <f>+J420+J422</f>
        <v>8</v>
      </c>
      <c r="K449" s="1115">
        <f t="shared" ref="K449:AN449" si="2002">+K420+K422</f>
        <v>29</v>
      </c>
      <c r="L449" s="1116">
        <f t="shared" si="2002"/>
        <v>10</v>
      </c>
      <c r="M449" s="1115">
        <f t="shared" si="2002"/>
        <v>32</v>
      </c>
      <c r="N449" s="1116">
        <f t="shared" si="2002"/>
        <v>12</v>
      </c>
      <c r="O449" s="1107">
        <f t="shared" si="2002"/>
        <v>32</v>
      </c>
      <c r="P449" s="1108">
        <f t="shared" si="2002"/>
        <v>10</v>
      </c>
      <c r="Q449" s="1115">
        <f t="shared" si="2002"/>
        <v>34</v>
      </c>
      <c r="R449" s="1116">
        <f t="shared" si="2002"/>
        <v>11</v>
      </c>
      <c r="S449" s="1107">
        <f t="shared" si="2002"/>
        <v>28</v>
      </c>
      <c r="T449" s="1108">
        <f t="shared" si="2002"/>
        <v>9</v>
      </c>
      <c r="U449" s="1107">
        <f t="shared" si="2002"/>
        <v>28</v>
      </c>
      <c r="V449" s="1108">
        <f t="shared" si="2002"/>
        <v>9</v>
      </c>
      <c r="W449" s="1115">
        <f t="shared" si="2002"/>
        <v>15</v>
      </c>
      <c r="X449" s="1116">
        <f t="shared" si="2002"/>
        <v>18</v>
      </c>
      <c r="Y449" s="1115">
        <f t="shared" si="2002"/>
        <v>15</v>
      </c>
      <c r="Z449" s="1116">
        <f t="shared" si="2002"/>
        <v>18</v>
      </c>
      <c r="AA449" s="1107">
        <f t="shared" si="2002"/>
        <v>18</v>
      </c>
      <c r="AB449" s="1108">
        <f t="shared" si="2002"/>
        <v>18</v>
      </c>
      <c r="AC449" s="1115">
        <f t="shared" si="2002"/>
        <v>22</v>
      </c>
      <c r="AD449" s="1116">
        <f t="shared" si="2002"/>
        <v>18</v>
      </c>
      <c r="AE449" s="1115">
        <f t="shared" si="2002"/>
        <v>21</v>
      </c>
      <c r="AF449" s="1116">
        <f t="shared" si="2002"/>
        <v>8</v>
      </c>
      <c r="AG449" s="1123">
        <f t="shared" si="2002"/>
        <v>23</v>
      </c>
      <c r="AH449" s="1124">
        <f t="shared" si="2002"/>
        <v>8</v>
      </c>
      <c r="AI449" s="1113">
        <f t="shared" si="2002"/>
        <v>23</v>
      </c>
      <c r="AJ449" s="1114">
        <f t="shared" si="2002"/>
        <v>8</v>
      </c>
      <c r="AK449" s="1113">
        <f t="shared" si="2002"/>
        <v>23</v>
      </c>
      <c r="AL449" s="1114">
        <f t="shared" si="2002"/>
        <v>8</v>
      </c>
      <c r="AM449" s="1113">
        <f t="shared" si="2002"/>
        <v>23</v>
      </c>
      <c r="AN449" s="1114">
        <f t="shared" si="2002"/>
        <v>8</v>
      </c>
    </row>
    <row r="450" spans="1:40" ht="15.75" thickBot="1">
      <c r="A450" t="s">
        <v>2180</v>
      </c>
      <c r="I450" s="1109">
        <f>+I421+I423</f>
        <v>4</v>
      </c>
      <c r="J450" s="1110">
        <f>+J421+J423</f>
        <v>0</v>
      </c>
      <c r="K450" s="1109">
        <f t="shared" ref="K450:AN450" si="2003">+K421+K423</f>
        <v>0</v>
      </c>
      <c r="L450" s="1110">
        <f t="shared" si="2003"/>
        <v>0</v>
      </c>
      <c r="M450" s="1109">
        <f t="shared" si="2003"/>
        <v>0</v>
      </c>
      <c r="N450" s="1110">
        <f t="shared" si="2003"/>
        <v>0</v>
      </c>
      <c r="O450" s="1109">
        <f t="shared" si="2003"/>
        <v>19</v>
      </c>
      <c r="P450" s="1110">
        <f t="shared" si="2003"/>
        <v>2</v>
      </c>
      <c r="Q450" s="1109">
        <f t="shared" si="2003"/>
        <v>0</v>
      </c>
      <c r="R450" s="1110">
        <f t="shared" si="2003"/>
        <v>0</v>
      </c>
      <c r="S450" s="1109">
        <f t="shared" si="2003"/>
        <v>10</v>
      </c>
      <c r="T450" s="1110">
        <f t="shared" si="2003"/>
        <v>1</v>
      </c>
      <c r="U450" s="1109">
        <f t="shared" si="2003"/>
        <v>15</v>
      </c>
      <c r="V450" s="1110">
        <f t="shared" si="2003"/>
        <v>1</v>
      </c>
      <c r="W450" s="1109">
        <f t="shared" si="2003"/>
        <v>0</v>
      </c>
      <c r="X450" s="1110">
        <f t="shared" si="2003"/>
        <v>0</v>
      </c>
      <c r="Y450" s="1109">
        <f t="shared" si="2003"/>
        <v>0</v>
      </c>
      <c r="Z450" s="1110">
        <f t="shared" si="2003"/>
        <v>0</v>
      </c>
      <c r="AA450" s="1109">
        <f t="shared" si="2003"/>
        <v>9</v>
      </c>
      <c r="AB450" s="1110">
        <f t="shared" si="2003"/>
        <v>3</v>
      </c>
      <c r="AC450" s="1109">
        <f t="shared" si="2003"/>
        <v>0</v>
      </c>
      <c r="AD450" s="1110">
        <f t="shared" si="2003"/>
        <v>0</v>
      </c>
      <c r="AE450" s="1109">
        <f t="shared" si="2003"/>
        <v>0</v>
      </c>
      <c r="AF450" s="1110">
        <f t="shared" si="2003"/>
        <v>0</v>
      </c>
      <c r="AG450" s="1121">
        <f t="shared" si="2003"/>
        <v>13</v>
      </c>
      <c r="AH450" s="1122">
        <f t="shared" si="2003"/>
        <v>3</v>
      </c>
      <c r="AI450" s="1109">
        <f t="shared" si="2003"/>
        <v>23</v>
      </c>
      <c r="AJ450" s="1110">
        <f t="shared" si="2003"/>
        <v>8</v>
      </c>
      <c r="AK450" s="1109">
        <f t="shared" si="2003"/>
        <v>23</v>
      </c>
      <c r="AL450" s="1110">
        <f t="shared" si="2003"/>
        <v>8</v>
      </c>
      <c r="AM450" s="1109">
        <f t="shared" si="2003"/>
        <v>23</v>
      </c>
      <c r="AN450" s="1110">
        <f t="shared" si="2003"/>
        <v>8</v>
      </c>
    </row>
    <row r="451" spans="1:40">
      <c r="A451" t="s">
        <v>2180</v>
      </c>
    </row>
  </sheetData>
  <autoFilter ref="A1:A427"/>
  <sortState ref="F3:AE41">
    <sortCondition ref="F3:F41"/>
  </sortState>
  <mergeCells count="36">
    <mergeCell ref="CA1:CB1"/>
    <mergeCell ref="BB1:BC1"/>
    <mergeCell ref="AE1:AF1"/>
    <mergeCell ref="AT1:AU1"/>
    <mergeCell ref="AM1:AN1"/>
    <mergeCell ref="AP1:AQ1"/>
    <mergeCell ref="AR1:AS1"/>
    <mergeCell ref="AI1:AJ1"/>
    <mergeCell ref="AK1:AL1"/>
    <mergeCell ref="AZ1:BA1"/>
    <mergeCell ref="AV1:AW1"/>
    <mergeCell ref="AX1:AY1"/>
    <mergeCell ref="BY1:BZ1"/>
    <mergeCell ref="BQ1:BR1"/>
    <mergeCell ref="BS1:BT1"/>
    <mergeCell ref="BU1:BV1"/>
    <mergeCell ref="BW1:BX1"/>
    <mergeCell ref="AA1:AB1"/>
    <mergeCell ref="Y1:Z1"/>
    <mergeCell ref="BH1:BI1"/>
    <mergeCell ref="BD1:BE1"/>
    <mergeCell ref="BF1:BG1"/>
    <mergeCell ref="BL1:BM1"/>
    <mergeCell ref="BN1:BO1"/>
    <mergeCell ref="BJ1:BK1"/>
    <mergeCell ref="AG1:AH1"/>
    <mergeCell ref="W1:X1"/>
    <mergeCell ref="AC1:AD1"/>
    <mergeCell ref="G1:H1"/>
    <mergeCell ref="K1:L1"/>
    <mergeCell ref="O1:P1"/>
    <mergeCell ref="Q1:R1"/>
    <mergeCell ref="I1:J1"/>
    <mergeCell ref="M1:N1"/>
    <mergeCell ref="U1:V1"/>
    <mergeCell ref="S1:T1"/>
  </mergeCells>
  <hyperlinks>
    <hyperlink ref="CD10" r:id="rId1"/>
    <hyperlink ref="CD40" r:id="rId2"/>
    <hyperlink ref="CD221" r:id="rId3"/>
    <hyperlink ref="CD253" r:id="rId4"/>
    <hyperlink ref="CD283" r:id="rId5"/>
    <hyperlink ref="CD332" r:id="rId6"/>
    <hyperlink ref="CD35" r:id="rId7"/>
    <hyperlink ref="CD32" r:id="rId8"/>
    <hyperlink ref="CD123" r:id="rId9"/>
    <hyperlink ref="CD124" r:id="rId10"/>
    <hyperlink ref="CD216" r:id="rId11"/>
    <hyperlink ref="CD241" r:id="rId12"/>
    <hyperlink ref="CD228" r:id="rId13"/>
    <hyperlink ref="CD292" r:id="rId14"/>
    <hyperlink ref="CD197" r:id="rId15"/>
  </hyperlinks>
  <pageMargins left="0.23622047244094491" right="0.23622047244094491" top="0.19685039370078741" bottom="0.55118110236220474" header="0.15748031496062992" footer="0.31496062992125984"/>
  <pageSetup paperSize="9" scale="36" fitToHeight="9" orientation="landscape" horizontalDpi="4294967293" r:id="rId16"/>
  <headerFooter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CL234"/>
  <sheetViews>
    <sheetView zoomScale="70" zoomScaleNormal="70" workbookViewId="0">
      <pane xSplit="1" ySplit="1" topLeftCell="D65" activePane="bottomRight" state="frozen"/>
      <selection pane="topRight" activeCell="B1" sqref="B1"/>
      <selection pane="bottomLeft" activeCell="A2" sqref="A2"/>
      <selection pane="bottomRight" activeCell="AV13" sqref="AV13"/>
    </sheetView>
  </sheetViews>
  <sheetFormatPr baseColWidth="10" defaultRowHeight="15"/>
  <cols>
    <col min="1" max="1" width="44.140625" customWidth="1"/>
    <col min="2" max="16" width="6.28515625" style="65" customWidth="1"/>
    <col min="17" max="18" width="6.28515625" style="34" customWidth="1"/>
    <col min="19" max="22" width="6.28515625" style="65" customWidth="1"/>
    <col min="23" max="31" width="6.28515625" customWidth="1"/>
    <col min="32" max="32" width="7.7109375" customWidth="1"/>
    <col min="33" max="33" width="6.28515625" customWidth="1"/>
    <col min="34" max="34" width="8.140625" bestFit="1" customWidth="1"/>
    <col min="35" max="37" width="6.28515625" customWidth="1"/>
    <col min="38" max="38" width="6.28515625" style="71" customWidth="1"/>
    <col min="39" max="42" width="6.28515625" customWidth="1"/>
    <col min="43" max="43" width="6.42578125" style="71" customWidth="1"/>
    <col min="44" max="44" width="6.7109375" customWidth="1"/>
    <col min="45" max="46" width="6.28515625" customWidth="1"/>
    <col min="47" max="47" width="7" customWidth="1"/>
    <col min="48" max="48" width="9.5703125" bestFit="1" customWidth="1"/>
    <col min="49" max="49" width="7" customWidth="1"/>
    <col min="50" max="50" width="11.42578125" customWidth="1"/>
    <col min="52" max="52" width="9.42578125" bestFit="1" customWidth="1"/>
    <col min="57" max="57" width="3.42578125" style="146" customWidth="1"/>
  </cols>
  <sheetData>
    <row r="1" spans="1:90" ht="78" customHeight="1">
      <c r="B1" s="64">
        <v>42211</v>
      </c>
      <c r="C1" s="64"/>
      <c r="D1" s="64"/>
      <c r="E1" s="64">
        <v>42213</v>
      </c>
      <c r="F1" s="64">
        <v>42215</v>
      </c>
      <c r="G1" s="64">
        <v>42216</v>
      </c>
      <c r="H1" s="64">
        <v>42218</v>
      </c>
      <c r="I1" s="64">
        <v>42221</v>
      </c>
      <c r="J1" s="64">
        <v>42223</v>
      </c>
      <c r="K1" s="64">
        <v>42224</v>
      </c>
      <c r="L1" s="64">
        <v>42227</v>
      </c>
      <c r="M1" s="64">
        <v>42228</v>
      </c>
      <c r="N1" s="64">
        <v>42229</v>
      </c>
      <c r="O1" s="64">
        <v>42230</v>
      </c>
      <c r="P1" s="64">
        <v>42231</v>
      </c>
      <c r="Q1" s="64">
        <v>42234</v>
      </c>
      <c r="R1" s="64">
        <v>42235</v>
      </c>
      <c r="S1" s="64">
        <v>42237</v>
      </c>
      <c r="T1" s="64">
        <v>42239</v>
      </c>
      <c r="U1" s="64">
        <v>42243</v>
      </c>
      <c r="V1" s="64">
        <v>42242</v>
      </c>
      <c r="W1" s="76">
        <v>42243</v>
      </c>
      <c r="X1" s="64">
        <v>42244</v>
      </c>
      <c r="Y1" s="64">
        <v>42245</v>
      </c>
      <c r="Z1" s="64">
        <v>42246</v>
      </c>
      <c r="AA1" s="64">
        <v>42247</v>
      </c>
      <c r="AB1" s="64">
        <v>42248</v>
      </c>
      <c r="AC1" s="64">
        <v>42249</v>
      </c>
      <c r="AD1" s="64">
        <v>42250</v>
      </c>
      <c r="AE1" s="64">
        <v>42251</v>
      </c>
      <c r="AF1" s="64">
        <v>42618</v>
      </c>
      <c r="AG1" s="64">
        <v>42619</v>
      </c>
      <c r="AH1" s="64">
        <v>42620</v>
      </c>
      <c r="AI1" s="64">
        <v>42621</v>
      </c>
      <c r="AJ1" s="64">
        <v>42262</v>
      </c>
      <c r="AK1" s="64">
        <v>42263</v>
      </c>
      <c r="AL1" s="68">
        <v>42265</v>
      </c>
      <c r="AM1" s="64">
        <v>42266</v>
      </c>
      <c r="AN1" s="64">
        <v>42267</v>
      </c>
      <c r="AO1" s="64">
        <v>42268</v>
      </c>
      <c r="AP1" s="64">
        <v>42269</v>
      </c>
      <c r="AQ1" s="68">
        <v>42270</v>
      </c>
      <c r="AR1" s="64">
        <v>42271</v>
      </c>
      <c r="AS1" s="64">
        <v>42272</v>
      </c>
      <c r="AT1" s="64">
        <v>42273</v>
      </c>
      <c r="AU1" s="78" t="s">
        <v>562</v>
      </c>
      <c r="AV1" s="78" t="s">
        <v>565</v>
      </c>
      <c r="AW1" s="64"/>
      <c r="AY1" s="78" t="s">
        <v>550</v>
      </c>
      <c r="AZ1" t="s">
        <v>552</v>
      </c>
      <c r="BB1" s="78" t="s">
        <v>961</v>
      </c>
      <c r="BD1">
        <v>2016</v>
      </c>
      <c r="BE1" s="164"/>
      <c r="BK1" s="125">
        <v>42372</v>
      </c>
      <c r="BL1" s="125">
        <v>42373</v>
      </c>
      <c r="BM1" s="125">
        <v>42376</v>
      </c>
      <c r="BN1" s="125">
        <v>42377</v>
      </c>
      <c r="BO1" s="125">
        <v>42380</v>
      </c>
      <c r="BP1" s="125">
        <v>42384</v>
      </c>
      <c r="BQ1" s="125">
        <v>42397</v>
      </c>
      <c r="BR1" s="125">
        <v>42407</v>
      </c>
      <c r="BS1" s="125">
        <v>42409</v>
      </c>
      <c r="BT1" s="125">
        <v>42414</v>
      </c>
      <c r="BU1" s="125">
        <v>42415</v>
      </c>
      <c r="BV1" s="125">
        <v>42416</v>
      </c>
      <c r="BW1" s="125">
        <v>42423</v>
      </c>
      <c r="BX1" s="125">
        <v>42426</v>
      </c>
      <c r="BY1" s="125">
        <v>42431</v>
      </c>
      <c r="BZ1" s="125">
        <v>42432</v>
      </c>
      <c r="CA1" s="125">
        <v>42433</v>
      </c>
      <c r="CB1" s="125">
        <v>42436</v>
      </c>
      <c r="CC1" s="125">
        <v>42471</v>
      </c>
      <c r="CD1" s="125">
        <v>42477</v>
      </c>
      <c r="CE1" s="125">
        <v>42485</v>
      </c>
      <c r="CF1" s="125">
        <v>42486</v>
      </c>
      <c r="CG1" s="125">
        <v>42488</v>
      </c>
      <c r="CH1" s="125">
        <v>42495</v>
      </c>
      <c r="CI1" s="125">
        <v>42496</v>
      </c>
      <c r="CJ1" s="125">
        <v>42502</v>
      </c>
      <c r="CK1" s="125">
        <v>42505</v>
      </c>
      <c r="CL1" s="125">
        <v>42520</v>
      </c>
    </row>
    <row r="2" spans="1:90">
      <c r="A2" s="13" t="s">
        <v>473</v>
      </c>
      <c r="B2"/>
      <c r="C2"/>
      <c r="D2"/>
      <c r="E2"/>
      <c r="F2"/>
      <c r="G2"/>
      <c r="H2"/>
      <c r="I2"/>
      <c r="J2"/>
      <c r="K2"/>
      <c r="L2"/>
      <c r="M2"/>
      <c r="N2"/>
      <c r="O2" s="66"/>
      <c r="P2" s="66"/>
      <c r="S2" s="66"/>
      <c r="T2" s="66"/>
      <c r="U2" s="66"/>
      <c r="V2" s="66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69"/>
      <c r="AM2" s="35"/>
      <c r="AN2" s="35"/>
      <c r="AO2" s="35"/>
      <c r="AP2" s="35"/>
      <c r="AQ2" s="69"/>
      <c r="AR2" s="35"/>
      <c r="AS2" s="35"/>
      <c r="AT2" s="35"/>
      <c r="AU2" s="35"/>
      <c r="AV2" s="35"/>
      <c r="AW2" s="35"/>
      <c r="BX2" s="125"/>
    </row>
    <row r="3" spans="1:90">
      <c r="A3" s="63" t="s">
        <v>19</v>
      </c>
      <c r="B3"/>
      <c r="C3"/>
      <c r="D3"/>
      <c r="E3"/>
      <c r="F3"/>
      <c r="G3"/>
      <c r="H3"/>
      <c r="I3"/>
      <c r="J3"/>
      <c r="K3"/>
      <c r="L3"/>
      <c r="M3"/>
      <c r="N3"/>
      <c r="O3" s="66"/>
      <c r="P3" s="66"/>
      <c r="S3" s="66"/>
      <c r="T3" s="66"/>
      <c r="U3" s="66"/>
      <c r="V3" s="66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69"/>
      <c r="AM3" s="35"/>
      <c r="AN3" s="35"/>
      <c r="AO3" s="35"/>
      <c r="AP3" s="35"/>
      <c r="AQ3" s="69"/>
      <c r="AR3" s="35"/>
      <c r="AS3" s="35"/>
      <c r="AT3" s="35"/>
      <c r="AU3" s="35"/>
      <c r="AV3" s="35"/>
      <c r="AW3" s="35"/>
    </row>
    <row r="4" spans="1:90">
      <c r="A4" t="s">
        <v>519</v>
      </c>
      <c r="B4"/>
      <c r="C4"/>
      <c r="D4"/>
      <c r="E4"/>
      <c r="F4"/>
      <c r="G4"/>
      <c r="H4"/>
      <c r="I4"/>
      <c r="J4"/>
      <c r="K4">
        <v>8</v>
      </c>
      <c r="L4"/>
      <c r="M4"/>
      <c r="N4"/>
      <c r="O4" s="66"/>
      <c r="P4" s="66"/>
      <c r="S4" s="66"/>
      <c r="T4" s="66"/>
      <c r="U4" s="66"/>
      <c r="V4" s="66"/>
      <c r="W4" s="67"/>
      <c r="X4" s="67"/>
      <c r="Y4" s="67">
        <v>8</v>
      </c>
      <c r="Z4" s="67">
        <v>8</v>
      </c>
      <c r="AA4" s="67"/>
      <c r="AB4" s="67">
        <v>4</v>
      </c>
      <c r="AC4" s="67"/>
      <c r="AD4" s="67">
        <v>7</v>
      </c>
      <c r="AE4" s="35"/>
      <c r="AF4" s="67">
        <v>6</v>
      </c>
      <c r="AG4" s="67">
        <v>12</v>
      </c>
      <c r="AH4" s="72">
        <f t="shared" ref="AH4:AH5" si="0">+AG4</f>
        <v>12</v>
      </c>
      <c r="AI4" s="35"/>
      <c r="AJ4" s="35"/>
      <c r="AK4" s="35"/>
      <c r="AL4" s="69">
        <v>9</v>
      </c>
      <c r="AM4" s="35"/>
      <c r="AN4" s="35"/>
      <c r="AO4" s="35"/>
      <c r="AP4" s="67">
        <v>8</v>
      </c>
      <c r="AQ4" s="72">
        <f>+AP4</f>
        <v>8</v>
      </c>
      <c r="AR4" s="67">
        <v>8</v>
      </c>
      <c r="AS4" s="72">
        <f>+AR4</f>
        <v>8</v>
      </c>
      <c r="AT4" s="35"/>
      <c r="AU4" s="67">
        <v>13</v>
      </c>
      <c r="AV4" s="86">
        <v>42274</v>
      </c>
      <c r="AW4" s="67"/>
      <c r="AY4" s="89">
        <v>16</v>
      </c>
      <c r="AZ4" s="90"/>
      <c r="BA4" s="26"/>
      <c r="BB4" s="26">
        <f>+AY4-AU4</f>
        <v>3</v>
      </c>
      <c r="BU4">
        <v>5</v>
      </c>
    </row>
    <row r="5" spans="1:90">
      <c r="A5" t="s">
        <v>480</v>
      </c>
      <c r="B5"/>
      <c r="C5"/>
      <c r="D5"/>
      <c r="E5"/>
      <c r="F5"/>
      <c r="G5"/>
      <c r="H5"/>
      <c r="I5"/>
      <c r="J5"/>
      <c r="K5"/>
      <c r="L5"/>
      <c r="M5"/>
      <c r="N5"/>
      <c r="O5" s="66"/>
      <c r="P5" s="66"/>
      <c r="S5" s="66"/>
      <c r="T5" s="66"/>
      <c r="U5" s="66"/>
      <c r="V5" s="66"/>
      <c r="W5" s="67"/>
      <c r="X5" s="67"/>
      <c r="Y5" s="67"/>
      <c r="Z5" s="67"/>
      <c r="AA5" s="67"/>
      <c r="AB5" s="67"/>
      <c r="AC5" s="67"/>
      <c r="AD5" s="67"/>
      <c r="AE5" s="35"/>
      <c r="AF5" s="67">
        <v>0</v>
      </c>
      <c r="AG5" s="67">
        <v>11</v>
      </c>
      <c r="AH5" s="72">
        <f t="shared" si="0"/>
        <v>11</v>
      </c>
      <c r="AI5" s="35"/>
      <c r="AJ5" s="35"/>
      <c r="AK5" s="35"/>
      <c r="AL5" s="69"/>
      <c r="AM5" s="35"/>
      <c r="AN5" s="35"/>
      <c r="AO5" s="35"/>
      <c r="AP5" s="35"/>
      <c r="AQ5" s="69"/>
      <c r="AR5" s="35">
        <v>0</v>
      </c>
      <c r="AS5" s="35"/>
      <c r="AT5" s="35"/>
      <c r="AU5" s="67">
        <v>12</v>
      </c>
      <c r="AV5" s="86">
        <v>42274</v>
      </c>
      <c r="AW5" s="67"/>
      <c r="AY5" s="89">
        <v>20</v>
      </c>
      <c r="AZ5" s="90"/>
      <c r="BB5" s="26">
        <f t="shared" ref="BB5:BB9" si="1">+AY5-AU5</f>
        <v>8</v>
      </c>
    </row>
    <row r="6" spans="1:90">
      <c r="A6" t="s">
        <v>544</v>
      </c>
      <c r="B6"/>
      <c r="C6"/>
      <c r="D6"/>
      <c r="E6">
        <f>12+18</f>
        <v>30</v>
      </c>
      <c r="F6" t="s">
        <v>546</v>
      </c>
      <c r="G6"/>
      <c r="H6"/>
      <c r="I6"/>
      <c r="J6"/>
      <c r="K6">
        <v>22</v>
      </c>
      <c r="L6"/>
      <c r="M6"/>
      <c r="N6"/>
      <c r="O6" s="66"/>
      <c r="P6" s="66"/>
      <c r="S6" s="66"/>
      <c r="T6" s="66"/>
      <c r="U6" s="66"/>
      <c r="V6" s="66"/>
      <c r="W6" s="35"/>
      <c r="X6" s="67">
        <v>40</v>
      </c>
      <c r="Y6" s="67">
        <v>26</v>
      </c>
      <c r="Z6" s="67">
        <v>26</v>
      </c>
      <c r="AA6" s="35"/>
      <c r="AB6" s="67">
        <v>4</v>
      </c>
      <c r="AC6" s="67"/>
      <c r="AD6" s="67"/>
      <c r="AE6" s="35"/>
      <c r="AF6" s="35"/>
      <c r="AG6" s="35"/>
      <c r="AH6" s="35"/>
      <c r="AI6" s="67">
        <v>18</v>
      </c>
      <c r="AJ6" s="35"/>
      <c r="AK6" s="35"/>
      <c r="AL6" s="69"/>
      <c r="AM6" s="35"/>
      <c r="AN6" s="35"/>
      <c r="AO6" s="35"/>
      <c r="AP6" s="35"/>
      <c r="AQ6" s="69"/>
      <c r="AR6" s="35"/>
      <c r="AS6" s="35"/>
      <c r="AT6" s="35"/>
      <c r="AU6" s="72">
        <f>+AI6</f>
        <v>18</v>
      </c>
      <c r="AV6" s="86">
        <v>42255</v>
      </c>
      <c r="AW6" s="72"/>
      <c r="AY6" s="91">
        <v>18</v>
      </c>
      <c r="AZ6" s="90">
        <f t="shared" ref="AZ6:AZ9" si="2">+AU6-AY6</f>
        <v>0</v>
      </c>
      <c r="BB6" s="26">
        <f t="shared" si="1"/>
        <v>0</v>
      </c>
      <c r="CF6">
        <v>12</v>
      </c>
      <c r="CK6" s="61"/>
    </row>
    <row r="7" spans="1:90">
      <c r="A7" t="s">
        <v>517</v>
      </c>
      <c r="B7"/>
      <c r="C7"/>
      <c r="D7"/>
      <c r="E7" t="s">
        <v>546</v>
      </c>
      <c r="F7"/>
      <c r="G7"/>
      <c r="H7"/>
      <c r="I7"/>
      <c r="J7"/>
      <c r="K7">
        <v>2</v>
      </c>
      <c r="L7"/>
      <c r="M7"/>
      <c r="N7"/>
      <c r="O7" s="66"/>
      <c r="P7" s="66"/>
      <c r="S7" s="66"/>
      <c r="T7" s="66"/>
      <c r="U7" s="66"/>
      <c r="V7" s="66"/>
      <c r="W7" s="35"/>
      <c r="X7" s="67"/>
      <c r="Y7" s="67"/>
      <c r="Z7" s="67"/>
      <c r="AA7" s="35"/>
      <c r="AB7" s="67"/>
      <c r="AC7" s="67"/>
      <c r="AD7" s="67"/>
      <c r="AE7" s="35"/>
      <c r="AF7" s="35"/>
      <c r="AG7" s="35"/>
      <c r="AH7" s="35"/>
      <c r="AI7" s="67"/>
      <c r="AJ7" s="35"/>
      <c r="AK7" s="35"/>
      <c r="AL7" s="69"/>
      <c r="AM7" s="35"/>
      <c r="AN7" s="35"/>
      <c r="AO7" s="35"/>
      <c r="AP7" s="35"/>
      <c r="AQ7" s="69"/>
      <c r="AR7" s="35"/>
      <c r="AS7" s="35"/>
      <c r="AT7" s="35"/>
      <c r="AU7" s="72">
        <f>+K7</f>
        <v>2</v>
      </c>
      <c r="AV7" s="86">
        <v>42224</v>
      </c>
      <c r="AW7" s="72"/>
      <c r="AY7" s="91">
        <v>2</v>
      </c>
      <c r="AZ7" s="90">
        <f t="shared" si="2"/>
        <v>0</v>
      </c>
      <c r="BB7" s="26">
        <f t="shared" si="1"/>
        <v>0</v>
      </c>
    </row>
    <row r="8" spans="1:90">
      <c r="A8" t="s">
        <v>547</v>
      </c>
      <c r="B8"/>
      <c r="C8"/>
      <c r="D8"/>
      <c r="E8"/>
      <c r="F8" t="s">
        <v>546</v>
      </c>
      <c r="G8"/>
      <c r="H8"/>
      <c r="I8"/>
      <c r="J8"/>
      <c r="K8"/>
      <c r="L8"/>
      <c r="M8"/>
      <c r="N8"/>
      <c r="O8" s="66"/>
      <c r="P8" s="66"/>
      <c r="S8" s="66"/>
      <c r="T8" s="66"/>
      <c r="U8" s="66"/>
      <c r="V8" s="66"/>
      <c r="W8" s="35"/>
      <c r="X8" s="67"/>
      <c r="Y8" s="67"/>
      <c r="Z8" s="67"/>
      <c r="AA8" s="35"/>
      <c r="AB8" s="67"/>
      <c r="AC8" s="67"/>
      <c r="AD8" s="67"/>
      <c r="AE8" s="35"/>
      <c r="AF8" s="35"/>
      <c r="AG8" s="35"/>
      <c r="AH8" s="35"/>
      <c r="AI8" s="67"/>
      <c r="AJ8" s="35"/>
      <c r="AK8" s="35"/>
      <c r="AL8" s="69"/>
      <c r="AM8" s="35"/>
      <c r="AN8" s="35"/>
      <c r="AO8" s="35"/>
      <c r="AP8" s="35"/>
      <c r="AQ8" s="69"/>
      <c r="AR8" s="35"/>
      <c r="AS8" s="35"/>
      <c r="AT8" s="35"/>
      <c r="AU8" s="72">
        <f>+K8</f>
        <v>0</v>
      </c>
      <c r="AV8" s="86">
        <v>42215</v>
      </c>
      <c r="AW8" s="72"/>
      <c r="AY8" s="91"/>
      <c r="AZ8" s="90"/>
      <c r="BB8" s="26">
        <f t="shared" si="1"/>
        <v>0</v>
      </c>
    </row>
    <row r="9" spans="1:90">
      <c r="A9" t="s">
        <v>548</v>
      </c>
      <c r="B9"/>
      <c r="C9"/>
      <c r="D9"/>
      <c r="E9">
        <v>3</v>
      </c>
      <c r="F9"/>
      <c r="G9"/>
      <c r="H9"/>
      <c r="I9"/>
      <c r="J9"/>
      <c r="K9"/>
      <c r="L9"/>
      <c r="M9"/>
      <c r="N9"/>
      <c r="O9" s="66"/>
      <c r="P9" s="66"/>
      <c r="S9" s="66"/>
      <c r="T9" s="66"/>
      <c r="U9" s="66"/>
      <c r="V9" s="66"/>
      <c r="W9" s="35"/>
      <c r="X9" s="67"/>
      <c r="Y9" s="67"/>
      <c r="Z9" s="67"/>
      <c r="AA9" s="35"/>
      <c r="AB9" s="67"/>
      <c r="AC9" s="67"/>
      <c r="AD9" s="67"/>
      <c r="AE9" s="35"/>
      <c r="AF9" s="35"/>
      <c r="AG9" s="35"/>
      <c r="AH9" s="35"/>
      <c r="AI9" s="67"/>
      <c r="AJ9" s="35"/>
      <c r="AK9" s="35"/>
      <c r="AL9" s="69"/>
      <c r="AM9" s="35"/>
      <c r="AN9" s="35"/>
      <c r="AO9" s="35"/>
      <c r="AP9" s="35"/>
      <c r="AQ9" s="69"/>
      <c r="AR9" s="35"/>
      <c r="AS9" s="35"/>
      <c r="AT9" s="35"/>
      <c r="AU9" s="72">
        <f>+E9</f>
        <v>3</v>
      </c>
      <c r="AV9" s="86">
        <v>42213</v>
      </c>
      <c r="AW9" s="72"/>
      <c r="AY9" s="91">
        <v>3</v>
      </c>
      <c r="AZ9" s="90">
        <f t="shared" si="2"/>
        <v>0</v>
      </c>
      <c r="BB9" s="26">
        <f t="shared" si="1"/>
        <v>0</v>
      </c>
    </row>
    <row r="10" spans="1:90">
      <c r="A10" t="s">
        <v>540</v>
      </c>
      <c r="B10"/>
      <c r="C10"/>
      <c r="D10"/>
      <c r="E10">
        <v>4</v>
      </c>
      <c r="F10"/>
      <c r="G10"/>
      <c r="H10"/>
      <c r="I10"/>
      <c r="J10"/>
      <c r="K10"/>
      <c r="L10"/>
      <c r="M10"/>
      <c r="N10"/>
      <c r="O10" s="66"/>
      <c r="P10" s="66"/>
      <c r="S10" s="66"/>
      <c r="T10" s="66"/>
      <c r="U10" s="66"/>
      <c r="V10" s="66"/>
      <c r="W10" s="35"/>
      <c r="X10" s="67"/>
      <c r="Y10" s="67"/>
      <c r="Z10" s="67"/>
      <c r="AA10" s="35"/>
      <c r="AB10" s="67"/>
      <c r="AC10" s="67"/>
      <c r="AD10" s="67"/>
      <c r="AE10" s="35"/>
      <c r="AF10" s="35"/>
      <c r="AG10" s="35"/>
      <c r="AH10" s="35"/>
      <c r="AI10" s="67"/>
      <c r="AJ10" s="35"/>
      <c r="AK10" s="35"/>
      <c r="AL10" s="69"/>
      <c r="AM10" s="35"/>
      <c r="AN10" s="35"/>
      <c r="AO10" s="35"/>
      <c r="AP10" s="35"/>
      <c r="AQ10" s="69"/>
      <c r="AR10" s="35"/>
      <c r="AS10" s="35"/>
      <c r="AT10" s="35"/>
      <c r="AU10" s="72">
        <f>+E10</f>
        <v>4</v>
      </c>
      <c r="AV10" s="86">
        <v>42213</v>
      </c>
      <c r="AW10" s="72"/>
      <c r="AY10" s="89"/>
      <c r="AZ10" s="89">
        <v>27</v>
      </c>
      <c r="BB10" s="26"/>
    </row>
    <row r="11" spans="1:90">
      <c r="B11"/>
      <c r="C11"/>
      <c r="D11"/>
      <c r="E11"/>
      <c r="F11"/>
      <c r="G11"/>
      <c r="H11"/>
      <c r="I11"/>
      <c r="J11"/>
      <c r="K11"/>
      <c r="L11"/>
      <c r="M11"/>
      <c r="N11"/>
      <c r="O11" s="66"/>
      <c r="P11" s="66"/>
      <c r="S11" s="66"/>
      <c r="T11" s="66"/>
      <c r="U11" s="66"/>
      <c r="V11" s="66"/>
      <c r="W11" s="35"/>
      <c r="X11" s="35"/>
      <c r="Y11" s="35"/>
      <c r="Z11" s="35"/>
      <c r="AA11" s="35"/>
      <c r="AB11" s="67"/>
      <c r="AC11" s="67"/>
      <c r="AD11" s="67"/>
      <c r="AE11" s="35"/>
      <c r="AF11" s="35"/>
      <c r="AG11" s="35"/>
      <c r="AH11" s="35"/>
      <c r="AI11" s="67"/>
      <c r="AJ11" s="35"/>
      <c r="AK11" s="35"/>
      <c r="AL11" s="69"/>
      <c r="AM11" s="35"/>
      <c r="AN11" s="35"/>
      <c r="AO11" s="35"/>
      <c r="AP11" s="35"/>
      <c r="AQ11" s="69"/>
      <c r="AR11" s="35"/>
      <c r="AS11" s="35"/>
      <c r="AT11" s="35"/>
      <c r="AU11" s="35"/>
      <c r="AV11" s="35"/>
      <c r="AW11" s="35"/>
      <c r="AY11" s="91"/>
      <c r="AZ11" s="91"/>
    </row>
    <row r="12" spans="1:90">
      <c r="A12" s="13" t="s">
        <v>472</v>
      </c>
      <c r="B12"/>
      <c r="C12"/>
      <c r="D12"/>
      <c r="E12"/>
      <c r="F12"/>
      <c r="G12"/>
      <c r="H12"/>
      <c r="I12"/>
      <c r="J12"/>
      <c r="K12"/>
      <c r="L12"/>
      <c r="M12"/>
      <c r="N12"/>
      <c r="O12" s="66"/>
      <c r="P12" s="66"/>
      <c r="S12" s="66"/>
      <c r="T12" s="66"/>
      <c r="U12" s="66"/>
      <c r="V12" s="66"/>
      <c r="W12" s="35"/>
      <c r="X12" s="35"/>
      <c r="Y12" s="35"/>
      <c r="Z12" s="35"/>
      <c r="AA12" s="35"/>
      <c r="AB12" s="67"/>
      <c r="AC12" s="67"/>
      <c r="AD12" s="67"/>
      <c r="AE12" s="35"/>
      <c r="AF12" s="35"/>
      <c r="AG12" s="35"/>
      <c r="AH12" s="35"/>
      <c r="AI12" s="67"/>
      <c r="AJ12" s="35"/>
      <c r="AK12" s="35"/>
      <c r="AL12" s="69"/>
      <c r="AM12" s="35"/>
      <c r="AN12" s="35"/>
      <c r="AO12" s="35"/>
      <c r="AP12" s="35"/>
      <c r="AQ12" s="69"/>
      <c r="AR12" s="35"/>
      <c r="AS12" s="35"/>
      <c r="AT12" s="35"/>
      <c r="AU12" s="35"/>
      <c r="AV12" s="35"/>
      <c r="AW12" s="35"/>
      <c r="AY12" s="91"/>
      <c r="AZ12" s="91"/>
    </row>
    <row r="13" spans="1:90">
      <c r="A13" s="63" t="s">
        <v>20</v>
      </c>
      <c r="B13"/>
      <c r="C13"/>
      <c r="D13"/>
      <c r="E13"/>
      <c r="F13"/>
      <c r="G13"/>
      <c r="H13"/>
      <c r="I13"/>
      <c r="J13"/>
      <c r="K13"/>
      <c r="L13"/>
      <c r="M13"/>
      <c r="N13"/>
      <c r="O13" s="66"/>
      <c r="P13" s="66"/>
      <c r="S13" s="66"/>
      <c r="T13" s="66"/>
      <c r="U13" s="66"/>
      <c r="V13" s="66"/>
      <c r="W13" s="35"/>
      <c r="X13" s="35"/>
      <c r="Y13" s="35"/>
      <c r="Z13" s="35"/>
      <c r="AA13" s="35"/>
      <c r="AB13" s="67"/>
      <c r="AC13" s="67"/>
      <c r="AD13" s="67"/>
      <c r="AE13" s="35"/>
      <c r="AF13" s="35"/>
      <c r="AG13" s="35"/>
      <c r="AH13" s="35"/>
      <c r="AI13" s="67"/>
      <c r="AJ13" s="35"/>
      <c r="AK13" s="35"/>
      <c r="AL13" s="69"/>
      <c r="AM13" s="35"/>
      <c r="AN13" s="35"/>
      <c r="AO13" s="35"/>
      <c r="AP13" s="35"/>
      <c r="AQ13" s="69"/>
      <c r="AR13" s="35"/>
      <c r="AS13" s="35"/>
      <c r="AT13" s="35"/>
      <c r="AU13" s="35"/>
      <c r="AV13" s="35"/>
      <c r="AW13" s="35"/>
      <c r="AY13" s="91"/>
      <c r="AZ13" s="91"/>
    </row>
    <row r="14" spans="1:90">
      <c r="A14" t="s">
        <v>486</v>
      </c>
      <c r="B14"/>
      <c r="C14"/>
      <c r="D14"/>
      <c r="E14"/>
      <c r="F14"/>
      <c r="G14"/>
      <c r="H14"/>
      <c r="I14"/>
      <c r="J14"/>
      <c r="K14"/>
      <c r="L14"/>
      <c r="M14"/>
      <c r="N14"/>
      <c r="O14" s="66"/>
      <c r="P14" s="66"/>
      <c r="S14" s="66"/>
      <c r="T14" s="66"/>
      <c r="U14" s="66"/>
      <c r="V14" s="66"/>
      <c r="W14" s="35"/>
      <c r="X14" s="35"/>
      <c r="Y14" s="35"/>
      <c r="Z14" s="35"/>
      <c r="AA14" s="35"/>
      <c r="AB14" s="67"/>
      <c r="AC14" s="67"/>
      <c r="AD14" s="67"/>
      <c r="AE14" s="35"/>
      <c r="AF14" s="35"/>
      <c r="AG14" s="35"/>
      <c r="AH14" s="67">
        <v>6</v>
      </c>
      <c r="AI14" s="67"/>
      <c r="AJ14" s="35"/>
      <c r="AK14" s="35"/>
      <c r="AL14" s="69"/>
      <c r="AM14" s="35"/>
      <c r="AN14" s="35"/>
      <c r="AO14" s="35"/>
      <c r="AP14" s="35"/>
      <c r="AQ14" s="69"/>
      <c r="AR14" s="35"/>
      <c r="AS14" s="35"/>
      <c r="AT14" s="35"/>
      <c r="AU14" s="72">
        <f>+AH14</f>
        <v>6</v>
      </c>
      <c r="AV14" s="86">
        <v>42254</v>
      </c>
      <c r="AW14" s="72"/>
      <c r="AY14" s="91"/>
      <c r="AZ14" s="91"/>
      <c r="BB14" s="26"/>
    </row>
    <row r="15" spans="1:90">
      <c r="A15" t="s">
        <v>499</v>
      </c>
      <c r="B15"/>
      <c r="C15"/>
      <c r="D15"/>
      <c r="E15"/>
      <c r="F15"/>
      <c r="G15"/>
      <c r="H15"/>
      <c r="I15"/>
      <c r="J15"/>
      <c r="K15"/>
      <c r="L15"/>
      <c r="M15"/>
      <c r="N15"/>
      <c r="O15" s="66"/>
      <c r="P15" s="66"/>
      <c r="S15" s="66"/>
      <c r="T15" s="66"/>
      <c r="U15" s="66"/>
      <c r="V15" s="66"/>
      <c r="W15" s="35"/>
      <c r="X15" s="35"/>
      <c r="Y15" s="67">
        <v>22</v>
      </c>
      <c r="Z15" s="35"/>
      <c r="AA15" s="35"/>
      <c r="AB15" s="67"/>
      <c r="AC15" s="67"/>
      <c r="AD15" s="67">
        <v>-5</v>
      </c>
      <c r="AE15" s="67">
        <v>5</v>
      </c>
      <c r="AF15" s="35"/>
      <c r="AG15" s="35"/>
      <c r="AH15" s="67">
        <v>18</v>
      </c>
      <c r="AI15" s="67">
        <v>2</v>
      </c>
      <c r="AJ15" s="35"/>
      <c r="AK15" s="35"/>
      <c r="AL15" s="69"/>
      <c r="AM15" s="35"/>
      <c r="AN15" s="35"/>
      <c r="AO15" s="35"/>
      <c r="AP15" s="67">
        <v>19</v>
      </c>
      <c r="AQ15" s="72">
        <f>+AP15</f>
        <v>19</v>
      </c>
      <c r="AR15" s="67">
        <v>22</v>
      </c>
      <c r="AS15" s="72">
        <f>+AR15</f>
        <v>22</v>
      </c>
      <c r="AT15" s="72">
        <f t="shared" ref="AT15:AU15" si="3">+AS15</f>
        <v>22</v>
      </c>
      <c r="AU15" s="72">
        <f t="shared" si="3"/>
        <v>22</v>
      </c>
      <c r="AV15" s="86">
        <v>42271</v>
      </c>
      <c r="AW15" s="72"/>
      <c r="AY15" s="91">
        <f>13+9</f>
        <v>22</v>
      </c>
      <c r="AZ15" s="90">
        <f>+AU15-AY15</f>
        <v>0</v>
      </c>
      <c r="BB15" s="26">
        <f t="shared" ref="BB15:BB21" si="4">+AY15-AU15</f>
        <v>0</v>
      </c>
      <c r="BQ15">
        <v>31</v>
      </c>
      <c r="BT15">
        <v>24</v>
      </c>
      <c r="BU15">
        <v>14</v>
      </c>
      <c r="CK15">
        <v>27</v>
      </c>
    </row>
    <row r="16" spans="1:90">
      <c r="A16" t="s">
        <v>489</v>
      </c>
      <c r="B16"/>
      <c r="C16"/>
      <c r="D16"/>
      <c r="E16"/>
      <c r="F16"/>
      <c r="G16"/>
      <c r="H16"/>
      <c r="I16"/>
      <c r="J16"/>
      <c r="K16"/>
      <c r="L16"/>
      <c r="M16"/>
      <c r="N16"/>
      <c r="O16" s="66"/>
      <c r="P16" s="66"/>
      <c r="S16" s="66"/>
      <c r="T16" s="66"/>
      <c r="U16" s="66"/>
      <c r="V16" s="66"/>
      <c r="W16" s="35"/>
      <c r="X16" s="35"/>
      <c r="Y16" s="35"/>
      <c r="Z16" s="35"/>
      <c r="AA16" s="35"/>
      <c r="AB16" s="67"/>
      <c r="AC16" s="67"/>
      <c r="AD16" s="67"/>
      <c r="AE16" s="35"/>
      <c r="AF16" s="35"/>
      <c r="AG16" s="35"/>
      <c r="AH16" s="67">
        <v>2</v>
      </c>
      <c r="AI16" s="67"/>
      <c r="AJ16" s="35"/>
      <c r="AK16" s="35"/>
      <c r="AL16" s="69"/>
      <c r="AM16" s="35"/>
      <c r="AN16" s="35"/>
      <c r="AO16" s="35"/>
      <c r="AP16" s="35"/>
      <c r="AQ16" s="69"/>
      <c r="AR16" s="35"/>
      <c r="AS16" s="35"/>
      <c r="AT16" s="35"/>
      <c r="AU16" s="72">
        <f t="shared" ref="AU16:AU20" si="5">+AH16</f>
        <v>2</v>
      </c>
      <c r="AV16" s="86">
        <v>42254</v>
      </c>
      <c r="AW16" s="72"/>
      <c r="AY16" s="91">
        <v>2</v>
      </c>
      <c r="AZ16" s="90">
        <f>+AU16-AY16</f>
        <v>0</v>
      </c>
      <c r="BB16" s="26">
        <f t="shared" si="4"/>
        <v>0</v>
      </c>
    </row>
    <row r="17" spans="1:90">
      <c r="A17" t="s">
        <v>487</v>
      </c>
      <c r="B17"/>
      <c r="C17"/>
      <c r="D17"/>
      <c r="E17"/>
      <c r="F17"/>
      <c r="G17"/>
      <c r="H17"/>
      <c r="I17"/>
      <c r="J17"/>
      <c r="K17"/>
      <c r="L17"/>
      <c r="M17"/>
      <c r="N17"/>
      <c r="O17" s="66"/>
      <c r="P17" s="66"/>
      <c r="S17" s="66"/>
      <c r="T17" s="66"/>
      <c r="U17" s="66"/>
      <c r="V17" s="66"/>
      <c r="W17" s="35"/>
      <c r="X17" s="35"/>
      <c r="Y17" s="35"/>
      <c r="Z17" s="35"/>
      <c r="AA17" s="35"/>
      <c r="AB17" s="67"/>
      <c r="AC17" s="67"/>
      <c r="AD17" s="67"/>
      <c r="AE17" s="35"/>
      <c r="AF17" s="35"/>
      <c r="AG17" s="35"/>
      <c r="AH17" s="67">
        <v>33</v>
      </c>
      <c r="AI17" s="67"/>
      <c r="AJ17" s="35"/>
      <c r="AK17" s="35"/>
      <c r="AL17" s="69"/>
      <c r="AM17" s="35"/>
      <c r="AN17" s="35"/>
      <c r="AO17" s="35"/>
      <c r="AP17" s="35"/>
      <c r="AQ17" s="69"/>
      <c r="AR17" s="35"/>
      <c r="AS17" s="35"/>
      <c r="AT17" s="35"/>
      <c r="AU17" s="72">
        <f t="shared" si="5"/>
        <v>33</v>
      </c>
      <c r="AV17" s="86">
        <v>42254</v>
      </c>
      <c r="AW17" s="72"/>
      <c r="AY17" s="91">
        <f>29+4</f>
        <v>33</v>
      </c>
      <c r="AZ17" s="90">
        <f>+AU17-AY17</f>
        <v>0</v>
      </c>
      <c r="BB17" s="26">
        <f t="shared" si="4"/>
        <v>0</v>
      </c>
    </row>
    <row r="18" spans="1:90">
      <c r="A18" t="s">
        <v>507</v>
      </c>
      <c r="B18"/>
      <c r="C18"/>
      <c r="D18"/>
      <c r="E18"/>
      <c r="F18"/>
      <c r="G18"/>
      <c r="H18"/>
      <c r="I18"/>
      <c r="J18"/>
      <c r="K18"/>
      <c r="L18"/>
      <c r="M18"/>
      <c r="N18"/>
      <c r="O18" s="66"/>
      <c r="P18" s="66"/>
      <c r="S18" s="66"/>
      <c r="T18" s="66"/>
      <c r="U18" s="66"/>
      <c r="V18" s="66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67">
        <v>5</v>
      </c>
      <c r="AI18" s="67"/>
      <c r="AJ18" s="35"/>
      <c r="AK18" s="35"/>
      <c r="AL18" s="69"/>
      <c r="AM18" s="35"/>
      <c r="AN18" s="35"/>
      <c r="AO18" s="35"/>
      <c r="AP18" s="35"/>
      <c r="AQ18" s="69"/>
      <c r="AR18" s="35"/>
      <c r="AS18" s="35"/>
      <c r="AT18" s="35"/>
      <c r="AU18" s="72">
        <f t="shared" si="5"/>
        <v>5</v>
      </c>
      <c r="AV18" s="86">
        <v>42254</v>
      </c>
      <c r="AW18" s="72"/>
      <c r="AY18" s="90">
        <f>+AU18</f>
        <v>5</v>
      </c>
      <c r="AZ18" s="91"/>
      <c r="BB18" s="26">
        <f t="shared" si="4"/>
        <v>0</v>
      </c>
    </row>
    <row r="19" spans="1:90">
      <c r="A19" t="s">
        <v>508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 s="66"/>
      <c r="P19" s="66"/>
      <c r="S19" s="66"/>
      <c r="T19" s="66"/>
      <c r="U19" s="66"/>
      <c r="V19" s="66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67">
        <v>10</v>
      </c>
      <c r="AI19" s="67"/>
      <c r="AJ19" s="35"/>
      <c r="AK19" s="35"/>
      <c r="AL19" s="69"/>
      <c r="AM19" s="35"/>
      <c r="AN19" s="35"/>
      <c r="AO19" s="35"/>
      <c r="AP19" s="35"/>
      <c r="AQ19" s="69"/>
      <c r="AR19" s="35"/>
      <c r="AS19" s="35"/>
      <c r="AT19" s="35"/>
      <c r="AU19" s="72">
        <f t="shared" si="5"/>
        <v>10</v>
      </c>
      <c r="AV19" s="86">
        <v>42254</v>
      </c>
      <c r="AW19" s="72"/>
      <c r="AY19" s="89">
        <v>10</v>
      </c>
      <c r="AZ19" s="90"/>
      <c r="BB19" s="26">
        <f t="shared" si="4"/>
        <v>0</v>
      </c>
    </row>
    <row r="20" spans="1:90">
      <c r="A20" t="s">
        <v>488</v>
      </c>
      <c r="B20"/>
      <c r="C20"/>
      <c r="D20"/>
      <c r="E20"/>
      <c r="F20"/>
      <c r="G20"/>
      <c r="H20"/>
      <c r="I20"/>
      <c r="J20"/>
      <c r="K20"/>
      <c r="L20"/>
      <c r="M20"/>
      <c r="N20"/>
      <c r="O20" s="66"/>
      <c r="P20" s="66"/>
      <c r="S20" s="66"/>
      <c r="T20" s="66"/>
      <c r="U20" s="66"/>
      <c r="V20" s="66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67">
        <v>20</v>
      </c>
      <c r="AI20" s="67"/>
      <c r="AJ20" s="35"/>
      <c r="AK20" s="35"/>
      <c r="AL20" s="69"/>
      <c r="AM20" s="35"/>
      <c r="AN20" s="35"/>
      <c r="AO20" s="35"/>
      <c r="AP20" s="35"/>
      <c r="AQ20" s="69"/>
      <c r="AR20" s="35"/>
      <c r="AS20" s="35"/>
      <c r="AT20" s="35"/>
      <c r="AU20" s="72">
        <f t="shared" si="5"/>
        <v>20</v>
      </c>
      <c r="AV20" s="86">
        <v>42254</v>
      </c>
      <c r="AW20" s="72"/>
      <c r="AY20" s="89"/>
      <c r="AZ20" s="89">
        <v>49</v>
      </c>
    </row>
    <row r="21" spans="1:90">
      <c r="A21" t="s">
        <v>551</v>
      </c>
      <c r="B21"/>
      <c r="C21"/>
      <c r="D21"/>
      <c r="E21"/>
      <c r="F21"/>
      <c r="G21"/>
      <c r="H21"/>
      <c r="I21"/>
      <c r="J21"/>
      <c r="K21"/>
      <c r="L21"/>
      <c r="M21"/>
      <c r="N21"/>
      <c r="O21" s="66"/>
      <c r="P21" s="66"/>
      <c r="S21" s="66"/>
      <c r="T21" s="66"/>
      <c r="U21" s="66"/>
      <c r="V21" s="66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67"/>
      <c r="AI21" s="67"/>
      <c r="AJ21" s="35"/>
      <c r="AK21" s="35"/>
      <c r="AL21" s="69"/>
      <c r="AM21" s="35"/>
      <c r="AN21" s="35"/>
      <c r="AO21" s="35"/>
      <c r="AP21" s="35"/>
      <c r="AQ21" s="69"/>
      <c r="AR21" s="35"/>
      <c r="AS21" s="35"/>
      <c r="AT21" s="35"/>
      <c r="AU21" s="72"/>
      <c r="AV21" s="72"/>
      <c r="AW21" s="72"/>
      <c r="AY21" s="89">
        <f>37-4-AY16-9-AY7-AY6+5-AY9</f>
        <v>4</v>
      </c>
      <c r="AZ21" s="89"/>
      <c r="BB21" s="26">
        <f t="shared" si="4"/>
        <v>4</v>
      </c>
    </row>
    <row r="22" spans="1:90">
      <c r="B22"/>
      <c r="C22"/>
      <c r="D22"/>
      <c r="E22"/>
      <c r="F22"/>
      <c r="G22"/>
      <c r="H22"/>
      <c r="I22"/>
      <c r="J22"/>
      <c r="K22"/>
      <c r="L22"/>
      <c r="M22"/>
      <c r="N22"/>
      <c r="O22" s="66"/>
      <c r="P22" s="66"/>
      <c r="S22" s="66"/>
      <c r="T22" s="66"/>
      <c r="U22" s="66"/>
      <c r="V22" s="66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67"/>
      <c r="AI22" s="67"/>
      <c r="AJ22" s="35"/>
      <c r="AK22" s="35"/>
      <c r="AL22" s="69"/>
      <c r="AM22" s="35"/>
      <c r="AN22" s="35"/>
      <c r="AO22" s="35"/>
      <c r="AP22" s="35"/>
      <c r="AQ22" s="69"/>
      <c r="AR22" s="35"/>
      <c r="AS22" s="35"/>
      <c r="AT22" s="35"/>
      <c r="AU22" s="35"/>
      <c r="AV22" s="35"/>
      <c r="AW22" s="35"/>
      <c r="AY22" s="91"/>
      <c r="AZ22" s="91"/>
    </row>
    <row r="23" spans="1:90">
      <c r="A23" s="13" t="s">
        <v>228</v>
      </c>
      <c r="B23"/>
      <c r="C23"/>
      <c r="D23"/>
      <c r="E23"/>
      <c r="F23"/>
      <c r="G23"/>
      <c r="H23"/>
      <c r="I23"/>
      <c r="J23"/>
      <c r="K23"/>
      <c r="L23"/>
      <c r="M23"/>
      <c r="N23"/>
      <c r="O23" s="66"/>
      <c r="P23" s="66"/>
      <c r="S23" s="66"/>
      <c r="T23" s="66"/>
      <c r="U23" s="66"/>
      <c r="V23" s="66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67"/>
      <c r="AJ23" s="35"/>
      <c r="AK23" s="35"/>
      <c r="AL23" s="69"/>
      <c r="AM23" s="35"/>
      <c r="AN23" s="35"/>
      <c r="AO23" s="35"/>
      <c r="AP23" s="35"/>
      <c r="AQ23" s="69"/>
      <c r="AR23" s="35"/>
      <c r="AS23" s="35"/>
      <c r="AT23" s="35"/>
      <c r="AU23" s="35"/>
      <c r="AV23" s="35"/>
      <c r="AW23" s="35"/>
      <c r="AY23" s="91"/>
      <c r="AZ23" s="91"/>
    </row>
    <row r="24" spans="1:90">
      <c r="A24" s="63" t="s">
        <v>21</v>
      </c>
      <c r="B24"/>
      <c r="C24"/>
      <c r="D24"/>
      <c r="E24"/>
      <c r="F24"/>
      <c r="G24"/>
      <c r="H24"/>
      <c r="I24"/>
      <c r="J24"/>
      <c r="K24"/>
      <c r="L24"/>
      <c r="M24"/>
      <c r="N24"/>
      <c r="O24" s="66"/>
      <c r="P24" s="66"/>
      <c r="S24" s="66"/>
      <c r="T24" s="66"/>
      <c r="U24" s="66"/>
      <c r="V24" s="66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67"/>
      <c r="AJ24" s="35"/>
      <c r="AK24" s="35"/>
      <c r="AL24" s="69"/>
      <c r="AM24" s="35"/>
      <c r="AN24" s="35"/>
      <c r="AO24" s="35"/>
      <c r="AP24" s="35"/>
      <c r="AQ24" s="69"/>
      <c r="AR24" s="35"/>
      <c r="AS24" s="35"/>
      <c r="AT24" s="35"/>
      <c r="AU24" s="35"/>
      <c r="AV24" s="35"/>
      <c r="AW24" s="35"/>
      <c r="AY24" s="91"/>
      <c r="AZ24" s="91"/>
    </row>
    <row r="25" spans="1:90">
      <c r="A25" t="s">
        <v>481</v>
      </c>
      <c r="B25" s="67">
        <v>10</v>
      </c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S25" s="67"/>
      <c r="T25" s="66"/>
      <c r="U25" s="66"/>
      <c r="V25" s="67">
        <v>20</v>
      </c>
      <c r="W25" s="35"/>
      <c r="X25" s="35"/>
      <c r="Y25" s="35"/>
      <c r="Z25" s="35"/>
      <c r="AA25" s="35"/>
      <c r="AB25" s="35"/>
      <c r="AC25" s="35"/>
      <c r="AD25" s="35"/>
      <c r="AE25" s="35"/>
      <c r="AF25" s="67">
        <v>30</v>
      </c>
      <c r="AG25" s="67">
        <v>28</v>
      </c>
      <c r="AH25" s="72">
        <f>+AG25</f>
        <v>28</v>
      </c>
      <c r="AI25" s="67"/>
      <c r="AJ25" s="35"/>
      <c r="AK25" s="35"/>
      <c r="AL25" s="70">
        <v>34</v>
      </c>
      <c r="AM25" s="67">
        <v>28</v>
      </c>
      <c r="AN25" s="67"/>
      <c r="AO25" s="67"/>
      <c r="AP25" s="67"/>
      <c r="AQ25" s="70">
        <v>28</v>
      </c>
      <c r="AR25" s="67">
        <v>24</v>
      </c>
      <c r="AS25" s="67">
        <v>40</v>
      </c>
      <c r="AT25" s="67">
        <v>36</v>
      </c>
      <c r="AU25" s="72">
        <f t="shared" ref="AU25" si="6">+AT25</f>
        <v>36</v>
      </c>
      <c r="AV25" s="86">
        <v>42273</v>
      </c>
      <c r="AW25" s="72"/>
      <c r="AY25" s="92">
        <f>41-5</f>
        <v>36</v>
      </c>
      <c r="AZ25" s="90">
        <f>+AU25-AY25</f>
        <v>0</v>
      </c>
      <c r="BB25" s="26">
        <f t="shared" ref="BB25:BB27" si="7">+AY25-AU25</f>
        <v>0</v>
      </c>
      <c r="BK25">
        <v>25</v>
      </c>
      <c r="BL25">
        <v>24</v>
      </c>
      <c r="BM25">
        <v>25</v>
      </c>
      <c r="BN25">
        <v>26</v>
      </c>
      <c r="BO25">
        <v>15</v>
      </c>
      <c r="BP25">
        <v>25</v>
      </c>
      <c r="BQ25">
        <v>0</v>
      </c>
      <c r="BR25">
        <v>25</v>
      </c>
      <c r="BS25">
        <v>22</v>
      </c>
      <c r="BT25">
        <v>24</v>
      </c>
      <c r="BU25">
        <v>28</v>
      </c>
      <c r="BV25">
        <v>37</v>
      </c>
      <c r="BW25" s="61" t="s">
        <v>1165</v>
      </c>
      <c r="BY25">
        <v>27</v>
      </c>
      <c r="BZ25">
        <v>20</v>
      </c>
      <c r="CA25">
        <v>18</v>
      </c>
      <c r="CB25">
        <v>25</v>
      </c>
      <c r="CC25">
        <v>1</v>
      </c>
      <c r="CD25">
        <v>21</v>
      </c>
      <c r="CF25">
        <v>30</v>
      </c>
      <c r="CG25">
        <v>20</v>
      </c>
      <c r="CH25">
        <v>27</v>
      </c>
      <c r="CI25">
        <v>12</v>
      </c>
      <c r="CJ25">
        <v>15</v>
      </c>
      <c r="CK25" s="61" t="s">
        <v>1164</v>
      </c>
      <c r="CL25">
        <v>20</v>
      </c>
    </row>
    <row r="26" spans="1:90">
      <c r="A26" t="s">
        <v>484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S26" s="66"/>
      <c r="T26" s="66"/>
      <c r="U26" s="66"/>
      <c r="V26" s="66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67"/>
      <c r="AJ26" s="35"/>
      <c r="AK26" s="35"/>
      <c r="AL26" s="69"/>
      <c r="AM26" s="35"/>
      <c r="AN26" s="35"/>
      <c r="AO26" s="35"/>
      <c r="AP26" s="35"/>
      <c r="AQ26" s="69"/>
      <c r="AR26" s="35"/>
      <c r="AS26" s="35">
        <v>1</v>
      </c>
      <c r="AT26" s="35"/>
      <c r="AU26" s="72">
        <f>+AS26</f>
        <v>1</v>
      </c>
      <c r="AV26" s="86">
        <v>42273</v>
      </c>
      <c r="AW26" s="72"/>
      <c r="AY26" s="91"/>
      <c r="AZ26" s="91"/>
      <c r="BB26" s="26">
        <f t="shared" si="7"/>
        <v>-1</v>
      </c>
    </row>
    <row r="27" spans="1:90">
      <c r="A27" t="s">
        <v>485</v>
      </c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S27" s="66"/>
      <c r="T27" s="66"/>
      <c r="U27" s="66"/>
      <c r="V27" s="66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67">
        <v>8</v>
      </c>
      <c r="AJ27" s="35"/>
      <c r="AK27" s="35"/>
      <c r="AL27" s="69"/>
      <c r="AM27" s="35"/>
      <c r="AN27" s="35"/>
      <c r="AO27" s="35"/>
      <c r="AP27" s="35"/>
      <c r="AQ27" s="69"/>
      <c r="AR27" s="35"/>
      <c r="AS27" s="35"/>
      <c r="AT27" s="35"/>
      <c r="AU27" s="72">
        <f>+AI27</f>
        <v>8</v>
      </c>
      <c r="AV27" s="86">
        <v>42255</v>
      </c>
      <c r="AW27" s="72"/>
      <c r="AY27" s="89">
        <v>0</v>
      </c>
      <c r="AZ27" s="90"/>
      <c r="BA27" s="26"/>
      <c r="BB27" s="26">
        <f t="shared" si="7"/>
        <v>-8</v>
      </c>
    </row>
    <row r="28" spans="1:90">
      <c r="A28" t="s">
        <v>540</v>
      </c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S28" s="66"/>
      <c r="T28" s="66"/>
      <c r="U28" s="66"/>
      <c r="V28" s="66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67"/>
      <c r="AJ28" s="35"/>
      <c r="AK28" s="35"/>
      <c r="AL28" s="69"/>
      <c r="AM28" s="35"/>
      <c r="AN28" s="35"/>
      <c r="AO28" s="35"/>
      <c r="AP28" s="35"/>
      <c r="AQ28" s="69"/>
      <c r="AR28" s="35"/>
      <c r="AS28" s="35"/>
      <c r="AT28" s="35"/>
      <c r="AU28" s="72"/>
      <c r="AV28" s="72"/>
      <c r="AW28" s="72"/>
      <c r="AY28" s="89"/>
      <c r="AZ28" s="89">
        <v>5</v>
      </c>
    </row>
    <row r="29" spans="1:90"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S29" s="66"/>
      <c r="T29" s="66"/>
      <c r="U29" s="66"/>
      <c r="V29" s="66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67"/>
      <c r="AJ29" s="35"/>
      <c r="AK29" s="35"/>
      <c r="AL29" s="69"/>
      <c r="AM29" s="35"/>
      <c r="AN29" s="35"/>
      <c r="AO29" s="35"/>
      <c r="AP29" s="35"/>
      <c r="AQ29" s="69"/>
      <c r="AR29" s="35"/>
      <c r="AS29" s="35"/>
      <c r="AT29" s="35"/>
      <c r="AU29" s="72"/>
      <c r="AV29" s="72"/>
      <c r="AW29" s="72"/>
      <c r="AY29" s="91"/>
      <c r="AZ29" s="91"/>
    </row>
    <row r="30" spans="1:90">
      <c r="A30" s="13" t="s">
        <v>496</v>
      </c>
      <c r="B30"/>
      <c r="C30"/>
      <c r="D30"/>
      <c r="E30"/>
      <c r="F30"/>
      <c r="G30"/>
      <c r="H30"/>
      <c r="I30"/>
      <c r="J30"/>
      <c r="K30"/>
      <c r="L30"/>
      <c r="M30"/>
      <c r="N30"/>
      <c r="AY30" s="91"/>
      <c r="AZ30" s="91"/>
    </row>
    <row r="31" spans="1:90">
      <c r="A31" s="63" t="s">
        <v>203</v>
      </c>
      <c r="B31"/>
      <c r="C31"/>
      <c r="D31"/>
      <c r="E31"/>
      <c r="F31"/>
      <c r="G31"/>
      <c r="H31"/>
      <c r="I31"/>
      <c r="J31"/>
      <c r="K31"/>
      <c r="L31"/>
      <c r="M31"/>
      <c r="N31"/>
      <c r="AY31" s="91"/>
      <c r="AZ31" s="91"/>
    </row>
    <row r="32" spans="1:90">
      <c r="A32" t="s">
        <v>493</v>
      </c>
      <c r="B32"/>
      <c r="C32"/>
      <c r="D32"/>
      <c r="E32"/>
      <c r="F32"/>
      <c r="G32"/>
      <c r="H32"/>
      <c r="I32"/>
      <c r="J32"/>
      <c r="K32"/>
      <c r="L32"/>
      <c r="M32"/>
      <c r="N32"/>
      <c r="AR32">
        <v>3</v>
      </c>
      <c r="AS32">
        <v>3</v>
      </c>
      <c r="AU32" s="72">
        <f>+AR32</f>
        <v>3</v>
      </c>
      <c r="AV32" s="86">
        <v>42272</v>
      </c>
      <c r="AW32" s="72"/>
      <c r="AY32" s="89">
        <v>0</v>
      </c>
      <c r="AZ32" s="91"/>
      <c r="BB32" s="26">
        <f t="shared" ref="BB32" si="8">+AY32-AU32</f>
        <v>-3</v>
      </c>
    </row>
    <row r="33" spans="1:69">
      <c r="A33" t="s">
        <v>553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S33" s="66"/>
      <c r="T33" s="66"/>
      <c r="U33" s="66"/>
      <c r="V33" s="66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67"/>
      <c r="AJ33" s="35"/>
      <c r="AK33" s="35"/>
      <c r="AL33" s="69"/>
      <c r="AM33" s="35"/>
      <c r="AN33" s="35"/>
      <c r="AO33" s="35"/>
      <c r="AP33" s="35"/>
      <c r="AQ33" s="69"/>
      <c r="AR33" s="35"/>
      <c r="AS33" s="35"/>
      <c r="AT33" s="35"/>
      <c r="AU33" s="72"/>
      <c r="AV33" s="72"/>
      <c r="AW33" s="72"/>
      <c r="AY33" s="89">
        <v>20</v>
      </c>
      <c r="AZ33" s="91"/>
      <c r="BB33" s="26">
        <f t="shared" ref="BB33" si="9">+AY33-AU33</f>
        <v>20</v>
      </c>
      <c r="BN33">
        <v>6</v>
      </c>
      <c r="BQ33">
        <v>7</v>
      </c>
    </row>
    <row r="34" spans="1:69">
      <c r="A34" t="s">
        <v>540</v>
      </c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S34" s="66"/>
      <c r="T34" s="66"/>
      <c r="U34" s="66"/>
      <c r="V34" s="66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67"/>
      <c r="AJ34" s="35"/>
      <c r="AK34" s="35"/>
      <c r="AL34" s="69"/>
      <c r="AM34" s="35"/>
      <c r="AN34" s="35"/>
      <c r="AO34" s="35"/>
      <c r="AP34" s="35"/>
      <c r="AQ34" s="69"/>
      <c r="AR34" s="35"/>
      <c r="AS34" s="35"/>
      <c r="AT34" s="35"/>
      <c r="AU34" s="72"/>
      <c r="AV34" s="72"/>
      <c r="AW34" s="72"/>
      <c r="AY34" s="89"/>
      <c r="AZ34" s="89">
        <v>17</v>
      </c>
    </row>
    <row r="35" spans="1:69"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S35" s="66"/>
      <c r="T35" s="66"/>
      <c r="U35" s="66"/>
      <c r="V35" s="66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67"/>
      <c r="AJ35" s="35"/>
      <c r="AK35" s="35"/>
      <c r="AL35" s="69"/>
      <c r="AM35" s="35"/>
      <c r="AN35" s="35"/>
      <c r="AO35" s="35"/>
      <c r="AP35" s="35"/>
      <c r="AQ35" s="69"/>
      <c r="AR35" s="35"/>
      <c r="AS35" s="35"/>
      <c r="AT35" s="35"/>
      <c r="AU35" s="35"/>
      <c r="AV35" s="35"/>
      <c r="AW35" s="35"/>
    </row>
    <row r="36" spans="1:69" s="8" customFormat="1"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>
        <f>SUM(AH4:AH27)</f>
        <v>145</v>
      </c>
      <c r="AI36" s="75"/>
      <c r="AJ36" s="74"/>
      <c r="AK36" s="74"/>
      <c r="AL36" s="74"/>
      <c r="AM36" s="74"/>
      <c r="AN36" s="74"/>
      <c r="AO36" s="74"/>
      <c r="AP36" s="74">
        <f t="shared" ref="AP36:AS36" si="10">SUM(AP4:AP27)</f>
        <v>27</v>
      </c>
      <c r="AQ36" s="74">
        <f t="shared" si="10"/>
        <v>55</v>
      </c>
      <c r="AR36" s="74">
        <f t="shared" si="10"/>
        <v>54</v>
      </c>
      <c r="AS36" s="74">
        <f t="shared" si="10"/>
        <v>71</v>
      </c>
      <c r="AT36" s="74"/>
      <c r="AU36" s="80"/>
      <c r="AV36" s="79"/>
      <c r="AW36" s="79"/>
      <c r="AY36" s="88">
        <f>SUM(AY4:AY35)-AY18-AY5</f>
        <v>166</v>
      </c>
      <c r="AZ36" s="88">
        <f>SUM(AZ4:AZ35)</f>
        <v>98</v>
      </c>
      <c r="BB36" s="88">
        <f>SUM(BB4:BB35)</f>
        <v>23</v>
      </c>
      <c r="BE36" s="146"/>
    </row>
    <row r="37" spans="1:69">
      <c r="B37"/>
      <c r="C37"/>
      <c r="D37"/>
      <c r="E37"/>
      <c r="F37"/>
      <c r="G37"/>
      <c r="H37"/>
      <c r="I37"/>
      <c r="J37"/>
      <c r="K37"/>
      <c r="L37"/>
      <c r="M37"/>
      <c r="N37"/>
      <c r="O37" s="66"/>
      <c r="P37" s="66"/>
      <c r="S37" s="66"/>
      <c r="T37" s="66"/>
      <c r="U37" s="66"/>
      <c r="V37" s="66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67"/>
      <c r="AJ37" s="35"/>
      <c r="AK37" s="35"/>
      <c r="AL37" s="69"/>
      <c r="AM37" s="35"/>
      <c r="AN37" s="35"/>
      <c r="AO37" s="35"/>
      <c r="AP37" s="35"/>
      <c r="AQ37" s="69"/>
      <c r="AR37" s="35"/>
      <c r="AS37" s="35"/>
      <c r="AT37" s="35"/>
      <c r="AU37" s="35"/>
      <c r="AV37" s="35"/>
      <c r="AW37" s="35"/>
      <c r="AY37" s="26"/>
      <c r="AZ37" s="26"/>
    </row>
    <row r="38" spans="1:69">
      <c r="A38" s="13" t="s">
        <v>467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s="66"/>
      <c r="P38" s="66"/>
      <c r="S38" s="66"/>
      <c r="T38" s="66"/>
      <c r="U38" s="66"/>
      <c r="V38" s="66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67"/>
      <c r="AJ38" s="35"/>
      <c r="AK38" s="35"/>
      <c r="AL38" s="69"/>
      <c r="AM38" s="35"/>
      <c r="AN38" s="35"/>
      <c r="AO38" s="35"/>
      <c r="AP38" s="35"/>
      <c r="AQ38" s="69"/>
      <c r="AR38" s="35"/>
      <c r="AS38" s="35"/>
      <c r="AT38" s="35"/>
      <c r="AU38" s="35"/>
      <c r="AV38" s="35"/>
      <c r="AW38" s="35"/>
      <c r="AY38" s="26"/>
    </row>
    <row r="39" spans="1:69">
      <c r="A39" s="63" t="s">
        <v>26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 s="66"/>
      <c r="P39" s="66"/>
      <c r="S39" s="66"/>
      <c r="T39" s="66"/>
      <c r="U39" s="66"/>
      <c r="V39" s="66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67"/>
      <c r="AJ39" s="35"/>
      <c r="AK39" s="35"/>
      <c r="AL39" s="69"/>
      <c r="AM39" s="35"/>
      <c r="AN39" s="35"/>
      <c r="AO39" s="35"/>
      <c r="AP39" s="35"/>
      <c r="AQ39" s="69"/>
      <c r="AR39" s="35"/>
      <c r="AS39" s="35"/>
      <c r="AT39" s="35"/>
      <c r="AU39" s="35"/>
      <c r="AV39" s="35"/>
      <c r="AW39" s="35"/>
      <c r="AY39" s="26"/>
    </row>
    <row r="40" spans="1:69">
      <c r="A40" t="s">
        <v>553</v>
      </c>
      <c r="B40"/>
      <c r="C40"/>
      <c r="D40"/>
      <c r="E40"/>
      <c r="F40"/>
      <c r="G40"/>
      <c r="H40"/>
      <c r="I40"/>
      <c r="J40"/>
      <c r="K40"/>
      <c r="L40"/>
      <c r="M40"/>
      <c r="N40"/>
      <c r="O40" s="66"/>
      <c r="P40" s="66"/>
      <c r="S40" s="66"/>
      <c r="T40" s="66"/>
      <c r="U40" s="66"/>
      <c r="V40" s="66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67"/>
      <c r="AJ40" s="35"/>
      <c r="AK40" s="35"/>
      <c r="AL40" s="69"/>
      <c r="AM40" s="35"/>
      <c r="AN40" s="35"/>
      <c r="AO40" s="35"/>
      <c r="AP40" s="35"/>
      <c r="AQ40" s="69"/>
      <c r="AR40" s="35"/>
      <c r="AS40" s="35"/>
      <c r="AT40" s="35"/>
      <c r="AU40" s="35"/>
      <c r="AV40" s="35"/>
      <c r="AW40" s="35"/>
      <c r="AY40" s="93">
        <v>75</v>
      </c>
      <c r="AZ40" s="71"/>
      <c r="BB40" s="26">
        <f t="shared" ref="BB40" si="11">+AY40-AU40</f>
        <v>75</v>
      </c>
    </row>
    <row r="41" spans="1:69">
      <c r="A41" t="s">
        <v>540</v>
      </c>
      <c r="B41"/>
      <c r="C41"/>
      <c r="D41"/>
      <c r="E41"/>
      <c r="F41"/>
      <c r="G41"/>
      <c r="H41"/>
      <c r="I41"/>
      <c r="J41"/>
      <c r="K41"/>
      <c r="L41"/>
      <c r="M41"/>
      <c r="N41"/>
      <c r="O41" s="66"/>
      <c r="P41" s="66"/>
      <c r="S41" s="66"/>
      <c r="T41" s="66"/>
      <c r="U41" s="66"/>
      <c r="V41" s="66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67"/>
      <c r="AJ41" s="35"/>
      <c r="AK41" s="35"/>
      <c r="AL41" s="69"/>
      <c r="AM41" s="35"/>
      <c r="AN41" s="35"/>
      <c r="AO41" s="35"/>
      <c r="AP41" s="35"/>
      <c r="AQ41" s="69"/>
      <c r="AR41" s="35"/>
      <c r="AS41" s="35"/>
      <c r="AT41" s="35"/>
      <c r="AU41" s="35"/>
      <c r="AV41" s="35"/>
      <c r="AW41" s="35"/>
      <c r="AY41" s="93"/>
      <c r="AZ41" s="93">
        <v>11</v>
      </c>
    </row>
    <row r="42" spans="1:69">
      <c r="B42"/>
      <c r="C42"/>
      <c r="D42"/>
      <c r="E42"/>
      <c r="F42"/>
      <c r="G42"/>
      <c r="H42"/>
      <c r="I42"/>
      <c r="J42"/>
      <c r="K42"/>
      <c r="L42"/>
      <c r="M42"/>
      <c r="N42"/>
      <c r="O42" s="66"/>
      <c r="P42" s="66"/>
      <c r="S42" s="66"/>
      <c r="T42" s="66"/>
      <c r="U42" s="66"/>
      <c r="V42" s="66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67"/>
      <c r="AJ42" s="35"/>
      <c r="AK42" s="35"/>
      <c r="AL42" s="69"/>
      <c r="AM42" s="35"/>
      <c r="AN42" s="35"/>
      <c r="AO42" s="35"/>
      <c r="AP42" s="35"/>
      <c r="AQ42" s="69"/>
      <c r="AR42" s="35"/>
      <c r="AS42" s="35"/>
      <c r="AT42" s="35"/>
      <c r="AU42" s="35"/>
      <c r="AV42" s="35"/>
      <c r="AW42" s="35"/>
    </row>
    <row r="43" spans="1:69" s="8" customFormat="1">
      <c r="A43" s="83" t="s">
        <v>557</v>
      </c>
      <c r="O43" s="73"/>
      <c r="P43" s="73"/>
      <c r="Q43" s="13"/>
      <c r="R43" s="13"/>
      <c r="S43" s="73"/>
      <c r="T43" s="73"/>
      <c r="U43" s="73"/>
      <c r="V43" s="73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5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Y43" s="88">
        <f>SUM(AY36:AY41)</f>
        <v>241</v>
      </c>
      <c r="AZ43" s="88">
        <f>SUM(AZ36:AZ41)</f>
        <v>109</v>
      </c>
      <c r="BB43" s="88">
        <f>SUM(BB36:BB41)</f>
        <v>98</v>
      </c>
      <c r="BE43" s="146"/>
    </row>
    <row r="44" spans="1:69">
      <c r="B44"/>
      <c r="C44"/>
      <c r="D44"/>
      <c r="E44"/>
      <c r="F44"/>
      <c r="G44"/>
      <c r="H44"/>
      <c r="I44"/>
      <c r="J44"/>
      <c r="K44"/>
      <c r="L44"/>
      <c r="M44"/>
      <c r="N44"/>
      <c r="O44" s="66"/>
      <c r="P44" s="66"/>
      <c r="S44" s="66"/>
      <c r="T44" s="66"/>
      <c r="U44" s="66"/>
      <c r="V44" s="66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67"/>
      <c r="AJ44" s="35"/>
      <c r="AK44" s="35"/>
      <c r="AL44" s="69"/>
      <c r="AM44" s="35"/>
      <c r="AN44" s="35"/>
      <c r="AO44" s="35"/>
      <c r="AP44" s="35"/>
      <c r="AQ44" s="69"/>
      <c r="AR44" s="35"/>
      <c r="AS44" s="35"/>
      <c r="AT44" s="35"/>
      <c r="AU44" s="35"/>
      <c r="AV44" s="35"/>
      <c r="AW44" s="35"/>
      <c r="AY44" s="26"/>
    </row>
    <row r="45" spans="1:69">
      <c r="A45" s="13" t="s">
        <v>543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s="66"/>
      <c r="P45" s="66"/>
      <c r="S45" s="66"/>
      <c r="T45" s="66"/>
      <c r="U45" s="66"/>
      <c r="V45" s="66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67"/>
      <c r="AJ45" s="35"/>
      <c r="AK45" s="35"/>
      <c r="AL45" s="69"/>
      <c r="AM45" s="35"/>
      <c r="AN45" s="35"/>
      <c r="AO45" s="35"/>
      <c r="AP45" s="35"/>
      <c r="AQ45" s="69"/>
      <c r="AR45" s="35"/>
      <c r="AS45" s="35"/>
      <c r="AT45" s="35"/>
      <c r="AU45" s="35"/>
      <c r="AV45" s="35"/>
      <c r="AW45" s="35"/>
    </row>
    <row r="46" spans="1:69">
      <c r="A46" t="s">
        <v>540</v>
      </c>
      <c r="B46"/>
      <c r="C46"/>
      <c r="D46"/>
      <c r="E46"/>
      <c r="F46"/>
      <c r="G46"/>
      <c r="H46"/>
      <c r="I46"/>
      <c r="J46"/>
      <c r="K46"/>
      <c r="L46">
        <v>8</v>
      </c>
      <c r="M46"/>
      <c r="N46"/>
      <c r="O46" s="66"/>
      <c r="P46" s="66"/>
      <c r="S46" s="66"/>
      <c r="T46" s="66"/>
      <c r="U46" s="66"/>
      <c r="V46" s="66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67"/>
      <c r="AJ46" s="35"/>
      <c r="AK46" s="35"/>
      <c r="AL46" s="69"/>
      <c r="AM46" s="35"/>
      <c r="AN46" s="35"/>
      <c r="AO46" s="35"/>
      <c r="AP46" s="35"/>
      <c r="AQ46" s="69"/>
      <c r="AR46" s="35"/>
      <c r="AS46" s="35"/>
      <c r="AT46" s="35"/>
      <c r="AU46" s="72">
        <f>+L46</f>
        <v>8</v>
      </c>
      <c r="AV46" s="86">
        <f>+L1</f>
        <v>42227</v>
      </c>
      <c r="AW46" s="35"/>
    </row>
    <row r="47" spans="1:69">
      <c r="A47" t="s">
        <v>542</v>
      </c>
      <c r="B47"/>
      <c r="C47"/>
      <c r="D47"/>
      <c r="E47"/>
      <c r="F47"/>
      <c r="G47"/>
      <c r="H47"/>
      <c r="I47"/>
      <c r="J47"/>
      <c r="K47"/>
      <c r="L47">
        <v>1</v>
      </c>
      <c r="M47"/>
      <c r="N47"/>
      <c r="O47" s="66"/>
      <c r="P47" s="66"/>
      <c r="S47" s="66"/>
      <c r="T47" s="66"/>
      <c r="U47" s="66"/>
      <c r="V47" s="66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67"/>
      <c r="AJ47" s="35"/>
      <c r="AK47" s="35"/>
      <c r="AL47" s="69"/>
      <c r="AM47" s="35"/>
      <c r="AN47" s="35"/>
      <c r="AO47" s="35"/>
      <c r="AP47" s="35"/>
      <c r="AQ47" s="69"/>
      <c r="AR47" s="35"/>
      <c r="AS47" s="35"/>
      <c r="AT47" s="35"/>
      <c r="AU47" s="72">
        <f>+L47</f>
        <v>1</v>
      </c>
      <c r="AV47" s="86">
        <f>+AV46</f>
        <v>42227</v>
      </c>
      <c r="AW47" s="35"/>
    </row>
    <row r="48" spans="1:69">
      <c r="B48"/>
      <c r="C48"/>
      <c r="D48"/>
      <c r="E48"/>
      <c r="F48"/>
      <c r="G48"/>
      <c r="H48"/>
      <c r="I48"/>
      <c r="J48"/>
      <c r="K48"/>
      <c r="L48"/>
      <c r="M48"/>
      <c r="N48"/>
      <c r="O48" s="66"/>
      <c r="P48" s="66"/>
      <c r="S48" s="66"/>
      <c r="T48" s="66"/>
      <c r="U48" s="66"/>
      <c r="V48" s="66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67"/>
      <c r="AJ48" s="35"/>
      <c r="AK48" s="35"/>
      <c r="AL48" s="69"/>
      <c r="AM48" s="35"/>
      <c r="AN48" s="35"/>
      <c r="AO48" s="35"/>
      <c r="AP48" s="35"/>
      <c r="AQ48" s="69"/>
      <c r="AR48" s="35"/>
      <c r="AS48" s="35"/>
      <c r="AT48" s="35"/>
      <c r="AU48" s="35"/>
      <c r="AV48" s="35"/>
      <c r="AW48" s="35"/>
    </row>
    <row r="49" spans="1:56">
      <c r="A49" s="13" t="s">
        <v>543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 s="66"/>
      <c r="P49" s="66"/>
      <c r="S49" s="66"/>
      <c r="T49" s="66"/>
      <c r="U49" s="66"/>
      <c r="V49" s="66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67"/>
      <c r="AJ49" s="35"/>
      <c r="AK49" s="35"/>
      <c r="AL49" s="69"/>
      <c r="AM49" s="35"/>
      <c r="AN49" s="35"/>
      <c r="AO49" s="35"/>
      <c r="AP49" s="35"/>
      <c r="AQ49" s="69"/>
      <c r="AR49" s="35"/>
      <c r="AS49" s="35"/>
      <c r="AT49" s="35"/>
      <c r="AU49" s="35"/>
      <c r="AV49" s="35"/>
      <c r="AW49" s="35"/>
    </row>
    <row r="50" spans="1:56">
      <c r="A50" t="s">
        <v>499</v>
      </c>
      <c r="B50"/>
      <c r="C50"/>
      <c r="D50"/>
      <c r="E50"/>
      <c r="F50"/>
      <c r="G50">
        <v>8</v>
      </c>
      <c r="H50"/>
      <c r="I50"/>
      <c r="J50"/>
      <c r="K50"/>
      <c r="L50"/>
      <c r="M50"/>
      <c r="N50"/>
      <c r="O50" s="66"/>
      <c r="P50" s="66"/>
      <c r="S50" s="66"/>
      <c r="T50" s="66"/>
      <c r="U50" s="66"/>
      <c r="V50" s="66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67"/>
      <c r="AJ50" s="35"/>
      <c r="AK50" s="35"/>
      <c r="AL50" s="69"/>
      <c r="AM50" s="35"/>
      <c r="AN50" s="35"/>
      <c r="AO50" s="35"/>
      <c r="AP50" s="35"/>
      <c r="AQ50" s="69"/>
      <c r="AR50" s="35"/>
      <c r="AS50" s="35"/>
      <c r="AT50" s="35"/>
      <c r="AU50" s="72">
        <f>+G50</f>
        <v>8</v>
      </c>
      <c r="AV50" s="86">
        <f>+G1</f>
        <v>42216</v>
      </c>
      <c r="AW50" s="35"/>
    </row>
    <row r="51" spans="1:56">
      <c r="A51" t="s">
        <v>489</v>
      </c>
      <c r="B51"/>
      <c r="C51"/>
      <c r="D51"/>
      <c r="E51"/>
      <c r="F51"/>
      <c r="G51">
        <v>1</v>
      </c>
      <c r="H51"/>
      <c r="I51"/>
      <c r="J51"/>
      <c r="K51"/>
      <c r="L51"/>
      <c r="M51"/>
      <c r="N51"/>
      <c r="O51" s="66"/>
      <c r="P51" s="66"/>
      <c r="S51" s="66"/>
      <c r="T51" s="66"/>
      <c r="U51" s="66"/>
      <c r="V51" s="66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67"/>
      <c r="AJ51" s="35"/>
      <c r="AK51" s="35"/>
      <c r="AL51" s="69"/>
      <c r="AM51" s="35"/>
      <c r="AN51" s="35"/>
      <c r="AO51" s="35"/>
      <c r="AP51" s="35"/>
      <c r="AQ51" s="69"/>
      <c r="AR51" s="35"/>
      <c r="AS51" s="35"/>
      <c r="AT51" s="35"/>
      <c r="AU51" s="72">
        <f>+G51</f>
        <v>1</v>
      </c>
      <c r="AV51" s="86">
        <f>+AV50</f>
        <v>42216</v>
      </c>
      <c r="AW51" s="35"/>
    </row>
    <row r="52" spans="1:56">
      <c r="B52"/>
      <c r="C52"/>
      <c r="D52"/>
      <c r="E52"/>
      <c r="F52"/>
      <c r="G52"/>
      <c r="H52"/>
      <c r="I52"/>
      <c r="J52"/>
      <c r="K52"/>
      <c r="L52"/>
      <c r="M52"/>
      <c r="N52"/>
      <c r="O52" s="66"/>
      <c r="P52" s="66"/>
      <c r="S52" s="66"/>
      <c r="T52" s="66"/>
      <c r="U52" s="66"/>
      <c r="V52" s="66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69"/>
      <c r="AM52" s="35"/>
      <c r="AN52" s="35"/>
      <c r="AO52" s="35"/>
      <c r="AP52" s="35"/>
      <c r="AQ52" s="69"/>
      <c r="AR52" s="35"/>
      <c r="AS52" s="35"/>
      <c r="AT52" s="35"/>
      <c r="AU52" s="35"/>
      <c r="AV52" s="35"/>
      <c r="AW52" s="35"/>
    </row>
    <row r="53" spans="1:56">
      <c r="A53" s="85" t="s">
        <v>482</v>
      </c>
      <c r="B53"/>
      <c r="C53"/>
      <c r="D53"/>
      <c r="E53"/>
      <c r="F53"/>
      <c r="G53"/>
      <c r="H53"/>
      <c r="I53"/>
      <c r="J53"/>
      <c r="K53"/>
      <c r="L53"/>
      <c r="M53"/>
      <c r="N53"/>
      <c r="O53" s="66"/>
      <c r="P53" s="66"/>
      <c r="S53" s="66"/>
      <c r="T53" s="66"/>
      <c r="U53" s="66"/>
      <c r="V53" s="66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69"/>
      <c r="AM53" s="35"/>
      <c r="AN53" s="35"/>
      <c r="AO53" s="35"/>
      <c r="AP53" s="35"/>
      <c r="AQ53" s="69"/>
      <c r="AR53" s="35"/>
      <c r="AS53" s="35"/>
      <c r="AT53" s="35"/>
      <c r="AU53" s="35"/>
      <c r="AV53" s="35"/>
      <c r="AW53" s="35"/>
      <c r="AY53" s="82"/>
    </row>
    <row r="54" spans="1:56">
      <c r="A54" s="63" t="s">
        <v>30</v>
      </c>
      <c r="B54"/>
      <c r="C54"/>
      <c r="D54"/>
      <c r="E54"/>
      <c r="F54"/>
      <c r="G54"/>
      <c r="H54"/>
      <c r="I54"/>
      <c r="J54"/>
      <c r="K54"/>
      <c r="L54"/>
      <c r="M54"/>
      <c r="N54"/>
      <c r="O54" s="66"/>
      <c r="P54" s="66"/>
      <c r="S54" s="66"/>
      <c r="T54" s="66"/>
      <c r="U54" s="66"/>
      <c r="V54" s="66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69"/>
      <c r="AM54" s="35"/>
      <c r="AN54" s="35"/>
      <c r="AO54" s="35"/>
      <c r="AP54" s="35"/>
      <c r="AQ54" s="69"/>
      <c r="AR54" s="35"/>
      <c r="AS54" s="35"/>
      <c r="AT54" s="35"/>
      <c r="AU54" s="35"/>
      <c r="AV54" s="35"/>
      <c r="AW54" s="35"/>
    </row>
    <row r="55" spans="1:56">
      <c r="A55" t="s">
        <v>503</v>
      </c>
      <c r="B55"/>
      <c r="C55"/>
      <c r="D55"/>
      <c r="E55"/>
      <c r="F55"/>
      <c r="G55"/>
      <c r="H55"/>
      <c r="I55"/>
      <c r="J55"/>
      <c r="K55"/>
      <c r="L55"/>
      <c r="M55"/>
      <c r="N55"/>
      <c r="O55" s="66"/>
      <c r="P55" s="66"/>
      <c r="S55" s="66"/>
      <c r="T55" s="66"/>
      <c r="U55" s="66"/>
      <c r="V55" s="66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67">
        <v>11</v>
      </c>
      <c r="AH55" s="35"/>
      <c r="AI55" s="35"/>
      <c r="AJ55" s="35"/>
      <c r="AK55" s="35">
        <v>43</v>
      </c>
      <c r="AL55" s="69">
        <v>5</v>
      </c>
      <c r="AM55" s="35"/>
      <c r="AN55" s="35"/>
      <c r="AO55" s="35"/>
      <c r="AP55" s="35"/>
      <c r="AQ55" s="69"/>
      <c r="AR55" s="35"/>
      <c r="AS55" s="35"/>
      <c r="AT55" s="35"/>
      <c r="AU55" s="72">
        <f>+AK55</f>
        <v>43</v>
      </c>
      <c r="AV55" s="86">
        <v>42263</v>
      </c>
      <c r="AW55" s="35"/>
      <c r="AY55" s="94">
        <f>30+13</f>
        <v>43</v>
      </c>
      <c r="AZ55" s="71"/>
      <c r="BB55" s="26">
        <f t="shared" ref="BB55:BB59" si="12">+AY55-AU55</f>
        <v>0</v>
      </c>
      <c r="BD55">
        <f>+AY55</f>
        <v>43</v>
      </c>
    </row>
    <row r="56" spans="1:56">
      <c r="A56" t="s">
        <v>505</v>
      </c>
      <c r="B56"/>
      <c r="C56"/>
      <c r="D56"/>
      <c r="E56"/>
      <c r="F56"/>
      <c r="G56"/>
      <c r="H56"/>
      <c r="I56"/>
      <c r="J56"/>
      <c r="K56"/>
      <c r="L56"/>
      <c r="M56"/>
      <c r="N56"/>
      <c r="O56" s="66"/>
      <c r="P56" s="66"/>
      <c r="S56" s="66"/>
      <c r="T56" s="66"/>
      <c r="U56" s="66"/>
      <c r="V56" s="66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67">
        <v>16</v>
      </c>
      <c r="AH56" s="35"/>
      <c r="AI56" s="35"/>
      <c r="AJ56" s="35"/>
      <c r="AK56" s="35">
        <v>16</v>
      </c>
      <c r="AL56" s="69"/>
      <c r="AM56" s="35"/>
      <c r="AN56" s="35"/>
      <c r="AO56" s="35"/>
      <c r="AP56" s="35"/>
      <c r="AQ56" s="69"/>
      <c r="AR56" s="35"/>
      <c r="AS56" s="35"/>
      <c r="AT56" s="35"/>
      <c r="AU56" s="72">
        <f>+AK56</f>
        <v>16</v>
      </c>
      <c r="AV56" s="86">
        <v>42263</v>
      </c>
      <c r="AW56" s="35"/>
      <c r="AY56" s="93">
        <v>16</v>
      </c>
      <c r="AZ56" s="71"/>
      <c r="BB56" s="26">
        <f t="shared" si="12"/>
        <v>0</v>
      </c>
      <c r="BD56">
        <f>+AY56</f>
        <v>16</v>
      </c>
    </row>
    <row r="57" spans="1:56">
      <c r="A57" t="s">
        <v>504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s="66"/>
      <c r="P57" s="66"/>
      <c r="S57" s="66"/>
      <c r="T57" s="66"/>
      <c r="U57" s="66"/>
      <c r="V57" s="66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67">
        <v>4</v>
      </c>
      <c r="AH57" s="35"/>
      <c r="AI57" s="35"/>
      <c r="AJ57" s="35"/>
      <c r="AK57" s="35">
        <v>10</v>
      </c>
      <c r="AL57" s="69"/>
      <c r="AM57" s="35"/>
      <c r="AN57" s="35"/>
      <c r="AO57" s="35"/>
      <c r="AP57" s="35"/>
      <c r="AQ57" s="69"/>
      <c r="AR57" s="35"/>
      <c r="AS57" s="35"/>
      <c r="AT57" s="35"/>
      <c r="AU57" s="72">
        <f>+AK57</f>
        <v>10</v>
      </c>
      <c r="AV57" s="86">
        <v>42263</v>
      </c>
      <c r="AW57" s="35"/>
      <c r="AY57" s="93">
        <v>12</v>
      </c>
      <c r="AZ57" s="71"/>
      <c r="BB57" s="26">
        <f>+AY57-AU57</f>
        <v>2</v>
      </c>
    </row>
    <row r="58" spans="1:56">
      <c r="A58" t="s">
        <v>483</v>
      </c>
      <c r="B58"/>
      <c r="C58"/>
      <c r="D58"/>
      <c r="E58"/>
      <c r="F58"/>
      <c r="G58"/>
      <c r="H58"/>
      <c r="I58"/>
      <c r="J58"/>
      <c r="K58"/>
      <c r="L58"/>
      <c r="M58"/>
      <c r="N58"/>
      <c r="O58" s="66"/>
      <c r="P58" s="66"/>
      <c r="S58" s="66"/>
      <c r="T58" s="66"/>
      <c r="U58" s="66"/>
      <c r="V58" s="66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67">
        <v>11</v>
      </c>
      <c r="AH58" s="35"/>
      <c r="AI58" s="35"/>
      <c r="AJ58" s="35"/>
      <c r="AK58" s="35"/>
      <c r="AL58" s="69"/>
      <c r="AM58" s="35"/>
      <c r="AN58" s="35"/>
      <c r="AO58" s="35"/>
      <c r="AP58" s="35"/>
      <c r="AQ58" s="69"/>
      <c r="AR58" s="35"/>
      <c r="AS58" s="35"/>
      <c r="AT58" s="35"/>
      <c r="AU58" s="72">
        <f>+AG58</f>
        <v>11</v>
      </c>
      <c r="AV58" s="86">
        <v>42253</v>
      </c>
      <c r="AW58" s="35"/>
      <c r="AY58" s="71"/>
      <c r="AZ58" s="71"/>
      <c r="BB58" s="26">
        <f>+AY58-AU58</f>
        <v>-11</v>
      </c>
    </row>
    <row r="59" spans="1:56">
      <c r="A59" t="s">
        <v>553</v>
      </c>
      <c r="B59"/>
      <c r="C59"/>
      <c r="D59"/>
      <c r="E59"/>
      <c r="F59"/>
      <c r="G59"/>
      <c r="H59"/>
      <c r="I59"/>
      <c r="J59"/>
      <c r="K59"/>
      <c r="L59"/>
      <c r="M59"/>
      <c r="N59"/>
      <c r="O59" s="66"/>
      <c r="P59" s="66"/>
      <c r="S59" s="66"/>
      <c r="T59" s="66"/>
      <c r="U59" s="66"/>
      <c r="V59" s="66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67"/>
      <c r="AH59" s="35"/>
      <c r="AI59" s="35"/>
      <c r="AJ59" s="35"/>
      <c r="AK59" s="35"/>
      <c r="AL59" s="69"/>
      <c r="AM59" s="35"/>
      <c r="AN59" s="35"/>
      <c r="AO59" s="35"/>
      <c r="AP59" s="35"/>
      <c r="AQ59" s="69"/>
      <c r="AR59" s="35"/>
      <c r="AS59" s="35"/>
      <c r="AT59" s="35"/>
      <c r="AU59" s="72"/>
      <c r="AV59" s="35"/>
      <c r="AW59" s="35"/>
      <c r="AY59" s="93">
        <v>23</v>
      </c>
      <c r="AZ59" s="71"/>
      <c r="BB59" s="26">
        <f t="shared" si="12"/>
        <v>23</v>
      </c>
    </row>
    <row r="60" spans="1:56">
      <c r="A60" t="s">
        <v>540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s="66"/>
      <c r="P60" s="66"/>
      <c r="S60" s="66"/>
      <c r="T60" s="66"/>
      <c r="U60" s="66"/>
      <c r="V60" s="66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67"/>
      <c r="AH60" s="35"/>
      <c r="AI60" s="35"/>
      <c r="AJ60" s="35"/>
      <c r="AK60" s="35"/>
      <c r="AL60" s="69"/>
      <c r="AM60" s="35"/>
      <c r="AN60" s="35"/>
      <c r="AO60" s="35"/>
      <c r="AP60" s="35"/>
      <c r="AQ60" s="69"/>
      <c r="AR60" s="35"/>
      <c r="AS60" s="35"/>
      <c r="AT60" s="35"/>
      <c r="AU60" s="72"/>
      <c r="AV60" s="35"/>
      <c r="AW60" s="35"/>
      <c r="AY60" s="93"/>
      <c r="AZ60" s="93">
        <f>55-13-AY58+22</f>
        <v>64</v>
      </c>
    </row>
    <row r="61" spans="1:56">
      <c r="A61" s="63" t="s">
        <v>14</v>
      </c>
      <c r="B61"/>
      <c r="C61"/>
      <c r="D61"/>
      <c r="E61"/>
      <c r="F61"/>
      <c r="G61"/>
      <c r="H61"/>
      <c r="I61"/>
      <c r="J61"/>
      <c r="K61"/>
      <c r="L61"/>
      <c r="M61"/>
      <c r="N61"/>
      <c r="O61" s="66"/>
      <c r="P61" s="66"/>
      <c r="S61" s="66"/>
      <c r="T61" s="66"/>
      <c r="U61" s="66"/>
      <c r="V61" s="66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67"/>
      <c r="AH61" s="35"/>
      <c r="AI61" s="35"/>
      <c r="AJ61" s="35"/>
      <c r="AK61" s="35"/>
      <c r="AL61" s="69"/>
      <c r="AM61" s="35"/>
      <c r="AN61" s="35"/>
      <c r="AO61" s="35"/>
      <c r="AP61" s="35"/>
      <c r="AQ61" s="69"/>
      <c r="AR61" s="35"/>
      <c r="AS61" s="35"/>
      <c r="AT61" s="35"/>
      <c r="AU61" s="72"/>
      <c r="AV61" s="35"/>
      <c r="AW61" s="35"/>
      <c r="AX61" s="35"/>
      <c r="AY61" s="69"/>
      <c r="AZ61" s="71"/>
    </row>
    <row r="62" spans="1:56">
      <c r="A62" t="s">
        <v>553</v>
      </c>
      <c r="B62"/>
      <c r="C62"/>
      <c r="D62"/>
      <c r="E62"/>
      <c r="F62"/>
      <c r="G62"/>
      <c r="H62"/>
      <c r="I62"/>
      <c r="J62"/>
      <c r="K62"/>
      <c r="L62"/>
      <c r="M62"/>
      <c r="N62"/>
      <c r="O62" s="66"/>
      <c r="P62" s="66"/>
      <c r="S62" s="66"/>
      <c r="T62" s="66"/>
      <c r="U62" s="66"/>
      <c r="V62" s="66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67"/>
      <c r="AH62" s="35"/>
      <c r="AI62" s="35"/>
      <c r="AJ62" s="35"/>
      <c r="AK62" s="35"/>
      <c r="AL62" s="69"/>
      <c r="AM62" s="35"/>
      <c r="AN62" s="35"/>
      <c r="AO62" s="35"/>
      <c r="AP62" s="35"/>
      <c r="AQ62" s="69"/>
      <c r="AR62" s="35"/>
      <c r="AS62" s="35"/>
      <c r="AT62" s="35"/>
      <c r="AU62" s="72"/>
      <c r="AV62" s="35"/>
      <c r="AW62" s="35"/>
      <c r="AY62" s="93">
        <v>27</v>
      </c>
      <c r="AZ62" s="71"/>
    </row>
    <row r="63" spans="1:56">
      <c r="A63" t="s">
        <v>540</v>
      </c>
      <c r="B63"/>
      <c r="C63"/>
      <c r="D63"/>
      <c r="E63"/>
      <c r="F63"/>
      <c r="G63"/>
      <c r="H63"/>
      <c r="I63"/>
      <c r="J63"/>
      <c r="K63"/>
      <c r="L63"/>
      <c r="M63"/>
      <c r="N63"/>
      <c r="O63" s="66"/>
      <c r="P63" s="66"/>
      <c r="S63" s="66"/>
      <c r="T63" s="66"/>
      <c r="U63" s="66"/>
      <c r="V63" s="66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67"/>
      <c r="AH63" s="35"/>
      <c r="AI63" s="35"/>
      <c r="AJ63" s="35"/>
      <c r="AK63" s="35"/>
      <c r="AL63" s="69"/>
      <c r="AM63" s="35"/>
      <c r="AN63" s="35"/>
      <c r="AO63" s="35"/>
      <c r="AP63" s="35"/>
      <c r="AQ63" s="69"/>
      <c r="AR63" s="35"/>
      <c r="AS63" s="35"/>
      <c r="AT63" s="35"/>
      <c r="AU63" s="72"/>
      <c r="AV63" s="35"/>
      <c r="AW63" s="35"/>
      <c r="AY63" s="93"/>
      <c r="AZ63" s="93">
        <v>25</v>
      </c>
    </row>
    <row r="64" spans="1:56">
      <c r="A64" s="63" t="s">
        <v>332</v>
      </c>
      <c r="B64"/>
      <c r="C64"/>
      <c r="D64"/>
      <c r="E64"/>
      <c r="F64"/>
      <c r="G64"/>
      <c r="H64"/>
      <c r="I64"/>
      <c r="J64"/>
      <c r="K64"/>
      <c r="L64"/>
      <c r="M64"/>
      <c r="N64"/>
      <c r="O64" s="66"/>
      <c r="P64" s="66"/>
      <c r="S64" s="66"/>
      <c r="T64" s="66"/>
      <c r="U64" s="66"/>
      <c r="V64" s="66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67"/>
      <c r="AH64" s="35"/>
      <c r="AI64" s="35"/>
      <c r="AJ64" s="35"/>
      <c r="AK64" s="35"/>
      <c r="AL64" s="69"/>
      <c r="AM64" s="35"/>
      <c r="AN64" s="35"/>
      <c r="AO64" s="35"/>
      <c r="AP64" s="35"/>
      <c r="AQ64" s="69"/>
      <c r="AR64" s="35"/>
      <c r="AS64" s="35"/>
      <c r="AT64" s="35"/>
      <c r="AU64" s="72"/>
      <c r="AV64" s="35"/>
      <c r="AW64" s="35"/>
      <c r="AY64" s="71"/>
      <c r="AZ64" s="71"/>
    </row>
    <row r="65" spans="1:52">
      <c r="A65" t="s">
        <v>553</v>
      </c>
      <c r="B65"/>
      <c r="C65"/>
      <c r="D65"/>
      <c r="E65"/>
      <c r="F65"/>
      <c r="G65"/>
      <c r="H65"/>
      <c r="I65"/>
      <c r="J65"/>
      <c r="K65"/>
      <c r="L65"/>
      <c r="M65"/>
      <c r="N65"/>
      <c r="O65" s="66"/>
      <c r="P65" s="66"/>
      <c r="S65" s="66"/>
      <c r="T65" s="66"/>
      <c r="U65" s="66"/>
      <c r="V65" s="66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67"/>
      <c r="AH65" s="35"/>
      <c r="AI65" s="35"/>
      <c r="AJ65" s="35"/>
      <c r="AK65" s="35"/>
      <c r="AL65" s="69"/>
      <c r="AM65" s="35"/>
      <c r="AN65" s="35"/>
      <c r="AO65" s="35"/>
      <c r="AP65" s="35"/>
      <c r="AQ65" s="69"/>
      <c r="AR65" s="35"/>
      <c r="AS65" s="35"/>
      <c r="AT65" s="35"/>
      <c r="AU65" s="72"/>
      <c r="AV65" s="35"/>
      <c r="AW65" s="35"/>
      <c r="AY65" s="93">
        <v>3</v>
      </c>
      <c r="AZ65" s="71"/>
    </row>
    <row r="66" spans="1:52">
      <c r="A66" t="s">
        <v>540</v>
      </c>
      <c r="B66"/>
      <c r="C66"/>
      <c r="D66"/>
      <c r="E66"/>
      <c r="F66"/>
      <c r="G66"/>
      <c r="H66"/>
      <c r="I66"/>
      <c r="J66"/>
      <c r="K66"/>
      <c r="L66"/>
      <c r="M66"/>
      <c r="N66"/>
      <c r="O66" s="66"/>
      <c r="P66" s="66"/>
      <c r="S66" s="66"/>
      <c r="T66" s="66"/>
      <c r="U66" s="66"/>
      <c r="V66" s="66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67"/>
      <c r="AH66" s="35"/>
      <c r="AI66" s="35"/>
      <c r="AJ66" s="35"/>
      <c r="AK66" s="35"/>
      <c r="AL66" s="69"/>
      <c r="AM66" s="35"/>
      <c r="AN66" s="35"/>
      <c r="AO66" s="35"/>
      <c r="AP66" s="35"/>
      <c r="AQ66" s="69"/>
      <c r="AR66" s="35"/>
      <c r="AS66" s="35"/>
      <c r="AT66" s="35"/>
      <c r="AU66" s="72"/>
      <c r="AV66" s="35"/>
      <c r="AW66" s="35"/>
      <c r="AY66" s="93"/>
      <c r="AZ66" s="93">
        <v>16</v>
      </c>
    </row>
    <row r="67" spans="1:52">
      <c r="A67" s="63" t="s">
        <v>13</v>
      </c>
      <c r="B67"/>
      <c r="C67"/>
      <c r="D67"/>
      <c r="E67"/>
      <c r="F67"/>
      <c r="G67"/>
      <c r="H67"/>
      <c r="I67"/>
      <c r="J67"/>
      <c r="K67"/>
      <c r="L67"/>
      <c r="M67"/>
      <c r="N67"/>
      <c r="O67" s="66"/>
      <c r="P67" s="66"/>
      <c r="S67" s="66"/>
      <c r="T67" s="66"/>
      <c r="U67" s="66"/>
      <c r="V67" s="66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67"/>
      <c r="AH67" s="35"/>
      <c r="AI67" s="35"/>
      <c r="AJ67" s="35"/>
      <c r="AK67" s="35"/>
      <c r="AL67" s="69"/>
      <c r="AM67" s="35"/>
      <c r="AN67" s="35"/>
      <c r="AO67" s="35"/>
      <c r="AP67" s="35"/>
      <c r="AQ67" s="69"/>
      <c r="AR67" s="35"/>
      <c r="AS67" s="35"/>
      <c r="AT67" s="35"/>
      <c r="AU67" s="72"/>
      <c r="AV67" s="35"/>
      <c r="AW67" s="35"/>
      <c r="AY67" s="71"/>
      <c r="AZ67" s="71"/>
    </row>
    <row r="68" spans="1:52">
      <c r="A68" t="s">
        <v>553</v>
      </c>
      <c r="B68"/>
      <c r="C68"/>
      <c r="D68"/>
      <c r="E68"/>
      <c r="F68"/>
      <c r="G68"/>
      <c r="H68"/>
      <c r="I68"/>
      <c r="J68"/>
      <c r="K68"/>
      <c r="L68"/>
      <c r="M68"/>
      <c r="N68"/>
      <c r="AY68" s="93">
        <v>4</v>
      </c>
      <c r="AZ68" s="71"/>
    </row>
    <row r="69" spans="1:52">
      <c r="A69" t="s">
        <v>540</v>
      </c>
      <c r="B69"/>
      <c r="C69"/>
      <c r="D69"/>
      <c r="E69"/>
      <c r="F69"/>
      <c r="G69"/>
      <c r="H69"/>
      <c r="I69"/>
      <c r="J69"/>
      <c r="K69"/>
      <c r="L69"/>
      <c r="M69"/>
      <c r="N69"/>
      <c r="AY69" s="93"/>
      <c r="AZ69" s="93">
        <v>11</v>
      </c>
    </row>
    <row r="70" spans="1:52">
      <c r="A70" t="s">
        <v>555</v>
      </c>
      <c r="B70"/>
      <c r="C70"/>
      <c r="D70"/>
      <c r="E70"/>
      <c r="F70"/>
      <c r="G70"/>
      <c r="H70"/>
      <c r="I70"/>
      <c r="J70"/>
      <c r="K70"/>
      <c r="L70"/>
      <c r="M70"/>
      <c r="N70"/>
      <c r="AY70" s="93">
        <v>1</v>
      </c>
      <c r="AZ70" s="71"/>
    </row>
    <row r="71" spans="1:52">
      <c r="A71" s="63" t="s">
        <v>559</v>
      </c>
      <c r="AY71" s="71"/>
      <c r="AZ71" s="71"/>
    </row>
    <row r="72" spans="1:52">
      <c r="A72" t="s">
        <v>540</v>
      </c>
      <c r="B72"/>
      <c r="C72"/>
      <c r="D72"/>
      <c r="E72"/>
      <c r="F72"/>
      <c r="G72"/>
      <c r="H72"/>
      <c r="I72"/>
      <c r="J72"/>
      <c r="K72"/>
      <c r="L72"/>
      <c r="M72"/>
      <c r="N72"/>
      <c r="AY72" s="71"/>
      <c r="AZ72" s="93">
        <v>13</v>
      </c>
    </row>
    <row r="73" spans="1:52">
      <c r="B73"/>
      <c r="C73"/>
      <c r="D73"/>
      <c r="E73"/>
      <c r="F73"/>
      <c r="G73"/>
      <c r="H73"/>
      <c r="I73"/>
      <c r="J73"/>
      <c r="K73"/>
      <c r="L73"/>
      <c r="M73"/>
      <c r="N73"/>
      <c r="AY73" s="88">
        <f>SUM(AY55:AY72)-AY70-AY57</f>
        <v>116</v>
      </c>
      <c r="AZ73" s="88">
        <f>SUM(AZ55:AZ72)</f>
        <v>129</v>
      </c>
    </row>
    <row r="74" spans="1:52">
      <c r="A74" s="83" t="s">
        <v>557</v>
      </c>
      <c r="B74"/>
      <c r="C74"/>
      <c r="D74"/>
      <c r="E74"/>
      <c r="F74"/>
      <c r="G74"/>
      <c r="H74"/>
      <c r="I74"/>
      <c r="J74"/>
      <c r="K74"/>
      <c r="L74"/>
      <c r="M74"/>
      <c r="N74"/>
      <c r="AY74" s="26" t="e">
        <f>+AY73-Luhansk!#REF!</f>
        <v>#REF!</v>
      </c>
      <c r="AZ74" s="26" t="e">
        <f>+AZ73-Luhansk!#REF!</f>
        <v>#REF!</v>
      </c>
    </row>
    <row r="75" spans="1:52">
      <c r="A75" s="84" t="s">
        <v>6</v>
      </c>
      <c r="B75"/>
      <c r="C75"/>
      <c r="D75"/>
      <c r="E75"/>
      <c r="F75"/>
      <c r="G75"/>
      <c r="H75"/>
      <c r="I75"/>
      <c r="J75"/>
      <c r="K75"/>
      <c r="L75"/>
      <c r="M75"/>
      <c r="N75"/>
      <c r="AY75" s="88">
        <f>SUM(AY76:AY91)</f>
        <v>68</v>
      </c>
    </row>
    <row r="76" spans="1:52">
      <c r="A76" s="63" t="s">
        <v>9</v>
      </c>
      <c r="B76"/>
      <c r="C76"/>
      <c r="D76"/>
      <c r="E76"/>
      <c r="F76"/>
      <c r="G76"/>
      <c r="H76"/>
      <c r="I76"/>
      <c r="J76"/>
      <c r="K76"/>
      <c r="L76"/>
      <c r="M76"/>
      <c r="N76"/>
    </row>
    <row r="77" spans="1:52">
      <c r="A77" t="s">
        <v>558</v>
      </c>
      <c r="B77"/>
      <c r="C77"/>
      <c r="D77"/>
      <c r="E77"/>
      <c r="F77"/>
      <c r="G77"/>
      <c r="H77"/>
      <c r="I77"/>
      <c r="J77"/>
      <c r="K77"/>
      <c r="L77"/>
      <c r="M77"/>
      <c r="N77"/>
      <c r="AY77" s="93">
        <v>8</v>
      </c>
      <c r="AZ77" s="71"/>
    </row>
    <row r="78" spans="1:52">
      <c r="A78" s="63" t="s">
        <v>560</v>
      </c>
      <c r="B78"/>
      <c r="C78"/>
      <c r="D78"/>
      <c r="E78"/>
      <c r="F78"/>
      <c r="G78"/>
      <c r="H78"/>
      <c r="I78"/>
      <c r="J78"/>
      <c r="K78"/>
      <c r="L78"/>
      <c r="M78"/>
      <c r="N78"/>
      <c r="AY78" s="93"/>
      <c r="AZ78" s="71"/>
    </row>
    <row r="79" spans="1:52">
      <c r="A79" t="s">
        <v>530</v>
      </c>
      <c r="B79"/>
      <c r="C79"/>
      <c r="D79"/>
      <c r="E79"/>
      <c r="F79"/>
      <c r="G79"/>
      <c r="H79"/>
      <c r="I79"/>
      <c r="J79"/>
      <c r="K79"/>
      <c r="L79"/>
      <c r="M79"/>
      <c r="N79"/>
      <c r="AY79" s="93">
        <v>1</v>
      </c>
      <c r="AZ79" s="71"/>
    </row>
    <row r="80" spans="1:52">
      <c r="A80" s="63" t="s">
        <v>7</v>
      </c>
      <c r="B80"/>
      <c r="C80"/>
      <c r="D80"/>
      <c r="E80"/>
      <c r="F80"/>
      <c r="G80"/>
      <c r="H80"/>
      <c r="I80"/>
      <c r="J80"/>
      <c r="K80"/>
      <c r="L80"/>
      <c r="M80"/>
      <c r="N80"/>
      <c r="AY80" s="71"/>
      <c r="AZ80" s="71"/>
    </row>
    <row r="81" spans="1:52">
      <c r="A81" t="s">
        <v>553</v>
      </c>
      <c r="B81"/>
      <c r="C81"/>
      <c r="D81"/>
      <c r="E81"/>
      <c r="F81"/>
      <c r="G81"/>
      <c r="H81"/>
      <c r="I81"/>
      <c r="J81"/>
      <c r="K81"/>
      <c r="L81"/>
      <c r="M81"/>
      <c r="N81"/>
      <c r="AY81" s="93">
        <v>3</v>
      </c>
      <c r="AZ81" s="71"/>
    </row>
    <row r="82" spans="1:52">
      <c r="A82" t="s">
        <v>558</v>
      </c>
      <c r="B82"/>
      <c r="C82"/>
      <c r="D82"/>
      <c r="E82"/>
      <c r="F82"/>
      <c r="G82"/>
      <c r="H82"/>
      <c r="I82"/>
      <c r="J82"/>
      <c r="K82"/>
      <c r="L82"/>
      <c r="M82"/>
      <c r="N82"/>
      <c r="AY82" s="93">
        <f>18+3</f>
        <v>21</v>
      </c>
      <c r="AZ82" s="71"/>
    </row>
    <row r="83" spans="1:52">
      <c r="A83" s="63" t="s">
        <v>8</v>
      </c>
      <c r="B83"/>
      <c r="C83"/>
      <c r="D83"/>
      <c r="E83"/>
      <c r="F83"/>
      <c r="G83"/>
      <c r="H83"/>
      <c r="I83"/>
      <c r="J83"/>
      <c r="K83"/>
      <c r="L83"/>
      <c r="M83"/>
      <c r="N83"/>
      <c r="AY83" s="71"/>
      <c r="AZ83" s="71"/>
    </row>
    <row r="84" spans="1:52">
      <c r="A84" t="s">
        <v>558</v>
      </c>
      <c r="AY84" s="93">
        <v>9</v>
      </c>
      <c r="AZ84" s="71"/>
    </row>
    <row r="85" spans="1:52">
      <c r="A85" s="84" t="s">
        <v>25</v>
      </c>
      <c r="AY85" s="71"/>
      <c r="AZ85" s="71"/>
    </row>
    <row r="86" spans="1:52">
      <c r="A86" s="63" t="s">
        <v>12</v>
      </c>
      <c r="B86"/>
      <c r="C86"/>
      <c r="D86"/>
      <c r="E86"/>
      <c r="F86"/>
      <c r="G86"/>
      <c r="H86"/>
      <c r="I86"/>
      <c r="J86"/>
      <c r="K86"/>
      <c r="L86"/>
      <c r="M86"/>
      <c r="N86"/>
      <c r="AY86" s="71"/>
      <c r="AZ86" s="71"/>
    </row>
    <row r="87" spans="1:52">
      <c r="A87" t="s">
        <v>553</v>
      </c>
      <c r="B87"/>
      <c r="C87"/>
      <c r="D87"/>
      <c r="E87"/>
      <c r="F87"/>
      <c r="G87"/>
      <c r="H87"/>
      <c r="I87"/>
      <c r="J87"/>
      <c r="K87"/>
      <c r="L87"/>
      <c r="M87"/>
      <c r="N87"/>
      <c r="AY87" s="93">
        <v>22</v>
      </c>
      <c r="AZ87" s="71"/>
    </row>
    <row r="88" spans="1:52">
      <c r="A88" s="63" t="s">
        <v>11</v>
      </c>
      <c r="B88"/>
      <c r="C88"/>
      <c r="D88"/>
      <c r="E88"/>
      <c r="F88"/>
      <c r="G88"/>
      <c r="H88"/>
      <c r="I88"/>
      <c r="J88"/>
      <c r="K88"/>
      <c r="L88"/>
      <c r="M88"/>
      <c r="N88"/>
      <c r="AY88" s="71"/>
      <c r="AZ88" s="71"/>
    </row>
    <row r="89" spans="1:52">
      <c r="A89" t="s">
        <v>561</v>
      </c>
      <c r="B89"/>
      <c r="C89"/>
      <c r="D89"/>
      <c r="E89"/>
      <c r="F89"/>
      <c r="G89"/>
      <c r="H89"/>
      <c r="I89"/>
      <c r="J89"/>
      <c r="K89"/>
      <c r="L89"/>
      <c r="M89"/>
      <c r="N89"/>
      <c r="AY89" s="93">
        <v>3</v>
      </c>
      <c r="AZ89" s="71"/>
    </row>
    <row r="90" spans="1:52">
      <c r="A90" s="63" t="s">
        <v>336</v>
      </c>
      <c r="B90"/>
      <c r="C90"/>
      <c r="D90"/>
      <c r="E90"/>
      <c r="F90"/>
      <c r="G90"/>
      <c r="H90"/>
      <c r="I90"/>
      <c r="J90"/>
      <c r="K90"/>
      <c r="L90"/>
      <c r="M90"/>
      <c r="N90"/>
      <c r="AY90" s="71"/>
      <c r="AZ90" s="71"/>
    </row>
    <row r="91" spans="1:52">
      <c r="A91" t="s">
        <v>558</v>
      </c>
      <c r="AY91" s="93">
        <v>1</v>
      </c>
      <c r="AZ91" s="71"/>
    </row>
    <row r="93" spans="1:52">
      <c r="A93" s="8" t="s">
        <v>15</v>
      </c>
      <c r="B93"/>
      <c r="C93"/>
      <c r="D93"/>
      <c r="E93"/>
      <c r="F93"/>
      <c r="G93"/>
      <c r="H93"/>
      <c r="I93"/>
      <c r="J93"/>
      <c r="K93"/>
      <c r="L93"/>
      <c r="M93"/>
      <c r="N93"/>
      <c r="AY93" s="88">
        <f>SUM(AY94:AY98)</f>
        <v>28</v>
      </c>
    </row>
    <row r="94" spans="1:52">
      <c r="A94" s="63" t="s">
        <v>549</v>
      </c>
      <c r="B94"/>
      <c r="C94"/>
      <c r="D94"/>
      <c r="E94"/>
      <c r="F94"/>
      <c r="G94"/>
      <c r="H94"/>
      <c r="I94"/>
      <c r="J94"/>
      <c r="K94"/>
      <c r="L94"/>
      <c r="M94"/>
      <c r="N94"/>
    </row>
    <row r="95" spans="1:52">
      <c r="A95" t="s">
        <v>553</v>
      </c>
      <c r="B95"/>
      <c r="C95"/>
      <c r="D95"/>
      <c r="E95"/>
      <c r="F95"/>
      <c r="G95"/>
      <c r="H95"/>
      <c r="I95"/>
      <c r="J95"/>
      <c r="K95"/>
      <c r="L95"/>
      <c r="M95"/>
      <c r="N95"/>
      <c r="AY95" s="93">
        <v>28</v>
      </c>
      <c r="AZ95" s="71"/>
    </row>
    <row r="96" spans="1:52">
      <c r="A96" t="s">
        <v>556</v>
      </c>
      <c r="B96"/>
      <c r="C96"/>
      <c r="D96"/>
      <c r="E96"/>
      <c r="F96"/>
      <c r="G96"/>
      <c r="H96"/>
      <c r="I96"/>
      <c r="J96"/>
      <c r="K96"/>
      <c r="L96"/>
      <c r="M96"/>
      <c r="N96"/>
      <c r="AY96" s="95">
        <v>0</v>
      </c>
      <c r="AZ96" s="71"/>
    </row>
    <row r="97" spans="1:52">
      <c r="A97" t="s">
        <v>540</v>
      </c>
      <c r="B97"/>
      <c r="C97"/>
      <c r="D97"/>
      <c r="E97"/>
      <c r="F97"/>
      <c r="G97"/>
      <c r="H97"/>
      <c r="I97"/>
      <c r="J97"/>
      <c r="K97"/>
      <c r="L97"/>
      <c r="M97"/>
      <c r="N97"/>
      <c r="AY97" s="93"/>
      <c r="AZ97" s="93">
        <v>12</v>
      </c>
    </row>
    <row r="98" spans="1:52">
      <c r="B98"/>
      <c r="C98"/>
      <c r="D98"/>
      <c r="E98"/>
      <c r="F98"/>
      <c r="G98"/>
      <c r="H98"/>
      <c r="I98"/>
      <c r="J98"/>
      <c r="K98"/>
      <c r="L98"/>
      <c r="M98"/>
      <c r="N98"/>
      <c r="AY98" s="71"/>
      <c r="AZ98" s="71"/>
    </row>
    <row r="99" spans="1:52">
      <c r="A99" s="8" t="s">
        <v>22</v>
      </c>
      <c r="B99"/>
      <c r="C99"/>
      <c r="D99"/>
      <c r="E99"/>
      <c r="F99"/>
      <c r="G99"/>
      <c r="H99"/>
      <c r="I99"/>
      <c r="J99"/>
      <c r="K99"/>
      <c r="L99"/>
      <c r="M99"/>
      <c r="N99"/>
      <c r="AY99" s="71"/>
      <c r="AZ99" s="71"/>
    </row>
    <row r="100" spans="1:52">
      <c r="A100" s="63" t="s">
        <v>10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AY100" s="71"/>
      <c r="AZ100" s="71"/>
    </row>
    <row r="101" spans="1:52">
      <c r="A101" t="s">
        <v>553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AY101" s="93">
        <v>3</v>
      </c>
      <c r="AZ101" s="71"/>
    </row>
    <row r="102" spans="1:52">
      <c r="A102" s="8" t="s">
        <v>478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AY102" s="71"/>
      <c r="AZ102" s="71"/>
    </row>
    <row r="103" spans="1:52">
      <c r="A103" s="63" t="s">
        <v>477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AY103" s="71"/>
      <c r="AZ103" s="71"/>
    </row>
    <row r="104" spans="1:52">
      <c r="A104" t="s">
        <v>558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AY104" s="93">
        <v>4</v>
      </c>
      <c r="AZ104" s="71"/>
    </row>
    <row r="105" spans="1:52">
      <c r="B105"/>
      <c r="C105"/>
      <c r="D105"/>
      <c r="E105"/>
      <c r="F105"/>
      <c r="G105"/>
      <c r="H105"/>
      <c r="I105"/>
      <c r="J105"/>
      <c r="K105"/>
      <c r="L105"/>
      <c r="M105"/>
      <c r="N105"/>
    </row>
    <row r="106" spans="1:52">
      <c r="A106" s="84" t="s">
        <v>16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AY106" s="88">
        <f>SUM(AY107:AY111)</f>
        <v>8</v>
      </c>
    </row>
    <row r="107" spans="1:52">
      <c r="A107" s="63" t="s">
        <v>17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</row>
    <row r="108" spans="1:52">
      <c r="A108" t="s">
        <v>553</v>
      </c>
      <c r="AY108" s="93">
        <v>5</v>
      </c>
    </row>
    <row r="109" spans="1:52">
      <c r="A109" s="63" t="s">
        <v>257</v>
      </c>
      <c r="AY109" s="71"/>
    </row>
    <row r="110" spans="1:52">
      <c r="A110" t="s">
        <v>553</v>
      </c>
      <c r="AY110" s="93">
        <v>3</v>
      </c>
    </row>
    <row r="111" spans="1:52">
      <c r="B111"/>
      <c r="C111"/>
      <c r="D111"/>
      <c r="E111"/>
      <c r="F111"/>
      <c r="G111"/>
      <c r="H111"/>
      <c r="I111"/>
      <c r="J111"/>
      <c r="K111"/>
      <c r="L111"/>
      <c r="M111"/>
      <c r="N111"/>
    </row>
    <row r="112" spans="1:52">
      <c r="A112" s="84" t="s">
        <v>4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AY112" s="88">
        <f>SUM(AY113:AY123)</f>
        <v>69</v>
      </c>
    </row>
    <row r="113" spans="1:51">
      <c r="A113" s="8" t="s">
        <v>23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</row>
    <row r="114" spans="1:51">
      <c r="A114" s="63" t="s">
        <v>2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</row>
    <row r="115" spans="1:51">
      <c r="A115" t="s">
        <v>553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AY115" s="93">
        <v>32</v>
      </c>
    </row>
    <row r="116" spans="1:51">
      <c r="A116" s="63" t="s">
        <v>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AY116" s="71"/>
    </row>
    <row r="117" spans="1:51">
      <c r="A117" t="s">
        <v>553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AY117" s="93">
        <v>16</v>
      </c>
    </row>
    <row r="118" spans="1:51">
      <c r="A118" s="63" t="s">
        <v>1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AY118" s="71"/>
    </row>
    <row r="119" spans="1:51">
      <c r="A119" t="s">
        <v>553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AY119" s="93">
        <v>15</v>
      </c>
    </row>
    <row r="120" spans="1:51">
      <c r="A120" s="63" t="s">
        <v>564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AY120" s="71"/>
    </row>
    <row r="121" spans="1:51">
      <c r="A121" t="s">
        <v>553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AY121" s="93">
        <v>4</v>
      </c>
    </row>
    <row r="122" spans="1:51">
      <c r="A122" s="63" t="s">
        <v>18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AY122" s="71"/>
    </row>
    <row r="123" spans="1:51">
      <c r="A123" t="s">
        <v>553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AY123" s="93">
        <v>2</v>
      </c>
    </row>
    <row r="124" spans="1:51">
      <c r="B124"/>
      <c r="C124"/>
      <c r="D124"/>
      <c r="E124"/>
      <c r="F124"/>
      <c r="G124"/>
      <c r="H124"/>
      <c r="I124"/>
      <c r="J124"/>
      <c r="K124"/>
      <c r="L124"/>
      <c r="M124"/>
      <c r="N124"/>
    </row>
    <row r="125" spans="1:51">
      <c r="A125" s="87" t="s">
        <v>367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AY125" s="26">
        <f>+AY112+AY75+AY73+AY43+AY104+AY101+AY93+AY106</f>
        <v>537</v>
      </c>
    </row>
    <row r="126" spans="1:51">
      <c r="B126"/>
      <c r="C126"/>
      <c r="D126"/>
      <c r="E126"/>
      <c r="F126"/>
      <c r="G126"/>
      <c r="H126"/>
      <c r="I126"/>
      <c r="J126"/>
      <c r="K126"/>
      <c r="L126"/>
      <c r="M126"/>
      <c r="N126"/>
      <c r="AY126" s="26">
        <f>+AY125-Luhansk!AF374</f>
        <v>-72</v>
      </c>
    </row>
    <row r="127" spans="1:51">
      <c r="B127"/>
      <c r="C127"/>
      <c r="D127"/>
      <c r="E127"/>
      <c r="F127"/>
      <c r="G127"/>
      <c r="H127"/>
      <c r="I127"/>
      <c r="J127"/>
      <c r="K127"/>
      <c r="L127"/>
      <c r="M127"/>
      <c r="N127"/>
    </row>
    <row r="128" spans="1:51">
      <c r="B128"/>
      <c r="C128"/>
      <c r="D128"/>
      <c r="E128"/>
      <c r="F128"/>
      <c r="G128"/>
      <c r="H128"/>
      <c r="I128"/>
      <c r="J128"/>
      <c r="K128"/>
      <c r="L128"/>
      <c r="M128"/>
      <c r="N128"/>
    </row>
    <row r="129" spans="1:89">
      <c r="B129"/>
      <c r="C129"/>
      <c r="D129"/>
      <c r="E129"/>
      <c r="F129"/>
      <c r="G129"/>
      <c r="H129"/>
      <c r="I129"/>
      <c r="J129"/>
      <c r="K129"/>
      <c r="L129"/>
      <c r="M129"/>
      <c r="N129"/>
    </row>
    <row r="130" spans="1:89">
      <c r="A130" s="13" t="s">
        <v>42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</row>
    <row r="131" spans="1:89">
      <c r="A131" s="63" t="s">
        <v>76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</row>
    <row r="132" spans="1:89">
      <c r="A132" t="s">
        <v>491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W132" s="34"/>
      <c r="X132" s="34"/>
      <c r="Y132" s="34"/>
      <c r="Z132" s="34"/>
      <c r="AA132" s="34"/>
      <c r="AB132" s="34"/>
      <c r="AC132" s="34"/>
      <c r="AD132" s="34"/>
      <c r="AR132" t="s">
        <v>492</v>
      </c>
      <c r="AS132">
        <v>43</v>
      </c>
      <c r="AT132" s="34" t="s">
        <v>495</v>
      </c>
      <c r="AU132" s="34" t="s">
        <v>495</v>
      </c>
      <c r="AV132" s="34"/>
      <c r="AW132" s="34"/>
      <c r="BP132">
        <v>35</v>
      </c>
      <c r="BT132">
        <v>40</v>
      </c>
      <c r="CK132">
        <v>27</v>
      </c>
    </row>
    <row r="133" spans="1:89">
      <c r="B133"/>
      <c r="C133"/>
      <c r="D133"/>
      <c r="E133"/>
      <c r="F133"/>
      <c r="G133"/>
      <c r="H133"/>
      <c r="I133"/>
      <c r="J133"/>
      <c r="K133"/>
      <c r="L133"/>
      <c r="M133"/>
      <c r="N133"/>
    </row>
    <row r="134" spans="1:89">
      <c r="A134" s="13" t="s">
        <v>61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</row>
    <row r="135" spans="1:89">
      <c r="A135" s="63" t="s">
        <v>136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</row>
    <row r="136" spans="1:89">
      <c r="A136" t="s">
        <v>491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W136" s="34">
        <v>1</v>
      </c>
      <c r="X136" s="34"/>
      <c r="Y136" s="34"/>
      <c r="Z136" s="34"/>
      <c r="AA136" s="34"/>
      <c r="AB136" s="34"/>
      <c r="AC136" s="34"/>
      <c r="AD136" s="34"/>
      <c r="AQ136" s="71">
        <v>23</v>
      </c>
      <c r="AR136">
        <v>18</v>
      </c>
      <c r="AU136" s="34">
        <v>11</v>
      </c>
      <c r="AV136" s="34"/>
      <c r="AW136" s="34"/>
    </row>
    <row r="137" spans="1:89">
      <c r="A137" t="s">
        <v>498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W137" s="34"/>
      <c r="X137" s="34"/>
      <c r="Y137" s="34"/>
      <c r="Z137" s="34"/>
      <c r="AA137" s="34"/>
      <c r="AB137" s="34"/>
      <c r="AC137" s="34"/>
      <c r="AD137" s="34"/>
      <c r="AQ137" s="71">
        <v>4</v>
      </c>
      <c r="AU137" s="34"/>
      <c r="AV137" s="34"/>
      <c r="AW137" s="34"/>
    </row>
    <row r="138" spans="1:89">
      <c r="A138" t="s">
        <v>497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W138" s="34"/>
      <c r="X138" s="34"/>
      <c r="Y138" s="34"/>
      <c r="Z138" s="34"/>
      <c r="AA138" s="34"/>
      <c r="AB138" s="34"/>
      <c r="AC138" s="34"/>
      <c r="AD138" s="34"/>
      <c r="AQ138" s="71">
        <v>4</v>
      </c>
      <c r="AU138" s="34"/>
      <c r="AV138" s="34"/>
      <c r="AW138" s="34"/>
    </row>
    <row r="139" spans="1:89">
      <c r="A139" t="s">
        <v>512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W139" s="34"/>
      <c r="X139" s="34"/>
      <c r="Y139" s="34">
        <v>1</v>
      </c>
      <c r="Z139" s="34"/>
      <c r="AA139" s="34"/>
      <c r="AB139" s="34"/>
      <c r="AC139" s="34">
        <v>1</v>
      </c>
      <c r="AD139" s="34"/>
      <c r="AU139" s="34"/>
      <c r="AV139" s="34"/>
      <c r="AW139" s="34"/>
    </row>
    <row r="140" spans="1:89">
      <c r="A140" t="s">
        <v>516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W140" s="34"/>
      <c r="X140" s="34"/>
      <c r="Y140" s="34"/>
      <c r="Z140" s="34"/>
      <c r="AA140" s="34">
        <v>1</v>
      </c>
      <c r="AB140" s="34"/>
      <c r="AC140" s="34"/>
      <c r="AD140" s="34"/>
      <c r="AU140" s="34"/>
      <c r="AV140" s="34"/>
      <c r="AW140" s="34"/>
    </row>
    <row r="141" spans="1:89">
      <c r="B141"/>
      <c r="C141"/>
      <c r="D141"/>
      <c r="E141"/>
      <c r="F141"/>
      <c r="G141"/>
      <c r="H141"/>
      <c r="I141"/>
      <c r="J141"/>
      <c r="K141"/>
      <c r="L141"/>
      <c r="M141"/>
      <c r="N141"/>
      <c r="W141" s="34"/>
      <c r="X141" s="34"/>
      <c r="Y141" s="34"/>
      <c r="Z141" s="34"/>
      <c r="AA141" s="34"/>
      <c r="AB141" s="34"/>
      <c r="AC141" s="34"/>
      <c r="AD141" s="34"/>
      <c r="AU141" s="34"/>
      <c r="AV141" s="34"/>
      <c r="AW141" s="34"/>
    </row>
    <row r="142" spans="1:89">
      <c r="A142" s="13" t="s">
        <v>60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</row>
    <row r="143" spans="1:89">
      <c r="A143" s="63" t="s">
        <v>131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T143" s="34"/>
    </row>
    <row r="144" spans="1:89">
      <c r="A144" t="s">
        <v>491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T144" s="34"/>
      <c r="W144" s="34">
        <v>7</v>
      </c>
      <c r="X144" s="34"/>
      <c r="Y144" s="34"/>
      <c r="Z144" s="34"/>
      <c r="AA144" s="34">
        <v>7</v>
      </c>
      <c r="AR144">
        <v>7</v>
      </c>
      <c r="AT144" s="34">
        <v>5</v>
      </c>
    </row>
    <row r="145" spans="1:49">
      <c r="A145" t="s">
        <v>517</v>
      </c>
      <c r="B145"/>
      <c r="C145"/>
      <c r="D145"/>
      <c r="E145"/>
      <c r="F145"/>
      <c r="G145"/>
      <c r="H145"/>
      <c r="I145"/>
      <c r="J145"/>
      <c r="K145"/>
      <c r="L145"/>
      <c r="M145"/>
      <c r="N145">
        <v>4</v>
      </c>
      <c r="T145" s="34">
        <v>1</v>
      </c>
      <c r="W145" s="34">
        <v>25</v>
      </c>
      <c r="X145" s="34"/>
      <c r="Y145" s="34"/>
      <c r="Z145" s="34"/>
      <c r="AA145" s="34">
        <v>25</v>
      </c>
      <c r="AB145" s="34"/>
      <c r="AC145" s="34"/>
      <c r="AD145" s="34"/>
      <c r="AU145" s="34"/>
      <c r="AV145" s="34"/>
      <c r="AW145" s="34"/>
    </row>
    <row r="146" spans="1:49">
      <c r="A146" t="s">
        <v>508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T146" s="34"/>
      <c r="W146" s="34"/>
      <c r="X146" s="34"/>
      <c r="Y146" s="34"/>
      <c r="Z146" s="34"/>
      <c r="AA146" s="34">
        <v>4</v>
      </c>
      <c r="AT146" s="34"/>
    </row>
    <row r="147" spans="1:49">
      <c r="A147" t="s">
        <v>528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T147" s="34">
        <v>5</v>
      </c>
      <c r="W147" s="34"/>
      <c r="X147" s="34"/>
      <c r="Y147" s="34"/>
      <c r="Z147" s="34"/>
      <c r="AA147" s="34"/>
      <c r="AT147" s="34"/>
    </row>
    <row r="148" spans="1:49">
      <c r="A148" t="s">
        <v>540</v>
      </c>
      <c r="B148"/>
      <c r="C148"/>
      <c r="D148"/>
      <c r="E148"/>
      <c r="F148"/>
      <c r="G148"/>
      <c r="H148"/>
      <c r="I148"/>
      <c r="J148"/>
      <c r="K148"/>
      <c r="L148"/>
      <c r="M148"/>
      <c r="N148">
        <v>7</v>
      </c>
      <c r="T148" s="34">
        <v>8</v>
      </c>
      <c r="W148" s="34"/>
      <c r="X148" s="34"/>
      <c r="Y148" s="34"/>
      <c r="Z148" s="34"/>
      <c r="AA148" s="34"/>
      <c r="AT148" s="34"/>
    </row>
    <row r="149" spans="1:49">
      <c r="A149" t="s">
        <v>529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T149" s="34">
        <v>2</v>
      </c>
      <c r="W149" s="34"/>
      <c r="X149" s="34"/>
      <c r="Y149" s="34"/>
      <c r="Z149" s="34"/>
      <c r="AA149" s="34"/>
      <c r="AT149" s="34"/>
    </row>
    <row r="150" spans="1:49">
      <c r="A150" t="s">
        <v>539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T150" s="34">
        <v>3</v>
      </c>
      <c r="W150" s="34"/>
      <c r="X150" s="34"/>
      <c r="Y150" s="34"/>
      <c r="Z150" s="34"/>
      <c r="AA150" s="34"/>
      <c r="AT150" s="34"/>
    </row>
    <row r="151" spans="1:49">
      <c r="A151" t="s">
        <v>538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T151" s="34">
        <v>1</v>
      </c>
      <c r="W151" s="34"/>
      <c r="X151" s="34"/>
      <c r="Y151" s="34"/>
      <c r="Z151" s="34"/>
      <c r="AA151" s="34"/>
      <c r="AT151" s="34"/>
    </row>
    <row r="152" spans="1:49">
      <c r="A152" t="s">
        <v>537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T152" s="34">
        <v>1</v>
      </c>
      <c r="W152" s="34"/>
      <c r="X152" s="34"/>
      <c r="Y152" s="34"/>
      <c r="Z152" s="34"/>
      <c r="AA152" s="34"/>
      <c r="AT152" s="34"/>
    </row>
    <row r="153" spans="1:49">
      <c r="B153"/>
      <c r="C153"/>
      <c r="D153"/>
      <c r="E153"/>
      <c r="F153"/>
      <c r="G153"/>
      <c r="H153"/>
      <c r="I153"/>
      <c r="J153"/>
      <c r="K153"/>
      <c r="L153"/>
      <c r="M153"/>
      <c r="N153"/>
      <c r="AT153" s="34"/>
    </row>
    <row r="154" spans="1:49">
      <c r="A154" s="13" t="s">
        <v>255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AT154" s="34"/>
    </row>
    <row r="155" spans="1:49">
      <c r="A155" s="63" t="s">
        <v>119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AT155" s="34"/>
    </row>
    <row r="156" spans="1:49">
      <c r="A156" t="s">
        <v>518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V156" s="34"/>
      <c r="W156" s="34">
        <v>5</v>
      </c>
      <c r="X156" s="34">
        <v>5</v>
      </c>
      <c r="Y156" s="34">
        <v>5</v>
      </c>
      <c r="Z156" s="34"/>
      <c r="AA156" s="34">
        <v>5</v>
      </c>
      <c r="AT156" s="34"/>
    </row>
    <row r="157" spans="1:49">
      <c r="A157" t="s">
        <v>517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V157" s="34"/>
      <c r="W157" s="34"/>
      <c r="X157" s="34"/>
      <c r="Y157" s="34"/>
      <c r="Z157" s="34"/>
      <c r="AA157" s="34">
        <v>7</v>
      </c>
      <c r="AT157" s="34"/>
    </row>
    <row r="158" spans="1:49">
      <c r="B158"/>
      <c r="C158"/>
      <c r="D158"/>
      <c r="E158"/>
      <c r="F158"/>
      <c r="G158"/>
      <c r="H158"/>
      <c r="I158"/>
      <c r="J158"/>
      <c r="K158"/>
      <c r="L158"/>
      <c r="M158"/>
      <c r="N158"/>
      <c r="V158" s="34"/>
      <c r="W158" s="34"/>
      <c r="X158" s="34"/>
      <c r="Y158" s="34"/>
      <c r="Z158" s="34"/>
      <c r="AA158" s="34"/>
      <c r="AT158" s="34"/>
    </row>
    <row r="159" spans="1:49">
      <c r="A159" s="13" t="s">
        <v>409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</row>
    <row r="160" spans="1:49">
      <c r="A160" s="63" t="s">
        <v>135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</row>
    <row r="161" spans="1:23">
      <c r="A161" t="s">
        <v>532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P161">
        <v>1</v>
      </c>
    </row>
    <row r="162" spans="1:23">
      <c r="A162" t="s">
        <v>533</v>
      </c>
      <c r="B162"/>
      <c r="C162"/>
      <c r="D162"/>
      <c r="E162"/>
      <c r="F162"/>
      <c r="G162"/>
      <c r="H162"/>
      <c r="I162"/>
      <c r="J162"/>
      <c r="K162"/>
      <c r="L162"/>
      <c r="M162"/>
      <c r="N162">
        <v>4</v>
      </c>
      <c r="P162">
        <v>1</v>
      </c>
    </row>
    <row r="163" spans="1:23">
      <c r="A163" t="s">
        <v>540</v>
      </c>
      <c r="B163"/>
      <c r="C163"/>
      <c r="D163"/>
      <c r="E163"/>
      <c r="F163"/>
      <c r="G163"/>
      <c r="H163"/>
      <c r="I163"/>
      <c r="J163"/>
      <c r="K163"/>
      <c r="L163"/>
      <c r="M163"/>
      <c r="N163">
        <v>1</v>
      </c>
      <c r="P163"/>
    </row>
    <row r="164" spans="1:23">
      <c r="B164"/>
      <c r="C164"/>
      <c r="D164"/>
      <c r="E164"/>
      <c r="F164"/>
      <c r="G164"/>
      <c r="H164"/>
      <c r="I164"/>
      <c r="J164"/>
      <c r="K164"/>
      <c r="L164"/>
      <c r="M164"/>
      <c r="N164"/>
    </row>
    <row r="165" spans="1:23">
      <c r="A165" s="13" t="s">
        <v>534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</row>
    <row r="166" spans="1:23">
      <c r="A166" s="63"/>
      <c r="B166"/>
      <c r="C166"/>
      <c r="D166"/>
      <c r="E166"/>
      <c r="F166"/>
      <c r="G166"/>
      <c r="H166"/>
      <c r="I166"/>
      <c r="J166"/>
      <c r="K166"/>
      <c r="L166"/>
      <c r="M166"/>
      <c r="N166"/>
    </row>
    <row r="167" spans="1:23">
      <c r="A167" t="s">
        <v>535</v>
      </c>
      <c r="B167"/>
      <c r="C167"/>
      <c r="D167"/>
      <c r="E167"/>
      <c r="F167"/>
      <c r="G167"/>
      <c r="H167"/>
      <c r="I167"/>
      <c r="J167"/>
      <c r="K167"/>
      <c r="L167"/>
      <c r="M167">
        <v>3</v>
      </c>
      <c r="N167">
        <v>7</v>
      </c>
    </row>
    <row r="168" spans="1:23">
      <c r="B168"/>
      <c r="C168"/>
      <c r="D168"/>
      <c r="E168"/>
      <c r="F168"/>
      <c r="G168"/>
      <c r="H168"/>
      <c r="I168"/>
      <c r="J168"/>
      <c r="K168"/>
      <c r="L168"/>
      <c r="M168"/>
      <c r="N168"/>
    </row>
    <row r="169" spans="1:23">
      <c r="A169" s="13" t="s">
        <v>527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</row>
    <row r="170" spans="1:23">
      <c r="A170" t="s">
        <v>499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P170">
        <v>1</v>
      </c>
      <c r="T170">
        <v>3</v>
      </c>
      <c r="W170">
        <v>5</v>
      </c>
    </row>
    <row r="171" spans="1:23">
      <c r="A171" t="s">
        <v>535</v>
      </c>
      <c r="B171"/>
      <c r="C171"/>
      <c r="D171"/>
      <c r="E171"/>
      <c r="F171"/>
      <c r="G171"/>
      <c r="H171"/>
      <c r="I171"/>
      <c r="J171"/>
      <c r="K171"/>
      <c r="L171"/>
      <c r="M171">
        <v>2</v>
      </c>
      <c r="N171"/>
      <c r="P171"/>
      <c r="T171"/>
    </row>
    <row r="172" spans="1:23">
      <c r="B172"/>
      <c r="C172"/>
      <c r="D172"/>
      <c r="E172"/>
      <c r="F172"/>
      <c r="G172"/>
      <c r="H172"/>
      <c r="I172"/>
      <c r="J172"/>
      <c r="K172"/>
      <c r="L172"/>
      <c r="M172"/>
      <c r="N172"/>
    </row>
    <row r="173" spans="1:23">
      <c r="A173" s="13" t="s">
        <v>541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</row>
    <row r="174" spans="1:23">
      <c r="A174" t="s">
        <v>535</v>
      </c>
      <c r="B174"/>
      <c r="C174"/>
      <c r="D174"/>
      <c r="E174"/>
      <c r="F174"/>
      <c r="G174"/>
      <c r="H174"/>
      <c r="I174"/>
      <c r="J174"/>
      <c r="K174"/>
      <c r="L174"/>
      <c r="M174">
        <v>1</v>
      </c>
      <c r="N174">
        <v>3</v>
      </c>
    </row>
    <row r="175" spans="1:23">
      <c r="A175" t="s">
        <v>536</v>
      </c>
      <c r="B175"/>
      <c r="C175"/>
      <c r="D175"/>
      <c r="E175"/>
      <c r="F175"/>
      <c r="G175"/>
      <c r="H175"/>
      <c r="I175"/>
      <c r="J175"/>
      <c r="K175"/>
      <c r="L175"/>
      <c r="M175"/>
      <c r="N175">
        <v>1</v>
      </c>
    </row>
    <row r="176" spans="1:23">
      <c r="B176"/>
      <c r="C176"/>
      <c r="D176"/>
      <c r="E176"/>
      <c r="F176"/>
      <c r="G176"/>
      <c r="H176"/>
      <c r="I176"/>
      <c r="J176"/>
      <c r="K176"/>
      <c r="L176"/>
      <c r="M176"/>
    </row>
    <row r="177" spans="1:45">
      <c r="A177" s="13" t="s">
        <v>513</v>
      </c>
      <c r="B177"/>
      <c r="C177"/>
      <c r="D177"/>
      <c r="E177"/>
      <c r="F177"/>
      <c r="G177"/>
      <c r="H177"/>
      <c r="I177"/>
      <c r="J177"/>
      <c r="K177"/>
      <c r="L177"/>
      <c r="M177"/>
    </row>
    <row r="178" spans="1:45">
      <c r="A178" t="s">
        <v>509</v>
      </c>
      <c r="B178"/>
      <c r="C178"/>
      <c r="D178"/>
      <c r="E178"/>
      <c r="F178">
        <v>-2</v>
      </c>
      <c r="G178"/>
      <c r="H178"/>
      <c r="I178"/>
      <c r="J178"/>
      <c r="K178"/>
      <c r="L178"/>
      <c r="M178"/>
      <c r="AG178">
        <v>-3</v>
      </c>
    </row>
    <row r="179" spans="1:45">
      <c r="A179" t="s">
        <v>511</v>
      </c>
      <c r="B179"/>
      <c r="C179"/>
      <c r="D179"/>
      <c r="E179"/>
      <c r="F179"/>
      <c r="G179"/>
      <c r="H179"/>
      <c r="I179"/>
      <c r="J179">
        <v>-2</v>
      </c>
      <c r="K179"/>
      <c r="L179"/>
      <c r="M179"/>
      <c r="V179" s="34"/>
      <c r="X179" s="34"/>
      <c r="AC179" s="34">
        <v>-4</v>
      </c>
      <c r="AE179" s="34">
        <v>-6</v>
      </c>
    </row>
    <row r="180" spans="1:45">
      <c r="A180" t="s">
        <v>531</v>
      </c>
      <c r="B180"/>
      <c r="C180"/>
      <c r="D180"/>
      <c r="E180"/>
      <c r="F180"/>
      <c r="G180"/>
      <c r="H180"/>
      <c r="I180"/>
      <c r="J180"/>
      <c r="K180"/>
      <c r="L180"/>
      <c r="M180">
        <v>-6</v>
      </c>
      <c r="V180" s="34">
        <v>-2</v>
      </c>
      <c r="X180" s="34">
        <v>-2</v>
      </c>
      <c r="AC180" s="34"/>
      <c r="AE180" s="34"/>
    </row>
    <row r="181" spans="1:45">
      <c r="A181" t="s">
        <v>502</v>
      </c>
      <c r="B181"/>
      <c r="C181"/>
      <c r="D181"/>
      <c r="E181"/>
      <c r="F181"/>
      <c r="G181"/>
      <c r="H181"/>
      <c r="I181"/>
      <c r="J181"/>
      <c r="K181"/>
      <c r="L181"/>
      <c r="M181"/>
      <c r="R181" s="34">
        <v>-4</v>
      </c>
      <c r="AK181">
        <v>-2</v>
      </c>
    </row>
    <row r="182" spans="1:45">
      <c r="A182" t="s">
        <v>554</v>
      </c>
      <c r="B182"/>
      <c r="C182"/>
      <c r="D182"/>
      <c r="E182"/>
      <c r="F182"/>
      <c r="G182"/>
      <c r="H182"/>
      <c r="I182">
        <v>-2</v>
      </c>
      <c r="J182"/>
      <c r="K182"/>
      <c r="L182"/>
      <c r="M182"/>
    </row>
    <row r="183" spans="1:45">
      <c r="A183" t="s">
        <v>494</v>
      </c>
      <c r="B183"/>
      <c r="C183"/>
      <c r="D183"/>
      <c r="E183"/>
      <c r="F183"/>
      <c r="G183"/>
      <c r="H183"/>
      <c r="I183"/>
      <c r="J183"/>
      <c r="K183"/>
      <c r="L183"/>
      <c r="M183"/>
      <c r="AR183">
        <v>-5</v>
      </c>
      <c r="AS183">
        <v>-5</v>
      </c>
    </row>
    <row r="184" spans="1:45">
      <c r="A184" t="s">
        <v>501</v>
      </c>
      <c r="B184"/>
      <c r="C184"/>
      <c r="D184"/>
      <c r="E184"/>
      <c r="F184"/>
      <c r="G184"/>
      <c r="H184"/>
      <c r="I184">
        <v>-3</v>
      </c>
      <c r="J184"/>
      <c r="K184"/>
      <c r="L184"/>
      <c r="M184"/>
      <c r="AO184">
        <v>-6</v>
      </c>
    </row>
    <row r="185" spans="1:45">
      <c r="A185" t="s">
        <v>510</v>
      </c>
      <c r="B185"/>
      <c r="C185"/>
      <c r="D185"/>
      <c r="E185"/>
      <c r="F185"/>
      <c r="G185"/>
      <c r="H185"/>
      <c r="I185"/>
      <c r="J185"/>
      <c r="K185"/>
      <c r="L185"/>
      <c r="M185"/>
      <c r="AA185">
        <v>-1</v>
      </c>
      <c r="AG185">
        <v>-1</v>
      </c>
    </row>
    <row r="186" spans="1:45">
      <c r="A186" t="s">
        <v>514</v>
      </c>
      <c r="B186"/>
      <c r="C186"/>
      <c r="D186"/>
      <c r="E186"/>
      <c r="F186"/>
      <c r="G186"/>
      <c r="H186"/>
      <c r="I186"/>
      <c r="J186"/>
      <c r="K186"/>
      <c r="L186"/>
      <c r="M186"/>
      <c r="R186" s="34">
        <v>-5</v>
      </c>
      <c r="AA186">
        <v>-5</v>
      </c>
    </row>
    <row r="187" spans="1:45">
      <c r="A187" t="s">
        <v>515</v>
      </c>
      <c r="B187"/>
      <c r="C187"/>
      <c r="D187"/>
      <c r="E187"/>
      <c r="F187"/>
      <c r="G187"/>
      <c r="H187"/>
      <c r="I187"/>
      <c r="J187">
        <v>-4</v>
      </c>
      <c r="K187"/>
      <c r="L187"/>
      <c r="M187"/>
      <c r="AA187">
        <v>0</v>
      </c>
    </row>
    <row r="188" spans="1:45">
      <c r="A188" t="s">
        <v>545</v>
      </c>
      <c r="B188"/>
      <c r="C188"/>
      <c r="D188"/>
      <c r="E188"/>
      <c r="F188"/>
      <c r="G188"/>
      <c r="H188"/>
      <c r="I188"/>
      <c r="J188"/>
      <c r="K188"/>
      <c r="L188"/>
      <c r="M188"/>
    </row>
    <row r="189" spans="1:45">
      <c r="B189"/>
      <c r="C189"/>
      <c r="D189"/>
      <c r="E189"/>
      <c r="F189"/>
      <c r="G189"/>
      <c r="H189"/>
      <c r="I189"/>
      <c r="J189"/>
      <c r="K189"/>
      <c r="L189"/>
      <c r="M189"/>
    </row>
    <row r="190" spans="1:45">
      <c r="A190" s="13" t="s">
        <v>520</v>
      </c>
      <c r="B190"/>
      <c r="C190"/>
      <c r="D190"/>
      <c r="E190"/>
      <c r="F190"/>
      <c r="G190"/>
      <c r="H190"/>
      <c r="I190"/>
      <c r="J190"/>
      <c r="K190"/>
      <c r="L190"/>
      <c r="M190"/>
    </row>
    <row r="191" spans="1:45">
      <c r="A191" t="s">
        <v>485</v>
      </c>
      <c r="B191"/>
      <c r="C191"/>
      <c r="D191"/>
      <c r="E191"/>
      <c r="F191"/>
      <c r="G191"/>
      <c r="H191"/>
      <c r="I191"/>
      <c r="J191"/>
      <c r="K191"/>
      <c r="L191"/>
      <c r="M191"/>
      <c r="Z191">
        <v>-6</v>
      </c>
    </row>
    <row r="192" spans="1:45">
      <c r="A192" t="s">
        <v>521</v>
      </c>
      <c r="B192"/>
      <c r="C192"/>
      <c r="D192"/>
      <c r="E192"/>
      <c r="F192"/>
      <c r="G192"/>
      <c r="H192"/>
      <c r="I192"/>
      <c r="J192"/>
      <c r="K192"/>
      <c r="L192"/>
      <c r="M192"/>
      <c r="Z192">
        <v>-2</v>
      </c>
    </row>
    <row r="193" spans="1:41">
      <c r="B193"/>
      <c r="C193"/>
      <c r="D193"/>
      <c r="E193"/>
      <c r="F193"/>
      <c r="G193"/>
      <c r="H193"/>
      <c r="I193"/>
      <c r="J193"/>
      <c r="K193"/>
      <c r="L193"/>
      <c r="M193"/>
    </row>
    <row r="194" spans="1:41">
      <c r="A194" s="13" t="s">
        <v>522</v>
      </c>
      <c r="B194"/>
      <c r="C194"/>
      <c r="D194"/>
      <c r="E194"/>
      <c r="F194"/>
      <c r="G194"/>
      <c r="H194"/>
      <c r="I194"/>
      <c r="J194"/>
      <c r="K194"/>
      <c r="L194"/>
      <c r="M194"/>
    </row>
    <row r="195" spans="1:41">
      <c r="A195" t="s">
        <v>521</v>
      </c>
      <c r="B195"/>
      <c r="C195"/>
      <c r="D195"/>
      <c r="E195"/>
      <c r="F195"/>
      <c r="G195"/>
      <c r="H195"/>
      <c r="I195"/>
      <c r="J195"/>
      <c r="K195"/>
      <c r="L195"/>
      <c r="M195"/>
      <c r="Z195">
        <v>-6</v>
      </c>
    </row>
    <row r="196" spans="1:41">
      <c r="B196"/>
      <c r="C196"/>
      <c r="D196"/>
      <c r="E196"/>
      <c r="F196"/>
      <c r="G196"/>
      <c r="H196"/>
      <c r="I196"/>
      <c r="J196"/>
      <c r="K196"/>
      <c r="L196"/>
      <c r="M196"/>
    </row>
    <row r="197" spans="1:41">
      <c r="A197" s="13" t="s">
        <v>43</v>
      </c>
      <c r="B197"/>
      <c r="C197"/>
      <c r="D197"/>
      <c r="E197"/>
      <c r="F197"/>
      <c r="G197"/>
      <c r="H197"/>
      <c r="I197"/>
      <c r="J197"/>
      <c r="K197"/>
      <c r="L197"/>
      <c r="M197"/>
    </row>
    <row r="198" spans="1:41">
      <c r="A198" s="63" t="s">
        <v>45</v>
      </c>
      <c r="B198"/>
      <c r="C198"/>
      <c r="D198"/>
      <c r="E198"/>
      <c r="F198"/>
      <c r="G198"/>
      <c r="H198"/>
      <c r="I198"/>
      <c r="J198"/>
      <c r="K198"/>
      <c r="L198"/>
      <c r="M198"/>
    </row>
    <row r="199" spans="1:41">
      <c r="A199" t="s">
        <v>499</v>
      </c>
      <c r="B199"/>
      <c r="C199"/>
      <c r="D199"/>
      <c r="E199"/>
      <c r="F199"/>
      <c r="G199"/>
      <c r="H199"/>
      <c r="I199"/>
      <c r="J199"/>
      <c r="K199"/>
      <c r="L199"/>
      <c r="M199"/>
      <c r="AO199">
        <v>10</v>
      </c>
    </row>
    <row r="200" spans="1:41">
      <c r="A200" t="s">
        <v>500</v>
      </c>
      <c r="B200"/>
      <c r="C200"/>
      <c r="D200"/>
      <c r="E200"/>
      <c r="F200"/>
      <c r="G200"/>
      <c r="H200"/>
      <c r="I200"/>
      <c r="J200"/>
      <c r="K200"/>
      <c r="L200"/>
      <c r="M200"/>
      <c r="AO200">
        <v>6</v>
      </c>
    </row>
    <row r="201" spans="1:41">
      <c r="B201"/>
      <c r="C201"/>
      <c r="D201"/>
      <c r="E201"/>
      <c r="F201"/>
      <c r="G201"/>
      <c r="H201"/>
      <c r="I201"/>
      <c r="J201"/>
      <c r="K201"/>
      <c r="L201"/>
      <c r="M201"/>
    </row>
    <row r="202" spans="1:41">
      <c r="A202" s="13" t="s">
        <v>476</v>
      </c>
      <c r="B202"/>
      <c r="C202"/>
      <c r="D202"/>
      <c r="E202"/>
      <c r="F202"/>
      <c r="G202"/>
      <c r="H202"/>
      <c r="I202"/>
      <c r="J202"/>
      <c r="K202"/>
      <c r="L202"/>
      <c r="M202"/>
    </row>
    <row r="203" spans="1:41">
      <c r="A203" s="63" t="s">
        <v>49</v>
      </c>
      <c r="B203"/>
      <c r="C203"/>
      <c r="D203"/>
      <c r="E203"/>
      <c r="F203"/>
      <c r="G203"/>
      <c r="H203"/>
      <c r="I203"/>
      <c r="J203"/>
      <c r="K203"/>
      <c r="L203"/>
      <c r="M203"/>
    </row>
    <row r="204" spans="1:41">
      <c r="A204" t="s">
        <v>499</v>
      </c>
      <c r="B204"/>
      <c r="C204"/>
      <c r="D204"/>
      <c r="E204"/>
      <c r="F204"/>
      <c r="G204"/>
      <c r="H204"/>
      <c r="I204"/>
      <c r="J204"/>
      <c r="K204"/>
      <c r="L204"/>
      <c r="M204"/>
      <c r="AN204">
        <v>12</v>
      </c>
    </row>
    <row r="205" spans="1:41">
      <c r="A205" t="s">
        <v>506</v>
      </c>
      <c r="B205"/>
      <c r="C205"/>
      <c r="D205"/>
      <c r="E205"/>
      <c r="F205"/>
      <c r="G205"/>
      <c r="H205"/>
      <c r="I205"/>
      <c r="J205"/>
      <c r="K205"/>
      <c r="L205"/>
      <c r="M205"/>
      <c r="AI205">
        <v>4</v>
      </c>
    </row>
    <row r="206" spans="1:41">
      <c r="B206"/>
      <c r="C206"/>
      <c r="D206"/>
      <c r="E206"/>
      <c r="F206"/>
      <c r="G206"/>
      <c r="H206"/>
      <c r="I206"/>
      <c r="J206"/>
      <c r="K206"/>
      <c r="L206"/>
      <c r="M206"/>
      <c r="N206"/>
    </row>
    <row r="207" spans="1:41">
      <c r="A207" s="13" t="s">
        <v>524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</row>
    <row r="208" spans="1:41">
      <c r="A208" t="s">
        <v>523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Z208">
        <v>1</v>
      </c>
    </row>
    <row r="209" spans="1:26">
      <c r="B209"/>
      <c r="C209"/>
      <c r="D209"/>
      <c r="E209"/>
      <c r="F209"/>
      <c r="G209"/>
      <c r="H209"/>
      <c r="I209"/>
      <c r="J209"/>
      <c r="K209"/>
      <c r="L209"/>
      <c r="M209"/>
      <c r="N209"/>
    </row>
    <row r="210" spans="1:26">
      <c r="A210" s="13" t="s">
        <v>525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</row>
    <row r="211" spans="1:26">
      <c r="A211" t="s">
        <v>526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Z211">
        <v>5</v>
      </c>
    </row>
    <row r="212" spans="1:26">
      <c r="B212"/>
      <c r="C212"/>
      <c r="D212"/>
      <c r="E212"/>
      <c r="F212"/>
      <c r="G212"/>
      <c r="H212"/>
      <c r="I212"/>
      <c r="J212"/>
      <c r="K212"/>
      <c r="L212"/>
      <c r="M212"/>
      <c r="N212"/>
    </row>
    <row r="213" spans="1:26">
      <c r="A213" s="13" t="s">
        <v>162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</row>
    <row r="214" spans="1:26">
      <c r="A214" s="63" t="s">
        <v>164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</row>
    <row r="215" spans="1:26">
      <c r="A215" t="s">
        <v>530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S215">
        <v>2</v>
      </c>
      <c r="T215"/>
    </row>
    <row r="216" spans="1:26">
      <c r="A216" t="s">
        <v>517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S216">
        <v>10</v>
      </c>
      <c r="T216"/>
    </row>
    <row r="217" spans="1:26">
      <c r="B217"/>
      <c r="C217"/>
      <c r="D217"/>
      <c r="E217"/>
      <c r="F217"/>
      <c r="G217"/>
      <c r="H217"/>
      <c r="I217"/>
      <c r="J217"/>
      <c r="K217"/>
      <c r="L217"/>
      <c r="M217"/>
      <c r="N217"/>
    </row>
    <row r="218" spans="1:26">
      <c r="B218"/>
      <c r="C218"/>
      <c r="D218"/>
      <c r="E218"/>
      <c r="F218"/>
      <c r="G218"/>
      <c r="H218"/>
      <c r="I218"/>
      <c r="J218"/>
      <c r="K218"/>
      <c r="L218"/>
      <c r="M218"/>
    </row>
    <row r="219" spans="1:26">
      <c r="B219"/>
      <c r="C219"/>
      <c r="D219"/>
      <c r="E219"/>
      <c r="F219"/>
      <c r="G219"/>
      <c r="H219"/>
      <c r="I219"/>
      <c r="J219"/>
      <c r="K219"/>
      <c r="L219"/>
      <c r="M219"/>
    </row>
    <row r="220" spans="1:26">
      <c r="B220"/>
      <c r="C220"/>
      <c r="D220"/>
      <c r="E220"/>
      <c r="F220"/>
      <c r="G220"/>
      <c r="H220"/>
      <c r="I220"/>
      <c r="J220"/>
      <c r="K220"/>
      <c r="L220"/>
      <c r="M220"/>
    </row>
    <row r="221" spans="1:26">
      <c r="B221"/>
      <c r="C221"/>
      <c r="D221"/>
      <c r="E221"/>
      <c r="F221"/>
      <c r="G221"/>
      <c r="H221"/>
      <c r="I221"/>
      <c r="J221"/>
      <c r="K221"/>
      <c r="L221"/>
      <c r="M221"/>
    </row>
    <row r="222" spans="1:26">
      <c r="B222"/>
      <c r="C222"/>
      <c r="D222"/>
      <c r="E222"/>
      <c r="F222"/>
      <c r="G222"/>
      <c r="H222"/>
      <c r="I222"/>
      <c r="J222"/>
      <c r="K222"/>
      <c r="L222"/>
      <c r="M222"/>
    </row>
    <row r="223" spans="1:26">
      <c r="B223"/>
      <c r="C223"/>
      <c r="D223"/>
      <c r="E223"/>
      <c r="F223"/>
      <c r="G223"/>
      <c r="H223"/>
      <c r="I223"/>
      <c r="J223"/>
      <c r="K223"/>
      <c r="L223"/>
      <c r="M223"/>
    </row>
    <row r="224" spans="1:26">
      <c r="B224"/>
      <c r="C224"/>
      <c r="D224"/>
      <c r="E224"/>
      <c r="F224"/>
      <c r="G224"/>
      <c r="H224"/>
      <c r="I224"/>
      <c r="J224"/>
      <c r="K224"/>
      <c r="L224"/>
      <c r="M224"/>
    </row>
    <row r="225" spans="2:14">
      <c r="B225"/>
      <c r="C225"/>
      <c r="D225"/>
      <c r="E225"/>
      <c r="F225"/>
      <c r="G225"/>
      <c r="H225"/>
      <c r="I225"/>
      <c r="J225"/>
      <c r="K225"/>
      <c r="L225"/>
      <c r="M225"/>
    </row>
    <row r="226" spans="2:14">
      <c r="B226"/>
      <c r="C226"/>
      <c r="D226"/>
      <c r="E226"/>
      <c r="F226"/>
      <c r="G226"/>
      <c r="H226"/>
      <c r="I226"/>
      <c r="J226"/>
      <c r="K226"/>
      <c r="L226"/>
      <c r="M226"/>
    </row>
    <row r="227" spans="2:14">
      <c r="B227"/>
      <c r="C227"/>
      <c r="D227"/>
      <c r="E227"/>
      <c r="F227"/>
      <c r="G227"/>
      <c r="H227"/>
      <c r="I227"/>
      <c r="J227"/>
      <c r="K227"/>
      <c r="L227"/>
      <c r="M227"/>
    </row>
    <row r="228" spans="2:14">
      <c r="B228"/>
      <c r="C228"/>
      <c r="D228"/>
      <c r="E228"/>
      <c r="F228"/>
      <c r="G228"/>
      <c r="H228"/>
      <c r="I228"/>
      <c r="J228"/>
      <c r="K228"/>
      <c r="L228"/>
      <c r="M228"/>
    </row>
    <row r="233" spans="2:14">
      <c r="B233"/>
      <c r="C233"/>
      <c r="D233"/>
      <c r="E233"/>
      <c r="F233"/>
      <c r="G233"/>
      <c r="H233"/>
      <c r="I233"/>
      <c r="J233"/>
      <c r="K233"/>
      <c r="L233"/>
      <c r="M233"/>
      <c r="N233"/>
    </row>
    <row r="234" spans="2:14">
      <c r="B234"/>
      <c r="C234"/>
      <c r="D234"/>
      <c r="E234"/>
      <c r="F234"/>
      <c r="G234"/>
      <c r="H234"/>
      <c r="I234"/>
      <c r="J234"/>
      <c r="K234"/>
      <c r="L234"/>
      <c r="M234"/>
      <c r="N234"/>
    </row>
  </sheetData>
  <autoFilter ref="A1:A234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35"/>
  <sheetViews>
    <sheetView workbookViewId="0">
      <pane xSplit="1" ySplit="2" topLeftCell="B8" activePane="bottomRight" state="frozen"/>
      <selection pane="topRight" activeCell="B1" sqref="B1"/>
      <selection pane="bottomLeft" activeCell="A3" sqref="A3"/>
      <selection pane="bottomRight" activeCell="F31" sqref="F31"/>
    </sheetView>
  </sheetViews>
  <sheetFormatPr baseColWidth="10" defaultRowHeight="15"/>
  <cols>
    <col min="1" max="1" width="38.42578125" customWidth="1"/>
    <col min="2" max="2" width="1.140625" customWidth="1"/>
    <col min="3" max="3" width="6.28515625" customWidth="1"/>
    <col min="4" max="4" width="6.5703125" customWidth="1"/>
    <col min="5" max="5" width="5.7109375" customWidth="1"/>
    <col min="6" max="6" width="6.5703125" bestFit="1" customWidth="1"/>
    <col min="7" max="7" width="6.85546875" bestFit="1" customWidth="1"/>
    <col min="8" max="8" width="8" customWidth="1"/>
    <col min="9" max="9" width="5.7109375" customWidth="1"/>
    <col min="10" max="10" width="5.5703125" customWidth="1"/>
    <col min="11" max="11" width="7.42578125" bestFit="1" customWidth="1"/>
    <col min="12" max="12" width="6" customWidth="1"/>
    <col min="13" max="13" width="5.7109375" customWidth="1"/>
    <col min="14" max="14" width="8.42578125" customWidth="1"/>
    <col min="15" max="15" width="6.5703125" bestFit="1" customWidth="1"/>
    <col min="16" max="16" width="39.7109375" customWidth="1"/>
  </cols>
  <sheetData>
    <row r="1" spans="1:17">
      <c r="C1" s="1143" t="s">
        <v>475</v>
      </c>
      <c r="D1" s="1143"/>
      <c r="E1" s="1143"/>
      <c r="F1" s="1143"/>
      <c r="H1" s="1142" t="s">
        <v>474</v>
      </c>
      <c r="I1" s="1142"/>
      <c r="J1" s="1142"/>
      <c r="K1" s="1142"/>
      <c r="L1" s="1142"/>
      <c r="M1" s="1142"/>
      <c r="N1" s="34" t="s">
        <v>367</v>
      </c>
    </row>
    <row r="2" spans="1:17" s="111" customFormat="1" ht="60.75" customHeight="1">
      <c r="A2" s="114"/>
      <c r="C2" s="115" t="s">
        <v>1030</v>
      </c>
      <c r="D2" s="116" t="s">
        <v>472</v>
      </c>
      <c r="E2" s="116" t="s">
        <v>228</v>
      </c>
      <c r="F2" s="116" t="s">
        <v>471</v>
      </c>
      <c r="G2" s="113" t="s">
        <v>1033</v>
      </c>
      <c r="H2" s="112" t="s">
        <v>1030</v>
      </c>
      <c r="I2" s="111" t="s">
        <v>472</v>
      </c>
      <c r="J2" s="111" t="s">
        <v>228</v>
      </c>
      <c r="K2" s="111" t="s">
        <v>1032</v>
      </c>
      <c r="L2" s="111" t="s">
        <v>471</v>
      </c>
      <c r="M2" s="111" t="s">
        <v>1031</v>
      </c>
    </row>
    <row r="3" spans="1:17">
      <c r="C3" s="29"/>
      <c r="D3" s="29"/>
      <c r="E3" s="29"/>
      <c r="F3" s="29"/>
      <c r="G3" s="37"/>
      <c r="J3" s="16"/>
      <c r="M3" s="16"/>
    </row>
    <row r="4" spans="1:17">
      <c r="A4" t="s">
        <v>499</v>
      </c>
      <c r="C4" s="72">
        <v>18</v>
      </c>
      <c r="D4" s="72">
        <v>22</v>
      </c>
      <c r="E4" s="72">
        <v>36</v>
      </c>
      <c r="F4" s="72"/>
      <c r="G4" s="119">
        <f>SUM(C4:F4)</f>
        <v>76</v>
      </c>
      <c r="H4">
        <v>18</v>
      </c>
      <c r="I4">
        <v>22</v>
      </c>
      <c r="J4" s="16">
        <v>36</v>
      </c>
      <c r="K4" s="35">
        <f>14+10</f>
        <v>24</v>
      </c>
      <c r="L4" s="35">
        <v>13</v>
      </c>
      <c r="M4" s="5">
        <v>28</v>
      </c>
      <c r="N4" s="28">
        <f>SUM(H4:M4)</f>
        <v>141</v>
      </c>
      <c r="O4" s="122"/>
    </row>
    <row r="5" spans="1:17">
      <c r="A5" t="s">
        <v>489</v>
      </c>
      <c r="C5" s="72"/>
      <c r="D5" s="72">
        <v>2</v>
      </c>
      <c r="E5" s="72"/>
      <c r="F5" s="72"/>
      <c r="G5" s="119">
        <f t="shared" ref="G5:G12" si="0">SUM(C5:F5)</f>
        <v>2</v>
      </c>
      <c r="I5">
        <v>2</v>
      </c>
      <c r="J5" s="16"/>
      <c r="M5" s="16"/>
      <c r="N5" s="28">
        <f>SUM(H5:M5)</f>
        <v>2</v>
      </c>
      <c r="O5" s="123">
        <f>SUM(N4:N5)</f>
        <v>143</v>
      </c>
      <c r="P5" t="s">
        <v>1029</v>
      </c>
    </row>
    <row r="6" spans="1:17">
      <c r="A6" t="s">
        <v>553</v>
      </c>
      <c r="C6" s="72"/>
      <c r="D6" s="72"/>
      <c r="E6" s="72"/>
      <c r="F6" s="72"/>
      <c r="G6" s="119">
        <f t="shared" si="0"/>
        <v>0</v>
      </c>
      <c r="I6" s="34"/>
      <c r="J6" s="16"/>
      <c r="K6" s="35"/>
      <c r="L6" s="35"/>
      <c r="M6" s="5"/>
      <c r="N6" s="28">
        <f t="shared" ref="N6:N12" si="1">SUM(H6:M6)</f>
        <v>0</v>
      </c>
      <c r="O6" s="122"/>
    </row>
    <row r="7" spans="1:17">
      <c r="A7" t="s">
        <v>1035</v>
      </c>
      <c r="C7" s="72">
        <v>3</v>
      </c>
      <c r="D7" s="72">
        <v>33</v>
      </c>
      <c r="E7" s="72"/>
      <c r="F7" s="72"/>
      <c r="G7" s="119">
        <f t="shared" si="0"/>
        <v>36</v>
      </c>
      <c r="H7">
        <v>3</v>
      </c>
      <c r="I7">
        <v>33</v>
      </c>
      <c r="J7" s="16"/>
      <c r="K7" s="35">
        <f>73+18</f>
        <v>91</v>
      </c>
      <c r="L7" s="35">
        <f>3+9+10</f>
        <v>22</v>
      </c>
      <c r="M7" s="5"/>
      <c r="N7" s="28">
        <f t="shared" si="1"/>
        <v>149</v>
      </c>
      <c r="O7" s="123">
        <f>+N7+N6</f>
        <v>149</v>
      </c>
      <c r="P7" t="s">
        <v>1034</v>
      </c>
    </row>
    <row r="8" spans="1:17">
      <c r="A8" t="s">
        <v>508</v>
      </c>
      <c r="C8" s="72"/>
      <c r="D8" s="72">
        <v>10</v>
      </c>
      <c r="E8" s="72"/>
      <c r="F8" s="72"/>
      <c r="G8" s="119">
        <f t="shared" si="0"/>
        <v>10</v>
      </c>
      <c r="I8">
        <v>10</v>
      </c>
      <c r="J8" s="16"/>
      <c r="M8" s="16"/>
      <c r="N8" s="28">
        <f t="shared" si="1"/>
        <v>10</v>
      </c>
      <c r="O8" s="122"/>
    </row>
    <row r="9" spans="1:17">
      <c r="A9" t="s">
        <v>542</v>
      </c>
      <c r="C9" s="72"/>
      <c r="D9" s="72"/>
      <c r="E9" s="72"/>
      <c r="F9" s="72"/>
      <c r="G9" s="119">
        <f t="shared" si="0"/>
        <v>0</v>
      </c>
      <c r="J9" s="16"/>
      <c r="K9" s="35"/>
      <c r="L9" s="35"/>
      <c r="M9" s="5"/>
      <c r="N9" s="28">
        <f t="shared" si="1"/>
        <v>0</v>
      </c>
      <c r="O9" s="122"/>
    </row>
    <row r="10" spans="1:17">
      <c r="A10" t="s">
        <v>505</v>
      </c>
      <c r="C10" s="72">
        <v>13</v>
      </c>
      <c r="D10" s="72"/>
      <c r="E10" s="72">
        <v>8</v>
      </c>
      <c r="F10" s="72"/>
      <c r="G10" s="119">
        <f t="shared" si="0"/>
        <v>21</v>
      </c>
      <c r="H10">
        <v>16</v>
      </c>
      <c r="I10" s="107">
        <v>4</v>
      </c>
      <c r="J10" s="16"/>
      <c r="K10" s="35">
        <f>7+7</f>
        <v>14</v>
      </c>
      <c r="L10" s="35"/>
      <c r="M10" s="5"/>
      <c r="N10" s="28">
        <f t="shared" si="1"/>
        <v>34</v>
      </c>
      <c r="O10" s="123">
        <f>+N10</f>
        <v>34</v>
      </c>
      <c r="P10" t="s">
        <v>1028</v>
      </c>
    </row>
    <row r="11" spans="1:17">
      <c r="C11" s="72"/>
      <c r="D11" s="72"/>
      <c r="E11" s="72"/>
      <c r="F11" s="72"/>
      <c r="G11" s="119">
        <f t="shared" si="0"/>
        <v>0</v>
      </c>
      <c r="J11" s="16"/>
      <c r="K11" s="35"/>
      <c r="L11" s="35"/>
      <c r="M11" s="5"/>
      <c r="N11" s="28">
        <f t="shared" si="1"/>
        <v>0</v>
      </c>
      <c r="O11" s="122"/>
    </row>
    <row r="12" spans="1:17">
      <c r="A12" t="s">
        <v>517</v>
      </c>
      <c r="C12" s="72">
        <v>2</v>
      </c>
      <c r="D12" s="72"/>
      <c r="E12" s="72"/>
      <c r="F12" s="72"/>
      <c r="G12" s="119">
        <f t="shared" si="0"/>
        <v>2</v>
      </c>
      <c r="H12">
        <v>2</v>
      </c>
      <c r="J12" s="16"/>
      <c r="K12" s="35"/>
      <c r="L12" s="35"/>
      <c r="M12" s="5"/>
      <c r="N12" s="28">
        <f t="shared" si="1"/>
        <v>2</v>
      </c>
      <c r="O12" s="122"/>
    </row>
    <row r="13" spans="1:17">
      <c r="C13" s="117"/>
      <c r="D13" s="117"/>
      <c r="E13" s="117"/>
      <c r="F13" s="117"/>
      <c r="G13" s="109"/>
      <c r="J13" s="16"/>
      <c r="K13" s="35"/>
      <c r="L13" s="35"/>
      <c r="M13" s="5"/>
      <c r="O13" s="122"/>
    </row>
    <row r="14" spans="1:17">
      <c r="A14" s="46" t="s">
        <v>1027</v>
      </c>
      <c r="B14" s="34"/>
      <c r="C14" s="118">
        <f>SUM(C3:C13)</f>
        <v>36</v>
      </c>
      <c r="D14" s="118">
        <f>SUM(D3:D13)</f>
        <v>67</v>
      </c>
      <c r="E14" s="118">
        <f>SUM(E3:E13)</f>
        <v>44</v>
      </c>
      <c r="F14" s="121">
        <v>0</v>
      </c>
      <c r="G14" s="110">
        <f>SUM(C14:F14)</f>
        <v>147</v>
      </c>
      <c r="J14" s="27"/>
      <c r="K14" s="6"/>
      <c r="L14" s="12"/>
      <c r="M14" s="7"/>
      <c r="O14" s="122"/>
    </row>
    <row r="15" spans="1:17">
      <c r="A15" t="s">
        <v>1026</v>
      </c>
      <c r="C15" s="35">
        <v>16</v>
      </c>
      <c r="D15" s="35">
        <v>89</v>
      </c>
      <c r="E15" s="35">
        <v>41</v>
      </c>
      <c r="F15" s="35"/>
      <c r="G15" s="49">
        <f>SUM(C15:F15)</f>
        <v>146</v>
      </c>
      <c r="H15" s="36">
        <f t="shared" ref="H15:M15" si="2">SUM(H4:H14)</f>
        <v>39</v>
      </c>
      <c r="I15" s="36">
        <f t="shared" si="2"/>
        <v>71</v>
      </c>
      <c r="J15" s="17">
        <f t="shared" si="2"/>
        <v>36</v>
      </c>
      <c r="K15" s="67">
        <f t="shared" si="2"/>
        <v>129</v>
      </c>
      <c r="L15" s="67">
        <f t="shared" si="2"/>
        <v>35</v>
      </c>
      <c r="M15" s="67">
        <f t="shared" si="2"/>
        <v>28</v>
      </c>
      <c r="N15" s="67">
        <f>SUM(H15:M15)</f>
        <v>338</v>
      </c>
      <c r="O15" s="122"/>
      <c r="Q15" s="45">
        <f>+G14/N15</f>
        <v>0.4349112426035503</v>
      </c>
    </row>
    <row r="16" spans="1:17">
      <c r="C16" s="35"/>
      <c r="D16" s="35"/>
      <c r="E16" s="35"/>
      <c r="F16" s="35"/>
      <c r="G16" s="37"/>
      <c r="K16" s="35"/>
      <c r="L16" s="35"/>
      <c r="M16" s="35"/>
      <c r="O16" s="122"/>
    </row>
    <row r="17" spans="1:16">
      <c r="C17" s="35"/>
      <c r="D17" s="35"/>
      <c r="E17" s="35"/>
      <c r="F17" s="35"/>
      <c r="G17" s="37"/>
      <c r="K17" s="35"/>
      <c r="L17" s="35"/>
      <c r="M17" s="35"/>
      <c r="O17" s="122"/>
    </row>
    <row r="18" spans="1:16">
      <c r="C18" s="72"/>
      <c r="D18" s="72"/>
      <c r="E18" s="72"/>
      <c r="F18" s="72"/>
      <c r="G18" s="120"/>
      <c r="K18" s="35"/>
      <c r="L18" s="35"/>
      <c r="M18" s="35"/>
      <c r="O18" s="122"/>
    </row>
    <row r="19" spans="1:16">
      <c r="A19" t="s">
        <v>504</v>
      </c>
      <c r="C19" s="72">
        <v>12</v>
      </c>
      <c r="D19" s="72"/>
      <c r="E19" s="72"/>
      <c r="F19" s="72"/>
      <c r="G19" s="119">
        <f>SUM(C19:F19)</f>
        <v>12</v>
      </c>
      <c r="H19">
        <v>20</v>
      </c>
      <c r="K19" s="35">
        <v>17</v>
      </c>
      <c r="L19" s="35"/>
      <c r="M19" s="35"/>
      <c r="N19" s="67">
        <f>SUM(H19:M19)</f>
        <v>37</v>
      </c>
      <c r="O19" s="123">
        <f>+N19</f>
        <v>37</v>
      </c>
      <c r="P19" t="s">
        <v>1028</v>
      </c>
    </row>
    <row r="20" spans="1:16">
      <c r="A20" t="s">
        <v>503</v>
      </c>
      <c r="C20" s="117"/>
      <c r="D20" s="117"/>
      <c r="E20" s="117"/>
      <c r="F20" s="117"/>
      <c r="G20" s="119">
        <f>SUM(C20:F20)</f>
        <v>0</v>
      </c>
      <c r="K20" s="35"/>
      <c r="L20" s="35"/>
      <c r="M20" s="35"/>
    </row>
    <row r="21" spans="1:16">
      <c r="C21" s="72"/>
      <c r="D21" s="72"/>
      <c r="E21" s="72"/>
      <c r="F21" s="72"/>
      <c r="G21" s="120"/>
      <c r="K21" s="35"/>
      <c r="L21" s="35"/>
      <c r="M21" s="35"/>
    </row>
    <row r="22" spans="1:16">
      <c r="C22" s="72"/>
      <c r="D22" s="72"/>
      <c r="E22" s="72"/>
      <c r="F22" s="72"/>
      <c r="G22" s="120"/>
      <c r="K22" s="35"/>
      <c r="L22" s="35"/>
      <c r="M22" s="35"/>
    </row>
    <row r="23" spans="1:16">
      <c r="C23" s="72"/>
      <c r="D23" s="72"/>
      <c r="E23" s="72"/>
      <c r="F23" s="72"/>
      <c r="G23" s="120"/>
      <c r="K23" s="35"/>
      <c r="L23" s="35"/>
      <c r="M23" s="35"/>
    </row>
    <row r="24" spans="1:16" hidden="1">
      <c r="A24" t="s">
        <v>488</v>
      </c>
      <c r="C24" s="72"/>
      <c r="D24" s="72">
        <v>20</v>
      </c>
      <c r="E24" s="72"/>
      <c r="F24" s="72"/>
      <c r="G24" s="119">
        <f>SUM(C24:F24)</f>
        <v>20</v>
      </c>
      <c r="H24">
        <v>27</v>
      </c>
      <c r="I24">
        <v>49</v>
      </c>
    </row>
    <row r="25" spans="1:16" hidden="1">
      <c r="A25" t="s">
        <v>540</v>
      </c>
      <c r="C25" s="72">
        <v>4</v>
      </c>
      <c r="D25" s="72"/>
      <c r="E25" s="72"/>
      <c r="F25" s="72"/>
      <c r="G25" s="119">
        <f>SUM(C25:F25)</f>
        <v>4</v>
      </c>
      <c r="J25">
        <v>5</v>
      </c>
    </row>
    <row r="26" spans="1:16">
      <c r="C26" s="72"/>
      <c r="D26" s="72"/>
      <c r="E26" s="72"/>
      <c r="F26" s="72"/>
      <c r="G26" s="120"/>
    </row>
    <row r="27" spans="1:16">
      <c r="A27" t="s">
        <v>484</v>
      </c>
      <c r="C27" s="72"/>
      <c r="D27" s="72"/>
      <c r="E27" s="72">
        <v>1</v>
      </c>
      <c r="F27" s="72"/>
      <c r="G27" s="119">
        <f>SUM(C27:F27)</f>
        <v>1</v>
      </c>
    </row>
    <row r="28" spans="1:16">
      <c r="A28" t="s">
        <v>486</v>
      </c>
      <c r="C28" s="72"/>
      <c r="D28" s="72">
        <v>6</v>
      </c>
      <c r="E28" s="72"/>
      <c r="F28" s="72"/>
      <c r="G28" s="119">
        <f>SUM(C28:F28)</f>
        <v>6</v>
      </c>
    </row>
    <row r="29" spans="1:16">
      <c r="A29" t="s">
        <v>493</v>
      </c>
      <c r="C29" s="72"/>
      <c r="D29" s="72"/>
      <c r="E29" s="72"/>
      <c r="F29" s="72">
        <v>3</v>
      </c>
      <c r="G29" s="119">
        <f>SUM(C29:F29)</f>
        <v>3</v>
      </c>
      <c r="K29" s="67">
        <v>6</v>
      </c>
      <c r="L29" s="67"/>
      <c r="M29" s="67"/>
    </row>
    <row r="30" spans="1:16">
      <c r="A30" t="s">
        <v>507</v>
      </c>
      <c r="C30" s="72"/>
      <c r="D30" s="72">
        <v>5</v>
      </c>
      <c r="E30" s="72"/>
      <c r="F30" s="72"/>
      <c r="G30" s="119">
        <f>SUM(C30:F30)</f>
        <v>5</v>
      </c>
      <c r="I30">
        <v>5</v>
      </c>
    </row>
    <row r="31" spans="1:16">
      <c r="C31" s="29"/>
      <c r="D31" s="29"/>
      <c r="E31" s="29"/>
      <c r="F31" s="29"/>
      <c r="G31" s="120"/>
    </row>
    <row r="32" spans="1:16">
      <c r="G32" s="109"/>
    </row>
    <row r="34" spans="1:1">
      <c r="A34" t="s">
        <v>1025</v>
      </c>
    </row>
    <row r="35" spans="1:1">
      <c r="A35" s="124" t="s">
        <v>1024</v>
      </c>
    </row>
  </sheetData>
  <mergeCells count="2">
    <mergeCell ref="H1:M1"/>
    <mergeCell ref="C1:F1"/>
  </mergeCells>
  <hyperlinks>
    <hyperlink ref="A35" r:id="rId1"/>
  </hyperlinks>
  <pageMargins left="0.21" right="0.2" top="0.75" bottom="0.75" header="0.3" footer="0.3"/>
  <pageSetup paperSize="9" orientation="landscape" horizontalDpi="4294967293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"/>
  <sheetViews>
    <sheetView workbookViewId="0">
      <selection activeCell="J27" sqref="J27"/>
    </sheetView>
  </sheetViews>
  <sheetFormatPr baseColWidth="10" defaultRowHeight="15"/>
  <sheetData>
    <row r="1" spans="1:9">
      <c r="A1" t="s">
        <v>1207</v>
      </c>
    </row>
    <row r="3" spans="1:9">
      <c r="B3" s="1144">
        <v>42205</v>
      </c>
      <c r="C3" s="1144"/>
      <c r="E3" s="1144">
        <v>42264</v>
      </c>
      <c r="F3" s="1142"/>
      <c r="H3" s="1144">
        <v>42267</v>
      </c>
      <c r="I3" s="1142"/>
    </row>
    <row r="4" spans="1:9">
      <c r="A4" t="s">
        <v>1208</v>
      </c>
      <c r="B4">
        <v>10</v>
      </c>
      <c r="C4">
        <v>75</v>
      </c>
      <c r="E4">
        <v>7</v>
      </c>
      <c r="F4">
        <v>84</v>
      </c>
      <c r="H4">
        <v>10</v>
      </c>
      <c r="I4">
        <v>76</v>
      </c>
    </row>
    <row r="5" spans="1:9">
      <c r="A5" t="s">
        <v>1209</v>
      </c>
      <c r="B5">
        <v>10</v>
      </c>
      <c r="C5">
        <v>29</v>
      </c>
      <c r="E5">
        <v>15</v>
      </c>
      <c r="F5">
        <v>19</v>
      </c>
      <c r="H5">
        <v>17</v>
      </c>
      <c r="I5">
        <v>20</v>
      </c>
    </row>
    <row r="6" spans="1:9">
      <c r="B6" s="34">
        <f>SUM(B4:B5)</f>
        <v>20</v>
      </c>
      <c r="C6" s="34">
        <f>SUM(C4:C5)</f>
        <v>104</v>
      </c>
      <c r="E6" s="34">
        <f>SUM(E4:E5)</f>
        <v>22</v>
      </c>
      <c r="F6" s="34">
        <f>SUM(F4:F5)</f>
        <v>103</v>
      </c>
      <c r="H6" s="34">
        <f>SUM(H4:H5)</f>
        <v>27</v>
      </c>
      <c r="I6" s="34">
        <f>SUM(I4:I5)</f>
        <v>96</v>
      </c>
    </row>
  </sheetData>
  <mergeCells count="3">
    <mergeCell ref="B3:C3"/>
    <mergeCell ref="E3:F3"/>
    <mergeCell ref="H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5</vt:i4>
      </vt:variant>
    </vt:vector>
  </HeadingPairs>
  <TitlesOfParts>
    <vt:vector size="12" baseType="lpstr">
      <vt:lpstr>Lexique</vt:lpstr>
      <vt:lpstr>Donetsk</vt:lpstr>
      <vt:lpstr>synth donetsk</vt:lpstr>
      <vt:lpstr>Luhansk</vt:lpstr>
      <vt:lpstr>report osce</vt:lpstr>
      <vt:lpstr>RAP OSCE</vt:lpstr>
      <vt:lpstr>Feuil1</vt:lpstr>
      <vt:lpstr>Donetsk!Impression_des_titres</vt:lpstr>
      <vt:lpstr>Luhansk!Impression_des_titres</vt:lpstr>
      <vt:lpstr>Donetsk!Zone_d_impression</vt:lpstr>
      <vt:lpstr>Luhansk!Zone_d_impression</vt:lpstr>
      <vt:lpstr>'RAP OSCE'!Zone_d_impression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Arthénon</dc:creator>
  <cp:lastModifiedBy>Arthénon</cp:lastModifiedBy>
  <cp:lastPrinted>2017-09-09T19:29:36Z</cp:lastPrinted>
  <dcterms:created xsi:type="dcterms:W3CDTF">2016-12-11T07:18:48Z</dcterms:created>
  <dcterms:modified xsi:type="dcterms:W3CDTF">2017-12-06T10:04:35Z</dcterms:modified>
</cp:coreProperties>
</file>