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Арсений\Downloads\"/>
    </mc:Choice>
  </mc:AlternateContent>
  <xr:revisionPtr revIDLastSave="0" documentId="13_ncr:1_{82C4A024-E752-4C2D-8B69-201E0B74EC48}" xr6:coauthVersionLast="36" xr6:coauthVersionMax="47" xr10:uidLastSave="{00000000-0000-0000-0000-000000000000}"/>
  <bookViews>
    <workbookView xWindow="-120" yWindow="-120" windowWidth="19440" windowHeight="12240" xr2:uid="{E0814DCD-EED8-4740-9AF6-1FBB3FD67146}"/>
  </bookViews>
  <sheets>
    <sheet name="Заказы" sheetId="3" r:id="rId1"/>
    <sheet name="Заказчик" sheetId="2" r:id="rId2"/>
    <sheet name="Прайс-лист" sheetId="4" r:id="rId3"/>
  </sheets>
  <definedNames>
    <definedName name="_xlcn.WorksheetConnection_Модель_даных.xlsxЗаказчик1" hidden="1">Заказчик[]</definedName>
    <definedName name="_xlcn.WorksheetConnection_Модель_даных.xlsxЗаказы1" hidden="1">Заказы[]</definedName>
    <definedName name="_xlcn.WorksheetConnection_Модель_даных.xlsxПрайсЛист1" hidden="1">ПрайсЛист[]</definedName>
  </definedNames>
  <calcPr calcId="191029"/>
  <pivotCaches>
    <pivotCache cacheId="49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Заказы" name="Заказы" connection="WorksheetConnection_Модель_даных.xlsx!Заказы"/>
          <x15:modelTable id="ПрайсЛист" name="ПрайсЛист" connection="WorksheetConnection_Модель_даных.xlsx!ПрайсЛист"/>
          <x15:modelTable id="Заказчик" name="Заказчик" connection="WorksheetConnection_Модель_даных.xlsx!Заказчик"/>
        </x15:modelTables>
        <x15:modelRelationships>
          <x15:modelRelationship fromTable="Заказы" fromColumn="Артикул" toTable="ПрайсЛист" toColumn="Артикул"/>
          <x15:modelRelationship fromTable="Заказы" fromColumn="Код заказчика" toTable="Заказчик" toColumn="Код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F5" i="3" s="1"/>
  <c r="D6" i="3"/>
  <c r="F6" i="3" s="1"/>
  <c r="F3" i="3"/>
  <c r="F4" i="3"/>
  <c r="D2" i="3"/>
  <c r="F2" i="3" s="1"/>
  <c r="D7" i="3"/>
  <c r="F7" i="3" s="1"/>
  <c r="D8" i="3"/>
  <c r="F8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F14" i="3" s="1"/>
  <c r="D15" i="3"/>
  <c r="F15" i="3" s="1"/>
  <c r="D16" i="3"/>
  <c r="F16" i="3" s="1"/>
  <c r="D17" i="3"/>
  <c r="F17" i="3" s="1"/>
  <c r="D18" i="3"/>
  <c r="F18" i="3" s="1"/>
  <c r="D19" i="3"/>
  <c r="F19" i="3" s="1"/>
  <c r="D20" i="3"/>
  <c r="F20" i="3" s="1"/>
  <c r="D21" i="3"/>
  <c r="F21" i="3" s="1"/>
  <c r="D22" i="3"/>
  <c r="F22" i="3" s="1"/>
  <c r="D23" i="3"/>
  <c r="F23" i="3" s="1"/>
  <c r="D24" i="3"/>
  <c r="F24" i="3" s="1"/>
  <c r="D25" i="3"/>
  <c r="F25" i="3" s="1"/>
  <c r="D26" i="3"/>
  <c r="F26" i="3" s="1"/>
  <c r="D27" i="3"/>
  <c r="F27" i="3" s="1"/>
  <c r="D28" i="3"/>
  <c r="F28" i="3" s="1"/>
  <c r="D29" i="3"/>
  <c r="F29" i="3" s="1"/>
  <c r="D30" i="3"/>
  <c r="F30" i="3" s="1"/>
  <c r="D31" i="3"/>
  <c r="F31" i="3" s="1"/>
  <c r="D32" i="3"/>
  <c r="F32" i="3" s="1"/>
  <c r="D33" i="3"/>
  <c r="F3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5C1D3E-9EEE-4DA9-A0CF-28A18D153B9B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E4C7ADF-2F8E-4562-AEE5-D9ECE93C2B78}" name="WorksheetConnection_Модель_даных.xlsx!Заказчик" type="102" refreshedVersion="6" minRefreshableVersion="5">
    <extLst>
      <ext xmlns:x15="http://schemas.microsoft.com/office/spreadsheetml/2010/11/main" uri="{DE250136-89BD-433C-8126-D09CA5730AF9}">
        <x15:connection id="Заказчик">
          <x15:rangePr sourceName="_xlcn.WorksheetConnection_Модель_даных.xlsxЗаказчик1"/>
        </x15:connection>
      </ext>
    </extLst>
  </connection>
  <connection id="3" xr16:uid="{3A82F93F-5F1F-4EA0-9839-9F62E3506A5C}" name="WorksheetConnection_Модель_даных.xlsx!Заказы" type="102" refreshedVersion="6" minRefreshableVersion="5">
    <extLst>
      <ext xmlns:x15="http://schemas.microsoft.com/office/spreadsheetml/2010/11/main" uri="{DE250136-89BD-433C-8126-D09CA5730AF9}">
        <x15:connection id="Заказы">
          <x15:rangePr sourceName="_xlcn.WorksheetConnection_Модель_даных.xlsxЗаказы1"/>
        </x15:connection>
      </ext>
    </extLst>
  </connection>
  <connection id="4" xr16:uid="{78E2932D-0159-4535-A9EF-5CB978711EB4}" name="WorksheetConnection_Модель_даных.xlsx!ПрайсЛист" type="102" refreshedVersion="6" minRefreshableVersion="5">
    <extLst>
      <ext xmlns:x15="http://schemas.microsoft.com/office/spreadsheetml/2010/11/main" uri="{DE250136-89BD-433C-8126-D09CA5730AF9}">
        <x15:connection id="ПрайсЛист">
          <x15:rangePr sourceName="_xlcn.WorksheetConnection_Модель_даных.xlsxПрайсЛист1"/>
        </x15:connection>
      </ext>
    </extLst>
  </connection>
</connections>
</file>

<file path=xl/sharedStrings.xml><?xml version="1.0" encoding="utf-8"?>
<sst xmlns="http://schemas.openxmlformats.org/spreadsheetml/2006/main" count="40" uniqueCount="27">
  <si>
    <t>Артикул</t>
  </si>
  <si>
    <t>Наименование</t>
  </si>
  <si>
    <t>Код</t>
  </si>
  <si>
    <t>Город</t>
  </si>
  <si>
    <t>Альфа</t>
  </si>
  <si>
    <t>Москва</t>
  </si>
  <si>
    <t>Бетта</t>
  </si>
  <si>
    <t>Санкт-Петербург</t>
  </si>
  <si>
    <t>Гамма</t>
  </si>
  <si>
    <t>Дата</t>
  </si>
  <si>
    <t>Цена</t>
  </si>
  <si>
    <t>Количество</t>
  </si>
  <si>
    <t>Сумма</t>
  </si>
  <si>
    <t>Код заказчика</t>
  </si>
  <si>
    <t>Сигма</t>
  </si>
  <si>
    <t>Дельта</t>
  </si>
  <si>
    <t>Омега</t>
  </si>
  <si>
    <t>Яблоки</t>
  </si>
  <si>
    <t>Груши</t>
  </si>
  <si>
    <t>Виноград</t>
  </si>
  <si>
    <t>Апельсины</t>
  </si>
  <si>
    <t>Бананы</t>
  </si>
  <si>
    <t>Мандарины</t>
  </si>
  <si>
    <t>Общий итог</t>
  </si>
  <si>
    <t>Названия строк</t>
  </si>
  <si>
    <t>Сумма по столбцу Цена</t>
  </si>
  <si>
    <t>Сумма по столбцу 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</si>
</sst>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рсений" refreshedDate="45625.66747083333" backgroundQuery="1" createdVersion="6" refreshedVersion="6" minRefreshableVersion="3" recordCount="0" supportSubquery="1" supportAdvancedDrill="1" xr:uid="{845EA2B8-6045-4561-9CF9-5E21DA172B20}">
  <cacheSource type="external" connectionId="1"/>
  <cacheFields count="3">
    <cacheField name="[Заказчик].[Наименование].[Наименование]" caption="Наименование" numFmtId="0" level="1">
      <sharedItems count="6">
        <s v="Альфа"/>
        <s v="Бетта"/>
        <s v="Гамма"/>
        <s v="Дельта"/>
        <s v="Омега"/>
        <s v="Сигма"/>
      </sharedItems>
    </cacheField>
    <cacheField name="[Measures].[Сумма по столбцу Цена 2]" caption="Сумма по столбцу Цена 2" numFmtId="0" hierarchy="17" level="32767"/>
    <cacheField name="[Measures].[Сумма по столбцу Количество]" caption="Сумма по столбцу Количество" numFmtId="0" hierarchy="18" level="32767"/>
  </cacheFields>
  <cacheHierarchies count="19">
    <cacheHierarchy uniqueName="[Заказчик].[Наименование]" caption="Наименование" attribute="1" defaultMemberUniqueName="[Заказчик].[Наименование].[All]" allUniqueName="[Заказчик].[Наименование].[All]" dimensionUniqueName="[Заказчик]" displayFolder="" count="2" memberValueDatatype="130" unbalanced="0">
      <fieldsUsage count="2">
        <fieldUsage x="-1"/>
        <fieldUsage x="0"/>
      </fieldsUsage>
    </cacheHierarchy>
    <cacheHierarchy uniqueName="[Заказчик].[Код]" caption="Код" attribute="1" defaultMemberUniqueName="[Заказчик].[Код].[All]" allUniqueName="[Заказчик].[Код].[All]" dimensionUniqueName="[Заказчик]" displayFolder="" count="0" memberValueDatatype="20" unbalanced="0"/>
    <cacheHierarchy uniqueName="[Заказчик].[Город]" caption="Город" attribute="1" defaultMemberUniqueName="[Заказчик].[Город].[All]" allUniqueName="[Заказчик].[Город].[All]" dimensionUniqueName="[Заказчик]" displayFolder="" count="0" memberValueDatatype="130" unbalanced="0"/>
    <cacheHierarchy uniqueName="[Заказы].[Дата]" caption="Дата" attribute="1" time="1" defaultMemberUniqueName="[Заказы].[Дата].[All]" allUniqueName="[Заказы].[Дата].[All]" dimensionUniqueName="[Заказы]" displayFolder="" count="0" memberValueDatatype="7" unbalanced="0"/>
    <cacheHierarchy uniqueName="[Заказы].[Код заказчика]" caption="Код заказчика" attribute="1" defaultMemberUniqueName="[Заказы].[Код заказчика].[All]" allUniqueName="[Заказы].[Код заказчика].[All]" dimensionUniqueName="[Заказы]" displayFolder="" count="0" memberValueDatatype="20" unbalanced="0"/>
    <cacheHierarchy uniqueName="[Заказы].[Артикул]" caption="Артикул" attribute="1" defaultMemberUniqueName="[Заказы].[Артикул].[All]" allUniqueName="[Заказы].[Артикул].[All]" dimensionUniqueName="[Заказы]" displayFolder="" count="0" memberValueDatatype="20" unbalanced="0"/>
    <cacheHierarchy uniqueName="[Заказы].[Цена]" caption="Цена" attribute="1" defaultMemberUniqueName="[Заказы].[Цена].[All]" allUniqueName="[Заказы].[Цена].[All]" dimensionUniqueName="[Заказы]" displayFolder="" count="0" memberValueDatatype="20" unbalanced="0"/>
    <cacheHierarchy uniqueName="[Заказы].[Количество]" caption="Количество" attribute="1" defaultMemberUniqueName="[Заказы].[Количество].[All]" allUniqueName="[Заказы].[Количество].[All]" dimensionUniqueName="[Заказы]" displayFolder="" count="0" memberValueDatatype="20" unbalanced="0"/>
    <cacheHierarchy uniqueName="[Заказы].[Сумма]" caption="Сумма" attribute="1" defaultMemberUniqueName="[Заказы].[Сумма].[All]" allUniqueName="[Заказы].[Сумма].[All]" dimensionUniqueName="[Заказы]" displayFolder="" count="2" memberValueDatatype="20" unbalanced="0"/>
    <cacheHierarchy uniqueName="[ПрайсЛист].[Артикул]" caption="Артикул" attribute="1" defaultMemberUniqueName="[ПрайсЛист].[Артикул].[All]" allUniqueName="[ПрайсЛист].[Артикул].[All]" dimensionUniqueName="[ПрайсЛист]" displayFolder="" count="0" memberValueDatatype="20" unbalanced="0"/>
    <cacheHierarchy uniqueName="[ПрайсЛист].[Наименование]" caption="Наименование" attribute="1" defaultMemberUniqueName="[ПрайсЛист].[Наименование].[All]" allUniqueName="[ПрайсЛист].[Наименование].[All]" dimensionUniqueName="[ПрайсЛист]" displayFolder="" count="0" memberValueDatatype="130" unbalanced="0"/>
    <cacheHierarchy uniqueName="[ПрайсЛист].[Цена]" caption="Цена" attribute="1" defaultMemberUniqueName="[ПрайсЛист].[Цена].[All]" allUniqueName="[ПрайсЛист].[Цена].[All]" dimensionUniqueName="[ПрайсЛист]" displayFolder="" count="0" memberValueDatatype="20" unbalanced="0"/>
    <cacheHierarchy uniqueName="[Measures].[__XL_Count Заказы]" caption="__XL_Count Заказы" measure="1" displayFolder="" measureGroup="Заказы" count="0" hidden="1"/>
    <cacheHierarchy uniqueName="[Measures].[__XL_Count ПрайсЛист]" caption="__XL_Count ПрайсЛист" measure="1" displayFolder="" measureGroup="ПрайсЛист" count="0" hidden="1"/>
    <cacheHierarchy uniqueName="[Measures].[__XL_Count Заказчик]" caption="__XL_Count Заказчик" measure="1" displayFolder="" measureGroup="Заказчик" count="0" hidden="1"/>
    <cacheHierarchy uniqueName="[Measures].[__No measures defined]" caption="__No measures defined" measure="1" displayFolder="" count="0" hidden="1"/>
    <cacheHierarchy uniqueName="[Measures].[Сумма по столбцу Цена]" caption="Сумма по столбцу Цена" measure="1" displayFolder="" measureGroup="ПрайсЛист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Цена 2]" caption="Сумма по столбцу Цена 2" measure="1" displayFolder="" measureGroup="Заказы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Количество]" caption="Сумма по столбцу Количество" measure="1" displayFolder="" measureGroup="Заказы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measure="1" name="Measures" uniqueName="[Measures]" caption="Measures"/>
    <dimension name="Заказчик" uniqueName="[Заказчик]" caption="Заказчик"/>
    <dimension name="Заказы" uniqueName="[Заказы]" caption="Заказы"/>
    <dimension name="ПрайсЛист" uniqueName="[ПрайсЛист]" caption="ПрайсЛист"/>
  </dimensions>
  <measureGroups count="3">
    <measureGroup name="Заказчик" caption="Заказчик"/>
    <measureGroup name="Заказы" caption="Заказы"/>
    <measureGroup name="ПрайсЛист" caption="ПрайсЛист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6E34B-F236-4DDD-AC32-0961FCB40D69}" name="Сводная таблица5" cacheId="4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H2:J9" firstHeaderRow="0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столбцу Цена" fld="1" baseField="0" baseItem="0"/>
    <dataField name="Сумма по столбцу Количество" fld="2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Заказы]"/>
        <x15:activeTabTopLevelEntity name="[Заказчик]"/>
        <x15:activeTabTopLevelEntity name="[ПрайсЛист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AB1C82-A563-2E4C-918B-90F4203DEC8F}" name="Заказы" displayName="Заказы" ref="A1:F20" totalsRowShown="0">
  <autoFilter ref="A1:F20" xr:uid="{F1AB1C82-A563-2E4C-918B-90F4203DEC8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56AEA88-55C3-BE4F-891A-DD5366D4F74B}" name="Дата" dataDxfId="5"/>
    <tableColumn id="2" xr3:uid="{93435387-4895-2B4C-80AA-5B1FDB9E005A}" name="Код заказчика"/>
    <tableColumn id="3" xr3:uid="{886C11B6-EC71-4041-B0A5-02ABC6589878}" name="Артикул"/>
    <tableColumn id="4" xr3:uid="{836E100C-A13A-4B49-8E0E-D9A8F55D988D}" name="Цена" dataDxfId="4">
      <calculatedColumnFormula>IFERROR(VLOOKUP(C2,'Прайс-лист'!$A$2:$C$7,3,0),"")</calculatedColumnFormula>
    </tableColumn>
    <tableColumn id="5" xr3:uid="{30EBE34B-7E3A-D34F-87E6-66EFA091D408}" name="Количество"/>
    <tableColumn id="6" xr3:uid="{E2BECB83-0569-ED42-8404-0ED016D42A1F}" name="Сумма" dataDxfId="3">
      <calculatedColumnFormula>IFERROR(D2*E2,"")</calculatedColumnFormula>
    </tableColumn>
  </tableColumns>
  <tableStyleInfo name="TableStyleLight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4C160F-0E51-EF4B-BB20-C73A512EBCDC}" name="Заказчик" displayName="Заказчик" ref="A1:C7" totalsRowShown="0" headerRowDxfId="2">
  <autoFilter ref="A1:C7" xr:uid="{F64C160F-0E51-EF4B-BB20-C73A512EBCDC}">
    <filterColumn colId="0" hiddenButton="1"/>
    <filterColumn colId="1" hiddenButton="1"/>
    <filterColumn colId="2" hiddenButton="1"/>
  </autoFilter>
  <tableColumns count="3">
    <tableColumn id="1" xr3:uid="{BAF71A95-ECA5-2F46-92AF-09A353F6ED9D}" name="Наименование"/>
    <tableColumn id="2" xr3:uid="{193AF0EA-4E9D-3946-B27C-FCA8A6E6A1D1}" name="Код" dataDxfId="1"/>
    <tableColumn id="3" xr3:uid="{35E97492-D2A7-5044-9BFF-FED9FD36BE61}" name="Город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59EE3B-29F0-7248-85FF-FF7BAD49D3B5}" name="ПрайсЛист" displayName="ПрайсЛист" ref="A1:C7" totalsRowShown="0" headerRowDxfId="0">
  <autoFilter ref="A1:C7" xr:uid="{BF59EE3B-29F0-7248-85FF-FF7BAD49D3B5}">
    <filterColumn colId="0" hiddenButton="1"/>
    <filterColumn colId="1" hiddenButton="1"/>
    <filterColumn colId="2" hiddenButton="1"/>
  </autoFilter>
  <tableColumns count="3">
    <tableColumn id="1" xr3:uid="{5646FE9B-220A-BA47-9AB0-4DD2CB6F2083}" name="Артикул"/>
    <tableColumn id="2" xr3:uid="{2EDCAEB9-FE08-1D4B-8810-30E668ED36B3}" name="Наименование"/>
    <tableColumn id="3" xr3:uid="{4748A954-8F16-D549-A847-A413BB9AF782}" name="Цена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CE1CC-64F9-0049-A21F-FDC242640814}">
  <dimension ref="A1:J34"/>
  <sheetViews>
    <sheetView tabSelected="1" workbookViewId="0">
      <selection activeCell="H17" sqref="H17"/>
    </sheetView>
  </sheetViews>
  <sheetFormatPr defaultColWidth="11" defaultRowHeight="15.75" x14ac:dyDescent="0.25"/>
  <cols>
    <col min="2" max="2" width="16.125" customWidth="1"/>
    <col min="3" max="3" width="10.625" customWidth="1"/>
    <col min="5" max="5" width="13.5" customWidth="1"/>
    <col min="8" max="8" width="16.75" bestFit="1" customWidth="1"/>
    <col min="9" max="9" width="22.25" bestFit="1" customWidth="1"/>
    <col min="10" max="10" width="28" bestFit="1" customWidth="1"/>
    <col min="11" max="13" width="20.125" bestFit="1" customWidth="1"/>
    <col min="14" max="14" width="11.5" bestFit="1" customWidth="1"/>
  </cols>
  <sheetData>
    <row r="1" spans="1:10" x14ac:dyDescent="0.25">
      <c r="A1" t="s">
        <v>9</v>
      </c>
      <c r="B1" t="s">
        <v>13</v>
      </c>
      <c r="C1" t="s">
        <v>0</v>
      </c>
      <c r="D1" t="s">
        <v>10</v>
      </c>
      <c r="E1" t="s">
        <v>11</v>
      </c>
      <c r="F1" t="s">
        <v>12</v>
      </c>
    </row>
    <row r="2" spans="1:10" x14ac:dyDescent="0.25">
      <c r="A2" s="3">
        <v>44581</v>
      </c>
      <c r="B2">
        <v>102</v>
      </c>
      <c r="C2">
        <v>7829</v>
      </c>
      <c r="D2">
        <f>IFERROR(VLOOKUP(C2,'Прайс-лист'!$A$2:$C$7,3,0),"")</f>
        <v>90</v>
      </c>
      <c r="E2">
        <v>2</v>
      </c>
      <c r="F2">
        <f t="shared" ref="F2:F33" si="0">IFERROR(D2*E2,"")</f>
        <v>180</v>
      </c>
      <c r="H2" s="4" t="s">
        <v>24</v>
      </c>
      <c r="I2" t="s">
        <v>25</v>
      </c>
      <c r="J2" t="s">
        <v>26</v>
      </c>
    </row>
    <row r="3" spans="1:10" x14ac:dyDescent="0.25">
      <c r="A3" s="3">
        <v>44582</v>
      </c>
      <c r="B3">
        <v>104</v>
      </c>
      <c r="C3">
        <v>7829</v>
      </c>
      <c r="D3" s="2">
        <f>IFERROR(VLOOKUP(C3,'Прайс-лист'!$A$2:$C$7,3,0),"")</f>
        <v>90</v>
      </c>
      <c r="E3">
        <v>5</v>
      </c>
      <c r="F3" s="2">
        <f t="shared" ref="F3:F6" si="1">IFERROR(D3*E3,"")</f>
        <v>450</v>
      </c>
      <c r="H3" s="5" t="s">
        <v>4</v>
      </c>
      <c r="I3" s="2">
        <v>340</v>
      </c>
      <c r="J3" s="2">
        <v>16</v>
      </c>
    </row>
    <row r="4" spans="1:10" x14ac:dyDescent="0.25">
      <c r="A4" s="3">
        <v>44583</v>
      </c>
      <c r="B4">
        <v>105</v>
      </c>
      <c r="C4">
        <v>2938</v>
      </c>
      <c r="D4" s="2">
        <f>IFERROR(VLOOKUP(C4,'Прайс-лист'!$A$2:$C$7,3,0),"")</f>
        <v>70</v>
      </c>
      <c r="E4">
        <v>6</v>
      </c>
      <c r="F4" s="2">
        <f t="shared" si="1"/>
        <v>420</v>
      </c>
      <c r="H4" s="5" t="s">
        <v>6</v>
      </c>
      <c r="I4" s="2">
        <v>240</v>
      </c>
      <c r="J4" s="2">
        <v>10</v>
      </c>
    </row>
    <row r="5" spans="1:10" x14ac:dyDescent="0.25">
      <c r="A5" s="3">
        <v>44584</v>
      </c>
      <c r="B5">
        <v>101</v>
      </c>
      <c r="C5">
        <v>8752</v>
      </c>
      <c r="D5" s="2">
        <f>IFERROR(VLOOKUP(C5,'Прайс-лист'!$A$2:$C$7,3,0),"")</f>
        <v>100</v>
      </c>
      <c r="E5">
        <v>2</v>
      </c>
      <c r="F5" s="2">
        <f t="shared" si="1"/>
        <v>200</v>
      </c>
      <c r="H5" s="5" t="s">
        <v>8</v>
      </c>
      <c r="I5" s="2">
        <v>190</v>
      </c>
      <c r="J5" s="2">
        <v>12</v>
      </c>
    </row>
    <row r="6" spans="1:10" x14ac:dyDescent="0.25">
      <c r="A6" s="3">
        <v>44585</v>
      </c>
      <c r="B6">
        <v>105</v>
      </c>
      <c r="C6">
        <v>8652</v>
      </c>
      <c r="D6" s="2">
        <f>IFERROR(VLOOKUP(C6,'Прайс-лист'!$A$2:$C$7,3,0),"")</f>
        <v>120</v>
      </c>
      <c r="E6">
        <v>5</v>
      </c>
      <c r="F6" s="2">
        <f t="shared" si="1"/>
        <v>600</v>
      </c>
      <c r="H6" s="5" t="s">
        <v>15</v>
      </c>
      <c r="I6" s="2">
        <v>470</v>
      </c>
      <c r="J6" s="2">
        <v>17</v>
      </c>
    </row>
    <row r="7" spans="1:10" x14ac:dyDescent="0.25">
      <c r="A7" s="3">
        <v>44594</v>
      </c>
      <c r="B7">
        <v>103</v>
      </c>
      <c r="C7">
        <v>8652</v>
      </c>
      <c r="D7">
        <f>IFERROR(VLOOKUP(C7,'Прайс-лист'!$A$2:$C$7,3,0),"")</f>
        <v>120</v>
      </c>
      <c r="E7">
        <v>4</v>
      </c>
      <c r="F7">
        <f t="shared" si="0"/>
        <v>480</v>
      </c>
      <c r="H7" s="5" t="s">
        <v>16</v>
      </c>
      <c r="I7" s="2">
        <v>65</v>
      </c>
      <c r="J7" s="2">
        <v>4</v>
      </c>
    </row>
    <row r="8" spans="1:10" x14ac:dyDescent="0.25">
      <c r="A8" s="3">
        <v>44595</v>
      </c>
      <c r="B8">
        <v>101</v>
      </c>
      <c r="C8">
        <v>8725</v>
      </c>
      <c r="D8">
        <f>IFERROR(VLOOKUP(C8,'Прайс-лист'!$A$2:$C$7,3,0),"")</f>
        <v>60</v>
      </c>
      <c r="E8">
        <v>2</v>
      </c>
      <c r="F8">
        <f t="shared" si="0"/>
        <v>120</v>
      </c>
      <c r="H8" s="5" t="s">
        <v>14</v>
      </c>
      <c r="I8" s="2">
        <v>345</v>
      </c>
      <c r="J8" s="2">
        <v>19</v>
      </c>
    </row>
    <row r="9" spans="1:10" x14ac:dyDescent="0.25">
      <c r="A9" s="3">
        <v>44596</v>
      </c>
      <c r="B9">
        <v>104</v>
      </c>
      <c r="C9">
        <v>7829</v>
      </c>
      <c r="D9">
        <f>IFERROR(VLOOKUP(C9,'Прайс-лист'!$A$2:$C$7,3,0),"")</f>
        <v>90</v>
      </c>
      <c r="E9">
        <v>5</v>
      </c>
      <c r="F9">
        <f t="shared" si="0"/>
        <v>450</v>
      </c>
      <c r="H9" s="5" t="s">
        <v>23</v>
      </c>
      <c r="I9" s="2">
        <v>1650</v>
      </c>
      <c r="J9" s="2">
        <v>78</v>
      </c>
    </row>
    <row r="10" spans="1:10" x14ac:dyDescent="0.25">
      <c r="A10" s="3">
        <v>44597</v>
      </c>
      <c r="B10">
        <v>105</v>
      </c>
      <c r="C10">
        <v>8752</v>
      </c>
      <c r="D10">
        <f>IFERROR(VLOOKUP(C10,'Прайс-лист'!$A$2:$C$7,3,0),"")</f>
        <v>100</v>
      </c>
      <c r="E10">
        <v>2</v>
      </c>
      <c r="F10">
        <f t="shared" si="0"/>
        <v>200</v>
      </c>
    </row>
    <row r="11" spans="1:10" x14ac:dyDescent="0.25">
      <c r="A11" s="3">
        <v>44598</v>
      </c>
      <c r="B11">
        <v>103</v>
      </c>
      <c r="C11">
        <v>2938</v>
      </c>
      <c r="D11">
        <f>IFERROR(VLOOKUP(C11,'Прайс-лист'!$A$2:$C$7,3,0),"")</f>
        <v>70</v>
      </c>
      <c r="E11">
        <v>8</v>
      </c>
      <c r="F11">
        <f t="shared" si="0"/>
        <v>560</v>
      </c>
    </row>
    <row r="12" spans="1:10" x14ac:dyDescent="0.25">
      <c r="A12" s="3">
        <v>44599</v>
      </c>
      <c r="B12">
        <v>101</v>
      </c>
      <c r="C12">
        <v>7829</v>
      </c>
      <c r="D12">
        <f>IFERROR(VLOOKUP(C12,'Прайс-лист'!$A$2:$C$7,3,0),"")</f>
        <v>90</v>
      </c>
      <c r="E12">
        <v>9</v>
      </c>
      <c r="F12">
        <f t="shared" si="0"/>
        <v>810</v>
      </c>
    </row>
    <row r="13" spans="1:10" x14ac:dyDescent="0.25">
      <c r="A13" s="3">
        <v>44600</v>
      </c>
      <c r="B13">
        <v>104</v>
      </c>
      <c r="C13">
        <v>4932</v>
      </c>
      <c r="D13">
        <f>IFERROR(VLOOKUP(C13,'Прайс-лист'!$A$2:$C$7,3,0),"")</f>
        <v>65</v>
      </c>
      <c r="E13">
        <v>3</v>
      </c>
      <c r="F13">
        <f t="shared" si="0"/>
        <v>195</v>
      </c>
    </row>
    <row r="14" spans="1:10" x14ac:dyDescent="0.25">
      <c r="A14" s="3">
        <v>44601</v>
      </c>
      <c r="B14">
        <v>105</v>
      </c>
      <c r="C14">
        <v>7829</v>
      </c>
      <c r="D14">
        <f>IFERROR(VLOOKUP(C14,'Прайс-лист'!$A$2:$C$7,3,0),"")</f>
        <v>90</v>
      </c>
      <c r="E14">
        <v>2</v>
      </c>
      <c r="F14">
        <f t="shared" si="0"/>
        <v>180</v>
      </c>
    </row>
    <row r="15" spans="1:10" x14ac:dyDescent="0.25">
      <c r="A15" s="3">
        <v>44602</v>
      </c>
      <c r="B15">
        <v>102</v>
      </c>
      <c r="C15">
        <v>8725</v>
      </c>
      <c r="D15">
        <f>IFERROR(VLOOKUP(C15,'Прайс-лист'!$A$2:$C$7,3,0),"")</f>
        <v>60</v>
      </c>
      <c r="E15">
        <v>6</v>
      </c>
      <c r="F15">
        <f t="shared" si="0"/>
        <v>360</v>
      </c>
    </row>
    <row r="16" spans="1:10" x14ac:dyDescent="0.25">
      <c r="A16" s="3">
        <v>44603</v>
      </c>
      <c r="B16">
        <v>106</v>
      </c>
      <c r="C16">
        <v>4932</v>
      </c>
      <c r="D16">
        <f>IFERROR(VLOOKUP(C16,'Прайс-лист'!$A$2:$C$7,3,0),"")</f>
        <v>65</v>
      </c>
      <c r="E16">
        <v>4</v>
      </c>
      <c r="F16">
        <f t="shared" si="0"/>
        <v>260</v>
      </c>
    </row>
    <row r="17" spans="1:6" x14ac:dyDescent="0.25">
      <c r="A17" s="3">
        <v>44604</v>
      </c>
      <c r="B17">
        <v>101</v>
      </c>
      <c r="C17">
        <v>7829</v>
      </c>
      <c r="D17">
        <f>IFERROR(VLOOKUP(C17,'Прайс-лист'!$A$2:$C$7,3,0),"")</f>
        <v>90</v>
      </c>
      <c r="E17">
        <v>3</v>
      </c>
      <c r="F17">
        <f t="shared" si="0"/>
        <v>270</v>
      </c>
    </row>
    <row r="18" spans="1:6" x14ac:dyDescent="0.25">
      <c r="A18" s="3">
        <v>44605</v>
      </c>
      <c r="B18">
        <v>104</v>
      </c>
      <c r="C18">
        <v>8752</v>
      </c>
      <c r="D18">
        <f>IFERROR(VLOOKUP(C18,'Прайс-лист'!$A$2:$C$7,3,0),"")</f>
        <v>100</v>
      </c>
      <c r="E18">
        <v>6</v>
      </c>
      <c r="F18">
        <f t="shared" si="0"/>
        <v>600</v>
      </c>
    </row>
    <row r="19" spans="1:6" x14ac:dyDescent="0.25">
      <c r="A19" s="3">
        <v>44606</v>
      </c>
      <c r="B19">
        <v>105</v>
      </c>
      <c r="C19">
        <v>7829</v>
      </c>
      <c r="D19">
        <f>IFERROR(VLOOKUP(C19,'Прайс-лист'!$A$2:$C$7,3,0),"")</f>
        <v>90</v>
      </c>
      <c r="E19">
        <v>2</v>
      </c>
      <c r="F19">
        <f t="shared" si="0"/>
        <v>180</v>
      </c>
    </row>
    <row r="20" spans="1:6" x14ac:dyDescent="0.25">
      <c r="A20" s="3">
        <v>44607</v>
      </c>
      <c r="B20">
        <v>102</v>
      </c>
      <c r="C20">
        <v>7829</v>
      </c>
      <c r="D20">
        <f>IFERROR(VLOOKUP(C20,'Прайс-лист'!$A$2:$C$7,3,0),"")</f>
        <v>90</v>
      </c>
      <c r="E20">
        <v>2</v>
      </c>
      <c r="F20">
        <f t="shared" si="0"/>
        <v>180</v>
      </c>
    </row>
    <row r="21" spans="1:6" x14ac:dyDescent="0.25">
      <c r="A21" s="3"/>
      <c r="D21" t="str">
        <f>IFERROR(VLOOKUP(C21,'Прайс-лист'!$A$2:$C$7,3,0),"")</f>
        <v/>
      </c>
      <c r="F21" t="str">
        <f t="shared" si="0"/>
        <v/>
      </c>
    </row>
    <row r="22" spans="1:6" x14ac:dyDescent="0.25">
      <c r="A22" s="3"/>
      <c r="D22" t="str">
        <f>IFERROR(VLOOKUP(C22,'Прайс-лист'!$A$2:$C$7,3,0),"")</f>
        <v/>
      </c>
      <c r="F22" t="str">
        <f t="shared" si="0"/>
        <v/>
      </c>
    </row>
    <row r="23" spans="1:6" x14ac:dyDescent="0.25">
      <c r="A23" s="3"/>
      <c r="D23" t="str">
        <f>IFERROR(VLOOKUP(C23,'Прайс-лист'!$A$2:$C$7,3,0),"")</f>
        <v/>
      </c>
      <c r="F23" t="str">
        <f t="shared" si="0"/>
        <v/>
      </c>
    </row>
    <row r="24" spans="1:6" x14ac:dyDescent="0.25">
      <c r="A24" s="3"/>
      <c r="D24" t="str">
        <f>IFERROR(VLOOKUP(C24,'Прайс-лист'!$A$2:$C$7,3,0),"")</f>
        <v/>
      </c>
      <c r="F24" t="str">
        <f t="shared" si="0"/>
        <v/>
      </c>
    </row>
    <row r="25" spans="1:6" x14ac:dyDescent="0.25">
      <c r="A25" s="3"/>
      <c r="D25" t="str">
        <f>IFERROR(VLOOKUP(C25,'Прайс-лист'!$A$2:$C$7,3,0),"")</f>
        <v/>
      </c>
      <c r="F25" t="str">
        <f t="shared" si="0"/>
        <v/>
      </c>
    </row>
    <row r="26" spans="1:6" x14ac:dyDescent="0.25">
      <c r="A26" s="3"/>
      <c r="D26" t="str">
        <f>IFERROR(VLOOKUP(C26,'Прайс-лист'!$A$2:$C$7,3,0),"")</f>
        <v/>
      </c>
      <c r="F26" t="str">
        <f t="shared" si="0"/>
        <v/>
      </c>
    </row>
    <row r="27" spans="1:6" x14ac:dyDescent="0.25">
      <c r="A27" s="3"/>
      <c r="D27" t="str">
        <f>IFERROR(VLOOKUP(C27,'Прайс-лист'!$A$2:$C$7,3,0),"")</f>
        <v/>
      </c>
      <c r="F27" t="str">
        <f t="shared" si="0"/>
        <v/>
      </c>
    </row>
    <row r="28" spans="1:6" x14ac:dyDescent="0.25">
      <c r="A28" s="3"/>
      <c r="D28" t="str">
        <f>IFERROR(VLOOKUP(C28,'Прайс-лист'!$A$2:$C$7,3,0),"")</f>
        <v/>
      </c>
      <c r="F28" t="str">
        <f t="shared" si="0"/>
        <v/>
      </c>
    </row>
    <row r="29" spans="1:6" x14ac:dyDescent="0.25">
      <c r="A29" s="3"/>
      <c r="D29" t="str">
        <f>IFERROR(VLOOKUP(C29,'Прайс-лист'!$A$2:$C$7,3,0),"")</f>
        <v/>
      </c>
      <c r="F29" t="str">
        <f t="shared" si="0"/>
        <v/>
      </c>
    </row>
    <row r="30" spans="1:6" x14ac:dyDescent="0.25">
      <c r="A30" s="3"/>
      <c r="D30" t="str">
        <f>IFERROR(VLOOKUP(C30,'Прайс-лист'!$A$2:$C$7,3,0),"")</f>
        <v/>
      </c>
      <c r="F30" t="str">
        <f t="shared" si="0"/>
        <v/>
      </c>
    </row>
    <row r="31" spans="1:6" x14ac:dyDescent="0.25">
      <c r="A31" s="3"/>
      <c r="D31" t="str">
        <f>IFERROR(VLOOKUP(C31,'Прайс-лист'!$A$2:$C$7,3,0),"")</f>
        <v/>
      </c>
      <c r="F31" t="str">
        <f t="shared" si="0"/>
        <v/>
      </c>
    </row>
    <row r="32" spans="1:6" x14ac:dyDescent="0.25">
      <c r="A32" s="3"/>
      <c r="D32" t="str">
        <f>IFERROR(VLOOKUP(C32,'Прайс-лист'!$A$2:$C$7,3,0),"")</f>
        <v/>
      </c>
      <c r="F32" t="str">
        <f t="shared" si="0"/>
        <v/>
      </c>
    </row>
    <row r="33" spans="1:6" x14ac:dyDescent="0.25">
      <c r="A33" s="3"/>
      <c r="D33" t="str">
        <f>IFERROR(VLOOKUP(C33,'Прайс-лист'!$A$2:$C$7,3,0),"")</f>
        <v/>
      </c>
      <c r="F33" t="str">
        <f t="shared" si="0"/>
        <v/>
      </c>
    </row>
    <row r="34" spans="1:6" x14ac:dyDescent="0.25">
      <c r="A34" s="3"/>
    </row>
  </sheetData>
  <pageMargins left="0.7" right="0.7" top="0.75" bottom="0.75" header="0.3" footer="0.3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AC3E127-8808-B24A-B60D-53D141DADE22}">
          <x14:formula1>
            <xm:f>Заказчик!$B$2:$B$7</xm:f>
          </x14:formula1>
          <xm:sqref>B2:B20</xm:sqref>
        </x14:dataValidation>
        <x14:dataValidation type="list" allowBlank="1" showInputMessage="1" showErrorMessage="1" xr:uid="{515B852C-2A9D-944C-8D91-75E1A7D7F2F7}">
          <x14:formula1>
            <xm:f>'Прайс-лист'!$A$2:$A$7</xm:f>
          </x14:formula1>
          <xm:sqref>C2:C20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44E98-EB71-E348-A384-8A5D9378F100}">
  <dimension ref="A1:C7"/>
  <sheetViews>
    <sheetView workbookViewId="0">
      <selection activeCell="A6" sqref="A6"/>
    </sheetView>
  </sheetViews>
  <sheetFormatPr defaultColWidth="11" defaultRowHeight="15.75" x14ac:dyDescent="0.25"/>
  <cols>
    <col min="1" max="1" width="17" customWidth="1"/>
    <col min="2" max="2" width="8.5" customWidth="1"/>
    <col min="3" max="3" width="17.875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t="s">
        <v>4</v>
      </c>
      <c r="B2" s="2">
        <v>101</v>
      </c>
      <c r="C2" t="s">
        <v>5</v>
      </c>
    </row>
    <row r="3" spans="1:3" x14ac:dyDescent="0.25">
      <c r="A3" t="s">
        <v>6</v>
      </c>
      <c r="B3" s="2">
        <v>102</v>
      </c>
      <c r="C3" t="s">
        <v>7</v>
      </c>
    </row>
    <row r="4" spans="1:3" x14ac:dyDescent="0.25">
      <c r="A4" t="s">
        <v>8</v>
      </c>
      <c r="B4" s="2">
        <v>103</v>
      </c>
      <c r="C4" t="s">
        <v>7</v>
      </c>
    </row>
    <row r="5" spans="1:3" x14ac:dyDescent="0.25">
      <c r="A5" t="s">
        <v>14</v>
      </c>
      <c r="B5" s="2">
        <v>104</v>
      </c>
      <c r="C5" t="s">
        <v>5</v>
      </c>
    </row>
    <row r="6" spans="1:3" x14ac:dyDescent="0.25">
      <c r="A6" t="s">
        <v>15</v>
      </c>
      <c r="B6" s="2">
        <v>105</v>
      </c>
      <c r="C6" t="s">
        <v>5</v>
      </c>
    </row>
    <row r="7" spans="1:3" x14ac:dyDescent="0.25">
      <c r="A7" t="s">
        <v>16</v>
      </c>
      <c r="B7" s="2">
        <v>106</v>
      </c>
      <c r="C7" t="s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E2572-815A-A248-9F64-5F5361D14C24}">
  <dimension ref="A1:C7"/>
  <sheetViews>
    <sheetView workbookViewId="0">
      <selection activeCell="B8" sqref="B8"/>
    </sheetView>
  </sheetViews>
  <sheetFormatPr defaultColWidth="11" defaultRowHeight="15.75" x14ac:dyDescent="0.25"/>
  <cols>
    <col min="1" max="1" width="10.625" customWidth="1"/>
    <col min="2" max="2" width="17" customWidth="1"/>
  </cols>
  <sheetData>
    <row r="1" spans="1:3" x14ac:dyDescent="0.25">
      <c r="A1" s="1" t="s">
        <v>0</v>
      </c>
      <c r="B1" s="1" t="s">
        <v>1</v>
      </c>
      <c r="C1" s="1" t="s">
        <v>10</v>
      </c>
    </row>
    <row r="2" spans="1:3" x14ac:dyDescent="0.25">
      <c r="A2">
        <v>8725</v>
      </c>
      <c r="B2" t="s">
        <v>17</v>
      </c>
      <c r="C2">
        <v>60</v>
      </c>
    </row>
    <row r="3" spans="1:3" x14ac:dyDescent="0.25">
      <c r="A3">
        <v>7829</v>
      </c>
      <c r="B3" t="s">
        <v>18</v>
      </c>
      <c r="C3">
        <v>90</v>
      </c>
    </row>
    <row r="4" spans="1:3" x14ac:dyDescent="0.25">
      <c r="A4">
        <v>8652</v>
      </c>
      <c r="B4" t="s">
        <v>19</v>
      </c>
      <c r="C4">
        <v>120</v>
      </c>
    </row>
    <row r="5" spans="1:3" x14ac:dyDescent="0.25">
      <c r="A5">
        <v>2938</v>
      </c>
      <c r="B5" t="s">
        <v>20</v>
      </c>
      <c r="C5">
        <v>70</v>
      </c>
    </row>
    <row r="6" spans="1:3" x14ac:dyDescent="0.25">
      <c r="A6">
        <v>4932</v>
      </c>
      <c r="B6" t="s">
        <v>21</v>
      </c>
      <c r="C6">
        <v>65</v>
      </c>
    </row>
    <row r="7" spans="1:3" x14ac:dyDescent="0.25">
      <c r="A7">
        <v>8752</v>
      </c>
      <c r="B7" t="s">
        <v>22</v>
      </c>
      <c r="C7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Заказы</vt:lpstr>
      <vt:lpstr>Заказчик</vt:lpstr>
      <vt:lpstr>Прайс-лист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Арсений</cp:lastModifiedBy>
  <dcterms:created xsi:type="dcterms:W3CDTF">2022-03-09T08:17:52Z</dcterms:created>
  <dcterms:modified xsi:type="dcterms:W3CDTF">2024-11-29T13:03:09Z</dcterms:modified>
</cp:coreProperties>
</file>