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20" yWindow="105" windowWidth="15120" windowHeight="8010"/>
  </bookViews>
  <sheets>
    <sheet name="места общего пользования" sheetId="1" r:id="rId1"/>
    <sheet name="Пл. квартир" sheetId="2" r:id="rId2"/>
    <sheet name="Лист3" sheetId="3" r:id="rId3"/>
  </sheets>
  <calcPr calcId="124519"/>
</workbook>
</file>

<file path=xl/calcChain.xml><?xml version="1.0" encoding="utf-8"?>
<calcChain xmlns="http://schemas.openxmlformats.org/spreadsheetml/2006/main">
  <c r="C5" i="1"/>
  <c r="D5"/>
  <c r="E5"/>
  <c r="F5"/>
  <c r="G5"/>
  <c r="H5"/>
  <c r="I5"/>
  <c r="J5"/>
  <c r="K5"/>
  <c r="C6"/>
  <c r="D6"/>
  <c r="E6"/>
  <c r="F6"/>
  <c r="G6"/>
  <c r="H6"/>
  <c r="I6"/>
  <c r="J6"/>
  <c r="K6"/>
  <c r="C7"/>
  <c r="D7"/>
  <c r="E7"/>
  <c r="F7"/>
  <c r="G7"/>
  <c r="H7"/>
  <c r="I7"/>
  <c r="J7"/>
  <c r="K7"/>
  <c r="C8"/>
  <c r="D8"/>
  <c r="E8"/>
  <c r="F8"/>
  <c r="G8"/>
  <c r="H8"/>
  <c r="I8"/>
  <c r="J8"/>
  <c r="K8"/>
  <c r="C9"/>
  <c r="D9"/>
  <c r="E9"/>
  <c r="F9"/>
  <c r="G9"/>
  <c r="H9"/>
  <c r="I9"/>
  <c r="J9"/>
  <c r="K9"/>
  <c r="B6"/>
  <c r="B7"/>
  <c r="B8"/>
  <c r="B9"/>
  <c r="AG5"/>
  <c r="B5"/>
  <c r="AN5"/>
  <c r="AG9"/>
  <c r="AG8"/>
  <c r="AG7"/>
  <c r="AG6"/>
  <c r="AD5"/>
  <c r="W9"/>
  <c r="W8"/>
  <c r="W7"/>
  <c r="W6"/>
  <c r="W5"/>
  <c r="T5"/>
  <c r="M9"/>
  <c r="M8"/>
  <c r="M7"/>
  <c r="M6"/>
  <c r="M5"/>
  <c r="W12"/>
  <c r="X12"/>
  <c r="Y12"/>
  <c r="Z12"/>
  <c r="AA12"/>
  <c r="AB12"/>
  <c r="AC12"/>
  <c r="AD12"/>
  <c r="AE12"/>
  <c r="AF12"/>
  <c r="AG12"/>
  <c r="AH12"/>
  <c r="AI12"/>
  <c r="AJ12"/>
  <c r="AK12"/>
  <c r="AL12"/>
  <c r="AM12"/>
  <c r="AN12"/>
  <c r="AO12"/>
  <c r="AP12"/>
  <c r="N12"/>
  <c r="O12"/>
  <c r="P12"/>
  <c r="Q12"/>
  <c r="R12"/>
  <c r="S12"/>
  <c r="B18"/>
  <c r="B14"/>
  <c r="T12" l="1"/>
  <c r="E65" i="2"/>
  <c r="D65"/>
  <c r="C10" i="1"/>
  <c r="D10"/>
  <c r="E10"/>
  <c r="F10"/>
  <c r="G10"/>
  <c r="H10"/>
  <c r="I10"/>
  <c r="J10"/>
  <c r="K10"/>
  <c r="C11"/>
  <c r="D11"/>
  <c r="E11"/>
  <c r="F11"/>
  <c r="G11"/>
  <c r="H11"/>
  <c r="I11"/>
  <c r="J11"/>
  <c r="K11"/>
  <c r="C4"/>
  <c r="D4"/>
  <c r="E4"/>
  <c r="F4"/>
  <c r="G4"/>
  <c r="H4"/>
  <c r="I4"/>
  <c r="J4"/>
  <c r="K4"/>
  <c r="B11"/>
  <c r="B10"/>
  <c r="B4"/>
  <c r="L10"/>
  <c r="V12"/>
  <c r="U12"/>
  <c r="M12"/>
  <c r="F12" l="1"/>
  <c r="B12"/>
  <c r="J12"/>
  <c r="D12"/>
  <c r="H12"/>
  <c r="K12"/>
  <c r="I12"/>
  <c r="G12"/>
  <c r="E12"/>
  <c r="C12"/>
</calcChain>
</file>

<file path=xl/sharedStrings.xml><?xml version="1.0" encoding="utf-8"?>
<sst xmlns="http://schemas.openxmlformats.org/spreadsheetml/2006/main" count="132" uniqueCount="46">
  <si>
    <t>тех. подполье</t>
  </si>
  <si>
    <t>1 этаж</t>
  </si>
  <si>
    <t>2 этаж</t>
  </si>
  <si>
    <t>3 этаж</t>
  </si>
  <si>
    <t>4 этаж</t>
  </si>
  <si>
    <t>5 этаж</t>
  </si>
  <si>
    <t>6 этаж</t>
  </si>
  <si>
    <t>7 этаж</t>
  </si>
  <si>
    <t>8 этаж</t>
  </si>
  <si>
    <t>9 этаж</t>
  </si>
  <si>
    <t>10 этаж</t>
  </si>
  <si>
    <t>11 этаж</t>
  </si>
  <si>
    <t>12 этаж</t>
  </si>
  <si>
    <t>13 этаж</t>
  </si>
  <si>
    <t>14 этаж</t>
  </si>
  <si>
    <t>15 этаж</t>
  </si>
  <si>
    <t>16 этаж</t>
  </si>
  <si>
    <t>тех. этаж</t>
  </si>
  <si>
    <t>надстройка</t>
  </si>
  <si>
    <t>1 подъезд</t>
  </si>
  <si>
    <t>Мусорокамеры</t>
  </si>
  <si>
    <t>Кабина лифта</t>
  </si>
  <si>
    <t>Вестибюль</t>
  </si>
  <si>
    <t>Тамбуры</t>
  </si>
  <si>
    <t>Лестничная клетка</t>
  </si>
  <si>
    <t>Коридоры</t>
  </si>
  <si>
    <t>холл лифтовой</t>
  </si>
  <si>
    <t>Всего</t>
  </si>
  <si>
    <t>Приквартирные корридоры</t>
  </si>
  <si>
    <t>Прочее</t>
  </si>
  <si>
    <t>Мусоропроводы</t>
  </si>
  <si>
    <t>Балконы переходные</t>
  </si>
  <si>
    <t>ВСЕГО по МКД:</t>
  </si>
  <si>
    <t>ИТОГО:</t>
  </si>
  <si>
    <t>№ кв.</t>
  </si>
  <si>
    <t>Общая площадь</t>
  </si>
  <si>
    <t>Жилая площадь</t>
  </si>
  <si>
    <t>дата обследования</t>
  </si>
  <si>
    <t>№ подъезда</t>
  </si>
  <si>
    <t>Итого</t>
  </si>
  <si>
    <t>в т.ч.:</t>
  </si>
  <si>
    <t>л/кл</t>
  </si>
  <si>
    <t>подвал</t>
  </si>
  <si>
    <t>лестница</t>
  </si>
  <si>
    <t>2 подъезд</t>
  </si>
  <si>
    <t>3 подъезд</t>
  </si>
</sst>
</file>

<file path=xl/styles.xml><?xml version="1.0" encoding="utf-8"?>
<styleSheet xmlns="http://schemas.openxmlformats.org/spreadsheetml/2006/main">
  <numFmts count="1">
    <numFmt numFmtId="164" formatCode="#,##0.0"/>
  </numFmts>
  <fonts count="5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9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0.249977111117893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3" fillId="0" borderId="1" xfId="0" applyFont="1" applyBorder="1" applyAlignment="1">
      <alignment horizontal="center" vertical="center" textRotation="90" wrapText="1"/>
    </xf>
    <xf numFmtId="0" fontId="3" fillId="0" borderId="5" xfId="0" applyFont="1" applyBorder="1" applyAlignment="1">
      <alignment horizontal="center" vertical="center" textRotation="90" wrapText="1"/>
    </xf>
    <xf numFmtId="0" fontId="3" fillId="0" borderId="12" xfId="0" applyFont="1" applyBorder="1" applyAlignment="1">
      <alignment horizontal="center" vertical="center" textRotation="90" wrapText="1"/>
    </xf>
    <xf numFmtId="0" fontId="0" fillId="0" borderId="13" xfId="0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1" xfId="0" applyNumberFormat="1" applyBorder="1"/>
    <xf numFmtId="164" fontId="0" fillId="0" borderId="14" xfId="0" applyNumberFormat="1" applyBorder="1" applyAlignment="1">
      <alignment horizontal="center"/>
    </xf>
    <xf numFmtId="0" fontId="0" fillId="4" borderId="15" xfId="0" applyFill="1" applyBorder="1"/>
    <xf numFmtId="0" fontId="0" fillId="4" borderId="16" xfId="0" applyFill="1" applyBorder="1"/>
    <xf numFmtId="0" fontId="0" fillId="4" borderId="4" xfId="0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3" fillId="3" borderId="1" xfId="0" applyFont="1" applyFill="1" applyBorder="1" applyAlignment="1">
      <alignment horizontal="center" vertical="center" textRotation="90" wrapText="1"/>
    </xf>
    <xf numFmtId="0" fontId="3" fillId="3" borderId="5" xfId="0" applyFont="1" applyFill="1" applyBorder="1" applyAlignment="1">
      <alignment horizontal="center" vertical="center" textRotation="90" wrapText="1"/>
    </xf>
    <xf numFmtId="0" fontId="3" fillId="3" borderId="12" xfId="0" applyFont="1" applyFill="1" applyBorder="1" applyAlignment="1">
      <alignment horizontal="center" vertical="center" textRotation="90" wrapText="1"/>
    </xf>
    <xf numFmtId="164" fontId="0" fillId="3" borderId="13" xfId="0" applyNumberFormat="1" applyFill="1" applyBorder="1" applyAlignment="1">
      <alignment horizontal="center"/>
    </xf>
    <xf numFmtId="164" fontId="0" fillId="3" borderId="9" xfId="0" applyNumberFormat="1" applyFill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0" fontId="0" fillId="0" borderId="23" xfId="0" applyFill="1" applyBorder="1" applyAlignment="1">
      <alignment horizontal="center"/>
    </xf>
    <xf numFmtId="164" fontId="0" fillId="0" borderId="20" xfId="0" applyNumberFormat="1" applyBorder="1"/>
    <xf numFmtId="164" fontId="0" fillId="0" borderId="21" xfId="0" applyNumberFormat="1" applyBorder="1"/>
    <xf numFmtId="164" fontId="0" fillId="0" borderId="22" xfId="0" applyNumberFormat="1" applyBorder="1"/>
    <xf numFmtId="164" fontId="0" fillId="0" borderId="0" xfId="0" applyNumberFormat="1"/>
    <xf numFmtId="0" fontId="1" fillId="0" borderId="2" xfId="0" applyFont="1" applyBorder="1" applyAlignment="1">
      <alignment horizontal="center"/>
    </xf>
    <xf numFmtId="164" fontId="1" fillId="3" borderId="13" xfId="0" applyNumberFormat="1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164" fontId="1" fillId="0" borderId="13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1" fillId="0" borderId="14" xfId="0" applyNumberFormat="1" applyFont="1" applyBorder="1" applyAlignment="1">
      <alignment horizontal="center"/>
    </xf>
    <xf numFmtId="0" fontId="4" fillId="0" borderId="19" xfId="0" applyFont="1" applyBorder="1" applyAlignment="1">
      <alignment horizontal="center"/>
    </xf>
    <xf numFmtId="0" fontId="0" fillId="0" borderId="6" xfId="0" applyBorder="1" applyAlignment="1">
      <alignment horizontal="center" textRotation="90" wrapText="1"/>
    </xf>
    <xf numFmtId="0" fontId="0" fillId="0" borderId="7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14" fontId="0" fillId="0" borderId="14" xfId="0" applyNumberFormat="1" applyBorder="1"/>
    <xf numFmtId="164" fontId="0" fillId="0" borderId="7" xfId="0" applyNumberFormat="1" applyBorder="1" applyAlignment="1">
      <alignment horizontal="center" wrapText="1"/>
    </xf>
    <xf numFmtId="0" fontId="0" fillId="0" borderId="3" xfId="0" applyBorder="1" applyAlignment="1">
      <alignment horizontal="center"/>
    </xf>
    <xf numFmtId="0" fontId="0" fillId="5" borderId="0" xfId="0" applyFill="1"/>
    <xf numFmtId="0" fontId="0" fillId="5" borderId="1" xfId="0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3" fillId="0" borderId="9" xfId="0" applyFont="1" applyBorder="1" applyAlignment="1">
      <alignment horizontal="center" vertical="center" textRotation="90" wrapText="1"/>
    </xf>
    <xf numFmtId="0" fontId="3" fillId="0" borderId="11" xfId="0" applyFont="1" applyBorder="1" applyAlignment="1">
      <alignment horizontal="center" vertical="center" textRotation="90" wrapText="1"/>
    </xf>
    <xf numFmtId="0" fontId="2" fillId="3" borderId="6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 vertical="center" textRotation="90" wrapText="1"/>
    </xf>
    <xf numFmtId="0" fontId="3" fillId="3" borderId="11" xfId="0" applyFont="1" applyFill="1" applyBorder="1" applyAlignment="1">
      <alignment horizontal="center" vertical="center" textRotation="90" wrapTex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3" borderId="10" xfId="0" applyFont="1" applyFill="1" applyBorder="1" applyAlignment="1">
      <alignment horizontal="center" vertical="center" wrapText="1"/>
    </xf>
    <xf numFmtId="0" fontId="0" fillId="0" borderId="2" xfId="0" applyFill="1" applyBorder="1" applyAlignment="1">
      <alignment horizontal="left"/>
    </xf>
    <xf numFmtId="0" fontId="0" fillId="0" borderId="4" xfId="0" applyFill="1" applyBorder="1" applyAlignment="1">
      <alignment horizontal="left"/>
    </xf>
    <xf numFmtId="0" fontId="0" fillId="0" borderId="3" xfId="0" applyFill="1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P18"/>
  <sheetViews>
    <sheetView tabSelected="1" zoomScaleSheetLayoutView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H22" sqref="H22"/>
    </sheetView>
  </sheetViews>
  <sheetFormatPr defaultRowHeight="15"/>
  <cols>
    <col min="1" max="1" width="15.28515625" customWidth="1"/>
    <col min="2" max="2" width="8.5703125" customWidth="1"/>
    <col min="3" max="3" width="5.42578125" customWidth="1"/>
    <col min="4" max="4" width="8.7109375" customWidth="1"/>
    <col min="5" max="5" width="8.140625" customWidth="1"/>
    <col min="6" max="11" width="5.42578125" customWidth="1"/>
    <col min="12" max="12" width="0.5703125" customWidth="1"/>
    <col min="13" max="13" width="6.42578125" customWidth="1"/>
    <col min="14" max="14" width="5.42578125" customWidth="1"/>
    <col min="15" max="15" width="6.85546875" customWidth="1"/>
    <col min="16" max="16" width="7.140625" customWidth="1"/>
    <col min="17" max="42" width="5.42578125" customWidth="1"/>
  </cols>
  <sheetData>
    <row r="1" spans="1:42">
      <c r="A1" s="44"/>
      <c r="B1" s="56" t="s">
        <v>32</v>
      </c>
      <c r="C1" s="57"/>
      <c r="D1" s="57"/>
      <c r="E1" s="57"/>
      <c r="F1" s="57"/>
      <c r="G1" s="57"/>
      <c r="H1" s="57"/>
      <c r="I1" s="57"/>
      <c r="J1" s="57"/>
      <c r="K1" s="58"/>
      <c r="L1" s="12"/>
      <c r="M1" s="51" t="s">
        <v>19</v>
      </c>
      <c r="N1" s="52"/>
      <c r="O1" s="52"/>
      <c r="P1" s="52"/>
      <c r="Q1" s="52"/>
      <c r="R1" s="52"/>
      <c r="S1" s="52"/>
      <c r="T1" s="52"/>
      <c r="U1" s="52"/>
      <c r="V1" s="53"/>
      <c r="W1" s="51" t="s">
        <v>44</v>
      </c>
      <c r="X1" s="52"/>
      <c r="Y1" s="52"/>
      <c r="Z1" s="52"/>
      <c r="AA1" s="52"/>
      <c r="AB1" s="52"/>
      <c r="AC1" s="52"/>
      <c r="AD1" s="52"/>
      <c r="AE1" s="52"/>
      <c r="AF1" s="53"/>
      <c r="AG1" s="51" t="s">
        <v>45</v>
      </c>
      <c r="AH1" s="52"/>
      <c r="AI1" s="52"/>
      <c r="AJ1" s="52"/>
      <c r="AK1" s="52"/>
      <c r="AL1" s="52"/>
      <c r="AM1" s="52"/>
      <c r="AN1" s="52"/>
      <c r="AO1" s="52"/>
      <c r="AP1" s="53"/>
    </row>
    <row r="2" spans="1:42" ht="24" customHeight="1">
      <c r="A2" s="45"/>
      <c r="B2" s="59" t="s">
        <v>24</v>
      </c>
      <c r="C2" s="61" t="s">
        <v>25</v>
      </c>
      <c r="D2" s="62"/>
      <c r="E2" s="63"/>
      <c r="F2" s="61" t="s">
        <v>29</v>
      </c>
      <c r="G2" s="62"/>
      <c r="H2" s="62"/>
      <c r="I2" s="62"/>
      <c r="J2" s="62"/>
      <c r="K2" s="64"/>
      <c r="L2" s="13"/>
      <c r="M2" s="54" t="s">
        <v>24</v>
      </c>
      <c r="N2" s="47" t="s">
        <v>25</v>
      </c>
      <c r="O2" s="48"/>
      <c r="P2" s="49"/>
      <c r="Q2" s="47" t="s">
        <v>29</v>
      </c>
      <c r="R2" s="48"/>
      <c r="S2" s="48"/>
      <c r="T2" s="48"/>
      <c r="U2" s="48"/>
      <c r="V2" s="50"/>
      <c r="W2" s="54" t="s">
        <v>24</v>
      </c>
      <c r="X2" s="47" t="s">
        <v>25</v>
      </c>
      <c r="Y2" s="48"/>
      <c r="Z2" s="49"/>
      <c r="AA2" s="47" t="s">
        <v>29</v>
      </c>
      <c r="AB2" s="48"/>
      <c r="AC2" s="48"/>
      <c r="AD2" s="48"/>
      <c r="AE2" s="48"/>
      <c r="AF2" s="50"/>
      <c r="AG2" s="54" t="s">
        <v>24</v>
      </c>
      <c r="AH2" s="47" t="s">
        <v>25</v>
      </c>
      <c r="AI2" s="48"/>
      <c r="AJ2" s="49"/>
      <c r="AK2" s="47" t="s">
        <v>29</v>
      </c>
      <c r="AL2" s="48"/>
      <c r="AM2" s="48"/>
      <c r="AN2" s="48"/>
      <c r="AO2" s="48"/>
      <c r="AP2" s="50"/>
    </row>
    <row r="3" spans="1:42" ht="106.5" customHeight="1">
      <c r="A3" s="46"/>
      <c r="B3" s="60"/>
      <c r="C3" s="16" t="s">
        <v>27</v>
      </c>
      <c r="D3" s="16" t="s">
        <v>26</v>
      </c>
      <c r="E3" s="16"/>
      <c r="F3" s="17" t="s">
        <v>20</v>
      </c>
      <c r="G3" s="17" t="s">
        <v>30</v>
      </c>
      <c r="H3" s="17" t="s">
        <v>21</v>
      </c>
      <c r="I3" s="17" t="s">
        <v>23</v>
      </c>
      <c r="J3" s="17" t="s">
        <v>22</v>
      </c>
      <c r="K3" s="18" t="s">
        <v>31</v>
      </c>
      <c r="L3" s="12"/>
      <c r="M3" s="55"/>
      <c r="N3" s="4" t="s">
        <v>27</v>
      </c>
      <c r="O3" s="4" t="s">
        <v>26</v>
      </c>
      <c r="P3" s="4" t="s">
        <v>28</v>
      </c>
      <c r="Q3" s="5" t="s">
        <v>20</v>
      </c>
      <c r="R3" s="5" t="s">
        <v>30</v>
      </c>
      <c r="S3" s="5" t="s">
        <v>21</v>
      </c>
      <c r="T3" s="5" t="s">
        <v>23</v>
      </c>
      <c r="U3" s="5" t="s">
        <v>22</v>
      </c>
      <c r="V3" s="6" t="s">
        <v>31</v>
      </c>
      <c r="W3" s="55"/>
      <c r="X3" s="4" t="s">
        <v>27</v>
      </c>
      <c r="Y3" s="4" t="s">
        <v>26</v>
      </c>
      <c r="Z3" s="4" t="s">
        <v>28</v>
      </c>
      <c r="AA3" s="5" t="s">
        <v>20</v>
      </c>
      <c r="AB3" s="5" t="s">
        <v>30</v>
      </c>
      <c r="AC3" s="5" t="s">
        <v>21</v>
      </c>
      <c r="AD3" s="5" t="s">
        <v>23</v>
      </c>
      <c r="AE3" s="5" t="s">
        <v>22</v>
      </c>
      <c r="AF3" s="6" t="s">
        <v>31</v>
      </c>
      <c r="AG3" s="55"/>
      <c r="AH3" s="4" t="s">
        <v>27</v>
      </c>
      <c r="AI3" s="4" t="s">
        <v>26</v>
      </c>
      <c r="AJ3" s="4" t="s">
        <v>28</v>
      </c>
      <c r="AK3" s="5" t="s">
        <v>20</v>
      </c>
      <c r="AL3" s="5" t="s">
        <v>30</v>
      </c>
      <c r="AM3" s="5" t="s">
        <v>21</v>
      </c>
      <c r="AN3" s="5" t="s">
        <v>23</v>
      </c>
      <c r="AO3" s="5" t="s">
        <v>22</v>
      </c>
      <c r="AP3" s="6" t="s">
        <v>31</v>
      </c>
    </row>
    <row r="4" spans="1:42">
      <c r="A4" s="29" t="s">
        <v>0</v>
      </c>
      <c r="B4" s="30">
        <f>M4</f>
        <v>0</v>
      </c>
      <c r="C4" s="30">
        <f t="shared" ref="C4:K4" si="0">N4</f>
        <v>0</v>
      </c>
      <c r="D4" s="30">
        <f t="shared" si="0"/>
        <v>0</v>
      </c>
      <c r="E4" s="30">
        <f t="shared" si="0"/>
        <v>0</v>
      </c>
      <c r="F4" s="30">
        <f t="shared" si="0"/>
        <v>0</v>
      </c>
      <c r="G4" s="30">
        <f t="shared" si="0"/>
        <v>0</v>
      </c>
      <c r="H4" s="30">
        <f t="shared" si="0"/>
        <v>0</v>
      </c>
      <c r="I4" s="30">
        <f t="shared" si="0"/>
        <v>0</v>
      </c>
      <c r="J4" s="30">
        <f t="shared" si="0"/>
        <v>0</v>
      </c>
      <c r="K4" s="30">
        <f t="shared" si="0"/>
        <v>0</v>
      </c>
      <c r="L4" s="31"/>
      <c r="M4" s="32"/>
      <c r="N4" s="33"/>
      <c r="O4" s="33"/>
      <c r="P4" s="33"/>
      <c r="Q4" s="33"/>
      <c r="R4" s="33"/>
      <c r="S4" s="33"/>
      <c r="T4" s="33"/>
      <c r="U4" s="33"/>
      <c r="V4" s="34"/>
      <c r="W4" s="32"/>
      <c r="X4" s="33"/>
      <c r="Y4" s="33"/>
      <c r="Z4" s="33"/>
      <c r="AA4" s="33"/>
      <c r="AB4" s="33"/>
      <c r="AC4" s="33"/>
      <c r="AD4" s="33"/>
      <c r="AE4" s="33"/>
      <c r="AF4" s="34"/>
      <c r="AG4" s="32"/>
      <c r="AH4" s="33"/>
      <c r="AI4" s="33"/>
      <c r="AJ4" s="33"/>
      <c r="AK4" s="33"/>
      <c r="AL4" s="33"/>
      <c r="AM4" s="33"/>
      <c r="AN4" s="33"/>
      <c r="AO4" s="33"/>
      <c r="AP4" s="34"/>
    </row>
    <row r="5" spans="1:42">
      <c r="A5" s="3" t="s">
        <v>1</v>
      </c>
      <c r="B5" s="19">
        <f>M5+W5+AG5</f>
        <v>37.400000000000006</v>
      </c>
      <c r="C5" s="19">
        <f t="shared" ref="C5:K9" si="1">N5+X5+AH5</f>
        <v>0</v>
      </c>
      <c r="D5" s="19">
        <f t="shared" si="1"/>
        <v>0</v>
      </c>
      <c r="E5" s="19">
        <f t="shared" si="1"/>
        <v>0</v>
      </c>
      <c r="F5" s="19">
        <f t="shared" si="1"/>
        <v>0</v>
      </c>
      <c r="G5" s="19">
        <f t="shared" si="1"/>
        <v>0</v>
      </c>
      <c r="H5" s="19">
        <f t="shared" si="1"/>
        <v>0</v>
      </c>
      <c r="I5" s="19">
        <f t="shared" si="1"/>
        <v>6.1</v>
      </c>
      <c r="J5" s="19">
        <f t="shared" si="1"/>
        <v>0</v>
      </c>
      <c r="K5" s="19">
        <f t="shared" si="1"/>
        <v>0</v>
      </c>
      <c r="L5" s="14"/>
      <c r="M5" s="8">
        <f>12.6</f>
        <v>12.6</v>
      </c>
      <c r="N5" s="9"/>
      <c r="O5" s="9"/>
      <c r="Q5" s="9"/>
      <c r="R5" s="9"/>
      <c r="S5" s="9"/>
      <c r="T5" s="9">
        <f>2</f>
        <v>2</v>
      </c>
      <c r="U5" s="9"/>
      <c r="V5" s="11"/>
      <c r="W5" s="8">
        <f>12.5</f>
        <v>12.5</v>
      </c>
      <c r="X5" s="9"/>
      <c r="Y5" s="9"/>
      <c r="AA5" s="9"/>
      <c r="AB5" s="9"/>
      <c r="AC5" s="9"/>
      <c r="AD5" s="9">
        <f>2</f>
        <v>2</v>
      </c>
      <c r="AE5" s="9"/>
      <c r="AF5" s="11"/>
      <c r="AG5" s="8">
        <f>12.3</f>
        <v>12.3</v>
      </c>
      <c r="AH5" s="9"/>
      <c r="AI5" s="9"/>
      <c r="AK5" s="9"/>
      <c r="AL5" s="9"/>
      <c r="AM5" s="9"/>
      <c r="AN5" s="9">
        <f>2.1</f>
        <v>2.1</v>
      </c>
      <c r="AO5" s="9"/>
      <c r="AP5" s="11"/>
    </row>
    <row r="6" spans="1:42">
      <c r="A6" s="3" t="s">
        <v>2</v>
      </c>
      <c r="B6" s="19">
        <f t="shared" ref="B6:B9" si="2">M6+W6+AG6</f>
        <v>48.6</v>
      </c>
      <c r="C6" s="19">
        <f t="shared" si="1"/>
        <v>0</v>
      </c>
      <c r="D6" s="19">
        <f t="shared" si="1"/>
        <v>0</v>
      </c>
      <c r="E6" s="19">
        <f t="shared" si="1"/>
        <v>0</v>
      </c>
      <c r="F6" s="19">
        <f t="shared" si="1"/>
        <v>0</v>
      </c>
      <c r="G6" s="19">
        <f t="shared" si="1"/>
        <v>0</v>
      </c>
      <c r="H6" s="19">
        <f t="shared" si="1"/>
        <v>0</v>
      </c>
      <c r="I6" s="19">
        <f t="shared" si="1"/>
        <v>0</v>
      </c>
      <c r="J6" s="19">
        <f t="shared" si="1"/>
        <v>0</v>
      </c>
      <c r="K6" s="19">
        <f t="shared" si="1"/>
        <v>0</v>
      </c>
      <c r="L6" s="14"/>
      <c r="M6" s="8">
        <f>16.2</f>
        <v>16.2</v>
      </c>
      <c r="N6" s="9"/>
      <c r="O6" s="9"/>
      <c r="P6" s="9"/>
      <c r="Q6" s="9"/>
      <c r="R6" s="9"/>
      <c r="S6" s="9"/>
      <c r="T6" s="9"/>
      <c r="U6" s="9"/>
      <c r="V6" s="11"/>
      <c r="W6" s="8">
        <f>16.3</f>
        <v>16.3</v>
      </c>
      <c r="X6" s="9"/>
      <c r="Y6" s="9"/>
      <c r="Z6" s="9"/>
      <c r="AA6" s="9"/>
      <c r="AB6" s="9"/>
      <c r="AC6" s="9"/>
      <c r="AD6" s="9"/>
      <c r="AE6" s="9"/>
      <c r="AF6" s="11"/>
      <c r="AG6" s="8">
        <f>16.1</f>
        <v>16.100000000000001</v>
      </c>
      <c r="AH6" s="9"/>
      <c r="AI6" s="9"/>
      <c r="AJ6" s="9"/>
      <c r="AK6" s="9"/>
      <c r="AL6" s="9"/>
      <c r="AM6" s="9"/>
      <c r="AN6" s="9"/>
      <c r="AO6" s="9"/>
      <c r="AP6" s="11"/>
    </row>
    <row r="7" spans="1:42">
      <c r="A7" s="3" t="s">
        <v>3</v>
      </c>
      <c r="B7" s="19">
        <f t="shared" si="2"/>
        <v>48.199999999999996</v>
      </c>
      <c r="C7" s="19">
        <f t="shared" si="1"/>
        <v>0</v>
      </c>
      <c r="D7" s="19">
        <f t="shared" si="1"/>
        <v>0</v>
      </c>
      <c r="E7" s="19">
        <f t="shared" si="1"/>
        <v>0</v>
      </c>
      <c r="F7" s="19">
        <f t="shared" si="1"/>
        <v>0</v>
      </c>
      <c r="G7" s="19">
        <f t="shared" si="1"/>
        <v>0</v>
      </c>
      <c r="H7" s="19">
        <f t="shared" si="1"/>
        <v>0</v>
      </c>
      <c r="I7" s="19">
        <f t="shared" si="1"/>
        <v>0</v>
      </c>
      <c r="J7" s="19">
        <f t="shared" si="1"/>
        <v>0</v>
      </c>
      <c r="K7" s="19">
        <f t="shared" si="1"/>
        <v>0</v>
      </c>
      <c r="L7" s="14"/>
      <c r="M7" s="8">
        <f>16.1</f>
        <v>16.100000000000001</v>
      </c>
      <c r="N7" s="9"/>
      <c r="O7" s="9"/>
      <c r="P7" s="9"/>
      <c r="Q7" s="9"/>
      <c r="R7" s="9"/>
      <c r="S7" s="9"/>
      <c r="T7" s="9"/>
      <c r="U7" s="9"/>
      <c r="V7" s="11"/>
      <c r="W7" s="8">
        <f>16.2</f>
        <v>16.2</v>
      </c>
      <c r="X7" s="9"/>
      <c r="Y7" s="9"/>
      <c r="Z7" s="9"/>
      <c r="AA7" s="9"/>
      <c r="AB7" s="9"/>
      <c r="AC7" s="9"/>
      <c r="AD7" s="9"/>
      <c r="AE7" s="9"/>
      <c r="AF7" s="11"/>
      <c r="AG7" s="8">
        <f>15.9</f>
        <v>15.9</v>
      </c>
      <c r="AH7" s="9"/>
      <c r="AI7" s="9"/>
      <c r="AJ7" s="9"/>
      <c r="AK7" s="9"/>
      <c r="AL7" s="9"/>
      <c r="AM7" s="9"/>
      <c r="AN7" s="9"/>
      <c r="AO7" s="9"/>
      <c r="AP7" s="11"/>
    </row>
    <row r="8" spans="1:42">
      <c r="A8" s="3" t="s">
        <v>4</v>
      </c>
      <c r="B8" s="19">
        <f t="shared" si="2"/>
        <v>48.199999999999996</v>
      </c>
      <c r="C8" s="19">
        <f t="shared" si="1"/>
        <v>0</v>
      </c>
      <c r="D8" s="19">
        <f t="shared" si="1"/>
        <v>0</v>
      </c>
      <c r="E8" s="19">
        <f t="shared" si="1"/>
        <v>0</v>
      </c>
      <c r="F8" s="19">
        <f t="shared" si="1"/>
        <v>0</v>
      </c>
      <c r="G8" s="19">
        <f t="shared" si="1"/>
        <v>0</v>
      </c>
      <c r="H8" s="19">
        <f t="shared" si="1"/>
        <v>0</v>
      </c>
      <c r="I8" s="19">
        <f t="shared" si="1"/>
        <v>0</v>
      </c>
      <c r="J8" s="19">
        <f t="shared" si="1"/>
        <v>0</v>
      </c>
      <c r="K8" s="19">
        <f t="shared" si="1"/>
        <v>0</v>
      </c>
      <c r="L8" s="14"/>
      <c r="M8" s="8">
        <f>16.1</f>
        <v>16.100000000000001</v>
      </c>
      <c r="N8" s="9"/>
      <c r="O8" s="9"/>
      <c r="P8" s="9"/>
      <c r="Q8" s="9"/>
      <c r="R8" s="9"/>
      <c r="S8" s="9"/>
      <c r="T8" s="9"/>
      <c r="U8" s="9"/>
      <c r="V8" s="11"/>
      <c r="W8" s="8">
        <f>16.2</f>
        <v>16.2</v>
      </c>
      <c r="X8" s="9"/>
      <c r="Y8" s="9"/>
      <c r="Z8" s="9"/>
      <c r="AA8" s="9"/>
      <c r="AB8" s="9"/>
      <c r="AC8" s="9"/>
      <c r="AD8" s="9"/>
      <c r="AE8" s="9"/>
      <c r="AF8" s="11"/>
      <c r="AG8" s="8">
        <f>15.9</f>
        <v>15.9</v>
      </c>
      <c r="AH8" s="9"/>
      <c r="AI8" s="9"/>
      <c r="AJ8" s="9"/>
      <c r="AK8" s="9"/>
      <c r="AL8" s="9"/>
      <c r="AM8" s="9"/>
      <c r="AN8" s="9"/>
      <c r="AO8" s="9"/>
      <c r="AP8" s="11"/>
    </row>
    <row r="9" spans="1:42">
      <c r="A9" s="3" t="s">
        <v>5</v>
      </c>
      <c r="B9" s="19">
        <f t="shared" si="2"/>
        <v>47.900000000000006</v>
      </c>
      <c r="C9" s="19">
        <f t="shared" si="1"/>
        <v>0</v>
      </c>
      <c r="D9" s="19">
        <f t="shared" si="1"/>
        <v>0</v>
      </c>
      <c r="E9" s="19">
        <f t="shared" si="1"/>
        <v>0</v>
      </c>
      <c r="F9" s="19">
        <f t="shared" si="1"/>
        <v>0</v>
      </c>
      <c r="G9" s="19">
        <f t="shared" si="1"/>
        <v>0</v>
      </c>
      <c r="H9" s="19">
        <f t="shared" si="1"/>
        <v>0</v>
      </c>
      <c r="I9" s="19">
        <f t="shared" si="1"/>
        <v>0</v>
      </c>
      <c r="J9" s="19">
        <f t="shared" si="1"/>
        <v>0</v>
      </c>
      <c r="K9" s="19">
        <f t="shared" si="1"/>
        <v>0</v>
      </c>
      <c r="L9" s="14"/>
      <c r="M9" s="8">
        <f>15.9</f>
        <v>15.9</v>
      </c>
      <c r="N9" s="9"/>
      <c r="O9" s="9"/>
      <c r="P9" s="9"/>
      <c r="Q9" s="9"/>
      <c r="R9" s="9"/>
      <c r="S9" s="9"/>
      <c r="T9" s="9"/>
      <c r="U9" s="9"/>
      <c r="V9" s="11"/>
      <c r="W9" s="8">
        <f>15.9</f>
        <v>15.9</v>
      </c>
      <c r="X9" s="9"/>
      <c r="Y9" s="9"/>
      <c r="Z9" s="9"/>
      <c r="AA9" s="9"/>
      <c r="AB9" s="9"/>
      <c r="AC9" s="9"/>
      <c r="AD9" s="9"/>
      <c r="AE9" s="9"/>
      <c r="AF9" s="11"/>
      <c r="AG9" s="8">
        <f>16.1</f>
        <v>16.100000000000001</v>
      </c>
      <c r="AH9" s="9"/>
      <c r="AI9" s="9"/>
      <c r="AJ9" s="9"/>
      <c r="AK9" s="9"/>
      <c r="AL9" s="9"/>
      <c r="AM9" s="9"/>
      <c r="AN9" s="9"/>
      <c r="AO9" s="9"/>
      <c r="AP9" s="11"/>
    </row>
    <row r="10" spans="1:42">
      <c r="A10" s="29" t="s">
        <v>17</v>
      </c>
      <c r="B10" s="30">
        <f>M10</f>
        <v>0</v>
      </c>
      <c r="C10" s="30">
        <f t="shared" ref="C10:C11" si="3">N10</f>
        <v>0</v>
      </c>
      <c r="D10" s="30">
        <f t="shared" ref="D10:D11" si="4">O10</f>
        <v>0</v>
      </c>
      <c r="E10" s="30">
        <f t="shared" ref="E10:E11" si="5">P10</f>
        <v>0</v>
      </c>
      <c r="F10" s="30">
        <f t="shared" ref="F10:F11" si="6">Q10</f>
        <v>0</v>
      </c>
      <c r="G10" s="30">
        <f t="shared" ref="G10:G11" si="7">R10</f>
        <v>0</v>
      </c>
      <c r="H10" s="30">
        <f t="shared" ref="H10:H11" si="8">S10</f>
        <v>0</v>
      </c>
      <c r="I10" s="30">
        <f t="shared" ref="I10:I11" si="9">T10</f>
        <v>0</v>
      </c>
      <c r="J10" s="30">
        <f t="shared" ref="J10:J11" si="10">U10</f>
        <v>0</v>
      </c>
      <c r="K10" s="30">
        <f t="shared" ref="K10:K11" si="11">V10</f>
        <v>0</v>
      </c>
      <c r="L10" s="30" t="e">
        <f>#REF!+#REF!+#REF!+#REF!+#REF!+#REF!+W10</f>
        <v>#REF!</v>
      </c>
      <c r="M10" s="32"/>
      <c r="N10" s="33"/>
      <c r="O10" s="33"/>
      <c r="P10" s="33"/>
      <c r="Q10" s="33"/>
      <c r="R10" s="33"/>
      <c r="S10" s="33"/>
      <c r="T10" s="33"/>
      <c r="U10" s="33"/>
      <c r="V10" s="34"/>
      <c r="W10" s="32"/>
      <c r="X10" s="33"/>
      <c r="Y10" s="33"/>
      <c r="Z10" s="33"/>
      <c r="AA10" s="33"/>
      <c r="AB10" s="33"/>
      <c r="AC10" s="33"/>
      <c r="AD10" s="33"/>
      <c r="AE10" s="33"/>
      <c r="AF10" s="34"/>
      <c r="AG10" s="32"/>
      <c r="AH10" s="33"/>
      <c r="AI10" s="33"/>
      <c r="AJ10" s="33"/>
      <c r="AK10" s="33"/>
      <c r="AL10" s="33"/>
      <c r="AM10" s="33"/>
      <c r="AN10" s="33"/>
      <c r="AO10" s="33"/>
      <c r="AP10" s="34"/>
    </row>
    <row r="11" spans="1:42" ht="15.75" thickBot="1">
      <c r="A11" s="35" t="s">
        <v>18</v>
      </c>
      <c r="B11" s="20">
        <f>M11</f>
        <v>0</v>
      </c>
      <c r="C11" s="20">
        <f t="shared" si="3"/>
        <v>0</v>
      </c>
      <c r="D11" s="20">
        <f t="shared" si="4"/>
        <v>0</v>
      </c>
      <c r="E11" s="20">
        <f t="shared" si="5"/>
        <v>0</v>
      </c>
      <c r="F11" s="20">
        <f t="shared" si="6"/>
        <v>0</v>
      </c>
      <c r="G11" s="20">
        <f t="shared" si="7"/>
        <v>0</v>
      </c>
      <c r="H11" s="20">
        <f t="shared" si="8"/>
        <v>0</v>
      </c>
      <c r="I11" s="20">
        <f t="shared" si="9"/>
        <v>0</v>
      </c>
      <c r="J11" s="20">
        <f t="shared" si="10"/>
        <v>0</v>
      </c>
      <c r="K11" s="20">
        <f t="shared" si="11"/>
        <v>0</v>
      </c>
      <c r="L11" s="15"/>
      <c r="M11" s="21"/>
      <c r="N11" s="22"/>
      <c r="O11" s="22"/>
      <c r="P11" s="22"/>
      <c r="Q11" s="22"/>
      <c r="R11" s="22"/>
      <c r="S11" s="22"/>
      <c r="T11" s="22"/>
      <c r="U11" s="22"/>
      <c r="V11" s="23"/>
      <c r="W11" s="21"/>
      <c r="X11" s="22"/>
      <c r="Y11" s="22"/>
      <c r="Z11" s="22"/>
      <c r="AA11" s="22"/>
      <c r="AB11" s="22"/>
      <c r="AC11" s="22"/>
      <c r="AD11" s="22"/>
      <c r="AE11" s="22"/>
      <c r="AF11" s="23"/>
      <c r="AG11" s="21"/>
      <c r="AH11" s="22"/>
      <c r="AI11" s="22"/>
      <c r="AJ11" s="22"/>
      <c r="AK11" s="22"/>
      <c r="AL11" s="22"/>
      <c r="AM11" s="22"/>
      <c r="AN11" s="22"/>
      <c r="AO11" s="22"/>
      <c r="AP11" s="23"/>
    </row>
    <row r="12" spans="1:42" ht="15.75" thickBot="1">
      <c r="A12" s="24" t="s">
        <v>33</v>
      </c>
      <c r="B12" s="25">
        <f t="shared" ref="B12:K12" si="12">SUM(B5:B9,B11)</f>
        <v>230.29999999999998</v>
      </c>
      <c r="C12" s="26">
        <f t="shared" si="12"/>
        <v>0</v>
      </c>
      <c r="D12" s="26">
        <f t="shared" si="12"/>
        <v>0</v>
      </c>
      <c r="E12" s="26">
        <f t="shared" si="12"/>
        <v>0</v>
      </c>
      <c r="F12" s="26">
        <f t="shared" si="12"/>
        <v>0</v>
      </c>
      <c r="G12" s="26">
        <f t="shared" si="12"/>
        <v>0</v>
      </c>
      <c r="H12" s="26">
        <f t="shared" si="12"/>
        <v>0</v>
      </c>
      <c r="I12" s="26">
        <f t="shared" si="12"/>
        <v>6.1</v>
      </c>
      <c r="J12" s="26">
        <f t="shared" si="12"/>
        <v>0</v>
      </c>
      <c r="K12" s="27">
        <f t="shared" si="12"/>
        <v>0</v>
      </c>
      <c r="L12" s="15"/>
      <c r="M12" s="25">
        <f t="shared" ref="M12:V12" si="13">SUM(M5:M9,M11)</f>
        <v>76.900000000000006</v>
      </c>
      <c r="N12" s="25">
        <f t="shared" si="13"/>
        <v>0</v>
      </c>
      <c r="O12" s="25">
        <f t="shared" si="13"/>
        <v>0</v>
      </c>
      <c r="P12" s="25">
        <f t="shared" si="13"/>
        <v>0</v>
      </c>
      <c r="Q12" s="25">
        <f t="shared" si="13"/>
        <v>0</v>
      </c>
      <c r="R12" s="25">
        <f t="shared" si="13"/>
        <v>0</v>
      </c>
      <c r="S12" s="25">
        <f t="shared" si="13"/>
        <v>0</v>
      </c>
      <c r="T12" s="26">
        <f t="shared" si="13"/>
        <v>2</v>
      </c>
      <c r="U12" s="26">
        <f t="shared" si="13"/>
        <v>0</v>
      </c>
      <c r="V12" s="27">
        <f t="shared" si="13"/>
        <v>0</v>
      </c>
      <c r="W12" s="25">
        <f t="shared" ref="W12:AP12" si="14">SUM(W5:W9,W11)</f>
        <v>77.100000000000009</v>
      </c>
      <c r="X12" s="25">
        <f t="shared" si="14"/>
        <v>0</v>
      </c>
      <c r="Y12" s="25">
        <f t="shared" si="14"/>
        <v>0</v>
      </c>
      <c r="Z12" s="25">
        <f t="shared" si="14"/>
        <v>0</v>
      </c>
      <c r="AA12" s="25">
        <f t="shared" si="14"/>
        <v>0</v>
      </c>
      <c r="AB12" s="25">
        <f t="shared" si="14"/>
        <v>0</v>
      </c>
      <c r="AC12" s="25">
        <f t="shared" si="14"/>
        <v>0</v>
      </c>
      <c r="AD12" s="26">
        <f t="shared" si="14"/>
        <v>2</v>
      </c>
      <c r="AE12" s="26">
        <f t="shared" si="14"/>
        <v>0</v>
      </c>
      <c r="AF12" s="27">
        <f t="shared" si="14"/>
        <v>0</v>
      </c>
      <c r="AG12" s="25">
        <f t="shared" si="14"/>
        <v>76.300000000000011</v>
      </c>
      <c r="AH12" s="25">
        <f t="shared" si="14"/>
        <v>0</v>
      </c>
      <c r="AI12" s="25">
        <f t="shared" si="14"/>
        <v>0</v>
      </c>
      <c r="AJ12" s="25">
        <f t="shared" si="14"/>
        <v>0</v>
      </c>
      <c r="AK12" s="25">
        <f t="shared" si="14"/>
        <v>0</v>
      </c>
      <c r="AL12" s="25">
        <f t="shared" si="14"/>
        <v>0</v>
      </c>
      <c r="AM12" s="25">
        <f t="shared" si="14"/>
        <v>0</v>
      </c>
      <c r="AN12" s="26">
        <f t="shared" si="14"/>
        <v>2.1</v>
      </c>
      <c r="AO12" s="26">
        <f t="shared" si="14"/>
        <v>0</v>
      </c>
      <c r="AP12" s="27">
        <f t="shared" si="14"/>
        <v>0</v>
      </c>
    </row>
    <row r="14" spans="1:42">
      <c r="A14" s="43" t="s">
        <v>42</v>
      </c>
      <c r="B14" s="1">
        <f>SUM(B16:B16)</f>
        <v>10.8</v>
      </c>
    </row>
    <row r="15" spans="1:42">
      <c r="A15" s="1" t="s">
        <v>40</v>
      </c>
      <c r="B15" s="1"/>
    </row>
    <row r="16" spans="1:42">
      <c r="A16" s="1" t="s">
        <v>43</v>
      </c>
      <c r="B16" s="1">
        <v>10.8</v>
      </c>
    </row>
    <row r="18" spans="1:2">
      <c r="A18" s="42" t="s">
        <v>41</v>
      </c>
      <c r="B18" s="42">
        <f>9.8+10</f>
        <v>19.8</v>
      </c>
    </row>
  </sheetData>
  <mergeCells count="17">
    <mergeCell ref="W1:AF1"/>
    <mergeCell ref="AG1:AP1"/>
    <mergeCell ref="W2:W3"/>
    <mergeCell ref="X2:Z2"/>
    <mergeCell ref="AA2:AF2"/>
    <mergeCell ref="AG2:AG3"/>
    <mergeCell ref="AH2:AJ2"/>
    <mergeCell ref="AK2:AP2"/>
    <mergeCell ref="A1:A3"/>
    <mergeCell ref="N2:P2"/>
    <mergeCell ref="Q2:V2"/>
    <mergeCell ref="M1:V1"/>
    <mergeCell ref="M2:M3"/>
    <mergeCell ref="B1:K1"/>
    <mergeCell ref="B2:B3"/>
    <mergeCell ref="C2:E2"/>
    <mergeCell ref="F2:K2"/>
  </mergeCells>
  <printOptions horizontalCentered="1"/>
  <pageMargins left="0.19685039370078741" right="0.19685039370078741" top="0.19685039370078741" bottom="0.19685039370078741" header="0" footer="0"/>
  <pageSetup paperSize="9" scale="6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98"/>
  <sheetViews>
    <sheetView topLeftCell="A37" workbookViewId="0">
      <selection activeCell="I59" sqref="I59"/>
    </sheetView>
  </sheetViews>
  <sheetFormatPr defaultRowHeight="15"/>
  <cols>
    <col min="2" max="2" width="5.140625" customWidth="1"/>
    <col min="3" max="3" width="5.85546875" customWidth="1"/>
    <col min="4" max="5" width="9.140625" style="28" customWidth="1"/>
    <col min="6" max="6" width="14.42578125" customWidth="1"/>
  </cols>
  <sheetData>
    <row r="1" spans="1:6" ht="15.75" thickBot="1"/>
    <row r="2" spans="1:6" ht="60" customHeight="1">
      <c r="A2" s="2"/>
      <c r="B2" s="36" t="s">
        <v>38</v>
      </c>
      <c r="C2" s="37" t="s">
        <v>34</v>
      </c>
      <c r="D2" s="40" t="s">
        <v>35</v>
      </c>
      <c r="E2" s="40" t="s">
        <v>36</v>
      </c>
      <c r="F2" s="38" t="s">
        <v>37</v>
      </c>
    </row>
    <row r="3" spans="1:6">
      <c r="A3" s="3" t="s">
        <v>1</v>
      </c>
      <c r="B3" s="7">
        <v>1</v>
      </c>
      <c r="C3" s="41">
        <v>1</v>
      </c>
      <c r="D3" s="10">
        <v>63.7</v>
      </c>
      <c r="E3" s="10">
        <v>40.9</v>
      </c>
      <c r="F3" s="39">
        <v>26710</v>
      </c>
    </row>
    <row r="4" spans="1:6">
      <c r="A4" s="3" t="s">
        <v>1</v>
      </c>
      <c r="B4" s="7">
        <v>1</v>
      </c>
      <c r="C4" s="41">
        <v>2</v>
      </c>
      <c r="D4" s="10">
        <v>36.799999999999997</v>
      </c>
      <c r="E4" s="10">
        <v>17.2</v>
      </c>
      <c r="F4" s="39">
        <v>26710</v>
      </c>
    </row>
    <row r="5" spans="1:6">
      <c r="A5" s="3" t="s">
        <v>1</v>
      </c>
      <c r="B5" s="7">
        <v>1</v>
      </c>
      <c r="C5" s="41">
        <v>3</v>
      </c>
      <c r="D5" s="10">
        <v>71.7</v>
      </c>
      <c r="E5" s="10">
        <v>45.3</v>
      </c>
      <c r="F5" s="39">
        <v>26710</v>
      </c>
    </row>
    <row r="6" spans="1:6">
      <c r="A6" s="3" t="s">
        <v>2</v>
      </c>
      <c r="B6" s="7">
        <v>1</v>
      </c>
      <c r="C6" s="41">
        <v>4</v>
      </c>
      <c r="D6" s="10">
        <v>63.7</v>
      </c>
      <c r="E6" s="10">
        <v>40.1</v>
      </c>
      <c r="F6" s="39">
        <v>26710</v>
      </c>
    </row>
    <row r="7" spans="1:6">
      <c r="A7" s="3" t="s">
        <v>2</v>
      </c>
      <c r="B7" s="7">
        <v>1</v>
      </c>
      <c r="C7" s="41">
        <v>5</v>
      </c>
      <c r="D7" s="10">
        <v>37.4</v>
      </c>
      <c r="E7" s="10">
        <v>17.100000000000001</v>
      </c>
      <c r="F7" s="39">
        <v>26710</v>
      </c>
    </row>
    <row r="8" spans="1:6">
      <c r="A8" s="3" t="s">
        <v>2</v>
      </c>
      <c r="B8" s="7">
        <v>1</v>
      </c>
      <c r="C8" s="41">
        <v>6</v>
      </c>
      <c r="D8" s="10">
        <v>49.4</v>
      </c>
      <c r="E8" s="10">
        <v>29.3</v>
      </c>
      <c r="F8" s="39">
        <v>26710</v>
      </c>
    </row>
    <row r="9" spans="1:6">
      <c r="A9" s="3" t="s">
        <v>2</v>
      </c>
      <c r="B9" s="7">
        <v>1</v>
      </c>
      <c r="C9" s="41">
        <v>7</v>
      </c>
      <c r="D9" s="10">
        <v>50</v>
      </c>
      <c r="E9" s="10">
        <v>31.7</v>
      </c>
      <c r="F9" s="39">
        <v>26710</v>
      </c>
    </row>
    <row r="10" spans="1:6">
      <c r="A10" s="3" t="s">
        <v>3</v>
      </c>
      <c r="B10" s="7">
        <v>1</v>
      </c>
      <c r="C10" s="41">
        <v>8</v>
      </c>
      <c r="D10" s="10">
        <v>63.5</v>
      </c>
      <c r="E10" s="10">
        <v>39.6</v>
      </c>
      <c r="F10" s="39">
        <v>26710</v>
      </c>
    </row>
    <row r="11" spans="1:6">
      <c r="A11" s="3" t="s">
        <v>3</v>
      </c>
      <c r="B11" s="7">
        <v>1</v>
      </c>
      <c r="C11" s="41">
        <v>9</v>
      </c>
      <c r="D11" s="10">
        <v>37.1</v>
      </c>
      <c r="E11" s="10">
        <v>16.600000000000001</v>
      </c>
      <c r="F11" s="39">
        <v>26710</v>
      </c>
    </row>
    <row r="12" spans="1:6">
      <c r="A12" s="3" t="s">
        <v>3</v>
      </c>
      <c r="B12" s="7">
        <v>1</v>
      </c>
      <c r="C12" s="41">
        <v>10</v>
      </c>
      <c r="D12" s="10">
        <v>49.4</v>
      </c>
      <c r="E12" s="10">
        <v>29.2</v>
      </c>
      <c r="F12" s="39">
        <v>26710</v>
      </c>
    </row>
    <row r="13" spans="1:6">
      <c r="A13" s="3" t="s">
        <v>3</v>
      </c>
      <c r="B13" s="7">
        <v>1</v>
      </c>
      <c r="C13" s="41">
        <v>11</v>
      </c>
      <c r="D13" s="10">
        <v>50</v>
      </c>
      <c r="E13" s="10">
        <v>31.4</v>
      </c>
      <c r="F13" s="39">
        <v>26710</v>
      </c>
    </row>
    <row r="14" spans="1:6">
      <c r="A14" s="3" t="s">
        <v>4</v>
      </c>
      <c r="B14" s="7">
        <v>1</v>
      </c>
      <c r="C14" s="41">
        <v>12</v>
      </c>
      <c r="D14" s="10">
        <v>63.6</v>
      </c>
      <c r="E14" s="10">
        <v>39.9</v>
      </c>
      <c r="F14" s="39">
        <v>26710</v>
      </c>
    </row>
    <row r="15" spans="1:6">
      <c r="A15" s="3" t="s">
        <v>4</v>
      </c>
      <c r="B15" s="7">
        <v>1</v>
      </c>
      <c r="C15" s="41">
        <v>13</v>
      </c>
      <c r="D15" s="10">
        <v>38.299999999999997</v>
      </c>
      <c r="E15" s="10">
        <v>17.399999999999999</v>
      </c>
      <c r="F15" s="39">
        <v>26710</v>
      </c>
    </row>
    <row r="16" spans="1:6">
      <c r="A16" s="3" t="s">
        <v>4</v>
      </c>
      <c r="B16" s="7">
        <v>1</v>
      </c>
      <c r="C16" s="41">
        <v>14</v>
      </c>
      <c r="D16" s="10">
        <v>49.9</v>
      </c>
      <c r="E16" s="10">
        <v>29.2</v>
      </c>
      <c r="F16" s="39">
        <v>26710</v>
      </c>
    </row>
    <row r="17" spans="1:6">
      <c r="A17" s="3" t="s">
        <v>4</v>
      </c>
      <c r="B17" s="7">
        <v>1</v>
      </c>
      <c r="C17" s="41">
        <v>15</v>
      </c>
      <c r="D17" s="10">
        <v>50.6</v>
      </c>
      <c r="E17" s="10">
        <v>31.8</v>
      </c>
      <c r="F17" s="39">
        <v>26710</v>
      </c>
    </row>
    <row r="18" spans="1:6">
      <c r="A18" s="3" t="s">
        <v>5</v>
      </c>
      <c r="B18" s="7">
        <v>1</v>
      </c>
      <c r="C18" s="41">
        <v>16</v>
      </c>
      <c r="D18" s="10">
        <v>63.3</v>
      </c>
      <c r="E18" s="10">
        <v>39.5</v>
      </c>
      <c r="F18" s="39">
        <v>26710</v>
      </c>
    </row>
    <row r="19" spans="1:6">
      <c r="A19" s="3" t="s">
        <v>5</v>
      </c>
      <c r="B19" s="7">
        <v>1</v>
      </c>
      <c r="C19" s="41">
        <v>17</v>
      </c>
      <c r="D19" s="10">
        <v>37.9</v>
      </c>
      <c r="E19" s="10">
        <v>17.100000000000001</v>
      </c>
      <c r="F19" s="39">
        <v>26710</v>
      </c>
    </row>
    <row r="20" spans="1:6">
      <c r="A20" s="3" t="s">
        <v>5</v>
      </c>
      <c r="B20" s="7">
        <v>1</v>
      </c>
      <c r="C20" s="41">
        <v>18</v>
      </c>
      <c r="D20" s="10">
        <v>50.4</v>
      </c>
      <c r="E20" s="10">
        <v>29.9</v>
      </c>
      <c r="F20" s="39">
        <v>26710</v>
      </c>
    </row>
    <row r="21" spans="1:6">
      <c r="A21" s="3" t="s">
        <v>5</v>
      </c>
      <c r="B21" s="7">
        <v>1</v>
      </c>
      <c r="C21" s="41">
        <v>19</v>
      </c>
      <c r="D21" s="10">
        <v>49.8</v>
      </c>
      <c r="E21" s="10">
        <v>31.6</v>
      </c>
      <c r="F21" s="39">
        <v>26710</v>
      </c>
    </row>
    <row r="22" spans="1:6">
      <c r="A22" s="3" t="s">
        <v>6</v>
      </c>
      <c r="B22" s="7">
        <v>1</v>
      </c>
      <c r="C22" s="41">
        <v>20</v>
      </c>
      <c r="D22" s="10">
        <v>63.8</v>
      </c>
      <c r="E22" s="10">
        <v>39.799999999999997</v>
      </c>
      <c r="F22" s="39">
        <v>26710</v>
      </c>
    </row>
    <row r="23" spans="1:6">
      <c r="A23" s="3" t="s">
        <v>6</v>
      </c>
      <c r="B23" s="7">
        <v>1</v>
      </c>
      <c r="C23" s="41">
        <v>21</v>
      </c>
      <c r="D23" s="10">
        <v>38.1</v>
      </c>
      <c r="E23" s="10">
        <v>17.399999999999999</v>
      </c>
      <c r="F23" s="39">
        <v>26710</v>
      </c>
    </row>
    <row r="24" spans="1:6">
      <c r="A24" s="3" t="s">
        <v>6</v>
      </c>
      <c r="B24" s="7">
        <v>1</v>
      </c>
      <c r="C24" s="41">
        <v>22</v>
      </c>
      <c r="D24" s="10">
        <v>50.5</v>
      </c>
      <c r="E24" s="10">
        <v>29.5</v>
      </c>
      <c r="F24" s="39">
        <v>26710</v>
      </c>
    </row>
    <row r="25" spans="1:6">
      <c r="A25" s="3" t="s">
        <v>6</v>
      </c>
      <c r="B25" s="7">
        <v>1</v>
      </c>
      <c r="C25" s="41">
        <v>23</v>
      </c>
      <c r="D25" s="10">
        <v>50.3</v>
      </c>
      <c r="E25" s="10">
        <v>31.8</v>
      </c>
      <c r="F25" s="39">
        <v>26710</v>
      </c>
    </row>
    <row r="26" spans="1:6">
      <c r="A26" s="3" t="s">
        <v>7</v>
      </c>
      <c r="B26" s="7">
        <v>1</v>
      </c>
      <c r="C26" s="41">
        <v>24</v>
      </c>
      <c r="D26" s="10">
        <v>66.5</v>
      </c>
      <c r="E26" s="10">
        <v>42.3</v>
      </c>
      <c r="F26" s="39">
        <v>26710</v>
      </c>
    </row>
    <row r="27" spans="1:6">
      <c r="A27" s="3" t="s">
        <v>7</v>
      </c>
      <c r="B27" s="7">
        <v>1</v>
      </c>
      <c r="C27" s="41">
        <v>25</v>
      </c>
      <c r="D27" s="10">
        <v>40.9</v>
      </c>
      <c r="E27" s="10">
        <v>19.3</v>
      </c>
      <c r="F27" s="39">
        <v>26710</v>
      </c>
    </row>
    <row r="28" spans="1:6">
      <c r="A28" s="3" t="s">
        <v>7</v>
      </c>
      <c r="B28" s="7">
        <v>1</v>
      </c>
      <c r="C28" s="41">
        <v>26</v>
      </c>
      <c r="D28" s="10">
        <v>50.7</v>
      </c>
      <c r="E28" s="10">
        <v>29.5</v>
      </c>
      <c r="F28" s="39">
        <v>26710</v>
      </c>
    </row>
    <row r="29" spans="1:6">
      <c r="A29" s="3" t="s">
        <v>7</v>
      </c>
      <c r="B29" s="7">
        <v>1</v>
      </c>
      <c r="C29" s="41">
        <v>27</v>
      </c>
      <c r="D29" s="10">
        <v>51.9</v>
      </c>
      <c r="E29" s="10">
        <v>33.4</v>
      </c>
      <c r="F29" s="39">
        <v>26710</v>
      </c>
    </row>
    <row r="30" spans="1:6">
      <c r="A30" s="3" t="s">
        <v>8</v>
      </c>
      <c r="B30" s="7">
        <v>1</v>
      </c>
      <c r="C30" s="41">
        <v>28</v>
      </c>
      <c r="D30" s="10">
        <v>66.7</v>
      </c>
      <c r="E30" s="10">
        <v>42.9</v>
      </c>
      <c r="F30" s="39">
        <v>26710</v>
      </c>
    </row>
    <row r="31" spans="1:6">
      <c r="A31" s="3" t="s">
        <v>8</v>
      </c>
      <c r="B31" s="7">
        <v>1</v>
      </c>
      <c r="C31" s="41">
        <v>29</v>
      </c>
      <c r="D31" s="10">
        <v>40.700000000000003</v>
      </c>
      <c r="E31" s="10">
        <v>19.399999999999999</v>
      </c>
      <c r="F31" s="39">
        <v>39610</v>
      </c>
    </row>
    <row r="32" spans="1:6">
      <c r="A32" s="3" t="s">
        <v>8</v>
      </c>
      <c r="B32" s="7">
        <v>1</v>
      </c>
      <c r="C32" s="41">
        <v>30</v>
      </c>
      <c r="D32" s="10">
        <v>50.7</v>
      </c>
      <c r="E32" s="10">
        <v>29.5</v>
      </c>
      <c r="F32" s="39">
        <v>26710</v>
      </c>
    </row>
    <row r="33" spans="1:6">
      <c r="A33" s="3" t="s">
        <v>8</v>
      </c>
      <c r="B33" s="7">
        <v>1</v>
      </c>
      <c r="C33" s="41">
        <v>31</v>
      </c>
      <c r="D33" s="10">
        <v>51.2</v>
      </c>
      <c r="E33" s="10">
        <v>32.299999999999997</v>
      </c>
      <c r="F33" s="39">
        <v>26710</v>
      </c>
    </row>
    <row r="34" spans="1:6">
      <c r="A34" s="3" t="s">
        <v>9</v>
      </c>
      <c r="B34" s="7">
        <v>1</v>
      </c>
      <c r="C34" s="41">
        <v>32</v>
      </c>
      <c r="D34" s="10">
        <v>66</v>
      </c>
      <c r="E34" s="10">
        <v>42.4</v>
      </c>
      <c r="F34" s="39">
        <v>26710</v>
      </c>
    </row>
    <row r="35" spans="1:6">
      <c r="A35" s="3" t="s">
        <v>9</v>
      </c>
      <c r="B35" s="7">
        <v>1</v>
      </c>
      <c r="C35" s="41">
        <v>33</v>
      </c>
      <c r="D35" s="10">
        <v>39.799999999999997</v>
      </c>
      <c r="E35" s="10">
        <v>19.100000000000001</v>
      </c>
      <c r="F35" s="39">
        <v>26710</v>
      </c>
    </row>
    <row r="36" spans="1:6">
      <c r="A36" s="3" t="s">
        <v>9</v>
      </c>
      <c r="B36" s="7">
        <v>1</v>
      </c>
      <c r="C36" s="41">
        <v>34</v>
      </c>
      <c r="D36" s="10">
        <v>50.8</v>
      </c>
      <c r="E36" s="10">
        <v>29.7</v>
      </c>
      <c r="F36" s="39">
        <v>26710</v>
      </c>
    </row>
    <row r="37" spans="1:6">
      <c r="A37" s="3" t="s">
        <v>9</v>
      </c>
      <c r="B37" s="7">
        <v>1</v>
      </c>
      <c r="C37" s="41">
        <v>35</v>
      </c>
      <c r="D37" s="10">
        <v>50.9</v>
      </c>
      <c r="E37" s="10">
        <v>32.299999999999997</v>
      </c>
      <c r="F37" s="39">
        <v>26710</v>
      </c>
    </row>
    <row r="38" spans="1:6">
      <c r="A38" s="3" t="s">
        <v>10</v>
      </c>
      <c r="B38" s="7">
        <v>1</v>
      </c>
      <c r="C38" s="41">
        <v>36</v>
      </c>
      <c r="D38" s="10">
        <v>65.599999999999994</v>
      </c>
      <c r="E38" s="10">
        <v>42.4</v>
      </c>
      <c r="F38" s="39">
        <v>26710</v>
      </c>
    </row>
    <row r="39" spans="1:6">
      <c r="A39" s="3" t="s">
        <v>10</v>
      </c>
      <c r="B39" s="7">
        <v>1</v>
      </c>
      <c r="C39" s="41">
        <v>37</v>
      </c>
      <c r="D39" s="10">
        <v>38.200000000000003</v>
      </c>
      <c r="E39" s="10">
        <v>18.5</v>
      </c>
      <c r="F39" s="39">
        <v>39420</v>
      </c>
    </row>
    <row r="40" spans="1:6">
      <c r="A40" s="3" t="s">
        <v>10</v>
      </c>
      <c r="B40" s="7">
        <v>1</v>
      </c>
      <c r="C40" s="41">
        <v>38</v>
      </c>
      <c r="D40" s="10">
        <v>50.7</v>
      </c>
      <c r="E40" s="10">
        <v>29.5</v>
      </c>
      <c r="F40" s="39">
        <v>26710</v>
      </c>
    </row>
    <row r="41" spans="1:6">
      <c r="A41" s="3" t="s">
        <v>10</v>
      </c>
      <c r="B41" s="7">
        <v>1</v>
      </c>
      <c r="C41" s="41">
        <v>39</v>
      </c>
      <c r="D41" s="10">
        <v>50.5</v>
      </c>
      <c r="E41" s="10">
        <v>31.9</v>
      </c>
      <c r="F41" s="39">
        <v>26710</v>
      </c>
    </row>
    <row r="42" spans="1:6">
      <c r="A42" s="3" t="s">
        <v>11</v>
      </c>
      <c r="B42" s="7">
        <v>1</v>
      </c>
      <c r="C42" s="41">
        <v>40</v>
      </c>
      <c r="D42" s="10">
        <v>66.3</v>
      </c>
      <c r="E42" s="10">
        <v>42.8</v>
      </c>
      <c r="F42" s="39">
        <v>26710</v>
      </c>
    </row>
    <row r="43" spans="1:6">
      <c r="A43" s="3" t="s">
        <v>11</v>
      </c>
      <c r="B43" s="7">
        <v>1</v>
      </c>
      <c r="C43" s="41">
        <v>41</v>
      </c>
      <c r="D43" s="10">
        <v>40</v>
      </c>
      <c r="E43" s="10">
        <v>19</v>
      </c>
      <c r="F43" s="39">
        <v>34249</v>
      </c>
    </row>
    <row r="44" spans="1:6">
      <c r="A44" s="3" t="s">
        <v>11</v>
      </c>
      <c r="B44" s="7">
        <v>1</v>
      </c>
      <c r="C44" s="41">
        <v>42</v>
      </c>
      <c r="D44" s="10">
        <v>50.8</v>
      </c>
      <c r="E44" s="10">
        <v>29.9</v>
      </c>
      <c r="F44" s="39">
        <v>26710</v>
      </c>
    </row>
    <row r="45" spans="1:6">
      <c r="A45" s="3" t="s">
        <v>11</v>
      </c>
      <c r="B45" s="7">
        <v>1</v>
      </c>
      <c r="C45" s="41">
        <v>43</v>
      </c>
      <c r="D45" s="10">
        <v>51.4</v>
      </c>
      <c r="E45" s="10">
        <v>32.5</v>
      </c>
      <c r="F45" s="39">
        <v>38147</v>
      </c>
    </row>
    <row r="46" spans="1:6">
      <c r="A46" s="3" t="s">
        <v>12</v>
      </c>
      <c r="B46" s="7">
        <v>1</v>
      </c>
      <c r="C46" s="41">
        <v>44</v>
      </c>
      <c r="D46" s="10">
        <v>66.599999999999994</v>
      </c>
      <c r="E46" s="10">
        <v>42.7</v>
      </c>
      <c r="F46" s="39">
        <v>26710</v>
      </c>
    </row>
    <row r="47" spans="1:6">
      <c r="A47" s="3" t="s">
        <v>12</v>
      </c>
      <c r="B47" s="7">
        <v>1</v>
      </c>
      <c r="C47" s="41">
        <v>45</v>
      </c>
      <c r="D47" s="10">
        <v>40.299999999999997</v>
      </c>
      <c r="E47" s="10">
        <v>19.100000000000001</v>
      </c>
      <c r="F47" s="39">
        <v>26710</v>
      </c>
    </row>
    <row r="48" spans="1:6">
      <c r="A48" s="3" t="s">
        <v>12</v>
      </c>
      <c r="B48" s="7">
        <v>1</v>
      </c>
      <c r="C48" s="41">
        <v>46</v>
      </c>
      <c r="D48" s="10">
        <v>50.1</v>
      </c>
      <c r="E48" s="10">
        <v>29.2</v>
      </c>
      <c r="F48" s="39">
        <v>26710</v>
      </c>
    </row>
    <row r="49" spans="1:6">
      <c r="A49" s="3" t="s">
        <v>12</v>
      </c>
      <c r="B49" s="7">
        <v>1</v>
      </c>
      <c r="C49" s="41">
        <v>47</v>
      </c>
      <c r="D49" s="10">
        <v>51.7</v>
      </c>
      <c r="E49" s="10">
        <v>32.6</v>
      </c>
      <c r="F49" s="39">
        <v>26710</v>
      </c>
    </row>
    <row r="50" spans="1:6">
      <c r="A50" s="3" t="s">
        <v>13</v>
      </c>
      <c r="B50" s="7">
        <v>1</v>
      </c>
      <c r="C50" s="41">
        <v>48</v>
      </c>
      <c r="D50" s="10">
        <v>66.2</v>
      </c>
      <c r="E50" s="10">
        <v>42.8</v>
      </c>
      <c r="F50" s="39">
        <v>39833</v>
      </c>
    </row>
    <row r="51" spans="1:6">
      <c r="A51" s="3" t="s">
        <v>13</v>
      </c>
      <c r="B51" s="7">
        <v>1</v>
      </c>
      <c r="C51" s="41">
        <v>49</v>
      </c>
      <c r="D51" s="10">
        <v>39.700000000000003</v>
      </c>
      <c r="E51" s="10">
        <v>18.899999999999999</v>
      </c>
      <c r="F51" s="39">
        <v>26710</v>
      </c>
    </row>
    <row r="52" spans="1:6">
      <c r="A52" s="3" t="s">
        <v>13</v>
      </c>
      <c r="B52" s="7">
        <v>1</v>
      </c>
      <c r="C52" s="41">
        <v>50</v>
      </c>
      <c r="D52" s="10">
        <v>50.2</v>
      </c>
      <c r="E52" s="10">
        <v>29.5</v>
      </c>
      <c r="F52" s="39">
        <v>26710</v>
      </c>
    </row>
    <row r="53" spans="1:6">
      <c r="A53" s="3" t="s">
        <v>13</v>
      </c>
      <c r="B53" s="7">
        <v>1</v>
      </c>
      <c r="C53" s="41">
        <v>51</v>
      </c>
      <c r="D53" s="10">
        <v>51.2</v>
      </c>
      <c r="E53" s="10">
        <v>32.5</v>
      </c>
      <c r="F53" s="39">
        <v>26710</v>
      </c>
    </row>
    <row r="54" spans="1:6">
      <c r="A54" s="3" t="s">
        <v>14</v>
      </c>
      <c r="B54" s="7">
        <v>1</v>
      </c>
      <c r="C54" s="41">
        <v>52</v>
      </c>
      <c r="D54" s="10">
        <v>66.3</v>
      </c>
      <c r="E54" s="10">
        <v>42.5</v>
      </c>
      <c r="F54" s="39">
        <v>26710</v>
      </c>
    </row>
    <row r="55" spans="1:6">
      <c r="A55" s="3" t="s">
        <v>14</v>
      </c>
      <c r="B55" s="7">
        <v>1</v>
      </c>
      <c r="C55" s="41">
        <v>53</v>
      </c>
      <c r="D55" s="10">
        <v>40</v>
      </c>
      <c r="E55" s="10">
        <v>18.8</v>
      </c>
      <c r="F55" s="39">
        <v>26710</v>
      </c>
    </row>
    <row r="56" spans="1:6">
      <c r="A56" s="3" t="s">
        <v>14</v>
      </c>
      <c r="B56" s="7">
        <v>1</v>
      </c>
      <c r="C56" s="41">
        <v>54</v>
      </c>
      <c r="D56" s="10">
        <v>50.6</v>
      </c>
      <c r="E56" s="10">
        <v>29.8</v>
      </c>
      <c r="F56" s="39">
        <v>26710</v>
      </c>
    </row>
    <row r="57" spans="1:6">
      <c r="A57" s="3" t="s">
        <v>14</v>
      </c>
      <c r="B57" s="7">
        <v>1</v>
      </c>
      <c r="C57" s="41">
        <v>55</v>
      </c>
      <c r="D57" s="10">
        <v>51</v>
      </c>
      <c r="E57" s="10">
        <v>32.4</v>
      </c>
      <c r="F57" s="39">
        <v>26710</v>
      </c>
    </row>
    <row r="58" spans="1:6">
      <c r="A58" s="3" t="s">
        <v>15</v>
      </c>
      <c r="B58" s="7">
        <v>1</v>
      </c>
      <c r="C58" s="41">
        <v>56</v>
      </c>
      <c r="D58" s="10">
        <v>65.8</v>
      </c>
      <c r="E58" s="10">
        <v>42.3</v>
      </c>
      <c r="F58" s="39">
        <v>26710</v>
      </c>
    </row>
    <row r="59" spans="1:6">
      <c r="A59" s="3" t="s">
        <v>15</v>
      </c>
      <c r="B59" s="7">
        <v>1</v>
      </c>
      <c r="C59" s="41">
        <v>57</v>
      </c>
      <c r="D59" s="10">
        <v>40.1</v>
      </c>
      <c r="E59" s="10">
        <v>19</v>
      </c>
      <c r="F59" s="39">
        <v>26710</v>
      </c>
    </row>
    <row r="60" spans="1:6">
      <c r="A60" s="3" t="s">
        <v>15</v>
      </c>
      <c r="B60" s="7">
        <v>1</v>
      </c>
      <c r="C60" s="41">
        <v>58</v>
      </c>
      <c r="D60" s="10">
        <v>50.8</v>
      </c>
      <c r="E60" s="10">
        <v>30.2</v>
      </c>
      <c r="F60" s="39">
        <v>26710</v>
      </c>
    </row>
    <row r="61" spans="1:6">
      <c r="A61" s="3" t="s">
        <v>15</v>
      </c>
      <c r="B61" s="7">
        <v>1</v>
      </c>
      <c r="C61" s="41">
        <v>59</v>
      </c>
      <c r="D61" s="10">
        <v>50.8</v>
      </c>
      <c r="E61" s="10">
        <v>32</v>
      </c>
      <c r="F61" s="39">
        <v>26710</v>
      </c>
    </row>
    <row r="62" spans="1:6">
      <c r="A62" s="3" t="s">
        <v>16</v>
      </c>
      <c r="B62" s="7">
        <v>1</v>
      </c>
      <c r="C62" s="41">
        <v>60</v>
      </c>
      <c r="D62" s="10">
        <v>39.9</v>
      </c>
      <c r="E62" s="10">
        <v>19.100000000000001</v>
      </c>
      <c r="F62" s="39">
        <v>26710</v>
      </c>
    </row>
    <row r="63" spans="1:6">
      <c r="A63" s="3" t="s">
        <v>16</v>
      </c>
      <c r="B63" s="7">
        <v>1</v>
      </c>
      <c r="C63" s="41">
        <v>61</v>
      </c>
      <c r="D63" s="10">
        <v>50.2</v>
      </c>
      <c r="E63" s="10">
        <v>29.5</v>
      </c>
      <c r="F63" s="39">
        <v>38989</v>
      </c>
    </row>
    <row r="64" spans="1:6">
      <c r="A64" s="3" t="s">
        <v>16</v>
      </c>
      <c r="B64" s="7">
        <v>1</v>
      </c>
      <c r="C64" s="41">
        <v>62</v>
      </c>
      <c r="D64" s="10">
        <v>51.5</v>
      </c>
      <c r="E64" s="10">
        <v>32.200000000000003</v>
      </c>
      <c r="F64" s="39">
        <v>26710</v>
      </c>
    </row>
    <row r="65" spans="1:6">
      <c r="A65" s="65" t="s">
        <v>39</v>
      </c>
      <c r="B65" s="66"/>
      <c r="C65" s="67"/>
      <c r="D65" s="10">
        <f>SUM(D3:D64)</f>
        <v>3192.5</v>
      </c>
      <c r="E65" s="10">
        <f>SUM(E3:E64)</f>
        <v>1886.9999999999998</v>
      </c>
      <c r="F65" s="1"/>
    </row>
    <row r="66" spans="1:6">
      <c r="D66"/>
      <c r="E66"/>
    </row>
    <row r="67" spans="1:6">
      <c r="D67"/>
      <c r="E67"/>
    </row>
    <row r="68" spans="1:6">
      <c r="D68"/>
      <c r="E68"/>
    </row>
    <row r="69" spans="1:6">
      <c r="D69"/>
      <c r="E69"/>
    </row>
    <row r="70" spans="1:6">
      <c r="D70"/>
      <c r="E70"/>
    </row>
    <row r="71" spans="1:6">
      <c r="D71"/>
      <c r="E71"/>
    </row>
    <row r="72" spans="1:6">
      <c r="D72"/>
      <c r="E72"/>
    </row>
    <row r="73" spans="1:6">
      <c r="D73"/>
      <c r="E73"/>
    </row>
    <row r="74" spans="1:6">
      <c r="D74"/>
      <c r="E74"/>
    </row>
    <row r="75" spans="1:6">
      <c r="D75"/>
      <c r="E75"/>
    </row>
    <row r="76" spans="1:6">
      <c r="D76"/>
      <c r="E76"/>
    </row>
    <row r="77" spans="1:6">
      <c r="D77"/>
      <c r="E77"/>
    </row>
    <row r="78" spans="1:6">
      <c r="D78"/>
      <c r="E78"/>
    </row>
    <row r="79" spans="1:6">
      <c r="D79"/>
      <c r="E79"/>
    </row>
    <row r="80" spans="1:6">
      <c r="D80"/>
      <c r="E80"/>
    </row>
    <row r="81" spans="4:5">
      <c r="D81"/>
      <c r="E81"/>
    </row>
    <row r="82" spans="4:5">
      <c r="D82"/>
      <c r="E82"/>
    </row>
    <row r="83" spans="4:5">
      <c r="D83"/>
      <c r="E83"/>
    </row>
    <row r="84" spans="4:5">
      <c r="D84"/>
      <c r="E84"/>
    </row>
    <row r="85" spans="4:5">
      <c r="D85"/>
      <c r="E85"/>
    </row>
    <row r="86" spans="4:5">
      <c r="D86"/>
      <c r="E86"/>
    </row>
    <row r="87" spans="4:5">
      <c r="D87"/>
      <c r="E87"/>
    </row>
    <row r="88" spans="4:5">
      <c r="D88"/>
      <c r="E88"/>
    </row>
    <row r="89" spans="4:5">
      <c r="D89"/>
      <c r="E89"/>
    </row>
    <row r="90" spans="4:5">
      <c r="D90"/>
      <c r="E90"/>
    </row>
    <row r="91" spans="4:5">
      <c r="D91"/>
      <c r="E91"/>
    </row>
    <row r="92" spans="4:5">
      <c r="D92"/>
      <c r="E92"/>
    </row>
    <row r="93" spans="4:5">
      <c r="D93"/>
      <c r="E93"/>
    </row>
    <row r="94" spans="4:5">
      <c r="D94"/>
      <c r="E94"/>
    </row>
    <row r="95" spans="4:5">
      <c r="D95"/>
      <c r="E95"/>
    </row>
    <row r="96" spans="4:5">
      <c r="D96"/>
      <c r="E96"/>
    </row>
    <row r="97" spans="4:5">
      <c r="D97"/>
      <c r="E97"/>
    </row>
    <row r="98" spans="4:5">
      <c r="D98"/>
      <c r="E98"/>
    </row>
  </sheetData>
  <mergeCells count="1">
    <mergeCell ref="A65:C65"/>
  </mergeCells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места общего пользования</vt:lpstr>
      <vt:lpstr>Пл. квартир</vt:lpstr>
      <vt:lpstr>Лист3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2010-08-03T14:46:20Z</dcterms:modified>
</cp:coreProperties>
</file>