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1808\Downloads\"/>
    </mc:Choice>
  </mc:AlternateContent>
  <xr:revisionPtr revIDLastSave="0" documentId="13_ncr:1_{3C911B20-BDA1-42E0-9960-E7F69D15E979}" xr6:coauthVersionLast="47" xr6:coauthVersionMax="47" xr10:uidLastSave="{00000000-0000-0000-0000-000000000000}"/>
  <bookViews>
    <workbookView xWindow="-108" yWindow="-108" windowWidth="23256" windowHeight="12456" activeTab="2" xr2:uid="{64935F78-81FE-4C85-A53F-B90A9B8BE70E}"/>
  </bookViews>
  <sheets>
    <sheet name="Detailed Report" sheetId="2" r:id="rId1"/>
    <sheet name="Analysis" sheetId="3" r:id="rId2"/>
    <sheet name="Dashboard" sheetId="1" r:id="rId3"/>
    <sheet name="Cover Page" sheetId="4" r:id="rId4"/>
  </sheets>
  <definedNames>
    <definedName name="_xlchart.v1.0" hidden="1">Analysis!$F$37:$F$42</definedName>
    <definedName name="_xlchart.v1.1" hidden="1">Analysis!$G$37:$G$42</definedName>
    <definedName name="_xlchart.v1.2" hidden="1">Analysis!$F$48:$G$48</definedName>
    <definedName name="_xlchart.v1.3" hidden="1">Analysis!$F$49:$G$49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3" l="1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35" i="3"/>
  <c r="B36" i="3"/>
  <c r="C36" i="3" s="1" a="1"/>
  <c r="C36" i="3" s="1"/>
  <c r="G38" i="3" s="1"/>
  <c r="B37" i="3"/>
  <c r="C37" i="3" s="1" a="1"/>
  <c r="C37" i="3" s="1"/>
  <c r="B38" i="3"/>
  <c r="C38" i="3" s="1" a="1"/>
  <c r="C38" i="3" s="1"/>
  <c r="G39" i="3" s="1"/>
  <c r="B39" i="3"/>
  <c r="C39" i="3" s="1" a="1"/>
  <c r="C39" i="3" s="1"/>
  <c r="G49" i="3" s="1"/>
  <c r="B40" i="3"/>
  <c r="C40" i="3" s="1" a="1"/>
  <c r="C40" i="3" s="1"/>
  <c r="B41" i="3"/>
  <c r="C41" i="3" s="1" a="1"/>
  <c r="C41" i="3" s="1"/>
  <c r="G40" i="3" s="1"/>
  <c r="B42" i="3"/>
  <c r="C42" i="3" s="1" a="1"/>
  <c r="C42" i="3" s="1"/>
  <c r="G41" i="3" s="1"/>
  <c r="B43" i="3"/>
  <c r="C43" i="3" s="1" a="1"/>
  <c r="C43" i="3" s="1"/>
  <c r="B44" i="3"/>
  <c r="C44" i="3" s="1" a="1"/>
  <c r="C44" i="3" s="1"/>
  <c r="B45" i="3"/>
  <c r="C45" i="3" s="1" a="1"/>
  <c r="C45" i="3" s="1"/>
  <c r="B46" i="3"/>
  <c r="C46" i="3" s="1" a="1"/>
  <c r="C46" i="3" s="1"/>
  <c r="B47" i="3"/>
  <c r="C47" i="3" s="1" a="1"/>
  <c r="C47" i="3" s="1"/>
  <c r="B48" i="3"/>
  <c r="C48" i="3" s="1" a="1"/>
  <c r="C48" i="3" s="1"/>
  <c r="B49" i="3"/>
  <c r="C49" i="3" s="1" a="1"/>
  <c r="C49" i="3" s="1"/>
  <c r="B50" i="3"/>
  <c r="C50" i="3" s="1" a="1"/>
  <c r="C50" i="3" s="1"/>
  <c r="B51" i="3"/>
  <c r="C51" i="3" s="1" a="1"/>
  <c r="C51" i="3" s="1"/>
  <c r="B52" i="3"/>
  <c r="C52" i="3" s="1" a="1"/>
  <c r="C52" i="3" s="1"/>
  <c r="B35" i="3"/>
  <c r="F37" i="3" s="1"/>
  <c r="F40" i="3" l="1"/>
  <c r="F41" i="3"/>
  <c r="C35" i="3" a="1"/>
  <c r="C35" i="3" s="1"/>
  <c r="F49" i="3" l="1"/>
  <c r="G37" i="3"/>
  <c r="G4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<sst xmlns="http://schemas.openxmlformats.org/spreadsheetml/2006/main" count="92" uniqueCount="40">
  <si>
    <t>Expenses Reached</t>
  </si>
  <si>
    <t>Target Expenses</t>
  </si>
  <si>
    <t>Target Income Achieved</t>
  </si>
  <si>
    <t>Target Income</t>
  </si>
  <si>
    <t>EPS</t>
  </si>
  <si>
    <t>Current Ratio</t>
  </si>
  <si>
    <t>Quick Ratio</t>
  </si>
  <si>
    <t>ROA</t>
  </si>
  <si>
    <t>Net Profit Margin Ratio(NPM)</t>
  </si>
  <si>
    <t>ROI</t>
  </si>
  <si>
    <t>Ratio &amp; Target Analysis</t>
  </si>
  <si>
    <t>Net Profit</t>
  </si>
  <si>
    <t>Tax</t>
  </si>
  <si>
    <t>EBIT</t>
  </si>
  <si>
    <t>Total Expenses</t>
  </si>
  <si>
    <t>Total Operating Expenses</t>
  </si>
  <si>
    <t>Gross Profit</t>
  </si>
  <si>
    <t>Cost of Goods Sold</t>
  </si>
  <si>
    <t>Income</t>
  </si>
  <si>
    <t>Income Statement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</si>
  <si>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</si>
  <si>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</si>
  <si>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</si>
  <si>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</si>
  <si>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</si>
  <si>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</si>
  <si>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</si>
  <si>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</si>
  <si>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</si>
  <si>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</si>
  <si>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</si>
  <si>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</si>
  <si>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Title</t>
  </si>
  <si>
    <t>Type</t>
  </si>
  <si>
    <t>For the Period of January 2020 - December 2020</t>
  </si>
  <si>
    <t>ABC Group</t>
  </si>
  <si>
    <t>Expenses</t>
  </si>
  <si>
    <t>Total</t>
  </si>
  <si>
    <t>COGS</t>
  </si>
  <si>
    <t>Total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</si>
</sst>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entury Schoolbook"/>
      <family val="2"/>
      <scheme val="minor"/>
    </font>
    <font>
      <sz val="11"/>
      <color theme="1"/>
      <name val="Century Schoolbook"/>
      <family val="2"/>
      <scheme val="minor"/>
    </font>
    <font>
      <b/>
      <sz val="11"/>
      <color theme="1"/>
      <name val="Century Schoolbook"/>
      <family val="2"/>
      <scheme val="minor"/>
    </font>
    <font>
      <b/>
      <sz val="12"/>
      <color theme="1"/>
      <name val="Century Schoolbook"/>
      <family val="2"/>
      <scheme val="minor"/>
    </font>
    <font>
      <sz val="10"/>
      <color theme="1"/>
      <name val="Century Schoolbook"/>
      <family val="2"/>
      <scheme val="minor"/>
    </font>
    <font>
      <sz val="12"/>
      <color theme="1"/>
      <name val="Century Schoolbook"/>
      <family val="2"/>
      <scheme val="minor"/>
    </font>
    <font>
      <i/>
      <sz val="14"/>
      <color theme="1"/>
      <name val="Century Schoolbook"/>
      <family val="2"/>
      <scheme val="minor"/>
    </font>
    <font>
      <i/>
      <sz val="14"/>
      <color theme="1"/>
      <name val="Arial Black"/>
      <family val="2"/>
    </font>
    <font>
      <sz val="8"/>
      <name val="Century Schoolbook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9" fontId="0" fillId="0" borderId="1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" fontId="0" fillId="0" borderId="4" xfId="0" applyNumberFormat="1" applyBorder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4" xfId="0" applyFill="1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10" fontId="0" fillId="0" borderId="2" xfId="0" applyNumberFormat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2" xfId="0" applyNumberFormat="1" applyBorder="1" applyAlignment="1">
      <alignment vertical="center" wrapText="1"/>
    </xf>
    <xf numFmtId="4" fontId="4" fillId="0" borderId="4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9717147722778"/>
          <c:y val="7.7805832932007976E-2"/>
          <c:w val="0.84586638921881185"/>
          <c:h val="0.83062860820372197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45211747180251"/>
          <c:y val="7.4710916350513454E-2"/>
          <c:w val="0.84617684613747601"/>
          <c:h val="0.85057816729897306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9694083288904"/>
          <c:y val="8.539750874042995E-2"/>
          <c:w val="0.85267288854219869"/>
          <c:h val="0.85323633834644519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Analysis!$B$43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F1-46D1-B7C5-C375A556C770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F1-46D1-B7C5-C375A556C770}"/>
              </c:ext>
            </c:extLst>
          </c:dPt>
          <c:val>
            <c:numRef>
              <c:f>Analysis!$C$43:$D$43</c:f>
              <c:numCache>
                <c:formatCode>0.0%</c:formatCode>
                <c:ptCount val="2"/>
                <c:pt idx="0">
                  <c:v>6.7000000000000004E-2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F1-46D1-B7C5-C375A556C770}"/>
            </c:ext>
          </c:extLst>
        </c:ser>
        <c:ser>
          <c:idx val="1"/>
          <c:order val="1"/>
          <c:tx>
            <c:strRef>
              <c:f>Analysis!$B$43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8F1-46D1-B7C5-C375A556C77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F1-46D1-B7C5-C375A556C770}"/>
              </c:ext>
            </c:extLst>
          </c:dPt>
          <c:val>
            <c:numRef>
              <c:f>Analysis!$C$43:$D$43</c:f>
              <c:numCache>
                <c:formatCode>0.0%</c:formatCode>
                <c:ptCount val="2"/>
                <c:pt idx="0">
                  <c:v>6.7000000000000004E-2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F1-46D1-B7C5-C375A556C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Analysis!$B$44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CB-46EB-AE96-8BABA32710CC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CB-46EB-AE96-8BABA32710CC}"/>
              </c:ext>
            </c:extLst>
          </c:dPt>
          <c:val>
            <c:numRef>
              <c:f>Analysis!$C$44:$D$44</c:f>
              <c:numCache>
                <c:formatCode>0.0%</c:formatCode>
                <c:ptCount val="2"/>
                <c:pt idx="0">
                  <c:v>0.1681</c:v>
                </c:pt>
                <c:pt idx="1">
                  <c:v>0.59762500000000007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CB-46EB-AE96-8BABA32710CC}"/>
            </c:ext>
          </c:extLst>
        </c:ser>
        <c:ser>
          <c:idx val="1"/>
          <c:order val="1"/>
          <c:tx>
            <c:strRef>
              <c:f>Analysis!$B$44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6CB-46EB-AE96-8BABA32710CC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6CB-46EB-AE96-8BABA32710CC}"/>
              </c:ext>
            </c:extLst>
          </c:dPt>
          <c:val>
            <c:numRef>
              <c:f>Analysis!$C$44:$D$44</c:f>
              <c:numCache>
                <c:formatCode>0.0%</c:formatCode>
                <c:ptCount val="2"/>
                <c:pt idx="0">
                  <c:v>0.1681</c:v>
                </c:pt>
                <c:pt idx="1">
                  <c:v>0.59762500000000007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CB-46EB-AE96-8BABA3271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Analysis!$B$45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FC-467E-9F75-030F4C620DD7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FC-467E-9F75-030F4C620DD7}"/>
              </c:ext>
            </c:extLst>
          </c:dPt>
          <c:val>
            <c:numRef>
              <c:f>Analysis!$C$45:$D$45</c:f>
              <c:numCache>
                <c:formatCode>0.0%</c:formatCode>
                <c:ptCount val="2"/>
                <c:pt idx="0">
                  <c:v>2.23E-2</c:v>
                </c:pt>
                <c:pt idx="1">
                  <c:v>2.8749999999999998E-2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C-467E-9F75-030F4C620DD7}"/>
            </c:ext>
          </c:extLst>
        </c:ser>
        <c:ser>
          <c:idx val="1"/>
          <c:order val="1"/>
          <c:tx>
            <c:strRef>
              <c:f>Analysis!$B$45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FC-467E-9F75-030F4C620DD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5FC-467E-9F75-030F4C620DD7}"/>
              </c:ext>
            </c:extLst>
          </c:dPt>
          <c:val>
            <c:numRef>
              <c:f>Analysis!$C$45:$D$45</c:f>
              <c:numCache>
                <c:formatCode>0.0%</c:formatCode>
                <c:ptCount val="2"/>
                <c:pt idx="0">
                  <c:v>2.23E-2</c:v>
                </c:pt>
                <c:pt idx="1">
                  <c:v>2.8749999999999998E-2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C-467E-9F75-030F4C62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Analysis!$B$46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87-4AB0-B8DA-021688F6173A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7-4AB0-B8DA-021688F6173A}"/>
              </c:ext>
            </c:extLst>
          </c:dPt>
          <c:val>
            <c:numRef>
              <c:f>Analysis!$C$46:$D$46</c:f>
              <c:numCache>
                <c:formatCode>General</c:formatCode>
                <c:ptCount val="2"/>
                <c:pt idx="0">
                  <c:v>1.71</c:v>
                </c:pt>
                <c:pt idx="1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7-4AB0-B8DA-021688F6173A}"/>
            </c:ext>
          </c:extLst>
        </c:ser>
        <c:ser>
          <c:idx val="1"/>
          <c:order val="1"/>
          <c:tx>
            <c:strRef>
              <c:f>Analysis!$B$46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tx1"/>
            </a:solidFill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887-4AB0-B8DA-021688F6173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87-4AB0-B8DA-021688F6173A}"/>
              </c:ext>
            </c:extLst>
          </c:dPt>
          <c:val>
            <c:numRef>
              <c:f>Analysis!$C$46:$D$46</c:f>
              <c:numCache>
                <c:formatCode>General</c:formatCode>
                <c:ptCount val="2"/>
                <c:pt idx="0">
                  <c:v>1.71</c:v>
                </c:pt>
                <c:pt idx="1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7-4AB0-B8DA-021688F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350817322703978"/>
          <c:y val="0.11897911799486603"/>
          <c:w val="0.50218258088931111"/>
          <c:h val="0.8302281323595879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Analysis!$F$37:$F$41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</c:v>
                </c:pt>
              </c:strCache>
            </c:strRef>
          </c:cat>
          <c:val>
            <c:numRef>
              <c:f>Analysis!$G$37:$G$41</c:f>
              <c:numCache>
                <c:formatCode>General</c:formatCode>
                <c:ptCount val="5"/>
                <c:pt idx="0">
                  <c:v>7564480</c:v>
                </c:pt>
                <c:pt idx="1">
                  <c:v>3113760</c:v>
                </c:pt>
                <c:pt idx="2">
                  <c:v>2954600</c:v>
                </c:pt>
                <c:pt idx="3">
                  <c:v>224418</c:v>
                </c:pt>
                <c:pt idx="4">
                  <c:v>1271702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9-48D1-843E-661499A2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612143"/>
        <c:axId val="877622127"/>
      </c:radarChart>
      <c:catAx>
        <c:axId val="87761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22127"/>
        <c:crosses val="autoZero"/>
        <c:auto val="1"/>
        <c:lblAlgn val="ctr"/>
        <c:lblOffset val="100"/>
        <c:noMultiLvlLbl val="0"/>
      </c:catAx>
      <c:valAx>
        <c:axId val="877622127"/>
        <c:scaling>
          <c:orientation val="minMax"/>
        </c:scaling>
        <c:delete val="1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crossAx val="8776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plotArea>
      <cx:plotAreaRegion>
        <cx:series layoutId="treemap" uniqueId="{511693D7-4166-40EA-857F-630B832C1607}">
          <cx:dataPt idx="0">
            <cx:spPr>
              <a:solidFill>
                <a:sysClr val="windowText" lastClr="000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Labels pos="inEnd">
            <cx:numFmt formatCode="0.00,,&quot;Million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rgbClr val="FFC000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US" sz="900" b="0" i="0" u="none" strike="noStrike" baseline="0">
                  <a:solidFill>
                    <a:srgbClr val="FFC000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Income
7.56Million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Expenses
6.07Million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ED094F43-8D0E-41A2-9EFB-B26DAD97BC85}">
          <cx:spPr>
            <a:solidFill>
              <a:srgbClr val="FFC000"/>
            </a:solidFill>
          </cx:spPr>
          <cx:dataPt idx="5">
            <cx:spPr>
              <a:solidFill>
                <a:sysClr val="windowText" lastClr="000000"/>
              </a:solidFill>
            </cx:spPr>
          </cx:dataPt>
          <cx:dataLabels pos="outEnd">
            <cx:numFmt formatCode="0.00,,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C$34" fmlaRange="$H$34:$H$45" sel="10" val="0"/>
</file>

<file path=xl/ctrlProps/ctrlProp2.xml><?xml version="1.0" encoding="utf-8"?>
<formControlPr xmlns="http://schemas.microsoft.com/office/spreadsheetml/2009/9/main" objectType="Drop" dropStyle="combo" dx="26" fmlaLink="Analysis!$C$34" fmlaRange="Analysis!$H$34:$H$45" sel="10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hyperlink" Target="#'Detailed Report'!A1"/><Relationship Id="rId7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Dashboard!A1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openxmlformats.org/officeDocument/2006/relationships/image" Target="../media/image2.svg"/><Relationship Id="rId18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17" Type="http://schemas.openxmlformats.org/officeDocument/2006/relationships/hyperlink" Target="#Dashboard!A1"/><Relationship Id="rId2" Type="http://schemas.openxmlformats.org/officeDocument/2006/relationships/chart" Target="../charts/chart2.xml"/><Relationship Id="rId16" Type="http://schemas.openxmlformats.org/officeDocument/2006/relationships/image" Target="../media/image4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hyperlink" Target="#'Cover Page'!A1"/><Relationship Id="rId5" Type="http://schemas.openxmlformats.org/officeDocument/2006/relationships/chart" Target="../charts/chart5.xml"/><Relationship Id="rId15" Type="http://schemas.openxmlformats.org/officeDocument/2006/relationships/image" Target="../media/image3.png"/><Relationship Id="rId10" Type="http://schemas.openxmlformats.org/officeDocument/2006/relationships/chart" Target="../charts/chart8.xml"/><Relationship Id="rId19" Type="http://schemas.openxmlformats.org/officeDocument/2006/relationships/image" Target="../media/image6.svg"/><Relationship Id="rId4" Type="http://schemas.openxmlformats.org/officeDocument/2006/relationships/chart" Target="../charts/chart4.xml"/><Relationship Id="rId9" Type="http://schemas.microsoft.com/office/2014/relationships/chartEx" Target="../charts/chartEx2.xml"/><Relationship Id="rId14" Type="http://schemas.openxmlformats.org/officeDocument/2006/relationships/hyperlink" Target="#'Detailed Report'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762000</xdr:colOff>
          <xdr:row>33</xdr:row>
          <xdr:rowOff>175260</xdr:rowOff>
        </xdr:from>
        <xdr:to>
          <xdr:col>5</xdr:col>
          <xdr:colOff>548640</xdr:colOff>
          <xdr:row>34</xdr:row>
          <xdr:rowOff>167640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22</xdr:row>
      <xdr:rowOff>144780</xdr:rowOff>
    </xdr:from>
    <xdr:to>
      <xdr:col>17</xdr:col>
      <xdr:colOff>189490</xdr:colOff>
      <xdr:row>28</xdr:row>
      <xdr:rowOff>45720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5753100"/>
          <a:ext cx="22538950" cy="1203960"/>
        </a:xfrm>
        <a:prstGeom prst="roundRect">
          <a:avLst>
            <a:gd name="adj" fmla="val 17687"/>
          </a:avLst>
        </a:prstGeom>
        <a:solidFill>
          <a:srgbClr val="FFC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1280160</xdr:colOff>
      <xdr:row>23</xdr:row>
      <xdr:rowOff>49072</xdr:rowOff>
    </xdr:from>
    <xdr:to>
      <xdr:col>2</xdr:col>
      <xdr:colOff>792480</xdr:colOff>
      <xdr:row>27</xdr:row>
      <xdr:rowOff>125410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2705100" y="5893612"/>
          <a:ext cx="1447800" cy="929778"/>
          <a:chOff x="144780" y="1120137"/>
          <a:chExt cx="1036320" cy="784863"/>
        </a:xfrm>
      </xdr:grpSpPr>
      <xdr:pic>
        <xdr:nvPicPr>
          <xdr:cNvPr id="19" name="Graphic 18" descr="Document with solid fill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16200000">
            <a:off x="337865" y="1082061"/>
            <a:ext cx="642949" cy="719101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44780" y="1661160"/>
            <a:ext cx="103632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Cover Page</a:t>
            </a:r>
          </a:p>
        </xdr:txBody>
      </xdr:sp>
    </xdr:grpSp>
    <xdr:clientData/>
  </xdr:twoCellAnchor>
  <xdr:twoCellAnchor>
    <xdr:from>
      <xdr:col>7</xdr:col>
      <xdr:colOff>380999</xdr:colOff>
      <xdr:row>22</xdr:row>
      <xdr:rowOff>114300</xdr:rowOff>
    </xdr:from>
    <xdr:to>
      <xdr:col>8</xdr:col>
      <xdr:colOff>493814</xdr:colOff>
      <xdr:row>29</xdr:row>
      <xdr:rowOff>128762</xdr:rowOff>
    </xdr:to>
    <xdr:grpSp>
      <xdr:nvGrpSpPr>
        <xdr:cNvPr id="21" name="Group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10866119" y="5707380"/>
          <a:ext cx="1537755" cy="1469882"/>
          <a:chOff x="68580" y="2204580"/>
          <a:chExt cx="1154430" cy="1247033"/>
        </a:xfrm>
      </xdr:grpSpPr>
      <xdr:pic>
        <xdr:nvPicPr>
          <xdr:cNvPr id="22" name="Graphic 21" descr="Checklist with solid fill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39040" y="2204580"/>
            <a:ext cx="840600" cy="781013"/>
          </a:xfrm>
          <a:prstGeom prst="rect">
            <a:avLst/>
          </a:prstGeom>
        </xdr:spPr>
      </xdr:pic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 txBox="1"/>
        </xdr:nvSpPr>
        <xdr:spPr>
          <a:xfrm>
            <a:off x="68580" y="2942767"/>
            <a:ext cx="1154430" cy="5088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Detailed Report</a:t>
            </a:r>
          </a:p>
        </xdr:txBody>
      </xdr:sp>
    </xdr:grpSp>
    <xdr:clientData/>
  </xdr:twoCellAnchor>
  <xdr:twoCellAnchor>
    <xdr:from>
      <xdr:col>4</xdr:col>
      <xdr:colOff>925830</xdr:colOff>
      <xdr:row>22</xdr:row>
      <xdr:rowOff>196311</xdr:rowOff>
    </xdr:from>
    <xdr:to>
      <xdr:col>5</xdr:col>
      <xdr:colOff>812146</xdr:colOff>
      <xdr:row>28</xdr:row>
      <xdr:rowOff>46751</xdr:rowOff>
    </xdr:to>
    <xdr:grpSp>
      <xdr:nvGrpSpPr>
        <xdr:cNvPr id="24" name="Group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7136130" y="5789391"/>
          <a:ext cx="1311256" cy="1130600"/>
          <a:chOff x="179070" y="3459480"/>
          <a:chExt cx="967740" cy="954194"/>
        </a:xfrm>
      </xdr:grpSpPr>
      <xdr:pic>
        <xdr:nvPicPr>
          <xdr:cNvPr id="25" name="Graphic 24" descr="Upward trend with solid fill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45460" y="3459480"/>
            <a:ext cx="827760" cy="769083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179070" y="4169834"/>
            <a:ext cx="96774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Dashboard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42333</xdr:colOff>
      <xdr:row>0</xdr:row>
      <xdr:rowOff>84667</xdr:rowOff>
    </xdr:from>
    <xdr:to>
      <xdr:col>20</xdr:col>
      <xdr:colOff>487680</xdr:colOff>
      <xdr:row>30</xdr:row>
      <xdr:rowOff>15240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933" y="84667"/>
          <a:ext cx="12027747" cy="5416973"/>
        </a:xfrm>
        <a:prstGeom prst="roundRect">
          <a:avLst>
            <a:gd name="adj" fmla="val 3490"/>
          </a:avLst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155786</xdr:colOff>
      <xdr:row>5</xdr:row>
      <xdr:rowOff>115994</xdr:rowOff>
    </xdr:from>
    <xdr:to>
      <xdr:col>1</xdr:col>
      <xdr:colOff>541866</xdr:colOff>
      <xdr:row>26</xdr:row>
      <xdr:rowOff>5928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5786" y="1030394"/>
          <a:ext cx="995680" cy="3730414"/>
        </a:xfrm>
        <a:prstGeom prst="roundRect">
          <a:avLst>
            <a:gd name="adj" fmla="val 18860"/>
          </a:avLst>
        </a:prstGeom>
        <a:solidFill>
          <a:srgbClr val="FFC000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287866</xdr:colOff>
      <xdr:row>0</xdr:row>
      <xdr:rowOff>83820</xdr:rowOff>
    </xdr:from>
    <xdr:to>
      <xdr:col>20</xdr:col>
      <xdr:colOff>480059</xdr:colOff>
      <xdr:row>30</xdr:row>
      <xdr:rowOff>22860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431866" y="83820"/>
          <a:ext cx="3240193" cy="5425440"/>
        </a:xfrm>
        <a:prstGeom prst="roundRect">
          <a:avLst>
            <a:gd name="adj" fmla="val 5619"/>
          </a:avLst>
        </a:prstGeom>
        <a:solidFill>
          <a:srgbClr val="FFC000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126154</xdr:colOff>
      <xdr:row>2</xdr:row>
      <xdr:rowOff>162126</xdr:rowOff>
    </xdr:from>
    <xdr:to>
      <xdr:col>5</xdr:col>
      <xdr:colOff>127000</xdr:colOff>
      <xdr:row>12</xdr:row>
      <xdr:rowOff>133973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467274" y="512646"/>
          <a:ext cx="2012526" cy="1724447"/>
          <a:chOff x="1345354" y="519219"/>
          <a:chExt cx="1829646" cy="1834514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346178" y="522204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45354" y="519219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6</xdr:col>
      <xdr:colOff>262466</xdr:colOff>
      <xdr:row>13</xdr:row>
      <xdr:rowOff>76200</xdr:rowOff>
    </xdr:from>
    <xdr:to>
      <xdr:col>15</xdr:col>
      <xdr:colOff>42333</xdr:colOff>
      <xdr:row>29</xdr:row>
      <xdr:rowOff>118534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285826" y="2354580"/>
          <a:ext cx="5814907" cy="2846494"/>
          <a:chOff x="1472354" y="505037"/>
          <a:chExt cx="1880446" cy="1820332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473201" y="507999"/>
            <a:ext cx="1879599" cy="1811868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72354" y="505037"/>
            <a:ext cx="119379" cy="1820332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5</xdr:col>
      <xdr:colOff>270933</xdr:colOff>
      <xdr:row>2</xdr:row>
      <xdr:rowOff>162126</xdr:rowOff>
    </xdr:from>
    <xdr:to>
      <xdr:col>8</xdr:col>
      <xdr:colOff>271779</xdr:colOff>
      <xdr:row>12</xdr:row>
      <xdr:rowOff>133973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3623733" y="512646"/>
          <a:ext cx="2012526" cy="1724447"/>
          <a:chOff x="1345354" y="519219"/>
          <a:chExt cx="1829646" cy="1834514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346178" y="522204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345354" y="519219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8</xdr:col>
      <xdr:colOff>423334</xdr:colOff>
      <xdr:row>2</xdr:row>
      <xdr:rowOff>162126</xdr:rowOff>
    </xdr:from>
    <xdr:to>
      <xdr:col>11</xdr:col>
      <xdr:colOff>424180</xdr:colOff>
      <xdr:row>12</xdr:row>
      <xdr:rowOff>133973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5787814" y="512646"/>
          <a:ext cx="2012526" cy="1724447"/>
          <a:chOff x="1345354" y="519219"/>
          <a:chExt cx="1829646" cy="1834514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346178" y="522204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1345354" y="519219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12</xdr:col>
      <xdr:colOff>33867</xdr:colOff>
      <xdr:row>2</xdr:row>
      <xdr:rowOff>143700</xdr:rowOff>
    </xdr:from>
    <xdr:to>
      <xdr:col>15</xdr:col>
      <xdr:colOff>43179</xdr:colOff>
      <xdr:row>12</xdr:row>
      <xdr:rowOff>115547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8080587" y="494220"/>
          <a:ext cx="2020992" cy="1724447"/>
          <a:chOff x="1345354" y="485352"/>
          <a:chExt cx="1838112" cy="1834514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1354644" y="488338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345354" y="485352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126154</xdr:colOff>
      <xdr:row>2</xdr:row>
      <xdr:rowOff>177567</xdr:rowOff>
    </xdr:from>
    <xdr:to>
      <xdr:col>5</xdr:col>
      <xdr:colOff>110067</xdr:colOff>
      <xdr:row>12</xdr:row>
      <xdr:rowOff>160867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270933</xdr:colOff>
      <xdr:row>2</xdr:row>
      <xdr:rowOff>162126</xdr:rowOff>
    </xdr:from>
    <xdr:to>
      <xdr:col>8</xdr:col>
      <xdr:colOff>321733</xdr:colOff>
      <xdr:row>12</xdr:row>
      <xdr:rowOff>169333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423334</xdr:colOff>
      <xdr:row>2</xdr:row>
      <xdr:rowOff>169334</xdr:rowOff>
    </xdr:from>
    <xdr:to>
      <xdr:col>11</xdr:col>
      <xdr:colOff>389467</xdr:colOff>
      <xdr:row>12</xdr:row>
      <xdr:rowOff>152400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126154</xdr:colOff>
      <xdr:row>2</xdr:row>
      <xdr:rowOff>162126</xdr:rowOff>
    </xdr:from>
    <xdr:to>
      <xdr:col>5</xdr:col>
      <xdr:colOff>259080</xdr:colOff>
      <xdr:row>12</xdr:row>
      <xdr:rowOff>129540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270933</xdr:colOff>
      <xdr:row>2</xdr:row>
      <xdr:rowOff>162126</xdr:rowOff>
    </xdr:from>
    <xdr:to>
      <xdr:col>8</xdr:col>
      <xdr:colOff>441960</xdr:colOff>
      <xdr:row>12</xdr:row>
      <xdr:rowOff>152400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423334</xdr:colOff>
      <xdr:row>2</xdr:row>
      <xdr:rowOff>162126</xdr:rowOff>
    </xdr:from>
    <xdr:to>
      <xdr:col>12</xdr:col>
      <xdr:colOff>38100</xdr:colOff>
      <xdr:row>12</xdr:row>
      <xdr:rowOff>144780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33867</xdr:colOff>
      <xdr:row>2</xdr:row>
      <xdr:rowOff>143700</xdr:rowOff>
    </xdr:from>
    <xdr:to>
      <xdr:col>15</xdr:col>
      <xdr:colOff>327660</xdr:colOff>
      <xdr:row>12</xdr:row>
      <xdr:rowOff>121920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560493</xdr:colOff>
      <xdr:row>12</xdr:row>
      <xdr:rowOff>176106</xdr:rowOff>
    </xdr:from>
    <xdr:to>
      <xdr:col>6</xdr:col>
      <xdr:colOff>213360</xdr:colOff>
      <xdr:row>29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1053" y="2279226"/>
              <a:ext cx="3005667" cy="2925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3386</xdr:colOff>
      <xdr:row>13</xdr:row>
      <xdr:rowOff>83820</xdr:rowOff>
    </xdr:from>
    <xdr:to>
      <xdr:col>15</xdr:col>
      <xdr:colOff>30480</xdr:colOff>
      <xdr:row>29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7306" y="2362200"/>
              <a:ext cx="5391574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303106</xdr:colOff>
      <xdr:row>3</xdr:row>
      <xdr:rowOff>91440</xdr:rowOff>
    </xdr:from>
    <xdr:to>
      <xdr:col>21</xdr:col>
      <xdr:colOff>205740</xdr:colOff>
      <xdr:row>17</xdr:row>
      <xdr:rowOff>53340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541020</xdr:colOff>
      <xdr:row>22</xdr:row>
      <xdr:rowOff>0</xdr:rowOff>
    </xdr:from>
    <xdr:to>
      <xdr:col>18</xdr:col>
      <xdr:colOff>68580</xdr:colOff>
      <xdr:row>24</xdr:row>
      <xdr:rowOff>91440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9685020" y="4023360"/>
          <a:ext cx="13563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Income</a:t>
          </a:r>
          <a:r>
            <a:rPr lang="en-IN" sz="1100" b="1" baseline="0">
              <a:solidFill>
                <a:schemeClr val="tx1"/>
              </a:solidFill>
            </a:rPr>
            <a:t> Achieved Vs Target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188806</xdr:colOff>
      <xdr:row>22</xdr:row>
      <xdr:rowOff>0</xdr:rowOff>
    </xdr:from>
    <xdr:to>
      <xdr:col>20</xdr:col>
      <xdr:colOff>325966</xdr:colOff>
      <xdr:row>24</xdr:row>
      <xdr:rowOff>91440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1161606" y="4023360"/>
          <a:ext cx="13563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ln>
                <a:noFill/>
              </a:ln>
            </a:rPr>
            <a:t>Expense</a:t>
          </a:r>
          <a:r>
            <a:rPr lang="en-IN" sz="1100" b="1" baseline="0"/>
            <a:t> Reached Vs Budget</a:t>
          </a:r>
          <a:endParaRPr lang="en-IN" sz="1100" b="1"/>
        </a:p>
      </xdr:txBody>
    </xdr:sp>
    <xdr:clientData/>
  </xdr:twoCellAnchor>
  <xdr:twoCellAnchor>
    <xdr:from>
      <xdr:col>18</xdr:col>
      <xdr:colOff>144780</xdr:colOff>
      <xdr:row>19</xdr:row>
      <xdr:rowOff>167640</xdr:rowOff>
    </xdr:from>
    <xdr:to>
      <xdr:col>18</xdr:col>
      <xdr:colOff>160020</xdr:colOff>
      <xdr:row>28</xdr:row>
      <xdr:rowOff>106680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V="1">
          <a:off x="11117580" y="3642360"/>
          <a:ext cx="15240" cy="1584960"/>
        </a:xfrm>
        <a:prstGeom prst="line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432646</xdr:colOff>
      <xdr:row>24</xdr:row>
      <xdr:rowOff>114300</xdr:rowOff>
    </xdr:from>
    <xdr:to>
      <xdr:col>18</xdr:col>
      <xdr:colOff>312420</xdr:colOff>
      <xdr:row>28</xdr:row>
      <xdr:rowOff>30480</xdr:rowOff>
    </xdr:to>
    <xdr:sp macro="" textlink="Analysis!$C$50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9576646" y="4503420"/>
          <a:ext cx="1708574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E0A12A9-13D8-4AAE-BB84-C5E23CED37C8}" type="TxLink">
            <a:rPr lang="en-US" sz="2800" b="0" i="0" u="none" strike="noStrike">
              <a:solidFill>
                <a:srgbClr val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  <a:cs typeface="Calibri"/>
            </a:rPr>
            <a:pPr algn="ctr"/>
            <a:t>77.0%</a:t>
          </a:fld>
          <a:endParaRPr lang="en-IN" sz="28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18</xdr:col>
      <xdr:colOff>141392</xdr:colOff>
      <xdr:row>24</xdr:row>
      <xdr:rowOff>83820</xdr:rowOff>
    </xdr:from>
    <xdr:to>
      <xdr:col>21</xdr:col>
      <xdr:colOff>15240</xdr:colOff>
      <xdr:row>28</xdr:row>
      <xdr:rowOff>30480</xdr:rowOff>
    </xdr:to>
    <xdr:sp macro="" textlink="Analysis!$C$52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1114192" y="4472940"/>
          <a:ext cx="1702648" cy="678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BDAA7A16-BD2F-4F7B-9590-A12201792F2C}" type="TxLink">
            <a:rPr lang="en-US" sz="2800" b="0" i="0" u="none" strike="noStrike">
              <a:solidFill>
                <a:srgbClr val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  <a:ea typeface="+mn-ea"/>
              <a:cs typeface="Calibri"/>
            </a:rPr>
            <a:pPr marL="0" indent="0" algn="ctr"/>
            <a:t>101.0%</a:t>
          </a:fld>
          <a:endParaRPr lang="en-IN" sz="2800" b="0" i="0" u="none" strike="noStrike">
            <a:solidFill>
              <a:srgbClr val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396240</xdr:colOff>
          <xdr:row>0</xdr:row>
          <xdr:rowOff>167640</xdr:rowOff>
        </xdr:from>
        <xdr:to>
          <xdr:col>20</xdr:col>
          <xdr:colOff>83820</xdr:colOff>
          <xdr:row>2</xdr:row>
          <xdr:rowOff>45720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144780</xdr:colOff>
      <xdr:row>6</xdr:row>
      <xdr:rowOff>22857</xdr:rowOff>
    </xdr:from>
    <xdr:to>
      <xdr:col>1</xdr:col>
      <xdr:colOff>571500</xdr:colOff>
      <xdr:row>10</xdr:row>
      <xdr:rowOff>76200</xdr:rowOff>
    </xdr:to>
    <xdr:grpSp>
      <xdr:nvGrpSpPr>
        <xdr:cNvPr id="46" name="Group 4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144780" y="1074417"/>
          <a:ext cx="1097280" cy="754383"/>
          <a:chOff x="144780" y="1120137"/>
          <a:chExt cx="1036320" cy="784863"/>
        </a:xfrm>
      </xdr:grpSpPr>
      <xdr:pic>
        <xdr:nvPicPr>
          <xdr:cNvPr id="40" name="Graphic 39" descr="Document with solid fill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 rot="16200000">
            <a:off x="337865" y="1082061"/>
            <a:ext cx="642949" cy="719101"/>
          </a:xfrm>
          <a:prstGeom prst="rect">
            <a:avLst/>
          </a:prstGeom>
        </xdr:spPr>
      </xdr:pic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 txBox="1"/>
        </xdr:nvSpPr>
        <xdr:spPr>
          <a:xfrm>
            <a:off x="144780" y="1661160"/>
            <a:ext cx="103632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Cover Page</a:t>
            </a:r>
          </a:p>
        </xdr:txBody>
      </xdr:sp>
    </xdr:grpSp>
    <xdr:clientData/>
  </xdr:twoCellAnchor>
  <xdr:twoCellAnchor>
    <xdr:from>
      <xdr:col>0</xdr:col>
      <xdr:colOff>179070</xdr:colOff>
      <xdr:row>12</xdr:row>
      <xdr:rowOff>10020</xdr:rowOff>
    </xdr:from>
    <xdr:to>
      <xdr:col>1</xdr:col>
      <xdr:colOff>537210</xdr:colOff>
      <xdr:row>18</xdr:row>
      <xdr:rowOff>144780</xdr:rowOff>
    </xdr:to>
    <xdr:grpSp>
      <xdr:nvGrpSpPr>
        <xdr:cNvPr id="49" name="Group 4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GrpSpPr/>
      </xdr:nvGrpSpPr>
      <xdr:grpSpPr>
        <a:xfrm>
          <a:off x="179070" y="2113140"/>
          <a:ext cx="1028700" cy="1186320"/>
          <a:chOff x="179070" y="2204580"/>
          <a:chExt cx="967740" cy="1232040"/>
        </a:xfrm>
      </xdr:grpSpPr>
      <xdr:pic>
        <xdr:nvPicPr>
          <xdr:cNvPr id="42" name="Graphic 41" descr="Checklist with solid fill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239040" y="2204580"/>
            <a:ext cx="840600" cy="781013"/>
          </a:xfrm>
          <a:prstGeom prst="rect">
            <a:avLst/>
          </a:prstGeom>
        </xdr:spPr>
      </xdr:pic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 txBox="1"/>
        </xdr:nvSpPr>
        <xdr:spPr>
          <a:xfrm>
            <a:off x="179070" y="2927774"/>
            <a:ext cx="967740" cy="5088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Detailed Report</a:t>
            </a:r>
          </a:p>
        </xdr:txBody>
      </xdr:sp>
    </xdr:grpSp>
    <xdr:clientData/>
  </xdr:twoCellAnchor>
  <xdr:twoCellAnchor>
    <xdr:from>
      <xdr:col>0</xdr:col>
      <xdr:colOff>179070</xdr:colOff>
      <xdr:row>18</xdr:row>
      <xdr:rowOff>167640</xdr:rowOff>
    </xdr:from>
    <xdr:to>
      <xdr:col>1</xdr:col>
      <xdr:colOff>537210</xdr:colOff>
      <xdr:row>24</xdr:row>
      <xdr:rowOff>24554</xdr:rowOff>
    </xdr:to>
    <xdr:grpSp>
      <xdr:nvGrpSpPr>
        <xdr:cNvPr id="51" name="Group 5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pSpPr/>
      </xdr:nvGrpSpPr>
      <xdr:grpSpPr>
        <a:xfrm>
          <a:off x="179070" y="3322320"/>
          <a:ext cx="1028700" cy="908474"/>
          <a:chOff x="179070" y="3459480"/>
          <a:chExt cx="967740" cy="954194"/>
        </a:xfrm>
      </xdr:grpSpPr>
      <xdr:pic>
        <xdr:nvPicPr>
          <xdr:cNvPr id="44" name="Graphic 43" descr="Upward trend with solid fill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245460" y="3459480"/>
            <a:ext cx="827760" cy="769083"/>
          </a:xfrm>
          <a:prstGeom prst="rect">
            <a:avLst/>
          </a:prstGeom>
        </xdr:spPr>
      </xdr:pic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 txBox="1"/>
        </xdr:nvSpPr>
        <xdr:spPr>
          <a:xfrm>
            <a:off x="179070" y="4169834"/>
            <a:ext cx="96774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Dashboard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0.24644</cdr:x>
      <cdr:y>0.34245</cdr:y>
    </cdr:from>
    <cdr:to>
      <cdr:x>0.71256</cdr:x>
      <cdr:y>0.56729</cdr:y>
    </cdr:to>
    <cdr:sp macro="" textlink="Analysis!$C$4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D6AD1AE-51E2-4FB2-A6FF-26D8CE2E96ED}"/>
            </a:ext>
          </a:extLst>
        </cdr:cNvPr>
        <cdr:cNvSpPr txBox="1"/>
      </cdr:nvSpPr>
      <cdr:spPr>
        <a:xfrm xmlns:a="http://schemas.openxmlformats.org/drawingml/2006/main">
          <a:off x="483446" y="615114"/>
          <a:ext cx="914400" cy="403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77D423A2-6B99-4479-9E41-A6830EFBB825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6.7%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0.33276</cdr:x>
      <cdr:y>0.52463</cdr:y>
    </cdr:from>
    <cdr:to>
      <cdr:x>0.79888</cdr:x>
      <cdr:y>0.69007</cdr:y>
    </cdr:to>
    <cdr:sp macro="" textlink="Analysis!$B$43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9407981-8A04-48F4-9C67-9072453FF425}"/>
            </a:ext>
          </a:extLst>
        </cdr:cNvPr>
        <cdr:cNvSpPr txBox="1"/>
      </cdr:nvSpPr>
      <cdr:spPr>
        <a:xfrm xmlns:a="http://schemas.openxmlformats.org/drawingml/2006/main">
          <a:off x="652780" y="942340"/>
          <a:ext cx="91440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DE3A223-6361-49A9-B349-80BF7E1516D6}" type="TxLink"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ROI</a:t>
          </a:fld>
          <a:endParaRPr lang="en-IN" sz="1400">
            <a:latin typeface="Arial Black" panose="020B0A040201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0.22354</cdr:x>
      <cdr:y>0.32953</cdr:y>
    </cdr:from>
    <cdr:to>
      <cdr:x>0.68078</cdr:x>
      <cdr:y>0.55154</cdr:y>
    </cdr:to>
    <cdr:sp macro="" textlink="Analysis!$C$4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D810EE4-2831-4F62-9918-467E51BAD5F0}"/>
            </a:ext>
          </a:extLst>
        </cdr:cNvPr>
        <cdr:cNvSpPr txBox="1"/>
      </cdr:nvSpPr>
      <cdr:spPr>
        <a:xfrm xmlns:a="http://schemas.openxmlformats.org/drawingml/2006/main">
          <a:off x="447040" y="599440"/>
          <a:ext cx="914400" cy="403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38F42D8-EE73-44B5-BCAC-AEAA36F7A3F9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16.8%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0.33489</cdr:x>
      <cdr:y>0.51361</cdr:y>
    </cdr:from>
    <cdr:to>
      <cdr:x>0.79213</cdr:x>
      <cdr:y>0.67697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52F19AE-AAF2-411E-B97C-09C821E74B73}"/>
            </a:ext>
          </a:extLst>
        </cdr:cNvPr>
        <cdr:cNvSpPr txBox="1"/>
      </cdr:nvSpPr>
      <cdr:spPr>
        <a:xfrm xmlns:a="http://schemas.openxmlformats.org/drawingml/2006/main">
          <a:off x="669714" y="934286"/>
          <a:ext cx="91440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t>NPM</a:t>
          </a:r>
          <a:endParaRPr lang="en-IN" sz="1400">
            <a:latin typeface="Arial Black" panose="020B0A040201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0.25113</cdr:x>
      <cdr:y>0.32671</cdr:y>
    </cdr:from>
    <cdr:to>
      <cdr:x>0.6965</cdr:x>
      <cdr:y>0.54966</cdr:y>
    </cdr:to>
    <cdr:sp macro="" textlink="Analysis!$C$43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EE93959-67E7-44E2-92A3-E95895A37AC9}"/>
            </a:ext>
          </a:extLst>
        </cdr:cNvPr>
        <cdr:cNvSpPr txBox="1"/>
      </cdr:nvSpPr>
      <cdr:spPr>
        <a:xfrm xmlns:a="http://schemas.openxmlformats.org/drawingml/2006/main">
          <a:off x="515620" y="591820"/>
          <a:ext cx="914400" cy="403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BE8E9FC-F7A6-4AD6-904E-568E5CA7868F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6.7%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0.34474</cdr:x>
      <cdr:y>0.50315</cdr:y>
    </cdr:from>
    <cdr:to>
      <cdr:x>0.7901</cdr:x>
      <cdr:y>0.6672</cdr:y>
    </cdr:to>
    <cdr:sp macro="" textlink="Analysis!$B$43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A5D0A84-82C6-4727-99C9-22B4EA65F345}"/>
            </a:ext>
          </a:extLst>
        </cdr:cNvPr>
        <cdr:cNvSpPr txBox="1"/>
      </cdr:nvSpPr>
      <cdr:spPr>
        <a:xfrm xmlns:a="http://schemas.openxmlformats.org/drawingml/2006/main">
          <a:off x="707814" y="911426"/>
          <a:ext cx="91440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794B66B-19F1-402B-A937-E38A2CD78C8C}" type="TxLink"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ROI</a:t>
          </a:fld>
          <a:endParaRPr lang="en-IN" sz="1400">
            <a:latin typeface="Arial Black" panose="020B0A04020102020204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0.25749</cdr:x>
      <cdr:y>0.31265</cdr:y>
    </cdr:from>
    <cdr:to>
      <cdr:x>0.65996</cdr:x>
      <cdr:y>0.56366</cdr:y>
    </cdr:to>
    <cdr:sp macro="" textlink="Analysis!$C$4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A0CC597-B25C-4DB2-B487-331795B224AE}"/>
            </a:ext>
          </a:extLst>
        </cdr:cNvPr>
        <cdr:cNvSpPr txBox="1"/>
      </cdr:nvSpPr>
      <cdr:spPr>
        <a:xfrm xmlns:a="http://schemas.openxmlformats.org/drawingml/2006/main">
          <a:off x="530860" y="564960"/>
          <a:ext cx="829733" cy="453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336711-3951-4780-B1C1-6B6F4A5E3A92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1.71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0.21766</cdr:x>
      <cdr:y>0.5339</cdr:y>
    </cdr:from>
    <cdr:to>
      <cdr:x>0.66119</cdr:x>
      <cdr:y>0.69836</cdr:y>
    </cdr:to>
    <cdr:sp macro="" textlink="Analysis!$B$46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7A7C4E8-53FF-4D8D-A360-61ACC4F4A3E7}"/>
            </a:ext>
          </a:extLst>
        </cdr:cNvPr>
        <cdr:cNvSpPr txBox="1"/>
      </cdr:nvSpPr>
      <cdr:spPr>
        <a:xfrm xmlns:a="http://schemas.openxmlformats.org/drawingml/2006/main">
          <a:off x="462003" y="964766"/>
          <a:ext cx="941437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CE17F15-BA85-4BD4-A975-4773B92F69F7}" type="TxLink">
            <a:rPr lang="en-US" sz="105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Quick Ratio</a:t>
          </a:fld>
          <a:endParaRPr lang="en-IN" sz="1050">
            <a:latin typeface="Arial Black" panose="020B0A040201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98A6-DDAA-462F-86DA-DCFB91DF444C}">
  <dimension ref="A1:N22"/>
  <sheetViews>
    <sheetView workbookViewId="0">
      <selection sqref="A1:N1"/>
    </sheetView>
  </sheetViews>
  <sheetFormatPr defaultRowHeight="13.8" x14ac:dyDescent="0.25"/>
  <cols>
    <col min="2" max="2" width="19.3984375" customWidth="1"/>
    <col min="3" max="13" width="11.3984375" customWidth="1"/>
    <col min="14" max="14" width="12.69921875" customWidth="1"/>
  </cols>
  <sheetData>
    <row r="1" spans="1:14" ht="21" x14ac:dyDescent="0.25">
      <c r="A1" s="27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ht="17.399999999999999" x14ac:dyDescent="0.25">
      <c r="A2" s="30" t="s">
        <v>35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18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ht="15.6" thickBot="1" x14ac:dyDescent="0.3">
      <c r="A4" s="21" t="s">
        <v>33</v>
      </c>
      <c r="B4" s="19" t="s">
        <v>32</v>
      </c>
      <c r="C4" s="20" t="s">
        <v>31</v>
      </c>
      <c r="D4" s="20" t="s">
        <v>30</v>
      </c>
      <c r="E4" s="20" t="s">
        <v>29</v>
      </c>
      <c r="F4" s="19" t="s">
        <v>28</v>
      </c>
      <c r="G4" s="20" t="s">
        <v>27</v>
      </c>
      <c r="H4" s="20" t="s">
        <v>26</v>
      </c>
      <c r="I4" s="20" t="s">
        <v>25</v>
      </c>
      <c r="J4" s="19" t="s">
        <v>24</v>
      </c>
      <c r="K4" s="20" t="s">
        <v>23</v>
      </c>
      <c r="L4" s="20" t="s">
        <v>22</v>
      </c>
      <c r="M4" s="20" t="s">
        <v>21</v>
      </c>
      <c r="N4" s="19" t="s">
        <v>20</v>
      </c>
    </row>
    <row r="5" spans="1:14" x14ac:dyDescent="0.25">
      <c r="A5" s="36" t="s">
        <v>19</v>
      </c>
      <c r="B5" s="7" t="s">
        <v>18</v>
      </c>
      <c r="C5" s="6">
        <v>8304345</v>
      </c>
      <c r="D5" s="6">
        <v>7856000</v>
      </c>
      <c r="E5" s="6">
        <v>7933500</v>
      </c>
      <c r="F5" s="5">
        <v>9409500</v>
      </c>
      <c r="G5" s="6">
        <v>8856000</v>
      </c>
      <c r="H5" s="6">
        <v>9594000</v>
      </c>
      <c r="I5" s="6">
        <v>6409500</v>
      </c>
      <c r="J5" s="5">
        <v>7564500</v>
      </c>
      <c r="K5" s="6">
        <v>9594000</v>
      </c>
      <c r="L5" s="6">
        <v>7564480</v>
      </c>
      <c r="M5" s="6">
        <v>8856000</v>
      </c>
      <c r="N5" s="18">
        <v>10533125</v>
      </c>
    </row>
    <row r="6" spans="1:14" x14ac:dyDescent="0.25">
      <c r="A6" s="37"/>
      <c r="B6" s="7" t="s">
        <v>17</v>
      </c>
      <c r="C6" s="6">
        <v>2200000</v>
      </c>
      <c r="D6" s="6">
        <v>2015840</v>
      </c>
      <c r="E6" s="6">
        <v>2008800</v>
      </c>
      <c r="F6" s="5">
        <v>2003520</v>
      </c>
      <c r="G6" s="6">
        <v>1173600</v>
      </c>
      <c r="H6" s="6">
        <v>2185920</v>
      </c>
      <c r="I6" s="6">
        <v>3157760</v>
      </c>
      <c r="J6" s="5">
        <v>2177120</v>
      </c>
      <c r="K6" s="6">
        <v>2221120</v>
      </c>
      <c r="L6" s="6">
        <v>3113760</v>
      </c>
      <c r="M6" s="6">
        <v>2175360</v>
      </c>
      <c r="N6" s="5">
        <v>2154240</v>
      </c>
    </row>
    <row r="7" spans="1:14" x14ac:dyDescent="0.25">
      <c r="A7" s="37"/>
      <c r="B7" s="7" t="s">
        <v>16</v>
      </c>
      <c r="C7" s="6">
        <v>6104345</v>
      </c>
      <c r="D7" s="6">
        <v>5840160</v>
      </c>
      <c r="E7" s="6">
        <v>5924700</v>
      </c>
      <c r="F7" s="5">
        <v>7405980</v>
      </c>
      <c r="G7" s="6">
        <v>7682400</v>
      </c>
      <c r="H7" s="6">
        <v>7408080</v>
      </c>
      <c r="I7" s="6">
        <v>3251740</v>
      </c>
      <c r="J7" s="5">
        <v>5387380</v>
      </c>
      <c r="K7" s="6">
        <v>7372880</v>
      </c>
      <c r="L7" s="6">
        <v>4450720</v>
      </c>
      <c r="M7" s="6">
        <v>6680640</v>
      </c>
      <c r="N7" s="5">
        <v>8378885</v>
      </c>
    </row>
    <row r="8" spans="1:14" ht="27.6" x14ac:dyDescent="0.25">
      <c r="A8" s="37"/>
      <c r="B8" s="7" t="s">
        <v>15</v>
      </c>
      <c r="C8" s="6">
        <v>2976700</v>
      </c>
      <c r="D8" s="6">
        <v>3060000</v>
      </c>
      <c r="E8" s="6">
        <v>3034500</v>
      </c>
      <c r="F8" s="5">
        <v>2927400</v>
      </c>
      <c r="G8" s="6">
        <v>2964800</v>
      </c>
      <c r="H8" s="6">
        <v>2976700</v>
      </c>
      <c r="I8" s="6">
        <v>3049800</v>
      </c>
      <c r="J8" s="5">
        <v>3145000</v>
      </c>
      <c r="K8" s="6">
        <v>3403400</v>
      </c>
      <c r="L8" s="6">
        <v>2954600</v>
      </c>
      <c r="M8" s="6">
        <v>2648600</v>
      </c>
      <c r="N8" s="5">
        <v>2454800</v>
      </c>
    </row>
    <row r="9" spans="1:14" x14ac:dyDescent="0.25">
      <c r="A9" s="37"/>
      <c r="B9" s="7" t="s">
        <v>14</v>
      </c>
      <c r="C9" s="6">
        <v>5176700</v>
      </c>
      <c r="D9" s="6">
        <v>5075840</v>
      </c>
      <c r="E9" s="6">
        <v>5043300</v>
      </c>
      <c r="F9" s="5">
        <v>4930920</v>
      </c>
      <c r="G9" s="6">
        <v>4138400</v>
      </c>
      <c r="H9" s="6">
        <v>5162620</v>
      </c>
      <c r="I9" s="6">
        <v>6207560</v>
      </c>
      <c r="J9" s="5">
        <v>5322120</v>
      </c>
      <c r="K9" s="6">
        <v>5624520</v>
      </c>
      <c r="L9" s="6">
        <v>6068360</v>
      </c>
      <c r="M9" s="6">
        <v>4823960</v>
      </c>
      <c r="N9" s="5">
        <v>4609040</v>
      </c>
    </row>
    <row r="10" spans="1:14" x14ac:dyDescent="0.25">
      <c r="A10" s="37"/>
      <c r="B10" s="7" t="s">
        <v>13</v>
      </c>
      <c r="C10" s="6">
        <v>3127645</v>
      </c>
      <c r="D10" s="6">
        <v>2780160</v>
      </c>
      <c r="E10" s="6">
        <v>2890200</v>
      </c>
      <c r="F10" s="5">
        <v>4478580</v>
      </c>
      <c r="G10" s="6">
        <v>4717600</v>
      </c>
      <c r="H10" s="6">
        <v>4431380</v>
      </c>
      <c r="I10" s="6">
        <v>201940</v>
      </c>
      <c r="J10" s="5">
        <v>2242380</v>
      </c>
      <c r="K10" s="6">
        <v>3969480</v>
      </c>
      <c r="L10" s="6">
        <v>1496120</v>
      </c>
      <c r="M10" s="6">
        <v>4032040</v>
      </c>
      <c r="N10" s="5">
        <v>5924085</v>
      </c>
    </row>
    <row r="11" spans="1:14" x14ac:dyDescent="0.25">
      <c r="A11" s="37"/>
      <c r="B11" s="7" t="s">
        <v>12</v>
      </c>
      <c r="C11" s="6">
        <v>469146.75</v>
      </c>
      <c r="D11" s="6">
        <v>417024</v>
      </c>
      <c r="E11" s="6">
        <v>433530</v>
      </c>
      <c r="F11" s="5">
        <v>671787</v>
      </c>
      <c r="G11" s="6">
        <v>707640</v>
      </c>
      <c r="H11" s="6">
        <v>664707</v>
      </c>
      <c r="I11" s="6">
        <v>30291</v>
      </c>
      <c r="J11" s="5">
        <v>336357</v>
      </c>
      <c r="K11" s="6">
        <v>595422</v>
      </c>
      <c r="L11" s="6">
        <v>224418</v>
      </c>
      <c r="M11" s="6">
        <v>604806</v>
      </c>
      <c r="N11" s="5">
        <v>888612.75</v>
      </c>
    </row>
    <row r="12" spans="1:14" ht="14.4" thickBot="1" x14ac:dyDescent="0.3">
      <c r="A12" s="38"/>
      <c r="B12" s="4" t="s">
        <v>11</v>
      </c>
      <c r="C12" s="17">
        <v>2658498.25</v>
      </c>
      <c r="D12" s="17">
        <v>2363136</v>
      </c>
      <c r="E12" s="17">
        <v>2456670</v>
      </c>
      <c r="F12" s="16">
        <v>3806793</v>
      </c>
      <c r="G12" s="17">
        <v>4009960</v>
      </c>
      <c r="H12" s="17">
        <v>3766673</v>
      </c>
      <c r="I12" s="17">
        <v>171649</v>
      </c>
      <c r="J12" s="16">
        <v>1906023</v>
      </c>
      <c r="K12" s="17">
        <v>3374058</v>
      </c>
      <c r="L12" s="17">
        <v>1271702</v>
      </c>
      <c r="M12" s="17">
        <v>3427234</v>
      </c>
      <c r="N12" s="16">
        <v>5035472.25</v>
      </c>
    </row>
    <row r="13" spans="1:14" x14ac:dyDescent="0.25">
      <c r="A13" s="36" t="s">
        <v>10</v>
      </c>
      <c r="B13" s="7" t="s">
        <v>9</v>
      </c>
      <c r="C13" s="15">
        <v>3.2000000000000001E-2</v>
      </c>
      <c r="D13" s="15">
        <v>4.1000000000000002E-2</v>
      </c>
      <c r="E13" s="15">
        <v>2.9000000000000001E-2</v>
      </c>
      <c r="F13" s="14">
        <v>5.1999999999999998E-2</v>
      </c>
      <c r="G13" s="15">
        <v>4.5999999999999999E-2</v>
      </c>
      <c r="H13" s="15">
        <v>6.3E-2</v>
      </c>
      <c r="I13" s="15">
        <v>3.2000000000000001E-2</v>
      </c>
      <c r="J13" s="14">
        <v>4.4999999999999998E-2</v>
      </c>
      <c r="K13" s="15">
        <v>7.5999999999999998E-2</v>
      </c>
      <c r="L13" s="15">
        <v>6.7000000000000004E-2</v>
      </c>
      <c r="M13" s="15">
        <v>3.5000000000000003E-2</v>
      </c>
      <c r="N13" s="14">
        <v>5.2999999999999999E-2</v>
      </c>
    </row>
    <row r="14" spans="1:14" ht="27.6" x14ac:dyDescent="0.25">
      <c r="A14" s="37"/>
      <c r="B14" s="7" t="s">
        <v>8</v>
      </c>
      <c r="C14" s="15">
        <v>0.3201</v>
      </c>
      <c r="D14" s="15">
        <v>0.30080000000000001</v>
      </c>
      <c r="E14" s="15">
        <v>0.30969999999999998</v>
      </c>
      <c r="F14" s="14">
        <v>0.40460000000000002</v>
      </c>
      <c r="G14" s="15">
        <v>0.45279999999999998</v>
      </c>
      <c r="H14" s="15">
        <v>0.3926</v>
      </c>
      <c r="I14" s="15">
        <v>2.6800000000000001E-2</v>
      </c>
      <c r="J14" s="14">
        <v>0.252</v>
      </c>
      <c r="K14" s="15">
        <v>0.35170000000000001</v>
      </c>
      <c r="L14" s="15">
        <v>0.1681</v>
      </c>
      <c r="M14" s="15">
        <v>0.38700000000000001</v>
      </c>
      <c r="N14" s="14">
        <v>0.47810000000000002</v>
      </c>
    </row>
    <row r="15" spans="1:14" ht="14.4" thickBot="1" x14ac:dyDescent="0.3">
      <c r="A15" s="37"/>
      <c r="B15" s="4" t="s">
        <v>7</v>
      </c>
      <c r="C15" s="13">
        <v>1.0699999999999999E-2</v>
      </c>
      <c r="D15" s="13">
        <v>1.37E-2</v>
      </c>
      <c r="E15" s="13">
        <v>1.2999999999999999E-2</v>
      </c>
      <c r="F15" s="12">
        <v>1.7299999999999999E-2</v>
      </c>
      <c r="G15" s="13">
        <v>1.5299999999999999E-2</v>
      </c>
      <c r="H15" s="13">
        <v>2.1000000000000001E-2</v>
      </c>
      <c r="I15" s="13">
        <v>2.3E-2</v>
      </c>
      <c r="J15" s="12">
        <v>1.4999999999999999E-2</v>
      </c>
      <c r="K15" s="13">
        <v>2.2700000000000001E-2</v>
      </c>
      <c r="L15" s="13">
        <v>2.23E-2</v>
      </c>
      <c r="M15" s="13">
        <v>1.7000000000000001E-2</v>
      </c>
      <c r="N15" s="12">
        <v>1.77E-2</v>
      </c>
    </row>
    <row r="16" spans="1:14" x14ac:dyDescent="0.25">
      <c r="A16" s="37"/>
      <c r="B16" s="7" t="s">
        <v>6</v>
      </c>
      <c r="C16" s="11">
        <v>1.46</v>
      </c>
      <c r="D16" s="11">
        <v>1.62</v>
      </c>
      <c r="E16" s="11">
        <v>2.08</v>
      </c>
      <c r="F16" s="10">
        <v>2.3199999999999998</v>
      </c>
      <c r="G16" s="11">
        <v>2.13</v>
      </c>
      <c r="H16" s="11">
        <v>1.85</v>
      </c>
      <c r="I16" s="11">
        <v>1.6</v>
      </c>
      <c r="J16" s="10">
        <v>1.34</v>
      </c>
      <c r="K16" s="11">
        <v>1.22</v>
      </c>
      <c r="L16" s="11">
        <v>1.71</v>
      </c>
      <c r="M16" s="11">
        <v>1.94</v>
      </c>
      <c r="N16" s="10">
        <v>1.46</v>
      </c>
    </row>
    <row r="17" spans="1:14" x14ac:dyDescent="0.25">
      <c r="A17" s="37"/>
      <c r="B17" s="7" t="s">
        <v>5</v>
      </c>
      <c r="C17" s="11">
        <v>4.5199999999999996</v>
      </c>
      <c r="D17" s="11">
        <v>4.03</v>
      </c>
      <c r="E17" s="11">
        <v>4.41</v>
      </c>
      <c r="F17" s="10">
        <v>4.49</v>
      </c>
      <c r="G17" s="11">
        <v>4.5199999999999996</v>
      </c>
      <c r="H17" s="11">
        <v>3.29</v>
      </c>
      <c r="I17" s="11">
        <v>3.54</v>
      </c>
      <c r="J17" s="10">
        <v>4.03</v>
      </c>
      <c r="K17" s="11">
        <v>3.43</v>
      </c>
      <c r="L17" s="11">
        <v>3.91</v>
      </c>
      <c r="M17" s="11">
        <v>4.2699999999999996</v>
      </c>
      <c r="N17" s="10">
        <v>4.3899999999999997</v>
      </c>
    </row>
    <row r="18" spans="1:14" x14ac:dyDescent="0.25">
      <c r="A18" s="37"/>
      <c r="B18" s="7" t="s">
        <v>4</v>
      </c>
      <c r="C18" s="11">
        <v>5.12</v>
      </c>
      <c r="D18" s="11">
        <v>5.66</v>
      </c>
      <c r="E18" s="11">
        <v>7.28</v>
      </c>
      <c r="F18" s="10">
        <v>8.1199999999999992</v>
      </c>
      <c r="G18" s="11">
        <v>7.47</v>
      </c>
      <c r="H18" s="11">
        <v>6.47</v>
      </c>
      <c r="I18" s="11">
        <v>5.58</v>
      </c>
      <c r="J18" s="10">
        <v>4.7</v>
      </c>
      <c r="K18" s="11">
        <v>4.2699999999999996</v>
      </c>
      <c r="L18" s="11">
        <v>5.97</v>
      </c>
      <c r="M18" s="11">
        <v>6.78</v>
      </c>
      <c r="N18" s="10">
        <v>5.12</v>
      </c>
    </row>
    <row r="19" spans="1:14" x14ac:dyDescent="0.25">
      <c r="A19" s="37"/>
      <c r="B19" s="7" t="s">
        <v>3</v>
      </c>
      <c r="C19" s="6">
        <v>8492400</v>
      </c>
      <c r="D19" s="6">
        <v>9199800</v>
      </c>
      <c r="E19" s="6">
        <v>8798400</v>
      </c>
      <c r="F19" s="5">
        <v>9360000</v>
      </c>
      <c r="G19" s="6">
        <v>9399600</v>
      </c>
      <c r="H19" s="6">
        <v>9518400</v>
      </c>
      <c r="I19" s="6">
        <v>9559800</v>
      </c>
      <c r="J19" s="5">
        <v>8998200</v>
      </c>
      <c r="K19" s="6">
        <v>9698400</v>
      </c>
      <c r="L19" s="6">
        <v>9878400</v>
      </c>
      <c r="M19" s="6">
        <v>9900000</v>
      </c>
      <c r="N19" s="5">
        <v>8998200</v>
      </c>
    </row>
    <row r="20" spans="1:14" ht="27.6" x14ac:dyDescent="0.25">
      <c r="A20" s="37"/>
      <c r="B20" s="7" t="s">
        <v>2</v>
      </c>
      <c r="C20" s="9">
        <v>0.98</v>
      </c>
      <c r="D20" s="9">
        <v>0.85</v>
      </c>
      <c r="E20" s="9">
        <v>0.9</v>
      </c>
      <c r="F20" s="8">
        <v>1.01</v>
      </c>
      <c r="G20" s="9">
        <v>0.94</v>
      </c>
      <c r="H20" s="9">
        <v>1.01</v>
      </c>
      <c r="I20" s="9">
        <v>0.67</v>
      </c>
      <c r="J20" s="8">
        <v>0.84</v>
      </c>
      <c r="K20" s="9">
        <v>0.99</v>
      </c>
      <c r="L20" s="9">
        <v>0.77</v>
      </c>
      <c r="M20" s="9">
        <v>0.89</v>
      </c>
      <c r="N20" s="8">
        <v>1.17</v>
      </c>
    </row>
    <row r="21" spans="1:14" x14ac:dyDescent="0.25">
      <c r="A21" s="37"/>
      <c r="B21" s="7" t="s">
        <v>1</v>
      </c>
      <c r="C21" s="6">
        <v>6225400</v>
      </c>
      <c r="D21" s="6">
        <v>6245800</v>
      </c>
      <c r="E21" s="6">
        <v>6065600</v>
      </c>
      <c r="F21" s="5">
        <v>6205000</v>
      </c>
      <c r="G21" s="6">
        <v>6065600</v>
      </c>
      <c r="H21" s="6">
        <v>6111500</v>
      </c>
      <c r="I21" s="6">
        <v>5975500</v>
      </c>
      <c r="J21" s="5">
        <v>6053700</v>
      </c>
      <c r="K21" s="6">
        <v>6048600</v>
      </c>
      <c r="L21" s="6">
        <v>6001000</v>
      </c>
      <c r="M21" s="6">
        <v>6106400</v>
      </c>
      <c r="N21" s="5">
        <v>6045200</v>
      </c>
    </row>
    <row r="22" spans="1:14" ht="14.4" thickBot="1" x14ac:dyDescent="0.3">
      <c r="A22" s="38"/>
      <c r="B22" s="4" t="s">
        <v>0</v>
      </c>
      <c r="C22" s="3">
        <v>0.83</v>
      </c>
      <c r="D22" s="3">
        <v>0.81</v>
      </c>
      <c r="E22" s="3">
        <v>0.83</v>
      </c>
      <c r="F22" s="2">
        <v>0.79</v>
      </c>
      <c r="G22" s="3">
        <v>0.68</v>
      </c>
      <c r="H22" s="3">
        <v>0.84</v>
      </c>
      <c r="I22" s="3">
        <v>1.04</v>
      </c>
      <c r="J22" s="2">
        <v>0.88</v>
      </c>
      <c r="K22" s="3">
        <v>0.93</v>
      </c>
      <c r="L22" s="3">
        <v>1.01</v>
      </c>
      <c r="M22" s="3">
        <v>0.79</v>
      </c>
      <c r="N22" s="2">
        <v>0.76</v>
      </c>
    </row>
  </sheetData>
  <mergeCells count="5">
    <mergeCell ref="A1:N1"/>
    <mergeCell ref="A2:N2"/>
    <mergeCell ref="A3:N3"/>
    <mergeCell ref="A5:A12"/>
    <mergeCell ref="A13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A5AB-9A45-49DB-BD35-C7DBCCFA7CC5}">
  <dimension ref="A1:N52"/>
  <sheetViews>
    <sheetView showGridLines="0" zoomScaleNormal="100" workbookViewId="0">
      <selection activeCell="J51" sqref="J51"/>
    </sheetView>
  </sheetViews>
  <sheetFormatPr defaultColWidth="18.69921875" defaultRowHeight="13.8" x14ac:dyDescent="0.25"/>
  <cols>
    <col min="2" max="2" width="25.3984375" customWidth="1"/>
  </cols>
  <sheetData>
    <row r="1" spans="1:14" ht="21" x14ac:dyDescent="0.25">
      <c r="A1" s="27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ht="17.399999999999999" x14ac:dyDescent="0.25">
      <c r="A2" s="30" t="s">
        <v>35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18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ht="27.6" customHeight="1" thickBot="1" x14ac:dyDescent="0.3">
      <c r="A4" s="21" t="s">
        <v>33</v>
      </c>
      <c r="B4" s="19" t="s">
        <v>32</v>
      </c>
      <c r="C4" s="20" t="s">
        <v>31</v>
      </c>
      <c r="D4" s="20" t="s">
        <v>30</v>
      </c>
      <c r="E4" s="20" t="s">
        <v>29</v>
      </c>
      <c r="F4" s="19" t="s">
        <v>28</v>
      </c>
      <c r="G4" s="20" t="s">
        <v>27</v>
      </c>
      <c r="H4" s="20" t="s">
        <v>26</v>
      </c>
      <c r="I4" s="20" t="s">
        <v>25</v>
      </c>
      <c r="J4" s="19" t="s">
        <v>24</v>
      </c>
      <c r="K4" s="20" t="s">
        <v>23</v>
      </c>
      <c r="L4" s="20" t="s">
        <v>22</v>
      </c>
      <c r="M4" s="20" t="s">
        <v>21</v>
      </c>
      <c r="N4" s="19" t="s">
        <v>20</v>
      </c>
    </row>
    <row r="5" spans="1:14" ht="19.95" customHeight="1" x14ac:dyDescent="0.25">
      <c r="A5" s="36" t="s">
        <v>19</v>
      </c>
      <c r="B5" s="7" t="s">
        <v>18</v>
      </c>
      <c r="C5" s="6">
        <v>8304345</v>
      </c>
      <c r="D5" s="6">
        <v>7856000</v>
      </c>
      <c r="E5" s="6">
        <v>7933500</v>
      </c>
      <c r="F5" s="5">
        <v>9409500</v>
      </c>
      <c r="G5" s="6">
        <v>8856000</v>
      </c>
      <c r="H5" s="6">
        <v>9594000</v>
      </c>
      <c r="I5" s="6">
        <v>6409500</v>
      </c>
      <c r="J5" s="5">
        <v>7564500</v>
      </c>
      <c r="K5" s="6">
        <v>9594000</v>
      </c>
      <c r="L5" s="6">
        <v>7564480</v>
      </c>
      <c r="M5" s="6">
        <v>8856000</v>
      </c>
      <c r="N5" s="18">
        <v>10533125</v>
      </c>
    </row>
    <row r="6" spans="1:14" ht="19.95" customHeight="1" x14ac:dyDescent="0.25">
      <c r="A6" s="37"/>
      <c r="B6" s="7" t="s">
        <v>17</v>
      </c>
      <c r="C6" s="6">
        <v>2200000</v>
      </c>
      <c r="D6" s="6">
        <v>2015840</v>
      </c>
      <c r="E6" s="6">
        <v>2008800</v>
      </c>
      <c r="F6" s="5">
        <v>2003520</v>
      </c>
      <c r="G6" s="6">
        <v>1173600</v>
      </c>
      <c r="H6" s="6">
        <v>2185920</v>
      </c>
      <c r="I6" s="6">
        <v>3157760</v>
      </c>
      <c r="J6" s="5">
        <v>2177120</v>
      </c>
      <c r="K6" s="6">
        <v>2221120</v>
      </c>
      <c r="L6" s="6">
        <v>3113760</v>
      </c>
      <c r="M6" s="6">
        <v>2175360</v>
      </c>
      <c r="N6" s="5">
        <v>2154240</v>
      </c>
    </row>
    <row r="7" spans="1:14" ht="19.95" customHeight="1" x14ac:dyDescent="0.25">
      <c r="A7" s="37"/>
      <c r="B7" s="7" t="s">
        <v>16</v>
      </c>
      <c r="C7" s="6">
        <v>6104345</v>
      </c>
      <c r="D7" s="6">
        <v>5840160</v>
      </c>
      <c r="E7" s="6">
        <v>5924700</v>
      </c>
      <c r="F7" s="5">
        <v>7405980</v>
      </c>
      <c r="G7" s="6">
        <v>7682400</v>
      </c>
      <c r="H7" s="6">
        <v>7408080</v>
      </c>
      <c r="I7" s="6">
        <v>3251740</v>
      </c>
      <c r="J7" s="5">
        <v>5387380</v>
      </c>
      <c r="K7" s="6">
        <v>7372880</v>
      </c>
      <c r="L7" s="6">
        <v>4450720</v>
      </c>
      <c r="M7" s="6">
        <v>6680640</v>
      </c>
      <c r="N7" s="5">
        <v>8378885</v>
      </c>
    </row>
    <row r="8" spans="1:14" ht="19.95" customHeight="1" x14ac:dyDescent="0.25">
      <c r="A8" s="37"/>
      <c r="B8" s="7" t="s">
        <v>15</v>
      </c>
      <c r="C8" s="6">
        <v>2976700</v>
      </c>
      <c r="D8" s="6">
        <v>3060000</v>
      </c>
      <c r="E8" s="6">
        <v>3034500</v>
      </c>
      <c r="F8" s="5">
        <v>2927400</v>
      </c>
      <c r="G8" s="6">
        <v>2964800</v>
      </c>
      <c r="H8" s="6">
        <v>2976700</v>
      </c>
      <c r="I8" s="6">
        <v>3049800</v>
      </c>
      <c r="J8" s="5">
        <v>3145000</v>
      </c>
      <c r="K8" s="6">
        <v>3403400</v>
      </c>
      <c r="L8" s="6">
        <v>2954600</v>
      </c>
      <c r="M8" s="6">
        <v>2648600</v>
      </c>
      <c r="N8" s="5">
        <v>2454800</v>
      </c>
    </row>
    <row r="9" spans="1:14" ht="19.95" customHeight="1" x14ac:dyDescent="0.25">
      <c r="A9" s="37"/>
      <c r="B9" s="7" t="s">
        <v>14</v>
      </c>
      <c r="C9" s="6">
        <v>5176700</v>
      </c>
      <c r="D9" s="6">
        <v>5075840</v>
      </c>
      <c r="E9" s="6">
        <v>5043300</v>
      </c>
      <c r="F9" s="5">
        <v>4930920</v>
      </c>
      <c r="G9" s="6">
        <v>4138400</v>
      </c>
      <c r="H9" s="6">
        <v>5162620</v>
      </c>
      <c r="I9" s="6">
        <v>6207560</v>
      </c>
      <c r="J9" s="5">
        <v>5322120</v>
      </c>
      <c r="K9" s="6">
        <v>5624520</v>
      </c>
      <c r="L9" s="6">
        <v>6068360</v>
      </c>
      <c r="M9" s="6">
        <v>4823960</v>
      </c>
      <c r="N9" s="5">
        <v>4609040</v>
      </c>
    </row>
    <row r="10" spans="1:14" ht="19.95" customHeight="1" x14ac:dyDescent="0.25">
      <c r="A10" s="37"/>
      <c r="B10" s="7" t="s">
        <v>13</v>
      </c>
      <c r="C10" s="6">
        <v>3127645</v>
      </c>
      <c r="D10" s="6">
        <v>2780160</v>
      </c>
      <c r="E10" s="6">
        <v>2890200</v>
      </c>
      <c r="F10" s="5">
        <v>4478580</v>
      </c>
      <c r="G10" s="6">
        <v>4717600</v>
      </c>
      <c r="H10" s="6">
        <v>4431380</v>
      </c>
      <c r="I10" s="6">
        <v>201940</v>
      </c>
      <c r="J10" s="5">
        <v>2242380</v>
      </c>
      <c r="K10" s="6">
        <v>3969480</v>
      </c>
      <c r="L10" s="6">
        <v>1496120</v>
      </c>
      <c r="M10" s="6">
        <v>4032040</v>
      </c>
      <c r="N10" s="5">
        <v>5924085</v>
      </c>
    </row>
    <row r="11" spans="1:14" ht="19.95" customHeight="1" x14ac:dyDescent="0.25">
      <c r="A11" s="37"/>
      <c r="B11" s="7" t="s">
        <v>12</v>
      </c>
      <c r="C11" s="6">
        <v>469146.75</v>
      </c>
      <c r="D11" s="6">
        <v>417024</v>
      </c>
      <c r="E11" s="6">
        <v>433530</v>
      </c>
      <c r="F11" s="5">
        <v>671787</v>
      </c>
      <c r="G11" s="6">
        <v>707640</v>
      </c>
      <c r="H11" s="6">
        <v>664707</v>
      </c>
      <c r="I11" s="6">
        <v>30291</v>
      </c>
      <c r="J11" s="5">
        <v>336357</v>
      </c>
      <c r="K11" s="6">
        <v>595422</v>
      </c>
      <c r="L11" s="6">
        <v>224418</v>
      </c>
      <c r="M11" s="6">
        <v>604806</v>
      </c>
      <c r="N11" s="5">
        <v>888612.75</v>
      </c>
    </row>
    <row r="12" spans="1:14" ht="19.95" customHeight="1" thickBot="1" x14ac:dyDescent="0.3">
      <c r="A12" s="38"/>
      <c r="B12" s="4" t="s">
        <v>11</v>
      </c>
      <c r="C12" s="17">
        <v>2658498.25</v>
      </c>
      <c r="D12" s="17">
        <v>2363136</v>
      </c>
      <c r="E12" s="17">
        <v>2456670</v>
      </c>
      <c r="F12" s="16">
        <v>3806793</v>
      </c>
      <c r="G12" s="17">
        <v>4009960</v>
      </c>
      <c r="H12" s="17">
        <v>3766673</v>
      </c>
      <c r="I12" s="17">
        <v>171649</v>
      </c>
      <c r="J12" s="16">
        <v>1906023</v>
      </c>
      <c r="K12" s="17">
        <v>3374058</v>
      </c>
      <c r="L12" s="17">
        <v>1271702</v>
      </c>
      <c r="M12" s="17">
        <v>3427234</v>
      </c>
      <c r="N12" s="16">
        <v>5035472.25</v>
      </c>
    </row>
    <row r="13" spans="1:14" ht="19.95" customHeight="1" x14ac:dyDescent="0.25">
      <c r="A13" s="36" t="s">
        <v>10</v>
      </c>
      <c r="B13" s="7" t="s">
        <v>9</v>
      </c>
      <c r="C13" s="15">
        <v>3.2000000000000001E-2</v>
      </c>
      <c r="D13" s="15">
        <v>4.1000000000000002E-2</v>
      </c>
      <c r="E13" s="15">
        <v>2.9000000000000001E-2</v>
      </c>
      <c r="F13" s="14">
        <v>5.1999999999999998E-2</v>
      </c>
      <c r="G13" s="15">
        <v>4.5999999999999999E-2</v>
      </c>
      <c r="H13" s="15">
        <v>6.3E-2</v>
      </c>
      <c r="I13" s="15">
        <v>3.2000000000000001E-2</v>
      </c>
      <c r="J13" s="14">
        <v>4.4999999999999998E-2</v>
      </c>
      <c r="K13" s="15">
        <v>7.5999999999999998E-2</v>
      </c>
      <c r="L13" s="15">
        <v>6.7000000000000004E-2</v>
      </c>
      <c r="M13" s="15">
        <v>3.5000000000000003E-2</v>
      </c>
      <c r="N13" s="14">
        <v>5.2999999999999999E-2</v>
      </c>
    </row>
    <row r="14" spans="1:14" ht="19.95" customHeight="1" x14ac:dyDescent="0.25">
      <c r="A14" s="37"/>
      <c r="B14" s="7" t="s">
        <v>8</v>
      </c>
      <c r="C14" s="15">
        <v>0.3201</v>
      </c>
      <c r="D14" s="15">
        <v>0.30080000000000001</v>
      </c>
      <c r="E14" s="15">
        <v>0.30969999999999998</v>
      </c>
      <c r="F14" s="14">
        <v>0.40460000000000002</v>
      </c>
      <c r="G14" s="15">
        <v>0.45279999999999998</v>
      </c>
      <c r="H14" s="15">
        <v>0.3926</v>
      </c>
      <c r="I14" s="15">
        <v>2.6800000000000001E-2</v>
      </c>
      <c r="J14" s="14">
        <v>0.252</v>
      </c>
      <c r="K14" s="15">
        <v>0.35170000000000001</v>
      </c>
      <c r="L14" s="15">
        <v>0.1681</v>
      </c>
      <c r="M14" s="15">
        <v>0.38700000000000001</v>
      </c>
      <c r="N14" s="14">
        <v>0.47810000000000002</v>
      </c>
    </row>
    <row r="15" spans="1:14" ht="19.95" customHeight="1" thickBot="1" x14ac:dyDescent="0.3">
      <c r="A15" s="37"/>
      <c r="B15" s="4" t="s">
        <v>7</v>
      </c>
      <c r="C15" s="13">
        <v>1.0699999999999999E-2</v>
      </c>
      <c r="D15" s="13">
        <v>1.37E-2</v>
      </c>
      <c r="E15" s="13">
        <v>1.2999999999999999E-2</v>
      </c>
      <c r="F15" s="12">
        <v>1.7299999999999999E-2</v>
      </c>
      <c r="G15" s="13">
        <v>1.5299999999999999E-2</v>
      </c>
      <c r="H15" s="13">
        <v>2.1000000000000001E-2</v>
      </c>
      <c r="I15" s="13">
        <v>2.3E-2</v>
      </c>
      <c r="J15" s="12">
        <v>1.4999999999999999E-2</v>
      </c>
      <c r="K15" s="13">
        <v>2.2700000000000001E-2</v>
      </c>
      <c r="L15" s="13">
        <v>2.23E-2</v>
      </c>
      <c r="M15" s="13">
        <v>1.7000000000000001E-2</v>
      </c>
      <c r="N15" s="12">
        <v>1.77E-2</v>
      </c>
    </row>
    <row r="16" spans="1:14" ht="19.95" customHeight="1" x14ac:dyDescent="0.25">
      <c r="A16" s="37"/>
      <c r="B16" s="7" t="s">
        <v>6</v>
      </c>
      <c r="C16" s="11">
        <v>1.46</v>
      </c>
      <c r="D16" s="11">
        <v>1.62</v>
      </c>
      <c r="E16" s="11">
        <v>2.08</v>
      </c>
      <c r="F16" s="10">
        <v>2.3199999999999998</v>
      </c>
      <c r="G16" s="11">
        <v>2.13</v>
      </c>
      <c r="H16" s="11">
        <v>1.85</v>
      </c>
      <c r="I16" s="11">
        <v>1.6</v>
      </c>
      <c r="J16" s="10">
        <v>1.34</v>
      </c>
      <c r="K16" s="11">
        <v>1.22</v>
      </c>
      <c r="L16" s="11">
        <v>1.71</v>
      </c>
      <c r="M16" s="11">
        <v>1.94</v>
      </c>
      <c r="N16" s="10">
        <v>1.46</v>
      </c>
    </row>
    <row r="17" spans="1:14" ht="19.95" customHeight="1" x14ac:dyDescent="0.25">
      <c r="A17" s="37"/>
      <c r="B17" s="7" t="s">
        <v>5</v>
      </c>
      <c r="C17" s="11">
        <v>4.5199999999999996</v>
      </c>
      <c r="D17" s="11">
        <v>4.03</v>
      </c>
      <c r="E17" s="11">
        <v>4.41</v>
      </c>
      <c r="F17" s="10">
        <v>4.49</v>
      </c>
      <c r="G17" s="11">
        <v>4.5199999999999996</v>
      </c>
      <c r="H17" s="11">
        <v>3.29</v>
      </c>
      <c r="I17" s="11">
        <v>3.54</v>
      </c>
      <c r="J17" s="10">
        <v>4.03</v>
      </c>
      <c r="K17" s="11">
        <v>3.43</v>
      </c>
      <c r="L17" s="11">
        <v>3.91</v>
      </c>
      <c r="M17" s="11">
        <v>4.2699999999999996</v>
      </c>
      <c r="N17" s="10">
        <v>4.3899999999999997</v>
      </c>
    </row>
    <row r="18" spans="1:14" ht="19.95" customHeight="1" x14ac:dyDescent="0.25">
      <c r="A18" s="37"/>
      <c r="B18" s="7" t="s">
        <v>4</v>
      </c>
      <c r="C18" s="11">
        <v>5.12</v>
      </c>
      <c r="D18" s="11">
        <v>5.66</v>
      </c>
      <c r="E18" s="11">
        <v>7.28</v>
      </c>
      <c r="F18" s="10">
        <v>8.1199999999999992</v>
      </c>
      <c r="G18" s="11">
        <v>7.47</v>
      </c>
      <c r="H18" s="11">
        <v>6.47</v>
      </c>
      <c r="I18" s="11">
        <v>5.58</v>
      </c>
      <c r="J18" s="10">
        <v>4.7</v>
      </c>
      <c r="K18" s="11">
        <v>4.2699999999999996</v>
      </c>
      <c r="L18" s="11">
        <v>5.97</v>
      </c>
      <c r="M18" s="11">
        <v>6.78</v>
      </c>
      <c r="N18" s="10">
        <v>5.12</v>
      </c>
    </row>
    <row r="19" spans="1:14" ht="19.95" customHeight="1" x14ac:dyDescent="0.25">
      <c r="A19" s="37"/>
      <c r="B19" s="7" t="s">
        <v>3</v>
      </c>
      <c r="C19" s="6">
        <v>8492400</v>
      </c>
      <c r="D19" s="6">
        <v>9199800</v>
      </c>
      <c r="E19" s="6">
        <v>8798400</v>
      </c>
      <c r="F19" s="5">
        <v>9360000</v>
      </c>
      <c r="G19" s="6">
        <v>9399600</v>
      </c>
      <c r="H19" s="6">
        <v>9518400</v>
      </c>
      <c r="I19" s="6">
        <v>9559800</v>
      </c>
      <c r="J19" s="5">
        <v>8998200</v>
      </c>
      <c r="K19" s="6">
        <v>9698400</v>
      </c>
      <c r="L19" s="6">
        <v>9878400</v>
      </c>
      <c r="M19" s="6">
        <v>9900000</v>
      </c>
      <c r="N19" s="5">
        <v>8998200</v>
      </c>
    </row>
    <row r="20" spans="1:14" ht="19.95" customHeight="1" x14ac:dyDescent="0.25">
      <c r="A20" s="37"/>
      <c r="B20" s="7" t="s">
        <v>2</v>
      </c>
      <c r="C20" s="9">
        <v>0.98</v>
      </c>
      <c r="D20" s="9">
        <v>0.85</v>
      </c>
      <c r="E20" s="9">
        <v>0.9</v>
      </c>
      <c r="F20" s="8">
        <v>1.01</v>
      </c>
      <c r="G20" s="9">
        <v>0.94</v>
      </c>
      <c r="H20" s="9">
        <v>1.01</v>
      </c>
      <c r="I20" s="9">
        <v>0.67</v>
      </c>
      <c r="J20" s="8">
        <v>0.84</v>
      </c>
      <c r="K20" s="9">
        <v>0.99</v>
      </c>
      <c r="L20" s="9">
        <v>0.77</v>
      </c>
      <c r="M20" s="9">
        <v>0.89</v>
      </c>
      <c r="N20" s="8">
        <v>1.17</v>
      </c>
    </row>
    <row r="21" spans="1:14" ht="19.95" customHeight="1" x14ac:dyDescent="0.25">
      <c r="A21" s="37"/>
      <c r="B21" s="7" t="s">
        <v>1</v>
      </c>
      <c r="C21" s="6">
        <v>6225400</v>
      </c>
      <c r="D21" s="6">
        <v>6245800</v>
      </c>
      <c r="E21" s="6">
        <v>6065600</v>
      </c>
      <c r="F21" s="5">
        <v>6205000</v>
      </c>
      <c r="G21" s="6">
        <v>6065600</v>
      </c>
      <c r="H21" s="6">
        <v>6111500</v>
      </c>
      <c r="I21" s="6">
        <v>5975500</v>
      </c>
      <c r="J21" s="5">
        <v>6053700</v>
      </c>
      <c r="K21" s="6">
        <v>6048600</v>
      </c>
      <c r="L21" s="6">
        <v>6001000</v>
      </c>
      <c r="M21" s="6">
        <v>6106400</v>
      </c>
      <c r="N21" s="5">
        <v>6045200</v>
      </c>
    </row>
    <row r="22" spans="1:14" ht="19.95" customHeight="1" thickBot="1" x14ac:dyDescent="0.3">
      <c r="A22" s="38"/>
      <c r="B22" s="4" t="s">
        <v>0</v>
      </c>
      <c r="C22" s="3">
        <v>0.83</v>
      </c>
      <c r="D22" s="3">
        <v>0.81</v>
      </c>
      <c r="E22" s="3">
        <v>0.83</v>
      </c>
      <c r="F22" s="2">
        <v>0.79</v>
      </c>
      <c r="G22" s="3">
        <v>0.68</v>
      </c>
      <c r="H22" s="3">
        <v>0.84</v>
      </c>
      <c r="I22" s="3">
        <v>1.04</v>
      </c>
      <c r="J22" s="2">
        <v>0.88</v>
      </c>
      <c r="K22" s="3">
        <v>0.93</v>
      </c>
      <c r="L22" s="3">
        <v>1.01</v>
      </c>
      <c r="M22" s="3">
        <v>0.79</v>
      </c>
      <c r="N22" s="2">
        <v>0.76</v>
      </c>
    </row>
    <row r="23" spans="1:14" ht="19.95" customHeight="1" x14ac:dyDescent="0.25"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ht="19.95" customHeight="1" x14ac:dyDescent="0.25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ht="19.95" customHeight="1" x14ac:dyDescent="0.25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34" spans="2:8" ht="17.399999999999999" x14ac:dyDescent="0.45">
      <c r="B34" s="22" t="s">
        <v>32</v>
      </c>
      <c r="C34" s="23">
        <v>10</v>
      </c>
      <c r="D34" s="23"/>
      <c r="H34" t="s">
        <v>31</v>
      </c>
    </row>
    <row r="35" spans="2:8" x14ac:dyDescent="0.25">
      <c r="B35" s="25" t="str">
        <f t="shared" ref="B35:B52" si="0">B5</f>
        <v>Income</v>
      </c>
      <c r="C35" cm="1">
        <f t="array" ref="C35">INDEX($C$5:$N$22,MATCH(B35,$B$5:$B$22,0),$C$34)</f>
        <v>7564480</v>
      </c>
      <c r="D35">
        <f t="shared" ref="D35:D52" si="1">MAX(C5:N5)*1.25</f>
        <v>13166406.25</v>
      </c>
      <c r="H35" t="s">
        <v>30</v>
      </c>
    </row>
    <row r="36" spans="2:8" x14ac:dyDescent="0.25">
      <c r="B36" s="25" t="str">
        <f t="shared" si="0"/>
        <v>Cost of Goods Sold</v>
      </c>
      <c r="C36" cm="1">
        <f t="array" ref="C36">INDEX($C$5:$N$22,MATCH(B36,$B$5:$B$22,0),$C$34)</f>
        <v>3113760</v>
      </c>
      <c r="D36">
        <f t="shared" si="1"/>
        <v>3947200</v>
      </c>
      <c r="H36" t="s">
        <v>29</v>
      </c>
    </row>
    <row r="37" spans="2:8" x14ac:dyDescent="0.25">
      <c r="B37" s="25" t="str">
        <f t="shared" si="0"/>
        <v>Gross Profit</v>
      </c>
      <c r="C37" cm="1">
        <f t="array" ref="C37">INDEX($C$5:$N$22,MATCH(B37,$B$5:$B$22,0),$C$34)</f>
        <v>4450720</v>
      </c>
      <c r="D37">
        <f t="shared" si="1"/>
        <v>10473606.25</v>
      </c>
      <c r="F37" t="str">
        <f>B35</f>
        <v>Income</v>
      </c>
      <c r="G37">
        <f>C35</f>
        <v>7564480</v>
      </c>
      <c r="H37" t="s">
        <v>28</v>
      </c>
    </row>
    <row r="38" spans="2:8" x14ac:dyDescent="0.25">
      <c r="B38" s="25" t="str">
        <f t="shared" si="0"/>
        <v>Total Operating Expenses</v>
      </c>
      <c r="C38" cm="1">
        <f t="array" ref="C38">INDEX($C$5:$N$22,MATCH(B38,$B$5:$B$22,0),$C$34)</f>
        <v>2954600</v>
      </c>
      <c r="D38">
        <f t="shared" si="1"/>
        <v>4254250</v>
      </c>
      <c r="F38" t="s">
        <v>38</v>
      </c>
      <c r="G38">
        <f>C36</f>
        <v>3113760</v>
      </c>
      <c r="H38" t="s">
        <v>27</v>
      </c>
    </row>
    <row r="39" spans="2:8" x14ac:dyDescent="0.25">
      <c r="B39" s="25" t="str">
        <f t="shared" si="0"/>
        <v>Total Expenses</v>
      </c>
      <c r="C39" cm="1">
        <f t="array" ref="C39">INDEX($C$5:$N$22,MATCH(B39,$B$5:$B$22,0),$C$34)</f>
        <v>6068360</v>
      </c>
      <c r="D39">
        <f t="shared" si="1"/>
        <v>7759450</v>
      </c>
      <c r="F39" t="s">
        <v>39</v>
      </c>
      <c r="G39">
        <f>C38</f>
        <v>2954600</v>
      </c>
      <c r="H39" t="s">
        <v>26</v>
      </c>
    </row>
    <row r="40" spans="2:8" x14ac:dyDescent="0.25">
      <c r="B40" s="25" t="str">
        <f t="shared" si="0"/>
        <v>EBIT</v>
      </c>
      <c r="C40" cm="1">
        <f t="array" ref="C40">INDEX($C$5:$N$22,MATCH(B40,$B$5:$B$22,0),$C$34)</f>
        <v>1496120</v>
      </c>
      <c r="D40">
        <f t="shared" si="1"/>
        <v>7405106.25</v>
      </c>
      <c r="F40" t="str">
        <f>B41</f>
        <v>Tax</v>
      </c>
      <c r="G40">
        <f>C41</f>
        <v>224418</v>
      </c>
      <c r="H40" t="s">
        <v>25</v>
      </c>
    </row>
    <row r="41" spans="2:8" x14ac:dyDescent="0.25">
      <c r="B41" s="25" t="str">
        <f t="shared" si="0"/>
        <v>Tax</v>
      </c>
      <c r="C41" cm="1">
        <f t="array" ref="C41">INDEX($C$5:$N$22,MATCH(B41,$B$5:$B$22,0),$C$34)</f>
        <v>224418</v>
      </c>
      <c r="D41">
        <f t="shared" si="1"/>
        <v>1110765.9375</v>
      </c>
      <c r="F41" t="str">
        <f>B42</f>
        <v>Net Profit</v>
      </c>
      <c r="G41">
        <f>C42</f>
        <v>1271702</v>
      </c>
      <c r="H41" t="s">
        <v>24</v>
      </c>
    </row>
    <row r="42" spans="2:8" x14ac:dyDescent="0.25">
      <c r="B42" s="25" t="str">
        <f t="shared" si="0"/>
        <v>Net Profit</v>
      </c>
      <c r="C42" cm="1">
        <f t="array" ref="C42">INDEX($C$5:$N$22,MATCH(B42,$B$5:$B$22,0),$C$34)</f>
        <v>1271702</v>
      </c>
      <c r="D42">
        <f t="shared" si="1"/>
        <v>6294340.3125</v>
      </c>
      <c r="F42" t="s">
        <v>37</v>
      </c>
      <c r="G42">
        <f>SUM(G37:G41)</f>
        <v>15128960</v>
      </c>
      <c r="H42" t="s">
        <v>23</v>
      </c>
    </row>
    <row r="43" spans="2:8" x14ac:dyDescent="0.25">
      <c r="B43" s="25" t="str">
        <f t="shared" si="0"/>
        <v>ROI</v>
      </c>
      <c r="C43" s="24" cm="1">
        <f t="array" ref="C43">INDEX($C$5:$N$22,MATCH(B43,$B$5:$B$22,0),$C$34)</f>
        <v>6.7000000000000004E-2</v>
      </c>
      <c r="D43" s="24">
        <f t="shared" si="1"/>
        <v>9.5000000000000001E-2</v>
      </c>
      <c r="H43" t="s">
        <v>22</v>
      </c>
    </row>
    <row r="44" spans="2:8" x14ac:dyDescent="0.25">
      <c r="B44" s="25" t="str">
        <f t="shared" si="0"/>
        <v>Net Profit Margin Ratio(NPM)</v>
      </c>
      <c r="C44" s="24" cm="1">
        <f t="array" ref="C44">INDEX($C$5:$N$22,MATCH(B44,$B$5:$B$22,0),$C$34)</f>
        <v>0.1681</v>
      </c>
      <c r="D44" s="24">
        <f t="shared" si="1"/>
        <v>0.59762500000000007</v>
      </c>
      <c r="H44" t="s">
        <v>21</v>
      </c>
    </row>
    <row r="45" spans="2:8" x14ac:dyDescent="0.25">
      <c r="B45" s="25" t="str">
        <f t="shared" si="0"/>
        <v>ROA</v>
      </c>
      <c r="C45" s="24" cm="1">
        <f t="array" ref="C45">INDEX($C$5:$N$22,MATCH(B45,$B$5:$B$22,0),$C$34)</f>
        <v>2.23E-2</v>
      </c>
      <c r="D45" s="24">
        <f t="shared" si="1"/>
        <v>2.8749999999999998E-2</v>
      </c>
      <c r="H45" t="s">
        <v>20</v>
      </c>
    </row>
    <row r="46" spans="2:8" x14ac:dyDescent="0.25">
      <c r="B46" s="25" t="str">
        <f t="shared" si="0"/>
        <v>Quick Ratio</v>
      </c>
      <c r="C46" cm="1">
        <f t="array" ref="C46">INDEX($C$5:$N$22,MATCH(B46,$B$5:$B$22,0),$C$34)</f>
        <v>1.71</v>
      </c>
      <c r="D46">
        <f t="shared" si="1"/>
        <v>2.9</v>
      </c>
    </row>
    <row r="47" spans="2:8" x14ac:dyDescent="0.25">
      <c r="B47" s="25" t="str">
        <f t="shared" si="0"/>
        <v>Current Ratio</v>
      </c>
      <c r="C47" cm="1">
        <f t="array" ref="C47">INDEX($C$5:$N$22,MATCH(B47,$B$5:$B$22,0),$C$34)</f>
        <v>3.91</v>
      </c>
      <c r="D47">
        <f t="shared" si="1"/>
        <v>5.6499999999999995</v>
      </c>
    </row>
    <row r="48" spans="2:8" x14ac:dyDescent="0.25">
      <c r="B48" s="25" t="str">
        <f t="shared" si="0"/>
        <v>EPS</v>
      </c>
      <c r="C48" cm="1">
        <f t="array" ref="C48">INDEX($C$5:$N$22,MATCH(B48,$B$5:$B$22,0),$C$34)</f>
        <v>5.97</v>
      </c>
      <c r="D48">
        <f t="shared" si="1"/>
        <v>10.149999999999999</v>
      </c>
      <c r="F48" t="s">
        <v>18</v>
      </c>
      <c r="G48" t="s">
        <v>36</v>
      </c>
    </row>
    <row r="49" spans="2:7" x14ac:dyDescent="0.25">
      <c r="B49" s="25" t="str">
        <f t="shared" si="0"/>
        <v>Target Income</v>
      </c>
      <c r="C49" cm="1">
        <f t="array" ref="C49">INDEX($C$5:$N$22,MATCH(B49,$B$5:$B$22,0),$C$34)</f>
        <v>9878400</v>
      </c>
      <c r="D49">
        <f t="shared" si="1"/>
        <v>12375000</v>
      </c>
      <c r="F49" s="25">
        <f>C35</f>
        <v>7564480</v>
      </c>
      <c r="G49">
        <f>C39</f>
        <v>6068360</v>
      </c>
    </row>
    <row r="50" spans="2:7" x14ac:dyDescent="0.25">
      <c r="B50" s="25" t="str">
        <f t="shared" si="0"/>
        <v>Target Income Achieved</v>
      </c>
      <c r="C50" s="24" cm="1">
        <f t="array" ref="C50">INDEX($C$5:$N$22,MATCH(B50,$B$5:$B$22,0),$C$34)</f>
        <v>0.77</v>
      </c>
      <c r="D50" s="24">
        <f t="shared" si="1"/>
        <v>1.4624999999999999</v>
      </c>
    </row>
    <row r="51" spans="2:7" x14ac:dyDescent="0.25">
      <c r="B51" s="25" t="str">
        <f t="shared" si="0"/>
        <v>Target Expenses</v>
      </c>
      <c r="C51" cm="1">
        <f t="array" ref="C51">INDEX($C$5:$N$22,MATCH(B51,$B$5:$B$22,0),$C$34)</f>
        <v>6001000</v>
      </c>
      <c r="D51">
        <f t="shared" si="1"/>
        <v>7807250</v>
      </c>
    </row>
    <row r="52" spans="2:7" x14ac:dyDescent="0.25">
      <c r="B52" s="25" t="str">
        <f t="shared" si="0"/>
        <v>Expenses Reached</v>
      </c>
      <c r="C52" s="24" cm="1">
        <f t="array" ref="C52">INDEX($C$5:$N$22,MATCH(B52,$B$5:$B$22,0),$C$34)</f>
        <v>1.01</v>
      </c>
      <c r="D52" s="24">
        <f t="shared" si="1"/>
        <v>1.3</v>
      </c>
    </row>
  </sheetData>
  <mergeCells count="5">
    <mergeCell ref="A1:N1"/>
    <mergeCell ref="A2:N2"/>
    <mergeCell ref="A3:N3"/>
    <mergeCell ref="A5:A12"/>
    <mergeCell ref="A13:A22"/>
  </mergeCells>
  <phoneticPr fontId="8" type="noConversion"/>
  <conditionalFormatting sqref="C5:N5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{326BD5A1-F190-4670-BC6C-189E000B7CB6}</x14:id>
        </ext>
      </extLst>
    </cfRule>
  </conditionalFormatting>
  <conditionalFormatting sqref="C6:N6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{2BAF9D84-AFF7-45C8-919A-694CB75AB55F}</x14:id>
        </ext>
      </extLst>
    </cfRule>
  </conditionalFormatting>
  <conditionalFormatting sqref="C7:N7">
    <cfRule type="dataBar" priority="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{926ADB57-F0C3-47E8-9A8E-B7B8EA71FB35}</x14:id>
        </ext>
      </extLst>
    </cfRule>
  </conditionalFormatting>
  <conditionalFormatting sqref="C9:N9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{CFE69ED1-16A1-4C96-A18B-CACD0471A71E}</x14:id>
        </ext>
      </extLst>
    </cfRule>
  </conditionalFormatting>
  <conditionalFormatting sqref="C11:N11">
    <cfRule type="dataBar" priority="1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{1296AAF4-BB04-4E83-8C2D-4372B2BBD441}</x14:id>
        </ext>
      </extLst>
    </cfRule>
  </conditionalFormatting>
  <conditionalFormatting sqref="C13:N13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14:N14">
    <cfRule type="iconSet" priority="9">
      <iconSet>
        <cfvo type="percent" val="0"/>
        <cfvo type="percent" val="33"/>
        <cfvo type="percent" val="67"/>
      </iconSet>
    </cfRule>
  </conditionalFormatting>
  <conditionalFormatting sqref="C15:N15">
    <cfRule type="iconSet" priority="8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C16:N16">
    <cfRule type="iconSet" priority="7">
      <iconSet iconSet="3TrafficLights2">
        <cfvo type="percent" val="0"/>
        <cfvo type="percent" val="33"/>
        <cfvo type="percent" val="67"/>
      </iconSet>
    </cfRule>
  </conditionalFormatting>
  <conditionalFormatting sqref="C17:N17">
    <cfRule type="iconSet" priority="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C19:N19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{06A2A913-0EDE-4D2A-96ED-7BC63A90D2C7}</x14:id>
        </ext>
      </extLst>
    </cfRule>
  </conditionalFormatting>
  <conditionalFormatting sqref="C20:N20">
    <cfRule type="iconSet" priority="1">
      <iconSet iconSet="3Signs">
        <cfvo type="percent" val="0"/>
        <cfvo type="percent" val="33"/>
        <cfvo type="percent" val="67"/>
      </iconSet>
    </cfRule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1:N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N25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4</xdr:col>
                    <xdr:colOff>762000</xdr:colOff>
                    <xdr:row>33</xdr:row>
                    <xdr:rowOff>175260</xdr:rowOff>
                  </from>
                  <to>
                    <xdr:col>5</xdr:col>
                    <xdr:colOff>548640</xdr:colOff>
                    <xdr:row>34</xdr:row>
                    <xdr:rowOff>167640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6BD5A1-F190-4670-BC6C-189E000B7C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C5:N5</xm:sqref>
        </x14:conditionalFormatting>
        <x14:conditionalFormatting xmlns:xm="http://schemas.microsoft.com/office/excel/2006/main">
          <x14:cfRule type="dataBar" id="{2BAF9D84-AFF7-45C8-919A-694CB75AB5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C6:N6</xm:sqref>
        </x14:conditionalFormatting>
        <x14:conditionalFormatting xmlns:xm="http://schemas.microsoft.com/office/excel/2006/main">
          <x14:cfRule type="dataBar" id="{926ADB57-F0C3-47E8-9A8E-B7B8EA71F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C7:N7</xm:sqref>
        </x14:conditionalFormatting>
        <x14:conditionalFormatting xmlns:xm="http://schemas.microsoft.com/office/excel/2006/main">
          <x14:cfRule type="dataBar" id="{CFE69ED1-16A1-4C96-A18B-CACD0471A7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C9:N9</xm:sqref>
        </x14:conditionalFormatting>
        <x14:conditionalFormatting xmlns:xm="http://schemas.microsoft.com/office/excel/2006/main">
          <x14:cfRule type="dataBar" id="{1296AAF4-BB04-4E83-8C2D-4372B2BBD4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C11:N11</xm:sqref>
        </x14:conditionalFormatting>
        <x14:conditionalFormatting xmlns:xm="http://schemas.microsoft.com/office/excel/2006/main">
          <x14:cfRule type="dataBar" id="{06A2A913-0EDE-4D2A-96ED-7BC63A90D2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C19:N19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D64D-F4E8-4C65-92C5-2B576D784893}">
  <dimension ref="A1"/>
  <sheetViews>
    <sheetView tabSelected="1" zoomScaleNormal="100" workbookViewId="0"/>
  </sheetViews>
  <sheetFormatPr defaultRowHeight="13.8" x14ac:dyDescent="0.25"/>
  <cols>
    <col min="1" max="16384" width="8.796875" style="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15</xdr:col>
                    <xdr:colOff>396240</xdr:colOff>
                    <xdr:row>0</xdr:row>
                    <xdr:rowOff>167640</xdr:rowOff>
                  </from>
                  <to>
                    <xdr:col>20</xdr:col>
                    <xdr:colOff>83820</xdr:colOff>
                    <xdr:row>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0100-352B-41DE-A2BF-21B2BF672786}">
  <dimension ref="A1"/>
  <sheetViews>
    <sheetView showGridLines="0" showRowColHeaders="0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Report</vt:lpstr>
      <vt:lpstr>Analysis</vt:lpstr>
      <vt:lpstr>Dashboard</vt:lpstr>
      <vt:lpstr>Cover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Arshan Salmani</dc:creator>
  <cp:lastModifiedBy>Arshan Salmani</cp:lastModifiedBy>
  <dcterms:created xsi:type="dcterms:W3CDTF">2021-12-08T15:20:02Z</dcterms:created>
  <dcterms:modified xsi:type="dcterms:W3CDTF">2022-01-29T05:22:12Z</dcterms:modified>
</cp:coreProperties>
</file>